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ca\Documents\GitHub\SpringSchoolMuseumTemplate\Assets\Data\"/>
    </mc:Choice>
  </mc:AlternateContent>
  <xr:revisionPtr revIDLastSave="0" documentId="13_ncr:1_{7854CD85-F2E7-47A0-827A-26B873633D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yQuizValues" sheetId="2" r:id="rId1"/>
    <sheet name="Tabelle1" sheetId="1" r:id="rId2"/>
  </sheets>
  <definedNames>
    <definedName name="ExterneDaten_1" localSheetId="0" hidden="1">MyQuizValues!$A$1:$AO$26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2" l="1"/>
  <c r="G58" i="2"/>
  <c r="G52" i="2"/>
  <c r="G49" i="2"/>
  <c r="G46" i="2"/>
  <c r="F58" i="2"/>
  <c r="F55" i="2"/>
  <c r="F49" i="2"/>
  <c r="F52" i="2"/>
  <c r="F46" i="2"/>
  <c r="F42" i="2"/>
  <c r="F41" i="2"/>
  <c r="F40" i="2"/>
  <c r="F39" i="2"/>
  <c r="F38" i="2"/>
  <c r="F33" i="2"/>
  <c r="F34" i="2"/>
  <c r="F36" i="2"/>
  <c r="F32" i="2"/>
  <c r="F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F8945-B501-41BF-AD80-86DDADEBBEBF}" keepAlive="1" name="Abfrage - MyQuizValues" description="Verbindung mit der Abfrage 'MyQuizValues' in der Arbeitsmappe." type="5" refreshedVersion="8" background="1" saveData="1">
    <dbPr connection="Provider=Microsoft.Mashup.OleDb.1;Data Source=$Workbook$;Location=MyQuizValues;Extended Properties=&quot;&quot;" command="SELECT * FROM [MyQuizValues]"/>
  </connection>
</connections>
</file>

<file path=xl/sharedStrings.xml><?xml version="1.0" encoding="utf-8"?>
<sst xmlns="http://schemas.openxmlformats.org/spreadsheetml/2006/main" count="716" uniqueCount="116">
  <si>
    <t>unix_time</t>
  </si>
  <si>
    <t>unity_time</t>
  </si>
  <si>
    <t>delta_time</t>
  </si>
  <si>
    <t>isQuizActive</t>
  </si>
  <si>
    <t>quizPlaythroughNumber</t>
  </si>
  <si>
    <t>currentQuestionNumber</t>
  </si>
  <si>
    <t>currentQuestionIdx</t>
  </si>
  <si>
    <t>answerPressTime</t>
  </si>
  <si>
    <t>answerPermutation</t>
  </si>
  <si>
    <t>chosenAnswerString</t>
  </si>
  <si>
    <t>displayedFeedbackText</t>
  </si>
  <si>
    <t>displayedFeedbackObjects</t>
  </si>
  <si>
    <t>displayedFeedbackVideo</t>
  </si>
  <si>
    <t>questionIdx</t>
  </si>
  <si>
    <t>questionVideo</t>
  </si>
  <si>
    <t>questionObject</t>
  </si>
  <si>
    <t>questionText</t>
  </si>
  <si>
    <t>answerObject0</t>
  </si>
  <si>
    <t>answerObject1</t>
  </si>
  <si>
    <t>answerObject2</t>
  </si>
  <si>
    <t>answerObject3</t>
  </si>
  <si>
    <t>answerText0</t>
  </si>
  <si>
    <t>answerText1</t>
  </si>
  <si>
    <t>answerText2</t>
  </si>
  <si>
    <t>answerText3</t>
  </si>
  <si>
    <t>correctAnswers0</t>
  </si>
  <si>
    <t>correctAnswers1</t>
  </si>
  <si>
    <t>correctAnswers2</t>
  </si>
  <si>
    <t>correctAnswers3</t>
  </si>
  <si>
    <t>feedbackVideo</t>
  </si>
  <si>
    <t>feedbackObject</t>
  </si>
  <si>
    <t>feedbackText</t>
  </si>
  <si>
    <t>quizMode</t>
  </si>
  <si>
    <t>questionOrdering</t>
  </si>
  <si>
    <t>answersAmount</t>
  </si>
  <si>
    <t>answersOrdering</t>
  </si>
  <si>
    <t>questionType</t>
  </si>
  <si>
    <t>answerType</t>
  </si>
  <si>
    <t>feedbackMode</t>
  </si>
  <si>
    <t>feedbackType</t>
  </si>
  <si>
    <t>[2,0,3,1]</t>
  </si>
  <si>
    <t>The correct boulder looks like this:</t>
  </si>
  <si>
    <t>[Quiz Answer Boulder]</t>
  </si>
  <si>
    <t/>
  </si>
  <si>
    <t>Quiz Catapult</t>
  </si>
  <si>
    <t>Which boulder does the catapult shoot?</t>
  </si>
  <si>
    <t>Interactable Boulder</t>
  </si>
  <si>
    <t>Interactable Boulder Pink</t>
  </si>
  <si>
    <t>Interactable Boulder Tiles</t>
  </si>
  <si>
    <t>Interactable Boulder Wood</t>
  </si>
  <si>
    <t>Quiz Answer Boulder</t>
  </si>
  <si>
    <t>SingleChoice</t>
  </si>
  <si>
    <t>Randomize</t>
  </si>
  <si>
    <t>DifferingAmounts</t>
  </si>
  <si>
    <t>DifferingTypes</t>
  </si>
  <si>
    <t>AlwaysCorrect</t>
  </si>
  <si>
    <t>[2,0,1,3]</t>
  </si>
  <si>
    <t>[]</t>
  </si>
  <si>
    <t>QuizMintingFeedback</t>
  </si>
  <si>
    <t>QuizMintingQuestion</t>
  </si>
  <si>
    <t>Verse</t>
  </si>
  <si>
    <t>Reverse</t>
  </si>
  <si>
    <t>Inverse</t>
  </si>
  <si>
    <t>Obverse</t>
  </si>
  <si>
    <t>Mughal</t>
  </si>
  <si>
    <t>[Quiz Coin Die]</t>
  </si>
  <si>
    <t>Quiz Coin Die</t>
  </si>
  <si>
    <t>Which empire used this coin die?</t>
  </si>
  <si>
    <t>Roman</t>
  </si>
  <si>
    <t>Greek</t>
  </si>
  <si>
    <t>Mongolian</t>
  </si>
  <si>
    <t>[0,1,2,-1]</t>
  </si>
  <si>
    <t>The &lt;color="red"&gt;red&lt;/color&gt; coin made no sounds.</t>
  </si>
  <si>
    <t>QuizBouncing</t>
  </si>
  <si>
    <t>BlueTueCoin</t>
  </si>
  <si>
    <t>GreenTueCoin</t>
  </si>
  <si>
    <t>RedTueCoin</t>
  </si>
  <si>
    <t>[1,2,0,-1]</t>
  </si>
  <si>
    <t>This coin is just an image on a cylinder</t>
  </si>
  <si>
    <t>[Quiz Answer TueCoin4]</t>
  </si>
  <si>
    <t>Which Coin is not a 3D scan?</t>
  </si>
  <si>
    <t>Greek Coin</t>
  </si>
  <si>
    <t>Flat Greek Coin</t>
  </si>
  <si>
    <t>Another Roman Coin</t>
  </si>
  <si>
    <t>Quiz Answer TueCoin4</t>
  </si>
  <si>
    <t>[2,3,1,0]</t>
  </si>
  <si>
    <t>[2,1,0,-1]</t>
  </si>
  <si>
    <t>[0,2,1,-1]</t>
  </si>
  <si>
    <t>[1,3,0,2]</t>
  </si>
  <si>
    <t>[1,0,2,3]</t>
  </si>
  <si>
    <t>[0,2,3,1]</t>
  </si>
  <si>
    <t>[3,1,2,0]</t>
  </si>
  <si>
    <t>[1,0,2,-1]</t>
  </si>
  <si>
    <t>[1,2,0,3]</t>
  </si>
  <si>
    <t>[2,1,3,0]</t>
  </si>
  <si>
    <t>[2,0,1,-1]</t>
  </si>
  <si>
    <t>[3,2,1,0]</t>
  </si>
  <si>
    <t>[1,2,3,0]</t>
  </si>
  <si>
    <t>Number of Playthroughs:</t>
  </si>
  <si>
    <t>Avg. Answer Time (s):</t>
  </si>
  <si>
    <t>Most Frequently Pressed Button:</t>
  </si>
  <si>
    <t>Longest Answer Time (s):</t>
  </si>
  <si>
    <t>Shortest Answer Time (s):</t>
  </si>
  <si>
    <t>First Question Asked First:</t>
  </si>
  <si>
    <t>Second Question Asked First:</t>
  </si>
  <si>
    <t>Third Question Asked First:</t>
  </si>
  <si>
    <t>Fourth Question Asked First:</t>
  </si>
  <si>
    <t>Fifth Question Asked First:</t>
  </si>
  <si>
    <t>chosenAnswerCorrect</t>
  </si>
  <si>
    <t>Correct</t>
  </si>
  <si>
    <t>Incorrect</t>
  </si>
  <si>
    <t>First Question</t>
  </si>
  <si>
    <t>Fifth Question</t>
  </si>
  <si>
    <t>Fourth Question</t>
  </si>
  <si>
    <t>Third Question</t>
  </si>
  <si>
    <t>Second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</si>
</sst>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First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MyQuizValues!$F$45:$G$45</c:f>
              <c:strCache>
                <c:ptCount val="2"/>
                <c:pt idx="0">
                  <c:v>Correct</c:v>
                </c:pt>
                <c:pt idx="1">
                  <c:v>Incorrect</c:v>
                </c:pt>
              </c:strCache>
            </c:strRef>
          </c:cat>
          <c:val>
            <c:numRef>
              <c:f>MyQuizValues!$F$46:$G$46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E-47F0-87D5-FB41E446B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Second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MyQuizValues!$F$48:$G$48</c:f>
              <c:strCache>
                <c:ptCount val="2"/>
                <c:pt idx="0">
                  <c:v>Correct</c:v>
                </c:pt>
                <c:pt idx="1">
                  <c:v>Incorrect</c:v>
                </c:pt>
              </c:strCache>
            </c:strRef>
          </c:cat>
          <c:val>
            <c:numRef>
              <c:f>MyQuizValues!$F$49:$G$49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C-4E70-8B1A-BBB7B1F83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Third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MyQuizValues!$F$51:$G$51</c:f>
              <c:strCache>
                <c:ptCount val="2"/>
                <c:pt idx="0">
                  <c:v>Correct</c:v>
                </c:pt>
                <c:pt idx="1">
                  <c:v>Incorrect</c:v>
                </c:pt>
              </c:strCache>
            </c:strRef>
          </c:cat>
          <c:val>
            <c:numRef>
              <c:f>MyQuizValues!$F$52:$G$52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7-424C-8B2A-0BF05C5D9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Third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MyQuizValues!$F$54:$G$54</c:f>
              <c:strCache>
                <c:ptCount val="2"/>
                <c:pt idx="0">
                  <c:v>Correct</c:v>
                </c:pt>
                <c:pt idx="1">
                  <c:v>Incorrect</c:v>
                </c:pt>
              </c:strCache>
            </c:strRef>
          </c:cat>
          <c:val>
            <c:numRef>
              <c:f>MyQuizValues!$F$55:$G$55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C-4777-8C93-DF35F0AC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Fifth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MyQuizValues!$F$57:$G$57</c:f>
              <c:strCache>
                <c:ptCount val="2"/>
                <c:pt idx="0">
                  <c:v>Correct</c:v>
                </c:pt>
                <c:pt idx="1">
                  <c:v>Incorrect</c:v>
                </c:pt>
              </c:strCache>
            </c:strRef>
          </c:cat>
          <c:val>
            <c:numRef>
              <c:f>MyQuizValues!$F$58:$G$58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C-4FE1-8D31-532D6098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319087</xdr:colOff>
      <xdr:row>31</xdr:row>
      <xdr:rowOff>23812</xdr:rowOff>
    </xdr:from>
    <xdr:to>
      <xdr:col>11</xdr:col>
      <xdr:colOff>1300162</xdr:colOff>
      <xdr:row>45</xdr:row>
      <xdr:rowOff>100012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2A0D468-5FCB-25A9-08E2-C0795242C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252412</xdr:colOff>
      <xdr:row>47</xdr:row>
      <xdr:rowOff>42862</xdr:rowOff>
    </xdr:from>
    <xdr:to>
      <xdr:col>11</xdr:col>
      <xdr:colOff>1233487</xdr:colOff>
      <xdr:row>61</xdr:row>
      <xdr:rowOff>119062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2843F3F-FB24-6078-C266-6CEA53BDA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1700212</xdr:colOff>
      <xdr:row>30</xdr:row>
      <xdr:rowOff>185737</xdr:rowOff>
    </xdr:from>
    <xdr:to>
      <xdr:col>15</xdr:col>
      <xdr:colOff>461962</xdr:colOff>
      <xdr:row>45</xdr:row>
      <xdr:rowOff>71437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11D5779-3A63-A7AF-0863-115202A65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1719262</xdr:colOff>
      <xdr:row>47</xdr:row>
      <xdr:rowOff>4762</xdr:rowOff>
    </xdr:from>
    <xdr:to>
      <xdr:col>15</xdr:col>
      <xdr:colOff>481012</xdr:colOff>
      <xdr:row>61</xdr:row>
      <xdr:rowOff>80962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A2C8FF5-5183-955A-6818-45409D345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185737</xdr:colOff>
      <xdr:row>63</xdr:row>
      <xdr:rowOff>128587</xdr:rowOff>
    </xdr:from>
    <xdr:to>
      <xdr:col>11</xdr:col>
      <xdr:colOff>1166812</xdr:colOff>
      <xdr:row>78</xdr:row>
      <xdr:rowOff>14287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6B1CD86-E5D4-B3D6-D0B0-0852D19AB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8807FDC-CC66-4DFE-ADA8-B9C53379902A}" autoFormatId="16" applyNumberFormats="0" applyBorderFormats="0" applyFontFormats="0" applyPatternFormats="0" applyAlignmentFormats="0" applyWidthHeightFormats="0">
  <queryTableRefresh nextId="42">
    <queryTableFields count="41">
      <queryTableField id="1" name="unix_time" tableColumnId="1"/>
      <queryTableField id="2" name="unity_time" tableColumnId="2"/>
      <queryTableField id="3" name="delta_time" tableColumnId="3"/>
      <queryTableField id="4" name="isQuizActive" tableColumnId="4"/>
      <queryTableField id="5" name="quizPlaythroughNumber" tableColumnId="5"/>
      <queryTableField id="6" name="currentQuestionNumber" tableColumnId="6"/>
      <queryTableField id="7" name="currentQuestionIdx" tableColumnId="7"/>
      <queryTableField id="8" name="answerPressTime" tableColumnId="8"/>
      <queryTableField id="9" name="answerPermutation" tableColumnId="9"/>
      <queryTableField id="41" dataBound="0" tableColumnId="41"/>
      <queryTableField id="10" name="chosenAnswerString" tableColumnId="10"/>
      <queryTableField id="11" name="displayedFeedbackText" tableColumnId="11"/>
      <queryTableField id="12" name="displayedFeedbackObjects" tableColumnId="12"/>
      <queryTableField id="13" name="displayedFeedbackVideo" tableColumnId="13"/>
      <queryTableField id="14" name="questionIdx" tableColumnId="14"/>
      <queryTableField id="15" name="questionVideo" tableColumnId="15"/>
      <queryTableField id="16" name="questionObject" tableColumnId="16"/>
      <queryTableField id="17" name="questionText" tableColumnId="17"/>
      <queryTableField id="18" name="answerObject0" tableColumnId="18"/>
      <queryTableField id="19" name="answerObject1" tableColumnId="19"/>
      <queryTableField id="20" name="answerObject2" tableColumnId="20"/>
      <queryTableField id="21" name="answerObject3" tableColumnId="21"/>
      <queryTableField id="22" name="answerText0" tableColumnId="22"/>
      <queryTableField id="23" name="answerText1" tableColumnId="23"/>
      <queryTableField id="24" name="answerText2" tableColumnId="24"/>
      <queryTableField id="25" name="answerText3" tableColumnId="25"/>
      <queryTableField id="26" name="correctAnswers0" tableColumnId="26"/>
      <queryTableField id="27" name="correctAnswers1" tableColumnId="27"/>
      <queryTableField id="28" name="correctAnswers2" tableColumnId="28"/>
      <queryTableField id="29" name="correctAnswers3" tableColumnId="29"/>
      <queryTableField id="30" name="feedbackVideo" tableColumnId="30"/>
      <queryTableField id="31" name="feedbackObject" tableColumnId="31"/>
      <queryTableField id="32" name="feedbackText" tableColumnId="32"/>
      <queryTableField id="33" name="quizMode" tableColumnId="33"/>
      <queryTableField id="34" name="questionOrdering" tableColumnId="34"/>
      <queryTableField id="35" name="answersAmount" tableColumnId="35"/>
      <queryTableField id="36" name="answersOrdering" tableColumnId="36"/>
      <queryTableField id="37" name="questionType" tableColumnId="37"/>
      <queryTableField id="38" name="answerType" tableColumnId="38"/>
      <queryTableField id="39" name="feedbackMode" tableColumnId="39"/>
      <queryTableField id="40" name="feedbackTyp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F6947-DF44-49FC-BD60-EE4F46BD6F38}" name="MyQuizValues" displayName="MyQuizValues" ref="A1:AO26" tableType="queryTable" totalsRowShown="0">
  <autoFilter ref="A1:AO26" xr:uid="{828F6947-DF44-49FC-BD60-EE4F46BD6F38}"/>
  <tableColumns count="41">
    <tableColumn id="1" xr3:uid="{A5A90F07-4CC0-4F4C-8F0A-F22B04F93B61}" uniqueName="1" name="unix_time" queryTableFieldId="1"/>
    <tableColumn id="2" xr3:uid="{06FE59E4-DBC3-469F-9DF6-7609E11F77BE}" uniqueName="2" name="unity_time" queryTableFieldId="2"/>
    <tableColumn id="3" xr3:uid="{2606C329-98AF-4D5E-A5F6-B63EF54E5E5A}" uniqueName="3" name="delta_time" queryTableFieldId="3"/>
    <tableColumn id="4" xr3:uid="{B8CF6968-E0E1-483A-8130-F8E78034F9EF}" uniqueName="4" name="isQuizActive" queryTableFieldId="4"/>
    <tableColumn id="5" xr3:uid="{364B159F-C1E0-41B3-8460-5319C1D2B29E}" uniqueName="5" name="quizPlaythroughNumber" queryTableFieldId="5"/>
    <tableColumn id="6" xr3:uid="{033494DD-E8EF-471D-B0EB-8BC3445495C8}" uniqueName="6" name="currentQuestionNumber" queryTableFieldId="6"/>
    <tableColumn id="7" xr3:uid="{D0488A06-5AD8-4C51-B87D-C9A8C136239A}" uniqueName="7" name="currentQuestionIdx" queryTableFieldId="7"/>
    <tableColumn id="8" xr3:uid="{3C56AC96-122E-458C-958C-8A9361D157E0}" uniqueName="8" name="answerPressTime" queryTableFieldId="8"/>
    <tableColumn id="9" xr3:uid="{57FB5B57-95C7-4882-A061-2E0CA754C1F8}" uniqueName="9" name="answerPermutation" queryTableFieldId="9" dataDxfId="26"/>
    <tableColumn id="41" xr3:uid="{4EF19C3D-5E1C-4D7E-97D7-AB45B7C47112}" uniqueName="41" name="chosenAnswerCorrect" queryTableFieldId="41" dataDxfId="0"/>
    <tableColumn id="10" xr3:uid="{93041E51-952D-4967-93D7-A06EFA497428}" uniqueName="10" name="chosenAnswerString" queryTableFieldId="10"/>
    <tableColumn id="11" xr3:uid="{FCF37B01-314B-4D33-9769-2AF2B392D866}" uniqueName="11" name="displayedFeedbackText" queryTableFieldId="11" dataDxfId="25"/>
    <tableColumn id="12" xr3:uid="{283607A5-2924-4491-A583-DE658566E422}" uniqueName="12" name="displayedFeedbackObjects" queryTableFieldId="12" dataDxfId="24"/>
    <tableColumn id="13" xr3:uid="{414BBD7B-09EF-40C9-900B-63A145143518}" uniqueName="13" name="displayedFeedbackVideo" queryTableFieldId="13" dataDxfId="23"/>
    <tableColumn id="14" xr3:uid="{4BBB4090-1099-486C-83B7-EF942FDFF1FC}" uniqueName="14" name="questionIdx" queryTableFieldId="14"/>
    <tableColumn id="15" xr3:uid="{91B54ADF-E461-45B6-860F-00F3BFDF1778}" uniqueName="15" name="questionVideo" queryTableFieldId="15" dataDxfId="22"/>
    <tableColumn id="16" xr3:uid="{BED63493-67B2-4CBA-8DFC-50AA44F7E540}" uniqueName="16" name="questionObject" queryTableFieldId="16" dataDxfId="21"/>
    <tableColumn id="17" xr3:uid="{5D7DE19B-BC16-4470-80F2-53664CB9F4F6}" uniqueName="17" name="questionText" queryTableFieldId="17" dataDxfId="20"/>
    <tableColumn id="18" xr3:uid="{E39F3172-64B0-415E-BCB1-A8062AB9DB12}" uniqueName="18" name="answerObject0" queryTableFieldId="18" dataDxfId="19"/>
    <tableColumn id="19" xr3:uid="{6E64CF71-5D67-4BB5-BCFC-BAEDEA5D12EB}" uniqueName="19" name="answerObject1" queryTableFieldId="19" dataDxfId="18"/>
    <tableColumn id="20" xr3:uid="{D11DFBC8-2CB6-4F0F-81F7-532861F040ED}" uniqueName="20" name="answerObject2" queryTableFieldId="20" dataDxfId="17"/>
    <tableColumn id="21" xr3:uid="{83A5AFE5-614B-46A2-84B1-8C8E88DAE47F}" uniqueName="21" name="answerObject3" queryTableFieldId="21" dataDxfId="16"/>
    <tableColumn id="22" xr3:uid="{1D057364-8A03-4CDE-91C2-5E4B12893606}" uniqueName="22" name="answerText0" queryTableFieldId="22" dataDxfId="15"/>
    <tableColumn id="23" xr3:uid="{D562B5A4-E435-45E2-BABA-1710FC442715}" uniqueName="23" name="answerText1" queryTableFieldId="23" dataDxfId="14"/>
    <tableColumn id="24" xr3:uid="{617FFF60-8861-46C6-ACE8-B3491C519F85}" uniqueName="24" name="answerText2" queryTableFieldId="24" dataDxfId="13"/>
    <tableColumn id="25" xr3:uid="{0C393D9A-1C79-48F3-8E99-3ECA6F548CC6}" uniqueName="25" name="answerText3" queryTableFieldId="25" dataDxfId="12"/>
    <tableColumn id="26" xr3:uid="{C63D7B69-0808-41FF-97C0-46660194F80E}" uniqueName="26" name="correctAnswers0" queryTableFieldId="26"/>
    <tableColumn id="27" xr3:uid="{2CF605C8-09CE-4709-9944-A9F9B9AF3C31}" uniqueName="27" name="correctAnswers1" queryTableFieldId="27"/>
    <tableColumn id="28" xr3:uid="{F606493C-F7EB-4380-8B18-4710D8FAB699}" uniqueName="28" name="correctAnswers2" queryTableFieldId="28"/>
    <tableColumn id="29" xr3:uid="{271C7A67-8275-451E-9DD4-923A2A8854DC}" uniqueName="29" name="correctAnswers3" queryTableFieldId="29"/>
    <tableColumn id="30" xr3:uid="{53F45E96-C7EA-4D34-90A2-C0A1807277FD}" uniqueName="30" name="feedbackVideo" queryTableFieldId="30" dataDxfId="11"/>
    <tableColumn id="31" xr3:uid="{CAC4CC94-B0A8-4B53-8DC5-11F8E8E0AFDC}" uniqueName="31" name="feedbackObject" queryTableFieldId="31" dataDxfId="10"/>
    <tableColumn id="32" xr3:uid="{35726CBA-3900-4C22-909A-1DF1A8B94864}" uniqueName="32" name="feedbackText" queryTableFieldId="32" dataDxfId="9"/>
    <tableColumn id="33" xr3:uid="{B9709B17-FBB7-47B7-82A9-9DB8C14FE0E5}" uniqueName="33" name="quizMode" queryTableFieldId="33" dataDxfId="8"/>
    <tableColumn id="34" xr3:uid="{804B04F7-802D-4174-9631-29027F18941C}" uniqueName="34" name="questionOrdering" queryTableFieldId="34" dataDxfId="7"/>
    <tableColumn id="35" xr3:uid="{9AD109E0-6645-4834-A785-66EB4E271A6B}" uniqueName="35" name="answersAmount" queryTableFieldId="35" dataDxfId="6"/>
    <tableColumn id="36" xr3:uid="{9AF87902-D132-404B-9C62-1FBFE604ACC4}" uniqueName="36" name="answersOrdering" queryTableFieldId="36" dataDxfId="5"/>
    <tableColumn id="37" xr3:uid="{63F8C519-35F9-4307-9B59-B7CCC58B8AAA}" uniqueName="37" name="questionType" queryTableFieldId="37" dataDxfId="4"/>
    <tableColumn id="38" xr3:uid="{16FF2E76-A3AE-4BA8-A178-B06D24CF4C2E}" uniqueName="38" name="answerType" queryTableFieldId="38" dataDxfId="3"/>
    <tableColumn id="39" xr3:uid="{0E6F6C12-99BD-4861-B27D-FDF3E2304D23}" uniqueName="39" name="feedbackMode" queryTableFieldId="39" dataDxfId="2"/>
    <tableColumn id="40" xr3:uid="{F5299EAC-CF08-4D93-8F84-6D14CAC8A5AC}" uniqueName="40" name="feedbackType" queryTableFieldId="4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992-5BE3-42A5-BD8D-C2CF1DBE27B7}">
  <dimension ref="A1:AO58"/>
  <sheetViews>
    <sheetView tabSelected="1" topLeftCell="B26" zoomScaleNormal="100" workbookViewId="0">
      <selection activeCell="G62" sqref="G62"/>
    </sheetView>
  </sheetViews>
  <sheetFormatPr baseColWidth="10" defaultRowHeight="15" x14ac:dyDescent="0.25"/>
  <cols>
    <col min="1" max="1" width="12.28515625" bestFit="1" customWidth="1"/>
    <col min="2" max="3" width="13" bestFit="1" customWidth="1"/>
    <col min="4" max="4" width="14.28515625" bestFit="1" customWidth="1"/>
    <col min="5" max="5" width="25.28515625" bestFit="1" customWidth="1"/>
    <col min="6" max="6" width="25.42578125" bestFit="1" customWidth="1"/>
    <col min="7" max="7" width="20.7109375" bestFit="1" customWidth="1"/>
    <col min="8" max="8" width="19" bestFit="1" customWidth="1"/>
    <col min="9" max="9" width="21" bestFit="1" customWidth="1"/>
    <col min="10" max="10" width="19.5703125" customWidth="1"/>
    <col min="11" max="11" width="13.28515625" customWidth="1"/>
    <col min="12" max="12" width="27.28515625" bestFit="1" customWidth="1"/>
    <col min="13" max="13" width="25.85546875" bestFit="1" customWidth="1"/>
    <col min="14" max="14" width="13.85546875" bestFit="1" customWidth="1"/>
    <col min="15" max="15" width="20.140625" bestFit="1" customWidth="1"/>
    <col min="16" max="16" width="17" bestFit="1" customWidth="1"/>
    <col min="17" max="17" width="36.85546875" bestFit="1" customWidth="1"/>
    <col min="18" max="18" width="19.28515625" bestFit="1" customWidth="1"/>
    <col min="19" max="19" width="23.7109375" bestFit="1" customWidth="1"/>
    <col min="20" max="20" width="24" bestFit="1" customWidth="1"/>
    <col min="21" max="21" width="25.140625" bestFit="1" customWidth="1"/>
    <col min="22" max="25" width="14.5703125" bestFit="1" customWidth="1"/>
    <col min="26" max="29" width="18" bestFit="1" customWidth="1"/>
    <col min="30" max="30" width="20.42578125" bestFit="1" customWidth="1"/>
    <col min="31" max="31" width="21" bestFit="1" customWidth="1"/>
    <col min="32" max="32" width="47.7109375" bestFit="1" customWidth="1"/>
    <col min="33" max="33" width="12.42578125" bestFit="1" customWidth="1"/>
    <col min="34" max="34" width="19.140625" bestFit="1" customWidth="1"/>
    <col min="35" max="35" width="17.7109375" bestFit="1" customWidth="1"/>
    <col min="36" max="36" width="18.5703125" bestFit="1" customWidth="1"/>
    <col min="37" max="37" width="15.42578125" bestFit="1" customWidth="1"/>
    <col min="38" max="38" width="14" bestFit="1" customWidth="1"/>
    <col min="39" max="39" width="16.7109375" bestFit="1" customWidth="1"/>
    <col min="40" max="40" width="15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1695642175394</v>
      </c>
      <c r="B2">
        <v>15.09212</v>
      </c>
      <c r="C2">
        <v>1.10451E-2</v>
      </c>
      <c r="D2" t="b">
        <v>1</v>
      </c>
      <c r="E2">
        <v>1</v>
      </c>
      <c r="F2">
        <v>1</v>
      </c>
      <c r="G2">
        <v>3</v>
      </c>
      <c r="H2">
        <v>2537</v>
      </c>
      <c r="I2" s="1" t="s">
        <v>40</v>
      </c>
      <c r="J2" s="1" t="b">
        <v>0</v>
      </c>
      <c r="K2">
        <v>2</v>
      </c>
      <c r="L2" s="1" t="s">
        <v>41</v>
      </c>
      <c r="M2" s="1" t="s">
        <v>42</v>
      </c>
      <c r="N2" s="1" t="s">
        <v>43</v>
      </c>
      <c r="O2">
        <v>3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43</v>
      </c>
      <c r="X2" s="1" t="s">
        <v>43</v>
      </c>
      <c r="Y2" s="1" t="s">
        <v>43</v>
      </c>
      <c r="Z2" s="1" t="s">
        <v>43</v>
      </c>
      <c r="AA2" t="b">
        <v>1</v>
      </c>
      <c r="AB2" t="b">
        <v>0</v>
      </c>
      <c r="AC2" t="b">
        <v>0</v>
      </c>
      <c r="AD2" t="b">
        <v>0</v>
      </c>
      <c r="AE2" s="1" t="s">
        <v>43</v>
      </c>
      <c r="AF2" s="1" t="s">
        <v>50</v>
      </c>
      <c r="AG2" s="1" t="s">
        <v>41</v>
      </c>
      <c r="AH2" s="1" t="s">
        <v>51</v>
      </c>
      <c r="AI2" s="1" t="s">
        <v>52</v>
      </c>
      <c r="AJ2" s="1" t="s">
        <v>53</v>
      </c>
      <c r="AK2" s="1" t="s">
        <v>52</v>
      </c>
      <c r="AL2" s="1" t="s">
        <v>54</v>
      </c>
      <c r="AM2" s="1" t="s">
        <v>54</v>
      </c>
      <c r="AN2" s="1" t="s">
        <v>55</v>
      </c>
      <c r="AO2" s="1" t="s">
        <v>54</v>
      </c>
    </row>
    <row r="3" spans="1:41" x14ac:dyDescent="0.25">
      <c r="A3">
        <v>1695642182857</v>
      </c>
      <c r="B3">
        <v>22.557970000000001</v>
      </c>
      <c r="C3">
        <v>1.1016400000000001E-2</v>
      </c>
      <c r="D3" t="b">
        <v>1</v>
      </c>
      <c r="E3">
        <v>1</v>
      </c>
      <c r="F3">
        <v>2</v>
      </c>
      <c r="G3">
        <v>1</v>
      </c>
      <c r="H3">
        <v>4452</v>
      </c>
      <c r="I3" s="1" t="s">
        <v>56</v>
      </c>
      <c r="J3" s="1" t="b">
        <v>1</v>
      </c>
      <c r="K3">
        <v>3</v>
      </c>
      <c r="L3" s="1" t="s">
        <v>43</v>
      </c>
      <c r="M3" s="1" t="s">
        <v>57</v>
      </c>
      <c r="N3" s="1" t="s">
        <v>58</v>
      </c>
      <c r="O3">
        <v>1</v>
      </c>
      <c r="P3" s="1" t="s">
        <v>59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60</v>
      </c>
      <c r="X3" s="1" t="s">
        <v>61</v>
      </c>
      <c r="Y3" s="1" t="s">
        <v>62</v>
      </c>
      <c r="Z3" s="1" t="s">
        <v>63</v>
      </c>
      <c r="AA3" t="b">
        <v>0</v>
      </c>
      <c r="AB3" t="b">
        <v>0</v>
      </c>
      <c r="AC3" t="b">
        <v>0</v>
      </c>
      <c r="AD3" t="b">
        <v>1</v>
      </c>
      <c r="AE3" s="1" t="s">
        <v>58</v>
      </c>
      <c r="AF3" s="1" t="s">
        <v>43</v>
      </c>
      <c r="AG3" s="1" t="s">
        <v>43</v>
      </c>
      <c r="AH3" s="1" t="s">
        <v>51</v>
      </c>
      <c r="AI3" s="1" t="s">
        <v>52</v>
      </c>
      <c r="AJ3" s="1" t="s">
        <v>53</v>
      </c>
      <c r="AK3" s="1" t="s">
        <v>52</v>
      </c>
      <c r="AL3" s="1" t="s">
        <v>54</v>
      </c>
      <c r="AM3" s="1" t="s">
        <v>54</v>
      </c>
      <c r="AN3" s="1" t="s">
        <v>55</v>
      </c>
      <c r="AO3" s="1" t="s">
        <v>54</v>
      </c>
    </row>
    <row r="4" spans="1:41" x14ac:dyDescent="0.25">
      <c r="A4">
        <v>1695642203611</v>
      </c>
      <c r="B4">
        <v>43.312829999999998</v>
      </c>
      <c r="C4">
        <v>1.2115000000000001E-2</v>
      </c>
      <c r="D4" t="b">
        <v>1</v>
      </c>
      <c r="E4">
        <v>1</v>
      </c>
      <c r="F4">
        <v>3</v>
      </c>
      <c r="G4">
        <v>4</v>
      </c>
      <c r="H4">
        <v>11410</v>
      </c>
      <c r="I4" s="1" t="s">
        <v>56</v>
      </c>
      <c r="J4" s="1" t="b">
        <v>0</v>
      </c>
      <c r="K4">
        <v>3</v>
      </c>
      <c r="L4" s="1" t="s">
        <v>64</v>
      </c>
      <c r="M4" s="1" t="s">
        <v>65</v>
      </c>
      <c r="N4" s="1" t="s">
        <v>43</v>
      </c>
      <c r="O4">
        <v>4</v>
      </c>
      <c r="P4" s="1" t="s">
        <v>43</v>
      </c>
      <c r="Q4" s="1" t="s">
        <v>66</v>
      </c>
      <c r="R4" s="1" t="s">
        <v>67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68</v>
      </c>
      <c r="X4" s="1" t="s">
        <v>64</v>
      </c>
      <c r="Y4" s="1" t="s">
        <v>69</v>
      </c>
      <c r="Z4" s="1" t="s">
        <v>70</v>
      </c>
      <c r="AA4" t="b">
        <v>0</v>
      </c>
      <c r="AB4" t="b">
        <v>1</v>
      </c>
      <c r="AC4" t="b">
        <v>0</v>
      </c>
      <c r="AD4" t="b">
        <v>0</v>
      </c>
      <c r="AE4" s="1" t="s">
        <v>43</v>
      </c>
      <c r="AF4" s="1" t="s">
        <v>66</v>
      </c>
      <c r="AG4" s="1" t="s">
        <v>64</v>
      </c>
      <c r="AH4" s="1" t="s">
        <v>51</v>
      </c>
      <c r="AI4" s="1" t="s">
        <v>52</v>
      </c>
      <c r="AJ4" s="1" t="s">
        <v>53</v>
      </c>
      <c r="AK4" s="1" t="s">
        <v>52</v>
      </c>
      <c r="AL4" s="1" t="s">
        <v>54</v>
      </c>
      <c r="AM4" s="1" t="s">
        <v>54</v>
      </c>
      <c r="AN4" s="1" t="s">
        <v>55</v>
      </c>
      <c r="AO4" s="1" t="s">
        <v>54</v>
      </c>
    </row>
    <row r="5" spans="1:41" x14ac:dyDescent="0.25">
      <c r="A5">
        <v>1695642212323</v>
      </c>
      <c r="B5">
        <v>52.023220000000002</v>
      </c>
      <c r="C5">
        <v>1.29523E-2</v>
      </c>
      <c r="D5" t="b">
        <v>1</v>
      </c>
      <c r="E5">
        <v>1</v>
      </c>
      <c r="F5">
        <v>4</v>
      </c>
      <c r="G5">
        <v>2</v>
      </c>
      <c r="H5">
        <v>5698</v>
      </c>
      <c r="I5" s="1" t="s">
        <v>71</v>
      </c>
      <c r="J5" s="1" t="b">
        <v>0</v>
      </c>
      <c r="K5">
        <v>1</v>
      </c>
      <c r="L5" s="1" t="s">
        <v>72</v>
      </c>
      <c r="M5" s="1" t="s">
        <v>57</v>
      </c>
      <c r="N5" s="1" t="s">
        <v>43</v>
      </c>
      <c r="O5">
        <v>2</v>
      </c>
      <c r="P5" s="1" t="s">
        <v>73</v>
      </c>
      <c r="Q5" s="1" t="s">
        <v>43</v>
      </c>
      <c r="R5" s="1" t="s">
        <v>43</v>
      </c>
      <c r="S5" s="1" t="s">
        <v>74</v>
      </c>
      <c r="T5" s="1" t="s">
        <v>75</v>
      </c>
      <c r="U5" s="1" t="s">
        <v>76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t="b">
        <v>0</v>
      </c>
      <c r="AB5" t="b">
        <v>0</v>
      </c>
      <c r="AC5" t="b">
        <v>1</v>
      </c>
      <c r="AD5" t="b">
        <v>0</v>
      </c>
      <c r="AE5" s="1" t="s">
        <v>43</v>
      </c>
      <c r="AF5" s="1" t="s">
        <v>43</v>
      </c>
      <c r="AG5" s="1" t="s">
        <v>72</v>
      </c>
      <c r="AH5" s="1" t="s">
        <v>51</v>
      </c>
      <c r="AI5" s="1" t="s">
        <v>52</v>
      </c>
      <c r="AJ5" s="1" t="s">
        <v>53</v>
      </c>
      <c r="AK5" s="1" t="s">
        <v>52</v>
      </c>
      <c r="AL5" s="1" t="s">
        <v>54</v>
      </c>
      <c r="AM5" s="1" t="s">
        <v>54</v>
      </c>
      <c r="AN5" s="1" t="s">
        <v>55</v>
      </c>
      <c r="AO5" s="1" t="s">
        <v>54</v>
      </c>
    </row>
    <row r="6" spans="1:41" x14ac:dyDescent="0.25">
      <c r="A6">
        <v>1695642217308</v>
      </c>
      <c r="B6">
        <v>57.008400000000002</v>
      </c>
      <c r="C6">
        <v>2.20739E-2</v>
      </c>
      <c r="D6" t="b">
        <v>1</v>
      </c>
      <c r="E6">
        <v>1</v>
      </c>
      <c r="F6">
        <v>5</v>
      </c>
      <c r="G6">
        <v>0</v>
      </c>
      <c r="H6">
        <v>1976</v>
      </c>
      <c r="I6" s="1" t="s">
        <v>77</v>
      </c>
      <c r="J6" s="1" t="b">
        <v>1</v>
      </c>
      <c r="K6">
        <v>0</v>
      </c>
      <c r="L6" s="1" t="s">
        <v>78</v>
      </c>
      <c r="M6" s="1" t="s">
        <v>79</v>
      </c>
      <c r="N6" s="1" t="s">
        <v>43</v>
      </c>
      <c r="O6">
        <v>0</v>
      </c>
      <c r="P6" s="1" t="s">
        <v>43</v>
      </c>
      <c r="Q6" s="1" t="s">
        <v>43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t="b">
        <v>0</v>
      </c>
      <c r="AB6" t="b">
        <v>1</v>
      </c>
      <c r="AC6" t="b">
        <v>0</v>
      </c>
      <c r="AD6" t="b">
        <v>0</v>
      </c>
      <c r="AE6" s="1" t="s">
        <v>43</v>
      </c>
      <c r="AF6" s="1" t="s">
        <v>84</v>
      </c>
      <c r="AG6" s="1" t="s">
        <v>78</v>
      </c>
      <c r="AH6" s="1" t="s">
        <v>51</v>
      </c>
      <c r="AI6" s="1" t="s">
        <v>52</v>
      </c>
      <c r="AJ6" s="1" t="s">
        <v>53</v>
      </c>
      <c r="AK6" s="1" t="s">
        <v>52</v>
      </c>
      <c r="AL6" s="1" t="s">
        <v>54</v>
      </c>
      <c r="AM6" s="1" t="s">
        <v>54</v>
      </c>
      <c r="AN6" s="1" t="s">
        <v>55</v>
      </c>
      <c r="AO6" s="1" t="s">
        <v>54</v>
      </c>
    </row>
    <row r="7" spans="1:41" x14ac:dyDescent="0.25">
      <c r="A7">
        <v>1695642256359</v>
      </c>
      <c r="B7">
        <v>96.05986</v>
      </c>
      <c r="C7">
        <v>1.12909E-2</v>
      </c>
      <c r="D7" t="b">
        <v>1</v>
      </c>
      <c r="E7">
        <v>2</v>
      </c>
      <c r="F7">
        <v>1</v>
      </c>
      <c r="G7">
        <v>1</v>
      </c>
      <c r="H7">
        <v>34318</v>
      </c>
      <c r="I7" s="1" t="s">
        <v>85</v>
      </c>
      <c r="J7" s="1" t="b">
        <v>1</v>
      </c>
      <c r="K7">
        <v>1</v>
      </c>
      <c r="L7" s="1" t="s">
        <v>43</v>
      </c>
      <c r="M7" s="1" t="s">
        <v>57</v>
      </c>
      <c r="N7" s="1" t="s">
        <v>58</v>
      </c>
      <c r="O7">
        <v>1</v>
      </c>
      <c r="P7" s="1" t="s">
        <v>59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60</v>
      </c>
      <c r="X7" s="1" t="s">
        <v>61</v>
      </c>
      <c r="Y7" s="1" t="s">
        <v>62</v>
      </c>
      <c r="Z7" s="1" t="s">
        <v>63</v>
      </c>
      <c r="AA7" t="b">
        <v>0</v>
      </c>
      <c r="AB7" t="b">
        <v>0</v>
      </c>
      <c r="AC7" t="b">
        <v>0</v>
      </c>
      <c r="AD7" t="b">
        <v>1</v>
      </c>
      <c r="AE7" s="1" t="s">
        <v>58</v>
      </c>
      <c r="AF7" s="1" t="s">
        <v>43</v>
      </c>
      <c r="AG7" s="1" t="s">
        <v>43</v>
      </c>
      <c r="AH7" s="1" t="s">
        <v>51</v>
      </c>
      <c r="AI7" s="1" t="s">
        <v>52</v>
      </c>
      <c r="AJ7" s="1" t="s">
        <v>53</v>
      </c>
      <c r="AK7" s="1" t="s">
        <v>52</v>
      </c>
      <c r="AL7" s="1" t="s">
        <v>54</v>
      </c>
      <c r="AM7" s="1" t="s">
        <v>54</v>
      </c>
      <c r="AN7" s="1" t="s">
        <v>55</v>
      </c>
      <c r="AO7" s="1" t="s">
        <v>54</v>
      </c>
    </row>
    <row r="8" spans="1:41" x14ac:dyDescent="0.25">
      <c r="A8">
        <v>1695642271103</v>
      </c>
      <c r="B8">
        <v>110.8022</v>
      </c>
      <c r="C8">
        <v>2.19046E-2</v>
      </c>
      <c r="D8" t="b">
        <v>1</v>
      </c>
      <c r="E8">
        <v>2</v>
      </c>
      <c r="F8">
        <v>2</v>
      </c>
      <c r="G8">
        <v>2</v>
      </c>
      <c r="H8">
        <v>5397</v>
      </c>
      <c r="I8" s="1" t="s">
        <v>86</v>
      </c>
      <c r="J8" s="1" t="b">
        <v>0</v>
      </c>
      <c r="K8">
        <v>2</v>
      </c>
      <c r="L8" s="1" t="s">
        <v>72</v>
      </c>
      <c r="M8" s="1" t="s">
        <v>57</v>
      </c>
      <c r="N8" s="1" t="s">
        <v>43</v>
      </c>
      <c r="O8">
        <v>2</v>
      </c>
      <c r="P8" s="1" t="s">
        <v>73</v>
      </c>
      <c r="Q8" s="1" t="s">
        <v>43</v>
      </c>
      <c r="R8" s="1" t="s">
        <v>43</v>
      </c>
      <c r="S8" s="1" t="s">
        <v>74</v>
      </c>
      <c r="T8" s="1" t="s">
        <v>75</v>
      </c>
      <c r="U8" s="1" t="s">
        <v>76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t="b">
        <v>0</v>
      </c>
      <c r="AB8" t="b">
        <v>0</v>
      </c>
      <c r="AC8" t="b">
        <v>1</v>
      </c>
      <c r="AD8" t="b">
        <v>0</v>
      </c>
      <c r="AE8" s="1" t="s">
        <v>43</v>
      </c>
      <c r="AF8" s="1" t="s">
        <v>43</v>
      </c>
      <c r="AG8" s="1" t="s">
        <v>72</v>
      </c>
      <c r="AH8" s="1" t="s">
        <v>51</v>
      </c>
      <c r="AI8" s="1" t="s">
        <v>52</v>
      </c>
      <c r="AJ8" s="1" t="s">
        <v>53</v>
      </c>
      <c r="AK8" s="1" t="s">
        <v>52</v>
      </c>
      <c r="AL8" s="1" t="s">
        <v>54</v>
      </c>
      <c r="AM8" s="1" t="s">
        <v>54</v>
      </c>
      <c r="AN8" s="1" t="s">
        <v>55</v>
      </c>
      <c r="AO8" s="1" t="s">
        <v>54</v>
      </c>
    </row>
    <row r="9" spans="1:41" x14ac:dyDescent="0.25">
      <c r="A9">
        <v>1695642284588</v>
      </c>
      <c r="B9">
        <v>124.28789999999999</v>
      </c>
      <c r="C9">
        <v>2.1329500000000001E-2</v>
      </c>
      <c r="D9" t="b">
        <v>1</v>
      </c>
      <c r="E9">
        <v>2</v>
      </c>
      <c r="F9">
        <v>3</v>
      </c>
      <c r="G9">
        <v>0</v>
      </c>
      <c r="H9">
        <v>10472</v>
      </c>
      <c r="I9" s="1" t="s">
        <v>87</v>
      </c>
      <c r="J9" s="1" t="b">
        <v>1</v>
      </c>
      <c r="K9">
        <v>2</v>
      </c>
      <c r="L9" s="1" t="s">
        <v>78</v>
      </c>
      <c r="M9" s="1" t="s">
        <v>79</v>
      </c>
      <c r="N9" s="1" t="s">
        <v>43</v>
      </c>
      <c r="O9">
        <v>0</v>
      </c>
      <c r="P9" s="1" t="s">
        <v>43</v>
      </c>
      <c r="Q9" s="1" t="s">
        <v>43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t="b">
        <v>0</v>
      </c>
      <c r="AB9" t="b">
        <v>1</v>
      </c>
      <c r="AC9" t="b">
        <v>0</v>
      </c>
      <c r="AD9" t="b">
        <v>0</v>
      </c>
      <c r="AE9" s="1" t="s">
        <v>43</v>
      </c>
      <c r="AF9" s="1" t="s">
        <v>84</v>
      </c>
      <c r="AG9" s="1" t="s">
        <v>78</v>
      </c>
      <c r="AH9" s="1" t="s">
        <v>51</v>
      </c>
      <c r="AI9" s="1" t="s">
        <v>52</v>
      </c>
      <c r="AJ9" s="1" t="s">
        <v>53</v>
      </c>
      <c r="AK9" s="1" t="s">
        <v>52</v>
      </c>
      <c r="AL9" s="1" t="s">
        <v>54</v>
      </c>
      <c r="AM9" s="1" t="s">
        <v>54</v>
      </c>
      <c r="AN9" s="1" t="s">
        <v>55</v>
      </c>
      <c r="AO9" s="1" t="s">
        <v>54</v>
      </c>
    </row>
    <row r="10" spans="1:41" x14ac:dyDescent="0.25">
      <c r="A10">
        <v>1695642289209</v>
      </c>
      <c r="B10">
        <v>128.91069999999999</v>
      </c>
      <c r="C10">
        <v>9.9606E-3</v>
      </c>
      <c r="D10" t="b">
        <v>1</v>
      </c>
      <c r="E10">
        <v>2</v>
      </c>
      <c r="F10">
        <v>4</v>
      </c>
      <c r="G10">
        <v>4</v>
      </c>
      <c r="H10">
        <v>1620</v>
      </c>
      <c r="I10" s="1" t="s">
        <v>88</v>
      </c>
      <c r="J10" s="1" t="b">
        <v>0</v>
      </c>
      <c r="K10">
        <v>1</v>
      </c>
      <c r="L10" s="1" t="s">
        <v>64</v>
      </c>
      <c r="M10" s="1" t="s">
        <v>65</v>
      </c>
      <c r="N10" s="1" t="s">
        <v>43</v>
      </c>
      <c r="O10">
        <v>4</v>
      </c>
      <c r="P10" s="1" t="s">
        <v>43</v>
      </c>
      <c r="Q10" s="1" t="s">
        <v>66</v>
      </c>
      <c r="R10" s="1" t="s">
        <v>67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68</v>
      </c>
      <c r="X10" s="1" t="s">
        <v>64</v>
      </c>
      <c r="Y10" s="1" t="s">
        <v>69</v>
      </c>
      <c r="Z10" s="1" t="s">
        <v>70</v>
      </c>
      <c r="AA10" t="b">
        <v>0</v>
      </c>
      <c r="AB10" t="b">
        <v>1</v>
      </c>
      <c r="AC10" t="b">
        <v>0</v>
      </c>
      <c r="AD10" t="b">
        <v>0</v>
      </c>
      <c r="AE10" s="1" t="s">
        <v>43</v>
      </c>
      <c r="AF10" s="1" t="s">
        <v>66</v>
      </c>
      <c r="AG10" s="1" t="s">
        <v>64</v>
      </c>
      <c r="AH10" s="1" t="s">
        <v>51</v>
      </c>
      <c r="AI10" s="1" t="s">
        <v>52</v>
      </c>
      <c r="AJ10" s="1" t="s">
        <v>53</v>
      </c>
      <c r="AK10" s="1" t="s">
        <v>52</v>
      </c>
      <c r="AL10" s="1" t="s">
        <v>54</v>
      </c>
      <c r="AM10" s="1" t="s">
        <v>54</v>
      </c>
      <c r="AN10" s="1" t="s">
        <v>55</v>
      </c>
      <c r="AO10" s="1" t="s">
        <v>54</v>
      </c>
    </row>
    <row r="11" spans="1:41" x14ac:dyDescent="0.25">
      <c r="A11">
        <v>1695642293844</v>
      </c>
      <c r="B11">
        <v>133.5437</v>
      </c>
      <c r="C11">
        <v>1.12414E-2</v>
      </c>
      <c r="D11" t="b">
        <v>1</v>
      </c>
      <c r="E11">
        <v>2</v>
      </c>
      <c r="F11">
        <v>5</v>
      </c>
      <c r="G11">
        <v>3</v>
      </c>
      <c r="H11">
        <v>1633</v>
      </c>
      <c r="I11" s="1" t="s">
        <v>89</v>
      </c>
      <c r="J11" s="1" t="b">
        <v>1</v>
      </c>
      <c r="K11">
        <v>1</v>
      </c>
      <c r="L11" s="1" t="s">
        <v>41</v>
      </c>
      <c r="M11" s="1" t="s">
        <v>42</v>
      </c>
      <c r="N11" s="1" t="s">
        <v>43</v>
      </c>
      <c r="O11">
        <v>3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43</v>
      </c>
      <c r="X11" s="1" t="s">
        <v>43</v>
      </c>
      <c r="Y11" s="1" t="s">
        <v>43</v>
      </c>
      <c r="Z11" s="1" t="s">
        <v>43</v>
      </c>
      <c r="AA11" t="b">
        <v>1</v>
      </c>
      <c r="AB11" t="b">
        <v>0</v>
      </c>
      <c r="AC11" t="b">
        <v>0</v>
      </c>
      <c r="AD11" t="b">
        <v>0</v>
      </c>
      <c r="AE11" s="1" t="s">
        <v>43</v>
      </c>
      <c r="AF11" s="1" t="s">
        <v>50</v>
      </c>
      <c r="AG11" s="1" t="s">
        <v>41</v>
      </c>
      <c r="AH11" s="1" t="s">
        <v>51</v>
      </c>
      <c r="AI11" s="1" t="s">
        <v>52</v>
      </c>
      <c r="AJ11" s="1" t="s">
        <v>53</v>
      </c>
      <c r="AK11" s="1" t="s">
        <v>52</v>
      </c>
      <c r="AL11" s="1" t="s">
        <v>54</v>
      </c>
      <c r="AM11" s="1" t="s">
        <v>54</v>
      </c>
      <c r="AN11" s="1" t="s">
        <v>55</v>
      </c>
      <c r="AO11" s="1" t="s">
        <v>54</v>
      </c>
    </row>
    <row r="12" spans="1:41" x14ac:dyDescent="0.25">
      <c r="A12">
        <v>1695642301297</v>
      </c>
      <c r="B12">
        <v>140.9975</v>
      </c>
      <c r="C12">
        <v>2.1665400000000001E-2</v>
      </c>
      <c r="D12" t="b">
        <v>1</v>
      </c>
      <c r="E12">
        <v>3</v>
      </c>
      <c r="F12">
        <v>1</v>
      </c>
      <c r="G12">
        <v>4</v>
      </c>
      <c r="H12">
        <v>2977</v>
      </c>
      <c r="I12" s="1" t="s">
        <v>90</v>
      </c>
      <c r="J12" s="1" t="b">
        <v>0</v>
      </c>
      <c r="K12">
        <v>2</v>
      </c>
      <c r="L12" s="1" t="s">
        <v>64</v>
      </c>
      <c r="M12" s="1" t="s">
        <v>65</v>
      </c>
      <c r="N12" s="1" t="s">
        <v>43</v>
      </c>
      <c r="O12">
        <v>4</v>
      </c>
      <c r="P12" s="1" t="s">
        <v>43</v>
      </c>
      <c r="Q12" s="1" t="s">
        <v>66</v>
      </c>
      <c r="R12" s="1" t="s">
        <v>67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68</v>
      </c>
      <c r="X12" s="1" t="s">
        <v>64</v>
      </c>
      <c r="Y12" s="1" t="s">
        <v>69</v>
      </c>
      <c r="Z12" s="1" t="s">
        <v>70</v>
      </c>
      <c r="AA12" t="b">
        <v>0</v>
      </c>
      <c r="AB12" t="b">
        <v>1</v>
      </c>
      <c r="AC12" t="b">
        <v>0</v>
      </c>
      <c r="AD12" t="b">
        <v>0</v>
      </c>
      <c r="AE12" s="1" t="s">
        <v>43</v>
      </c>
      <c r="AF12" s="1" t="s">
        <v>66</v>
      </c>
      <c r="AG12" s="1" t="s">
        <v>64</v>
      </c>
      <c r="AH12" s="1" t="s">
        <v>51</v>
      </c>
      <c r="AI12" s="1" t="s">
        <v>52</v>
      </c>
      <c r="AJ12" s="1" t="s">
        <v>53</v>
      </c>
      <c r="AK12" s="1" t="s">
        <v>52</v>
      </c>
      <c r="AL12" s="1" t="s">
        <v>54</v>
      </c>
      <c r="AM12" s="1" t="s">
        <v>54</v>
      </c>
      <c r="AN12" s="1" t="s">
        <v>55</v>
      </c>
      <c r="AO12" s="1" t="s">
        <v>54</v>
      </c>
    </row>
    <row r="13" spans="1:41" x14ac:dyDescent="0.25">
      <c r="A13">
        <v>1695642310365</v>
      </c>
      <c r="B13">
        <v>150.06450000000001</v>
      </c>
      <c r="C13">
        <v>1.1032399999999999E-2</v>
      </c>
      <c r="D13" t="b">
        <v>1</v>
      </c>
      <c r="E13">
        <v>3</v>
      </c>
      <c r="F13">
        <v>2</v>
      </c>
      <c r="G13">
        <v>3</v>
      </c>
      <c r="H13">
        <v>6066</v>
      </c>
      <c r="I13" s="1" t="s">
        <v>91</v>
      </c>
      <c r="J13" s="1" t="b">
        <v>1</v>
      </c>
      <c r="K13">
        <v>3</v>
      </c>
      <c r="L13" s="1" t="s">
        <v>41</v>
      </c>
      <c r="M13" s="1" t="s">
        <v>42</v>
      </c>
      <c r="N13" s="1" t="s">
        <v>43</v>
      </c>
      <c r="O13">
        <v>3</v>
      </c>
      <c r="P13" s="1" t="s">
        <v>43</v>
      </c>
      <c r="Q13" s="1" t="s">
        <v>44</v>
      </c>
      <c r="R13" s="1" t="s">
        <v>45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43</v>
      </c>
      <c r="X13" s="1" t="s">
        <v>43</v>
      </c>
      <c r="Y13" s="1" t="s">
        <v>43</v>
      </c>
      <c r="Z13" s="1" t="s">
        <v>43</v>
      </c>
      <c r="AA13" t="b">
        <v>1</v>
      </c>
      <c r="AB13" t="b">
        <v>0</v>
      </c>
      <c r="AC13" t="b">
        <v>0</v>
      </c>
      <c r="AD13" t="b">
        <v>0</v>
      </c>
      <c r="AE13" s="1" t="s">
        <v>43</v>
      </c>
      <c r="AF13" s="1" t="s">
        <v>50</v>
      </c>
      <c r="AG13" s="1" t="s">
        <v>41</v>
      </c>
      <c r="AH13" s="1" t="s">
        <v>51</v>
      </c>
      <c r="AI13" s="1" t="s">
        <v>52</v>
      </c>
      <c r="AJ13" s="1" t="s">
        <v>53</v>
      </c>
      <c r="AK13" s="1" t="s">
        <v>52</v>
      </c>
      <c r="AL13" s="1" t="s">
        <v>54</v>
      </c>
      <c r="AM13" s="1" t="s">
        <v>54</v>
      </c>
      <c r="AN13" s="1" t="s">
        <v>55</v>
      </c>
      <c r="AO13" s="1" t="s">
        <v>54</v>
      </c>
    </row>
    <row r="14" spans="1:41" x14ac:dyDescent="0.25">
      <c r="A14">
        <v>1695642315751</v>
      </c>
      <c r="B14">
        <v>155.45230000000001</v>
      </c>
      <c r="C14">
        <v>1.07502E-2</v>
      </c>
      <c r="D14" t="b">
        <v>1</v>
      </c>
      <c r="E14">
        <v>3</v>
      </c>
      <c r="F14">
        <v>3</v>
      </c>
      <c r="G14">
        <v>2</v>
      </c>
      <c r="H14">
        <v>2374</v>
      </c>
      <c r="I14" s="1" t="s">
        <v>92</v>
      </c>
      <c r="J14" s="1" t="b">
        <v>1</v>
      </c>
      <c r="K14">
        <v>2</v>
      </c>
      <c r="L14" s="1" t="s">
        <v>72</v>
      </c>
      <c r="M14" s="1" t="s">
        <v>57</v>
      </c>
      <c r="N14" s="1" t="s">
        <v>43</v>
      </c>
      <c r="O14">
        <v>2</v>
      </c>
      <c r="P14" s="1" t="s">
        <v>73</v>
      </c>
      <c r="Q14" s="1" t="s">
        <v>43</v>
      </c>
      <c r="R14" s="1" t="s">
        <v>43</v>
      </c>
      <c r="S14" s="1" t="s">
        <v>74</v>
      </c>
      <c r="T14" s="1" t="s">
        <v>75</v>
      </c>
      <c r="U14" s="1" t="s">
        <v>76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t="b">
        <v>0</v>
      </c>
      <c r="AB14" t="b">
        <v>0</v>
      </c>
      <c r="AC14" t="b">
        <v>1</v>
      </c>
      <c r="AD14" t="b">
        <v>0</v>
      </c>
      <c r="AE14" s="1" t="s">
        <v>43</v>
      </c>
      <c r="AF14" s="1" t="s">
        <v>43</v>
      </c>
      <c r="AG14" s="1" t="s">
        <v>72</v>
      </c>
      <c r="AH14" s="1" t="s">
        <v>51</v>
      </c>
      <c r="AI14" s="1" t="s">
        <v>52</v>
      </c>
      <c r="AJ14" s="1" t="s">
        <v>53</v>
      </c>
      <c r="AK14" s="1" t="s">
        <v>52</v>
      </c>
      <c r="AL14" s="1" t="s">
        <v>54</v>
      </c>
      <c r="AM14" s="1" t="s">
        <v>54</v>
      </c>
      <c r="AN14" s="1" t="s">
        <v>55</v>
      </c>
      <c r="AO14" s="1" t="s">
        <v>54</v>
      </c>
    </row>
    <row r="15" spans="1:41" x14ac:dyDescent="0.25">
      <c r="A15">
        <v>1695642320550</v>
      </c>
      <c r="B15">
        <v>160.251</v>
      </c>
      <c r="C15">
        <v>9.8235000000000006E-3</v>
      </c>
      <c r="D15" t="b">
        <v>1</v>
      </c>
      <c r="E15">
        <v>3</v>
      </c>
      <c r="F15">
        <v>4</v>
      </c>
      <c r="G15">
        <v>0</v>
      </c>
      <c r="H15">
        <v>1786</v>
      </c>
      <c r="I15" s="1" t="s">
        <v>77</v>
      </c>
      <c r="J15" s="1" t="b">
        <v>1</v>
      </c>
      <c r="K15">
        <v>0</v>
      </c>
      <c r="L15" s="1" t="s">
        <v>78</v>
      </c>
      <c r="M15" s="1" t="s">
        <v>79</v>
      </c>
      <c r="N15" s="1" t="s">
        <v>43</v>
      </c>
      <c r="O15">
        <v>0</v>
      </c>
      <c r="P15" s="1" t="s">
        <v>43</v>
      </c>
      <c r="Q15" s="1" t="s">
        <v>43</v>
      </c>
      <c r="R15" s="1" t="s">
        <v>80</v>
      </c>
      <c r="S15" s="1" t="s">
        <v>81</v>
      </c>
      <c r="T15" s="1" t="s">
        <v>82</v>
      </c>
      <c r="U15" s="1" t="s">
        <v>83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t="b">
        <v>0</v>
      </c>
      <c r="AB15" t="b">
        <v>1</v>
      </c>
      <c r="AC15" t="b">
        <v>0</v>
      </c>
      <c r="AD15" t="b">
        <v>0</v>
      </c>
      <c r="AE15" s="1" t="s">
        <v>43</v>
      </c>
      <c r="AF15" s="1" t="s">
        <v>84</v>
      </c>
      <c r="AG15" s="1" t="s">
        <v>78</v>
      </c>
      <c r="AH15" s="1" t="s">
        <v>51</v>
      </c>
      <c r="AI15" s="1" t="s">
        <v>52</v>
      </c>
      <c r="AJ15" s="1" t="s">
        <v>53</v>
      </c>
      <c r="AK15" s="1" t="s">
        <v>52</v>
      </c>
      <c r="AL15" s="1" t="s">
        <v>54</v>
      </c>
      <c r="AM15" s="1" t="s">
        <v>54</v>
      </c>
      <c r="AN15" s="1" t="s">
        <v>55</v>
      </c>
      <c r="AO15" s="1" t="s">
        <v>54</v>
      </c>
    </row>
    <row r="16" spans="1:41" x14ac:dyDescent="0.25">
      <c r="A16">
        <v>1695642326683</v>
      </c>
      <c r="B16">
        <v>166.3836</v>
      </c>
      <c r="C16">
        <v>2.15254E-2</v>
      </c>
      <c r="D16" t="b">
        <v>1</v>
      </c>
      <c r="E16">
        <v>3</v>
      </c>
      <c r="F16">
        <v>5</v>
      </c>
      <c r="G16">
        <v>1</v>
      </c>
      <c r="H16">
        <v>3121</v>
      </c>
      <c r="I16" s="1" t="s">
        <v>93</v>
      </c>
      <c r="J16" t="b">
        <v>1</v>
      </c>
      <c r="K16">
        <v>3</v>
      </c>
      <c r="L16" s="1" t="s">
        <v>43</v>
      </c>
      <c r="M16" s="1" t="s">
        <v>57</v>
      </c>
      <c r="N16" s="1" t="s">
        <v>58</v>
      </c>
      <c r="O16">
        <v>1</v>
      </c>
      <c r="P16" s="1" t="s">
        <v>59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60</v>
      </c>
      <c r="X16" s="1" t="s">
        <v>61</v>
      </c>
      <c r="Y16" s="1" t="s">
        <v>62</v>
      </c>
      <c r="Z16" s="1" t="s">
        <v>63</v>
      </c>
      <c r="AA16" t="b">
        <v>0</v>
      </c>
      <c r="AB16" t="b">
        <v>0</v>
      </c>
      <c r="AC16" t="b">
        <v>0</v>
      </c>
      <c r="AD16" t="b">
        <v>1</v>
      </c>
      <c r="AE16" s="1" t="s">
        <v>58</v>
      </c>
      <c r="AF16" s="1" t="s">
        <v>43</v>
      </c>
      <c r="AG16" s="1" t="s">
        <v>43</v>
      </c>
      <c r="AH16" s="1" t="s">
        <v>51</v>
      </c>
      <c r="AI16" s="1" t="s">
        <v>52</v>
      </c>
      <c r="AJ16" s="1" t="s">
        <v>53</v>
      </c>
      <c r="AK16" s="1" t="s">
        <v>52</v>
      </c>
      <c r="AL16" s="1" t="s">
        <v>54</v>
      </c>
      <c r="AM16" s="1" t="s">
        <v>54</v>
      </c>
      <c r="AN16" s="1" t="s">
        <v>55</v>
      </c>
      <c r="AO16" s="1" t="s">
        <v>54</v>
      </c>
    </row>
    <row r="17" spans="1:41" x14ac:dyDescent="0.25">
      <c r="A17">
        <v>1695642382909</v>
      </c>
      <c r="B17">
        <v>222.60929999999999</v>
      </c>
      <c r="C17">
        <v>2.1040099999999999E-2</v>
      </c>
      <c r="D17" t="b">
        <v>1</v>
      </c>
      <c r="E17">
        <v>4</v>
      </c>
      <c r="F17">
        <v>1</v>
      </c>
      <c r="G17">
        <v>1</v>
      </c>
      <c r="H17">
        <v>37007</v>
      </c>
      <c r="I17" s="1" t="s">
        <v>94</v>
      </c>
      <c r="J17" s="1" t="b">
        <v>1</v>
      </c>
      <c r="K17">
        <v>2</v>
      </c>
      <c r="L17" s="1" t="s">
        <v>43</v>
      </c>
      <c r="M17" s="1" t="s">
        <v>57</v>
      </c>
      <c r="N17" s="1" t="s">
        <v>58</v>
      </c>
      <c r="O17">
        <v>1</v>
      </c>
      <c r="P17" s="1" t="s">
        <v>59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60</v>
      </c>
      <c r="X17" s="1" t="s">
        <v>61</v>
      </c>
      <c r="Y17" s="1" t="s">
        <v>62</v>
      </c>
      <c r="Z17" s="1" t="s">
        <v>63</v>
      </c>
      <c r="AA17" t="b">
        <v>0</v>
      </c>
      <c r="AB17" t="b">
        <v>0</v>
      </c>
      <c r="AC17" t="b">
        <v>0</v>
      </c>
      <c r="AD17" t="b">
        <v>1</v>
      </c>
      <c r="AE17" s="1" t="s">
        <v>58</v>
      </c>
      <c r="AF17" s="1" t="s">
        <v>43</v>
      </c>
      <c r="AG17" s="1" t="s">
        <v>43</v>
      </c>
      <c r="AH17" s="1" t="s">
        <v>51</v>
      </c>
      <c r="AI17" s="1" t="s">
        <v>52</v>
      </c>
      <c r="AJ17" s="1" t="s">
        <v>53</v>
      </c>
      <c r="AK17" s="1" t="s">
        <v>52</v>
      </c>
      <c r="AL17" s="1" t="s">
        <v>54</v>
      </c>
      <c r="AM17" s="1" t="s">
        <v>54</v>
      </c>
      <c r="AN17" s="1" t="s">
        <v>55</v>
      </c>
      <c r="AO17" s="1" t="s">
        <v>54</v>
      </c>
    </row>
    <row r="18" spans="1:41" x14ac:dyDescent="0.25">
      <c r="A18">
        <v>1695642399586</v>
      </c>
      <c r="B18">
        <v>239.28639999999999</v>
      </c>
      <c r="C18">
        <v>1.1795999999999999E-2</v>
      </c>
      <c r="D18" t="b">
        <v>1</v>
      </c>
      <c r="E18">
        <v>4</v>
      </c>
      <c r="F18">
        <v>2</v>
      </c>
      <c r="G18">
        <v>0</v>
      </c>
      <c r="H18">
        <v>7308</v>
      </c>
      <c r="I18" s="1" t="s">
        <v>95</v>
      </c>
      <c r="J18" s="1" t="b">
        <v>1</v>
      </c>
      <c r="K18">
        <v>2</v>
      </c>
      <c r="L18" s="1" t="s">
        <v>78</v>
      </c>
      <c r="M18" s="1" t="s">
        <v>79</v>
      </c>
      <c r="N18" s="1" t="s">
        <v>43</v>
      </c>
      <c r="O18">
        <v>0</v>
      </c>
      <c r="P18" s="1" t="s">
        <v>43</v>
      </c>
      <c r="Q18" s="1" t="s">
        <v>43</v>
      </c>
      <c r="R18" s="1" t="s">
        <v>80</v>
      </c>
      <c r="S18" s="1" t="s">
        <v>81</v>
      </c>
      <c r="T18" s="1" t="s">
        <v>82</v>
      </c>
      <c r="U18" s="1" t="s">
        <v>83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t="b">
        <v>0</v>
      </c>
      <c r="AB18" t="b">
        <v>1</v>
      </c>
      <c r="AC18" t="b">
        <v>0</v>
      </c>
      <c r="AD18" t="b">
        <v>0</v>
      </c>
      <c r="AE18" s="1" t="s">
        <v>43</v>
      </c>
      <c r="AF18" s="1" t="s">
        <v>84</v>
      </c>
      <c r="AG18" s="1" t="s">
        <v>78</v>
      </c>
      <c r="AH18" s="1" t="s">
        <v>51</v>
      </c>
      <c r="AI18" s="1" t="s">
        <v>52</v>
      </c>
      <c r="AJ18" s="1" t="s">
        <v>53</v>
      </c>
      <c r="AK18" s="1" t="s">
        <v>52</v>
      </c>
      <c r="AL18" s="1" t="s">
        <v>54</v>
      </c>
      <c r="AM18" s="1" t="s">
        <v>54</v>
      </c>
      <c r="AN18" s="1" t="s">
        <v>55</v>
      </c>
      <c r="AO18" s="1" t="s">
        <v>54</v>
      </c>
    </row>
    <row r="19" spans="1:41" x14ac:dyDescent="0.25">
      <c r="A19">
        <v>1695642405496</v>
      </c>
      <c r="B19">
        <v>245.19640000000001</v>
      </c>
      <c r="C19">
        <v>2.18468E-2</v>
      </c>
      <c r="D19" t="b">
        <v>1</v>
      </c>
      <c r="E19">
        <v>4</v>
      </c>
      <c r="F19">
        <v>3</v>
      </c>
      <c r="G19">
        <v>3</v>
      </c>
      <c r="H19">
        <v>2899</v>
      </c>
      <c r="I19" s="1" t="s">
        <v>85</v>
      </c>
      <c r="J19" s="1" t="b">
        <v>0</v>
      </c>
      <c r="K19">
        <v>1</v>
      </c>
      <c r="L19" s="1" t="s">
        <v>41</v>
      </c>
      <c r="M19" s="1" t="s">
        <v>42</v>
      </c>
      <c r="N19" s="1" t="s">
        <v>43</v>
      </c>
      <c r="O19">
        <v>3</v>
      </c>
      <c r="P19" s="1" t="s">
        <v>43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43</v>
      </c>
      <c r="X19" s="1" t="s">
        <v>43</v>
      </c>
      <c r="Y19" s="1" t="s">
        <v>43</v>
      </c>
      <c r="Z19" s="1" t="s">
        <v>43</v>
      </c>
      <c r="AA19" t="b">
        <v>1</v>
      </c>
      <c r="AB19" t="b">
        <v>0</v>
      </c>
      <c r="AC19" t="b">
        <v>0</v>
      </c>
      <c r="AD19" t="b">
        <v>0</v>
      </c>
      <c r="AE19" s="1" t="s">
        <v>43</v>
      </c>
      <c r="AF19" s="1" t="s">
        <v>50</v>
      </c>
      <c r="AG19" s="1" t="s">
        <v>41</v>
      </c>
      <c r="AH19" s="1" t="s">
        <v>51</v>
      </c>
      <c r="AI19" s="1" t="s">
        <v>52</v>
      </c>
      <c r="AJ19" s="1" t="s">
        <v>53</v>
      </c>
      <c r="AK19" s="1" t="s">
        <v>52</v>
      </c>
      <c r="AL19" s="1" t="s">
        <v>54</v>
      </c>
      <c r="AM19" s="1" t="s">
        <v>54</v>
      </c>
      <c r="AN19" s="1" t="s">
        <v>55</v>
      </c>
      <c r="AO19" s="1" t="s">
        <v>54</v>
      </c>
    </row>
    <row r="20" spans="1:41" x14ac:dyDescent="0.25">
      <c r="A20">
        <v>1695642411895</v>
      </c>
      <c r="B20">
        <v>251.59630000000001</v>
      </c>
      <c r="C20">
        <v>1.15012E-2</v>
      </c>
      <c r="D20" t="b">
        <v>1</v>
      </c>
      <c r="E20">
        <v>4</v>
      </c>
      <c r="F20">
        <v>4</v>
      </c>
      <c r="G20">
        <v>4</v>
      </c>
      <c r="H20">
        <v>3378</v>
      </c>
      <c r="I20" s="1" t="s">
        <v>96</v>
      </c>
      <c r="J20" s="1" t="b">
        <v>0</v>
      </c>
      <c r="K20">
        <v>0</v>
      </c>
      <c r="L20" s="1" t="s">
        <v>64</v>
      </c>
      <c r="M20" s="1" t="s">
        <v>65</v>
      </c>
      <c r="N20" s="1" t="s">
        <v>43</v>
      </c>
      <c r="O20">
        <v>4</v>
      </c>
      <c r="P20" s="1" t="s">
        <v>43</v>
      </c>
      <c r="Q20" s="1" t="s">
        <v>66</v>
      </c>
      <c r="R20" s="1" t="s">
        <v>67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68</v>
      </c>
      <c r="X20" s="1" t="s">
        <v>64</v>
      </c>
      <c r="Y20" s="1" t="s">
        <v>69</v>
      </c>
      <c r="Z20" s="1" t="s">
        <v>70</v>
      </c>
      <c r="AA20" t="b">
        <v>0</v>
      </c>
      <c r="AB20" t="b">
        <v>1</v>
      </c>
      <c r="AC20" t="b">
        <v>0</v>
      </c>
      <c r="AD20" t="b">
        <v>0</v>
      </c>
      <c r="AE20" s="1" t="s">
        <v>43</v>
      </c>
      <c r="AF20" s="1" t="s">
        <v>66</v>
      </c>
      <c r="AG20" s="1" t="s">
        <v>64</v>
      </c>
      <c r="AH20" s="1" t="s">
        <v>51</v>
      </c>
      <c r="AI20" s="1" t="s">
        <v>52</v>
      </c>
      <c r="AJ20" s="1" t="s">
        <v>53</v>
      </c>
      <c r="AK20" s="1" t="s">
        <v>52</v>
      </c>
      <c r="AL20" s="1" t="s">
        <v>54</v>
      </c>
      <c r="AM20" s="1" t="s">
        <v>54</v>
      </c>
      <c r="AN20" s="1" t="s">
        <v>55</v>
      </c>
      <c r="AO20" s="1" t="s">
        <v>54</v>
      </c>
    </row>
    <row r="21" spans="1:41" x14ac:dyDescent="0.25">
      <c r="A21">
        <v>1695642416657</v>
      </c>
      <c r="B21">
        <v>256.35849999999999</v>
      </c>
      <c r="C21">
        <v>1.06564E-2</v>
      </c>
      <c r="D21" t="b">
        <v>1</v>
      </c>
      <c r="E21">
        <v>4</v>
      </c>
      <c r="F21">
        <v>5</v>
      </c>
      <c r="G21">
        <v>2</v>
      </c>
      <c r="H21">
        <v>1748</v>
      </c>
      <c r="I21" s="1" t="s">
        <v>92</v>
      </c>
      <c r="J21" s="1" t="b">
        <v>0</v>
      </c>
      <c r="K21">
        <v>1</v>
      </c>
      <c r="L21" s="1" t="s">
        <v>72</v>
      </c>
      <c r="M21" s="1" t="s">
        <v>57</v>
      </c>
      <c r="N21" s="1" t="s">
        <v>43</v>
      </c>
      <c r="O21">
        <v>2</v>
      </c>
      <c r="P21" s="1" t="s">
        <v>73</v>
      </c>
      <c r="Q21" s="1" t="s">
        <v>43</v>
      </c>
      <c r="R21" s="1" t="s">
        <v>43</v>
      </c>
      <c r="S21" s="1" t="s">
        <v>74</v>
      </c>
      <c r="T21" s="1" t="s">
        <v>75</v>
      </c>
      <c r="U21" s="1" t="s">
        <v>76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t="b">
        <v>0</v>
      </c>
      <c r="AB21" t="b">
        <v>0</v>
      </c>
      <c r="AC21" t="b">
        <v>1</v>
      </c>
      <c r="AD21" t="b">
        <v>0</v>
      </c>
      <c r="AE21" s="1" t="s">
        <v>43</v>
      </c>
      <c r="AF21" s="1" t="s">
        <v>43</v>
      </c>
      <c r="AG21" s="1" t="s">
        <v>72</v>
      </c>
      <c r="AH21" s="1" t="s">
        <v>51</v>
      </c>
      <c r="AI21" s="1" t="s">
        <v>52</v>
      </c>
      <c r="AJ21" s="1" t="s">
        <v>53</v>
      </c>
      <c r="AK21" s="1" t="s">
        <v>52</v>
      </c>
      <c r="AL21" s="1" t="s">
        <v>54</v>
      </c>
      <c r="AM21" s="1" t="s">
        <v>54</v>
      </c>
      <c r="AN21" s="1" t="s">
        <v>55</v>
      </c>
      <c r="AO21" s="1" t="s">
        <v>54</v>
      </c>
    </row>
    <row r="22" spans="1:41" x14ac:dyDescent="0.25">
      <c r="A22">
        <v>1695642446902</v>
      </c>
      <c r="B22">
        <v>286.60230000000001</v>
      </c>
      <c r="C22">
        <v>1.1457500000000001E-2</v>
      </c>
      <c r="D22" t="b">
        <v>1</v>
      </c>
      <c r="E22">
        <v>5</v>
      </c>
      <c r="F22">
        <v>1</v>
      </c>
      <c r="G22">
        <v>1</v>
      </c>
      <c r="H22">
        <v>26119</v>
      </c>
      <c r="I22" s="1" t="s">
        <v>97</v>
      </c>
      <c r="J22" s="1" t="b">
        <v>1</v>
      </c>
      <c r="K22">
        <v>2</v>
      </c>
      <c r="L22" s="1" t="s">
        <v>43</v>
      </c>
      <c r="M22" s="1" t="s">
        <v>57</v>
      </c>
      <c r="N22" s="1" t="s">
        <v>58</v>
      </c>
      <c r="O22">
        <v>1</v>
      </c>
      <c r="P22" s="1" t="s">
        <v>59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60</v>
      </c>
      <c r="X22" s="1" t="s">
        <v>61</v>
      </c>
      <c r="Y22" s="1" t="s">
        <v>62</v>
      </c>
      <c r="Z22" s="1" t="s">
        <v>63</v>
      </c>
      <c r="AA22" t="b">
        <v>0</v>
      </c>
      <c r="AB22" t="b">
        <v>0</v>
      </c>
      <c r="AC22" t="b">
        <v>0</v>
      </c>
      <c r="AD22" t="b">
        <v>1</v>
      </c>
      <c r="AE22" s="1" t="s">
        <v>58</v>
      </c>
      <c r="AF22" s="1" t="s">
        <v>43</v>
      </c>
      <c r="AG22" s="1" t="s">
        <v>43</v>
      </c>
      <c r="AH22" s="1" t="s">
        <v>51</v>
      </c>
      <c r="AI22" s="1" t="s">
        <v>52</v>
      </c>
      <c r="AJ22" s="1" t="s">
        <v>53</v>
      </c>
      <c r="AK22" s="1" t="s">
        <v>52</v>
      </c>
      <c r="AL22" s="1" t="s">
        <v>54</v>
      </c>
      <c r="AM22" s="1" t="s">
        <v>54</v>
      </c>
      <c r="AN22" s="1" t="s">
        <v>55</v>
      </c>
      <c r="AO22" s="1" t="s">
        <v>54</v>
      </c>
    </row>
    <row r="23" spans="1:41" x14ac:dyDescent="0.25">
      <c r="A23">
        <v>1695642459831</v>
      </c>
      <c r="B23">
        <v>299.53210000000001</v>
      </c>
      <c r="C23">
        <v>1.1454300000000001E-2</v>
      </c>
      <c r="D23" t="b">
        <v>1</v>
      </c>
      <c r="E23">
        <v>5</v>
      </c>
      <c r="F23">
        <v>2</v>
      </c>
      <c r="G23">
        <v>2</v>
      </c>
      <c r="H23">
        <v>3552</v>
      </c>
      <c r="I23" s="1" t="s">
        <v>77</v>
      </c>
      <c r="J23" s="1" t="b">
        <v>0</v>
      </c>
      <c r="K23">
        <v>0</v>
      </c>
      <c r="L23" s="1" t="s">
        <v>72</v>
      </c>
      <c r="M23" s="1" t="s">
        <v>57</v>
      </c>
      <c r="N23" s="1" t="s">
        <v>43</v>
      </c>
      <c r="O23">
        <v>2</v>
      </c>
      <c r="P23" s="1" t="s">
        <v>73</v>
      </c>
      <c r="Q23" s="1" t="s">
        <v>43</v>
      </c>
      <c r="R23" s="1" t="s">
        <v>43</v>
      </c>
      <c r="S23" s="1" t="s">
        <v>74</v>
      </c>
      <c r="T23" s="1" t="s">
        <v>75</v>
      </c>
      <c r="U23" s="1" t="s">
        <v>76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t="b">
        <v>0</v>
      </c>
      <c r="AB23" t="b">
        <v>0</v>
      </c>
      <c r="AC23" t="b">
        <v>1</v>
      </c>
      <c r="AD23" t="b">
        <v>0</v>
      </c>
      <c r="AE23" s="1" t="s">
        <v>43</v>
      </c>
      <c r="AF23" s="1" t="s">
        <v>43</v>
      </c>
      <c r="AG23" s="1" t="s">
        <v>72</v>
      </c>
      <c r="AH23" s="1" t="s">
        <v>51</v>
      </c>
      <c r="AI23" s="1" t="s">
        <v>52</v>
      </c>
      <c r="AJ23" s="1" t="s">
        <v>53</v>
      </c>
      <c r="AK23" s="1" t="s">
        <v>52</v>
      </c>
      <c r="AL23" s="1" t="s">
        <v>54</v>
      </c>
      <c r="AM23" s="1" t="s">
        <v>54</v>
      </c>
      <c r="AN23" s="1" t="s">
        <v>55</v>
      </c>
      <c r="AO23" s="1" t="s">
        <v>54</v>
      </c>
    </row>
    <row r="24" spans="1:41" x14ac:dyDescent="0.25">
      <c r="A24">
        <v>1695642465032</v>
      </c>
      <c r="B24">
        <v>304.73340000000002</v>
      </c>
      <c r="C24">
        <v>1.1908E-2</v>
      </c>
      <c r="D24" t="b">
        <v>1</v>
      </c>
      <c r="E24">
        <v>5</v>
      </c>
      <c r="F24">
        <v>3</v>
      </c>
      <c r="G24">
        <v>4</v>
      </c>
      <c r="H24">
        <v>2183</v>
      </c>
      <c r="I24" s="1" t="s">
        <v>94</v>
      </c>
      <c r="J24" s="1" t="b">
        <v>0</v>
      </c>
      <c r="K24">
        <v>2</v>
      </c>
      <c r="L24" s="1" t="s">
        <v>64</v>
      </c>
      <c r="M24" s="1" t="s">
        <v>65</v>
      </c>
      <c r="N24" s="1" t="s">
        <v>43</v>
      </c>
      <c r="O24">
        <v>4</v>
      </c>
      <c r="P24" s="1" t="s">
        <v>43</v>
      </c>
      <c r="Q24" s="1" t="s">
        <v>66</v>
      </c>
      <c r="R24" s="1" t="s">
        <v>67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68</v>
      </c>
      <c r="X24" s="1" t="s">
        <v>64</v>
      </c>
      <c r="Y24" s="1" t="s">
        <v>69</v>
      </c>
      <c r="Z24" s="1" t="s">
        <v>70</v>
      </c>
      <c r="AA24" t="b">
        <v>0</v>
      </c>
      <c r="AB24" t="b">
        <v>1</v>
      </c>
      <c r="AC24" t="b">
        <v>0</v>
      </c>
      <c r="AD24" t="b">
        <v>0</v>
      </c>
      <c r="AE24" s="1" t="s">
        <v>43</v>
      </c>
      <c r="AF24" s="1" t="s">
        <v>66</v>
      </c>
      <c r="AG24" s="1" t="s">
        <v>64</v>
      </c>
      <c r="AH24" s="1" t="s">
        <v>51</v>
      </c>
      <c r="AI24" s="1" t="s">
        <v>52</v>
      </c>
      <c r="AJ24" s="1" t="s">
        <v>53</v>
      </c>
      <c r="AK24" s="1" t="s">
        <v>52</v>
      </c>
      <c r="AL24" s="1" t="s">
        <v>54</v>
      </c>
      <c r="AM24" s="1" t="s">
        <v>54</v>
      </c>
      <c r="AN24" s="1" t="s">
        <v>55</v>
      </c>
      <c r="AO24" s="1" t="s">
        <v>54</v>
      </c>
    </row>
    <row r="25" spans="1:41" x14ac:dyDescent="0.25">
      <c r="A25">
        <v>1695642469498</v>
      </c>
      <c r="B25">
        <v>309.1995</v>
      </c>
      <c r="C25">
        <v>1.1977700000000001E-2</v>
      </c>
      <c r="D25" t="b">
        <v>1</v>
      </c>
      <c r="E25">
        <v>5</v>
      </c>
      <c r="F25">
        <v>4</v>
      </c>
      <c r="G25">
        <v>0</v>
      </c>
      <c r="H25">
        <v>1450</v>
      </c>
      <c r="I25" s="1" t="s">
        <v>95</v>
      </c>
      <c r="J25" s="1" t="b">
        <v>1</v>
      </c>
      <c r="K25">
        <v>2</v>
      </c>
      <c r="L25" s="1" t="s">
        <v>78</v>
      </c>
      <c r="M25" s="1" t="s">
        <v>79</v>
      </c>
      <c r="N25" s="1" t="s">
        <v>43</v>
      </c>
      <c r="O25">
        <v>0</v>
      </c>
      <c r="P25" s="1" t="s">
        <v>43</v>
      </c>
      <c r="Q25" s="1" t="s">
        <v>43</v>
      </c>
      <c r="R25" s="1" t="s">
        <v>80</v>
      </c>
      <c r="S25" s="1" t="s">
        <v>81</v>
      </c>
      <c r="T25" s="1" t="s">
        <v>82</v>
      </c>
      <c r="U25" s="1" t="s">
        <v>83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t="b">
        <v>0</v>
      </c>
      <c r="AB25" t="b">
        <v>1</v>
      </c>
      <c r="AC25" t="b">
        <v>0</v>
      </c>
      <c r="AD25" t="b">
        <v>0</v>
      </c>
      <c r="AE25" s="1" t="s">
        <v>43</v>
      </c>
      <c r="AF25" s="1" t="s">
        <v>84</v>
      </c>
      <c r="AG25" s="1" t="s">
        <v>78</v>
      </c>
      <c r="AH25" s="1" t="s">
        <v>51</v>
      </c>
      <c r="AI25" s="1" t="s">
        <v>52</v>
      </c>
      <c r="AJ25" s="1" t="s">
        <v>53</v>
      </c>
      <c r="AK25" s="1" t="s">
        <v>52</v>
      </c>
      <c r="AL25" s="1" t="s">
        <v>54</v>
      </c>
      <c r="AM25" s="1" t="s">
        <v>54</v>
      </c>
      <c r="AN25" s="1" t="s">
        <v>55</v>
      </c>
      <c r="AO25" s="1" t="s">
        <v>54</v>
      </c>
    </row>
    <row r="26" spans="1:41" x14ac:dyDescent="0.25">
      <c r="A26">
        <v>1695642477275</v>
      </c>
      <c r="B26">
        <v>316.9769</v>
      </c>
      <c r="C26">
        <v>1.21437E-2</v>
      </c>
      <c r="D26" t="b">
        <v>1</v>
      </c>
      <c r="E26">
        <v>5</v>
      </c>
      <c r="F26">
        <v>5</v>
      </c>
      <c r="G26">
        <v>3</v>
      </c>
      <c r="H26">
        <v>4764</v>
      </c>
      <c r="I26" s="1" t="s">
        <v>96</v>
      </c>
      <c r="J26" s="1" t="b">
        <v>1</v>
      </c>
      <c r="K26">
        <v>3</v>
      </c>
      <c r="L26" s="1" t="s">
        <v>41</v>
      </c>
      <c r="M26" s="1" t="s">
        <v>42</v>
      </c>
      <c r="N26" s="1" t="s">
        <v>43</v>
      </c>
      <c r="O26">
        <v>3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49</v>
      </c>
      <c r="W26" s="1" t="s">
        <v>43</v>
      </c>
      <c r="X26" s="1" t="s">
        <v>43</v>
      </c>
      <c r="Y26" s="1" t="s">
        <v>43</v>
      </c>
      <c r="Z26" s="1" t="s">
        <v>43</v>
      </c>
      <c r="AA26" t="b">
        <v>1</v>
      </c>
      <c r="AB26" t="b">
        <v>0</v>
      </c>
      <c r="AC26" t="b">
        <v>0</v>
      </c>
      <c r="AD26" t="b">
        <v>0</v>
      </c>
      <c r="AE26" s="1" t="s">
        <v>43</v>
      </c>
      <c r="AF26" s="1" t="s">
        <v>50</v>
      </c>
      <c r="AG26" s="1" t="s">
        <v>41</v>
      </c>
      <c r="AH26" s="1" t="s">
        <v>51</v>
      </c>
      <c r="AI26" s="1" t="s">
        <v>52</v>
      </c>
      <c r="AJ26" s="1" t="s">
        <v>53</v>
      </c>
      <c r="AK26" s="1" t="s">
        <v>52</v>
      </c>
      <c r="AL26" s="1" t="s">
        <v>54</v>
      </c>
      <c r="AM26" s="1" t="s">
        <v>54</v>
      </c>
      <c r="AN26" s="1" t="s">
        <v>55</v>
      </c>
      <c r="AO26" s="1" t="s">
        <v>54</v>
      </c>
    </row>
    <row r="31" spans="1:41" x14ac:dyDescent="0.25">
      <c r="E31" s="2" t="s">
        <v>98</v>
      </c>
      <c r="F31">
        <f>MAX(MyQuizValues[quizPlaythroughNumber])</f>
        <v>5</v>
      </c>
    </row>
    <row r="32" spans="1:41" x14ac:dyDescent="0.25">
      <c r="E32" s="2" t="s">
        <v>99</v>
      </c>
      <c r="F32">
        <f>AVERAGE(MyQuizValues[answerPressTime])/1000</f>
        <v>7.4497999999999998</v>
      </c>
    </row>
    <row r="33" spans="5:7" x14ac:dyDescent="0.25">
      <c r="E33" s="2" t="s">
        <v>101</v>
      </c>
      <c r="F33">
        <f>MAX(MyQuizValues[answerPressTime])/1000</f>
        <v>37.006999999999998</v>
      </c>
    </row>
    <row r="34" spans="5:7" x14ac:dyDescent="0.25">
      <c r="E34" s="2" t="s">
        <v>102</v>
      </c>
      <c r="F34">
        <f>MIN(MyQuizValues[answerPressTime])/1000</f>
        <v>1.45</v>
      </c>
    </row>
    <row r="35" spans="5:7" x14ac:dyDescent="0.25">
      <c r="E35" s="2"/>
    </row>
    <row r="36" spans="5:7" x14ac:dyDescent="0.25">
      <c r="E36" s="2" t="s">
        <v>100</v>
      </c>
      <c r="F36">
        <f>_xlfn.MODE.SNGL(MyQuizValues[chosenAnswerString])+1</f>
        <v>3</v>
      </c>
    </row>
    <row r="37" spans="5:7" x14ac:dyDescent="0.25">
      <c r="E37" s="2"/>
    </row>
    <row r="38" spans="5:7" x14ac:dyDescent="0.25">
      <c r="E38" s="2" t="s">
        <v>103</v>
      </c>
      <c r="F38">
        <f>COUNTIFS(MyQuizValues[currentQuestionNumber],1,MyQuizValues[currentQuestionIdx],0)</f>
        <v>0</v>
      </c>
    </row>
    <row r="39" spans="5:7" x14ac:dyDescent="0.25">
      <c r="E39" s="2" t="s">
        <v>104</v>
      </c>
      <c r="F39">
        <f>COUNTIFS(MyQuizValues[currentQuestionNumber],1,MyQuizValues[currentQuestionIdx],1)</f>
        <v>3</v>
      </c>
    </row>
    <row r="40" spans="5:7" x14ac:dyDescent="0.25">
      <c r="E40" s="2" t="s">
        <v>105</v>
      </c>
      <c r="F40">
        <f>COUNTIFS(MyQuizValues[currentQuestionNumber],1,MyQuizValues[currentQuestionIdx],2)</f>
        <v>0</v>
      </c>
    </row>
    <row r="41" spans="5:7" x14ac:dyDescent="0.25">
      <c r="E41" s="2" t="s">
        <v>106</v>
      </c>
      <c r="F41">
        <f>COUNTIFS(MyQuizValues[currentQuestionNumber],1,MyQuizValues[currentQuestionIdx],3)</f>
        <v>1</v>
      </c>
    </row>
    <row r="42" spans="5:7" x14ac:dyDescent="0.25">
      <c r="E42" s="2" t="s">
        <v>107</v>
      </c>
      <c r="F42">
        <f>COUNTIFS(MyQuizValues[currentQuestionNumber],1,MyQuizValues[currentQuestionIdx],4)</f>
        <v>1</v>
      </c>
    </row>
    <row r="45" spans="5:7" x14ac:dyDescent="0.25">
      <c r="F45" s="2" t="s">
        <v>109</v>
      </c>
      <c r="G45" s="2" t="s">
        <v>110</v>
      </c>
    </row>
    <row r="46" spans="5:7" x14ac:dyDescent="0.25">
      <c r="E46" s="2" t="s">
        <v>111</v>
      </c>
      <c r="F46">
        <f>COUNTIFS(MyQuizValues[currentQuestionIdx],0,MyQuizValues[chosenAnswerCorrect],TRUE)</f>
        <v>5</v>
      </c>
      <c r="G46">
        <f>COUNTIFS(MyQuizValues[currentQuestionIdx],0,MyQuizValues[chosenAnswerCorrect],FALSE)</f>
        <v>0</v>
      </c>
    </row>
    <row r="48" spans="5:7" x14ac:dyDescent="0.25">
      <c r="F48" s="2" t="s">
        <v>109</v>
      </c>
      <c r="G48" s="2" t="s">
        <v>110</v>
      </c>
    </row>
    <row r="49" spans="5:7" x14ac:dyDescent="0.25">
      <c r="E49" s="2" t="s">
        <v>115</v>
      </c>
      <c r="F49">
        <f>COUNTIFS(MyQuizValues[currentQuestionIdx],1,MyQuizValues[chosenAnswerCorrect],TRUE)</f>
        <v>5</v>
      </c>
      <c r="G49">
        <f>COUNTIFS(MyQuizValues[currentQuestionIdx],1,MyQuizValues[chosenAnswerCorrect],FALSE)</f>
        <v>0</v>
      </c>
    </row>
    <row r="51" spans="5:7" x14ac:dyDescent="0.25">
      <c r="F51" s="2" t="s">
        <v>109</v>
      </c>
      <c r="G51" s="2" t="s">
        <v>110</v>
      </c>
    </row>
    <row r="52" spans="5:7" x14ac:dyDescent="0.25">
      <c r="E52" s="2" t="s">
        <v>114</v>
      </c>
      <c r="F52">
        <f>COUNTIFS(MyQuizValues[currentQuestionIdx],2,MyQuizValues[chosenAnswerCorrect],TRUE)</f>
        <v>1</v>
      </c>
      <c r="G52">
        <f>COUNTIFS(MyQuizValues[currentQuestionIdx],2,MyQuizValues[chosenAnswerCorrect],FALSE)</f>
        <v>4</v>
      </c>
    </row>
    <row r="54" spans="5:7" x14ac:dyDescent="0.25">
      <c r="F54" s="2" t="s">
        <v>109</v>
      </c>
      <c r="G54" s="2" t="s">
        <v>110</v>
      </c>
    </row>
    <row r="55" spans="5:7" x14ac:dyDescent="0.25">
      <c r="E55" s="2" t="s">
        <v>113</v>
      </c>
      <c r="F55">
        <f>COUNTIFS(MyQuizValues[currentQuestionIdx],3,MyQuizValues[chosenAnswerCorrect],TRUE)</f>
        <v>3</v>
      </c>
      <c r="G55">
        <f>COUNTIFS(MyQuizValues[currentQuestionIdx],3,MyQuizValues[chosenAnswerCorrect],FALSE)</f>
        <v>2</v>
      </c>
    </row>
    <row r="57" spans="5:7" x14ac:dyDescent="0.25">
      <c r="F57" s="2" t="s">
        <v>109</v>
      </c>
      <c r="G57" s="2" t="s">
        <v>110</v>
      </c>
    </row>
    <row r="58" spans="5:7" x14ac:dyDescent="0.25">
      <c r="E58" s="2" t="s">
        <v>112</v>
      </c>
      <c r="F58">
        <f>COUNTIFS(MyQuizValues[currentQuestionIdx],4,MyQuizValues[chosenAnswerCorrect],TRUE)</f>
        <v>0</v>
      </c>
      <c r="G58">
        <f>COUNTIFS(MyQuizValues[currentQuestionIdx],4,MyQuizValues[chosenAnswerCorrect],FALSE)</f>
        <v>5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D140B-01F4-4024-B0E7-1E9E92366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MyQuizValues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Dreiling</dc:creator>
  <cp:lastModifiedBy>Luca Dreiling</cp:lastModifiedBy>
  <dcterms:created xsi:type="dcterms:W3CDTF">2015-06-05T18:19:34Z</dcterms:created>
  <dcterms:modified xsi:type="dcterms:W3CDTF">2023-09-25T13:04:39Z</dcterms:modified>
</cp:coreProperties>
</file>