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Aulas x Turnos" sheetId="1" r:id="rId4"/>
    <sheet state="visible" name="Control de aulas" sheetId="2" r:id="rId5"/>
    <sheet state="visible" name="1er Año" sheetId="3" r:id="rId6"/>
    <sheet state="visible" name="2do Año" sheetId="4" r:id="rId7"/>
    <sheet state="visible" name="3er Año" sheetId="5" r:id="rId8"/>
    <sheet state="visible" name="4to Año" sheetId="6" r:id="rId9"/>
    <sheet state="visible" name="5to Año " sheetId="7" r:id="rId10"/>
  </sheets>
  <externalReferences>
    <externalReference r:id="rId11"/>
  </externalReferences>
  <definedNames>
    <definedName name="Lunes3">'Control de aulas'!$F$6:$F$24</definedName>
    <definedName name="Miercoles3">'Control de aulas'!$Z$6:$Z$24</definedName>
    <definedName name="Miercoles1">'Control de aulas'!$X$6:$X$24</definedName>
    <definedName name="Viernes4">'Control de aulas'!$AU$6:$AU$24</definedName>
    <definedName name="Lunes6">'Control de aulas'!$I$6:$I$24</definedName>
    <definedName name="Lunes2">'Control de aulas'!$E$6:$E$24</definedName>
    <definedName name="Jueves2">'Control de aulas'!$AI$6:$AI$24</definedName>
    <definedName name="Viernes5">'Control de aulas'!$AV$6:$AV$24</definedName>
    <definedName name="Lunes5">'Control de aulas'!$H$6:$H$24</definedName>
    <definedName name="Martes2">'Control de aulas'!$O$6:$O$24</definedName>
    <definedName name="Miercoles2">'Control de aulas'!$Y$6:$Y$24</definedName>
    <definedName name="Lunes4">'Control de aulas'!$G$6:$G$24</definedName>
    <definedName name="Viernes2">'Control de aulas'!$AS$6:$AS$24</definedName>
    <definedName name="Martes4">'Control de aulas'!$Q$6:$Q$24</definedName>
    <definedName name="Viernes1">'Control de aulas'!$AR$6:$AR$24</definedName>
    <definedName name="Miercoles4">'Control de aulas'!$AA$6:$AA$24</definedName>
    <definedName name="Viernes3">'Control de aulas'!$AT$6:$AT$24</definedName>
    <definedName name="Miercoles5">'Control de aulas'!$AB$6:$AB$24</definedName>
    <definedName name="Jueves1">'Control de aulas'!$AH$6:$AH$24</definedName>
    <definedName name="Jueves4">'Control de aulas'!$AK$6:$AK$24</definedName>
    <definedName name="Jueves6">'Control de aulas'!$AM$6:$AM$24</definedName>
    <definedName name="Martes3">'Control de aulas'!$P$6:$P$24</definedName>
    <definedName name="Jueves3">'Control de aulas'!$AJ$6:$AJ$24</definedName>
    <definedName name="Jueves5">'Control de aulas'!$AL$6:$AL$24</definedName>
    <definedName name="Lunes1">'Control de aulas'!$D$6:$D$24</definedName>
    <definedName name="Martes1">'Control de aulas'!$N$6:$N$24</definedName>
    <definedName name="Martes5">'Control de aulas'!$R$6:$R$24</definedName>
    <definedName name="Martes6">'Control de aulas'!$S$6:$S$24</definedName>
    <definedName name="Miercoles6">'Control de aulas'!$AC$6:$AC$24</definedName>
    <definedName name="Viernes6">'Control de aulas'!$AW$6:$AW$24</definedName>
  </definedNames>
  <calcPr/>
</workbook>
</file>

<file path=xl/sharedStrings.xml><?xml version="1.0" encoding="utf-8"?>
<sst xmlns="http://schemas.openxmlformats.org/spreadsheetml/2006/main" count="1313" uniqueCount="232">
  <si>
    <t>HORARIO DE LA SEMANA DEL XX AL YY:</t>
  </si>
  <si>
    <t>Control de aulas</t>
  </si>
  <si>
    <t>LUNES</t>
  </si>
  <si>
    <t>MARTES</t>
  </si>
  <si>
    <t>A-301</t>
  </si>
  <si>
    <t>A-302</t>
  </si>
  <si>
    <t>A-202</t>
  </si>
  <si>
    <t>A-303</t>
  </si>
  <si>
    <t>A-304</t>
  </si>
  <si>
    <t>A-305</t>
  </si>
  <si>
    <t>A-306</t>
  </si>
  <si>
    <t>A-307</t>
  </si>
  <si>
    <t>A-308</t>
  </si>
  <si>
    <t>A-201</t>
  </si>
  <si>
    <t>A-203</t>
  </si>
  <si>
    <t>A-204</t>
  </si>
  <si>
    <t>Lab.101</t>
  </si>
  <si>
    <t>A-205</t>
  </si>
  <si>
    <t>A-206</t>
  </si>
  <si>
    <t>A-207</t>
  </si>
  <si>
    <t>A-208</t>
  </si>
  <si>
    <t>S-201</t>
  </si>
  <si>
    <t>S-202</t>
  </si>
  <si>
    <t>S-301</t>
  </si>
  <si>
    <t>S-302</t>
  </si>
  <si>
    <t>Lab.102</t>
  </si>
  <si>
    <t>Lab.104</t>
  </si>
  <si>
    <t>MIÉRCOLES</t>
  </si>
  <si>
    <t>JUEVES</t>
  </si>
  <si>
    <t>Centro de Idiomas</t>
  </si>
  <si>
    <t>VIERNES</t>
  </si>
  <si>
    <t>LUNES: Locales ocupados por turno</t>
  </si>
  <si>
    <t>VIERNES: Locales ocupados por turno</t>
  </si>
  <si>
    <t>Turnos</t>
  </si>
  <si>
    <t>Grupos</t>
  </si>
  <si>
    <t>Primer año</t>
  </si>
  <si>
    <t>ICI</t>
  </si>
  <si>
    <t>IDFT101</t>
  </si>
  <si>
    <t>IDFT102</t>
  </si>
  <si>
    <t>IDFT103</t>
  </si>
  <si>
    <t>IDFT104</t>
  </si>
  <si>
    <t>Segundo año</t>
  </si>
  <si>
    <t>IDFT201</t>
  </si>
  <si>
    <t>IDFT202</t>
  </si>
  <si>
    <t>IDFT203</t>
  </si>
  <si>
    <t>Tercer año</t>
  </si>
  <si>
    <t>IDFT301</t>
  </si>
  <si>
    <t>IDFT302</t>
  </si>
  <si>
    <t>IDFT303</t>
  </si>
  <si>
    <t>IDFT304</t>
  </si>
  <si>
    <t>IDFT305</t>
  </si>
  <si>
    <t>IDFT306</t>
  </si>
  <si>
    <t>Cuarto año</t>
  </si>
  <si>
    <t>IDFT401</t>
  </si>
  <si>
    <t>IDFT402</t>
  </si>
  <si>
    <t>IDFT403</t>
  </si>
  <si>
    <t>IDFT404</t>
  </si>
  <si>
    <t>IDFT405</t>
  </si>
  <si>
    <t>IDFT406</t>
  </si>
  <si>
    <t>Quinto año</t>
  </si>
  <si>
    <t>IDFT501</t>
  </si>
  <si>
    <t>IDFT502</t>
  </si>
  <si>
    <t>IDFT503</t>
  </si>
  <si>
    <t>INGENIERÍA EN CIENCIAS INFORMÁTICAS</t>
  </si>
  <si>
    <t>Semana: 15</t>
  </si>
  <si>
    <t>IDFT101 (A-201) (S-201, S-202)</t>
  </si>
  <si>
    <t>IDFT102 (A-203) (S-201, S-202)</t>
  </si>
  <si>
    <t>Turno</t>
  </si>
  <si>
    <t>Hora</t>
  </si>
  <si>
    <t xml:space="preserve">Lunes </t>
  </si>
  <si>
    <t xml:space="preserve">Martes </t>
  </si>
  <si>
    <t>Miércoles</t>
  </si>
  <si>
    <t xml:space="preserve">Jueves </t>
  </si>
  <si>
    <t>Viernes</t>
  </si>
  <si>
    <t>Asignaturas/Profesores</t>
  </si>
  <si>
    <t>8:00 -9:20</t>
  </si>
  <si>
    <t>A (CP)</t>
  </si>
  <si>
    <t>IP(L)</t>
  </si>
  <si>
    <t>ICI(L)</t>
  </si>
  <si>
    <t>A Anelys Vargas Ricardo (C)</t>
  </si>
  <si>
    <t>MD I(CP)</t>
  </si>
  <si>
    <t>SN(CP)</t>
  </si>
  <si>
    <t>A Lenier Israel Maceo Oduardo (CP)</t>
  </si>
  <si>
    <t>9:30- 10:50</t>
  </si>
  <si>
    <t>F(T)</t>
  </si>
  <si>
    <t>MDI José Hilario Quintana (C)</t>
  </si>
  <si>
    <t>MDI Noemí Zurita González (CP)</t>
  </si>
  <si>
    <t>MDI Frank Adivel Valero López (CP)</t>
  </si>
  <si>
    <t>11:00 - 12:20</t>
  </si>
  <si>
    <t>IP I Alexander López Pupo (C)</t>
  </si>
  <si>
    <t>IP I Andrés Rodríguez Cortizo (CP)</t>
  </si>
  <si>
    <t>IP I Yan Carlos Escobar Pupo (CP)</t>
  </si>
  <si>
    <t>12:30 - 1:50</t>
  </si>
  <si>
    <t xml:space="preserve">ICI I Leodannys W. Polanco </t>
  </si>
  <si>
    <t>ICI I Leodannys W. Polanco (C)</t>
  </si>
  <si>
    <t>F Raydel Zumeta Frómeta</t>
  </si>
  <si>
    <t>ICI I Gabriela Sigler Álvarez (CP)</t>
  </si>
  <si>
    <t>2:00 - 3:20</t>
  </si>
  <si>
    <t>SN Ramón Tamayo Rodríguez</t>
  </si>
  <si>
    <t>EFI Pedro L. Solorzano Lindsay</t>
  </si>
  <si>
    <t>3:30 - 4:50</t>
  </si>
  <si>
    <t>IDFT103 (A-202) (S-201, S-202)</t>
  </si>
  <si>
    <t>IDFT104 (A-204) (S-201, S-202)</t>
  </si>
  <si>
    <t>A Anelys Vargas Ricardo</t>
  </si>
  <si>
    <t>MDI Gabriel Josephe Alcolea Bravo (CP)</t>
  </si>
  <si>
    <t>IP I Miguel Ángel Mateo Montenegro (CP)</t>
  </si>
  <si>
    <t>ICI I Leodannys W. Polanco  (C)</t>
  </si>
  <si>
    <t>ICI I Arturo Orellana García</t>
  </si>
  <si>
    <t>ICI I Roberto Manuel González Aguilar (CP)</t>
  </si>
  <si>
    <t>F Daniel Pérez Lobato</t>
  </si>
  <si>
    <t>SN Jorge Alejandro Rosabal Ramírez</t>
  </si>
  <si>
    <t>IDFT201 (A-301) (S-301) (L-102)</t>
  </si>
  <si>
    <t>IDFT202 (A-302)  (S-301) (L-102)</t>
  </si>
  <si>
    <t>M II (CP)</t>
  </si>
  <si>
    <t>EP (C)</t>
  </si>
  <si>
    <t>ED I Alexander Rodríguez Rabelo</t>
  </si>
  <si>
    <t>FAGO (CP)</t>
  </si>
  <si>
    <t>PID I (T)</t>
  </si>
  <si>
    <t>ED I Alexander Rodríguez Rabelo (C)</t>
  </si>
  <si>
    <t>EP Luis Augusto Arias Verdecia</t>
  </si>
  <si>
    <t>ED I Sarahí Rojas Gutierrez (CP)</t>
  </si>
  <si>
    <t>F (S)</t>
  </si>
  <si>
    <t>ED I (CP)</t>
  </si>
  <si>
    <t>MII Rolando Sosa Ybarra</t>
  </si>
  <si>
    <t>FAGO (TE)</t>
  </si>
  <si>
    <t xml:space="preserve">F Leosvani Vega Serrano </t>
  </si>
  <si>
    <t>FAGO Juan Fuentes Bauta</t>
  </si>
  <si>
    <t>PID I Yurisleidy Hernández Moya</t>
  </si>
  <si>
    <t>EFIII Bárbaro V. Marchena de Armas</t>
  </si>
  <si>
    <t>PID I José Luis Guisao Jorge (C)</t>
  </si>
  <si>
    <t>RB Reunió de Brigada</t>
  </si>
  <si>
    <t>PID I Dariel Barceló (CP)</t>
  </si>
  <si>
    <t>EF III</t>
  </si>
  <si>
    <t>RB Reunión de Brigada</t>
  </si>
  <si>
    <t>IDFT203 (A-305)  (S-301) (L-102)</t>
  </si>
  <si>
    <t>EDI Eliani Cabrera García (CP)</t>
  </si>
  <si>
    <t>PID I José Luis Guisao Jorge (C y CP)</t>
  </si>
  <si>
    <t>Semana: Exámenes Finales</t>
  </si>
  <si>
    <t>IDFT301 (A-301) (S-201)</t>
  </si>
  <si>
    <t>IDFT302 (A-302) (S-201)</t>
  </si>
  <si>
    <t>SBD I (TC)</t>
  </si>
  <si>
    <t>M III (EF)</t>
  </si>
  <si>
    <t>M III Elbis D'Espaux Shelton</t>
  </si>
  <si>
    <t>M III Henry Díaz</t>
  </si>
  <si>
    <t>SBD I Yamilka Gonzalez León (C)</t>
  </si>
  <si>
    <t>SBD I Leodán Vega Izaguirre (C)</t>
  </si>
  <si>
    <t>SBD I Hellen María Ramos (CP)</t>
  </si>
  <si>
    <t>SBD I  Arian Barbaro Roque Vázquez (CP)</t>
  </si>
  <si>
    <t>ED II Angel Fabra Torres (C)</t>
  </si>
  <si>
    <t>ED II Marco Antornio Montes de Oca Robles (C)</t>
  </si>
  <si>
    <t>ED II Héctor Elider González (CP)</t>
  </si>
  <si>
    <t>ED II Andrés Solano García (CP)</t>
  </si>
  <si>
    <t>AC Jimmy G. Suárez Pupo (C)</t>
  </si>
  <si>
    <t>AC  Javier O. Villalobos Hernández (CP)</t>
  </si>
  <si>
    <t>GPN Dalvis Matos Vidal</t>
  </si>
  <si>
    <t>GPN Diana Aquino Ruiz</t>
  </si>
  <si>
    <t>EF IV Yescarles Oyalvides</t>
  </si>
  <si>
    <t>IDFT303 (A-303) (S-201)</t>
  </si>
  <si>
    <t>IDFT304 (A-305) (S-201)</t>
  </si>
  <si>
    <t>M III Elbis D'Espaux Shelton (C)</t>
  </si>
  <si>
    <t>M III Henry Díaz (CP)</t>
  </si>
  <si>
    <t>SBD I Viana Gabriela Jacomino Diaz (CP)</t>
  </si>
  <si>
    <t>SBD I Yubismel Perdomo Velázquez</t>
  </si>
  <si>
    <t>ED II Angel Fabra Torres</t>
  </si>
  <si>
    <t>SBD I Osmel Mesa Ramirez (CP)</t>
  </si>
  <si>
    <t xml:space="preserve">ED II Marco Antornio Montes de Oca Robles </t>
  </si>
  <si>
    <t xml:space="preserve">GPN Sucel García Cedeño </t>
  </si>
  <si>
    <t>AC  Dariannis Pérez (CP)</t>
  </si>
  <si>
    <t>IDFT305 (A-306) (S-201)</t>
  </si>
  <si>
    <t xml:space="preserve">SBD I Yubismel Perdomo Velázquez </t>
  </si>
  <si>
    <t>ED II Sandy Nuñez Padrón</t>
  </si>
  <si>
    <t>ED II Juseph Ortiz (CP)</t>
  </si>
  <si>
    <t>IDFT401 (A-208) (S-301, S-302)</t>
  </si>
  <si>
    <t>IDFT402 (A-303)(S-301, S-302)</t>
  </si>
  <si>
    <t>PIDV</t>
  </si>
  <si>
    <t>IA Maidelis Milanés Luque</t>
  </si>
  <si>
    <t>ISW II Dunia María Colomé Cedeño  (C)</t>
  </si>
  <si>
    <t>ISW II Faure Arturo Fiallo Zequeira (CP)</t>
  </si>
  <si>
    <t>ISW II María Paula Cuello Ramos (CP)</t>
  </si>
  <si>
    <t>PW Marcos Antonio Batista Zaldivar (PG)</t>
  </si>
  <si>
    <t>PW Marcos Antonio Batista Zaldivar (C)</t>
  </si>
  <si>
    <t>GPN Yanisel Guillard Vara</t>
  </si>
  <si>
    <t>PW Alejandro Monagas Torrecilla (CP) (PG)</t>
  </si>
  <si>
    <t>RSI I Dargel Veloz Morales (C)</t>
  </si>
  <si>
    <t xml:space="preserve"> IA (C)</t>
  </si>
  <si>
    <t>IA  (CP)</t>
  </si>
  <si>
    <t>PW (L)</t>
  </si>
  <si>
    <t>PE (C)</t>
  </si>
  <si>
    <t>RSI I Emilio José Triana Carrazana (CP)</t>
  </si>
  <si>
    <t>IA (C)</t>
  </si>
  <si>
    <t>ISW II (CTC)</t>
  </si>
  <si>
    <t xml:space="preserve">PE Héctor Jesús Unzueta Lazo </t>
  </si>
  <si>
    <t>PE (PP)</t>
  </si>
  <si>
    <t>RSI I (L)</t>
  </si>
  <si>
    <t>IA (CP)</t>
  </si>
  <si>
    <t>PE Héctor Jesús Unzueta Lazo</t>
  </si>
  <si>
    <t>GPN (CP)</t>
  </si>
  <si>
    <t xml:space="preserve">PW (L) </t>
  </si>
  <si>
    <t>IDFT403 (A-304) (S-301, S-302)</t>
  </si>
  <si>
    <t>IDFT404 (A-307) (S-301, S-302)</t>
  </si>
  <si>
    <t>ISW II Ailec Granda Dihigo (C)</t>
  </si>
  <si>
    <t>ISW II Ignacio Sena Chil (CP) (PG)</t>
  </si>
  <si>
    <t>ISW II Ignacio Sena Chil (CP)</t>
  </si>
  <si>
    <t>PW Marcos Antonio Batista Zaldivar</t>
  </si>
  <si>
    <t>PW Alejandro Monagas Torrecilla (CP)</t>
  </si>
  <si>
    <t>PW Gabriel Alejandro Rodriguez Hernández (CP)</t>
  </si>
  <si>
    <t>GPN Richel Labrada Quiala</t>
  </si>
  <si>
    <t>RSI I Jennifer Ortiz Méndez (CP)</t>
  </si>
  <si>
    <t>RSI I Osman Piedra Abad (CP)</t>
  </si>
  <si>
    <t>PE Héctor Jesús Unzueta Lazo (C)</t>
  </si>
  <si>
    <t>PE Geidy Álvarez Gómez (CP)</t>
  </si>
  <si>
    <t>Liuba María Alfonso Torres (PG)</t>
  </si>
  <si>
    <t>IDFT405 (A-308) (S-301, S-302)</t>
  </si>
  <si>
    <t>ISW II Marieta Peña Abreu (C)</t>
  </si>
  <si>
    <t>ISW II Liuba María Alfonso Torres (CP)</t>
  </si>
  <si>
    <t>PW Yoel David Correa Duke (CP)</t>
  </si>
  <si>
    <t>GPN Suleika Remedio Frometa</t>
  </si>
  <si>
    <t>RSI I Osman Piedra (CP)</t>
  </si>
  <si>
    <t>PE Yipsi Lourdes Sánchez Mesa (CP) (PG)</t>
  </si>
  <si>
    <t>Semana: Extraordinarios</t>
  </si>
  <si>
    <t>IDFT501 (A-205)(S-202)</t>
  </si>
  <si>
    <t>IDFT502 (A-206) (S-202)</t>
  </si>
  <si>
    <t>ECTS (EXT)</t>
  </si>
  <si>
    <t>GPI (TC)</t>
  </si>
  <si>
    <t>IA (EXT)</t>
  </si>
  <si>
    <t xml:space="preserve">ECTS  Eddy Mendoza </t>
  </si>
  <si>
    <t xml:space="preserve">ECTS  Dayyanis Moreira Pérez </t>
  </si>
  <si>
    <t xml:space="preserve">IA Randy Alonso Benitez </t>
  </si>
  <si>
    <t>IA Randy Alonso Benitez</t>
  </si>
  <si>
    <t>GPI Keidy García Lira (CF)</t>
  </si>
  <si>
    <t>GPI Yoisbel Tabares León (CP)</t>
  </si>
  <si>
    <t>IDFT503 (A-207) (S-202)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</si>
</sst>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2.0"/>
      <color/>
      <name val="Arial"/>
    </font>
    <font>
      <b/>
      <sz val="12.0"/>
      <color/>
      <name val="Arial"/>
    </font>
    <font>
      <sz val="8.0"/>
      <color/>
      <name val="Courier New"/>
    </font>
    <font>
      <b/>
      <sz val="8.0"/>
      <color/>
      <name val="Courier New"/>
    </font>
    <font>
      <b/>
      <sz val="10.0"/>
      <color/>
      <name val="Courier New"/>
    </font>
    <font>
      <sz val="10.0"/>
      <color/>
      <name val="Arial"/>
    </font>
    <font>
      <sz val="10.0"/>
      <color/>
      <name val="Courier New"/>
    </font>
    <font>
      <b/>
      <sz val="10.0"/>
      <color/>
      <name val="Arial"/>
    </font>
    <font/>
    <font>
      <sz val="8.0"/>
      <color/>
      <name val="Arial"/>
    </font>
    <font>
      <b/>
      <sz val="8.0"/>
      <color/>
      <name val="Arial"/>
    </font>
    <font>
      <b/>
      <sz val="20.0"/>
      <color/>
      <name val="Arial"/>
    </font>
    <font>
      <b/>
      <sz val="10.0"/>
      <color rgb="FF333333"/>
      <name val="Calibri"/>
    </font>
    <font>
      <sz val="10.0"/>
      <color rgb="FF000000"/>
      <name val="Calibri"/>
    </font>
    <font>
      <b/>
      <sz val="10.0"/>
      <color/>
      <name val="Calibri"/>
    </font>
    <font>
      <b/>
      <sz val="10.0"/>
      <color rgb="FFFF0000"/>
      <name val="Calibri"/>
    </font>
    <font>
      <sz val="10.0"/>
      <color/>
      <name val="Calibri"/>
    </font>
    <font>
      <sz val="10.0"/>
      <color rgb="FFFF0000"/>
      <name val="Calibri"/>
    </font>
    <font>
      <sz val="10.0"/>
      <name val="Calibri"/>
    </font>
    <font>
      <sz val="12.0"/>
      <name val="Arial"/>
    </font>
    <font>
      <b/>
      <sz val="10.0"/>
      <name val="Calibri"/>
    </font>
    <font>
      <b/>
      <sz val="10.0"/>
      <color rgb="FF000000"/>
      <name val="Calibri"/>
    </font>
    <font>
      <b/>
      <sz val="10.0"/>
      <color rgb="FF00336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bottom style="medium">
        <color rgb="FF003300"/>
      </bottom>
    </border>
    <border>
      <left style="medium">
        <color rgb="FF003300"/>
      </left>
      <right style="medium">
        <color rgb="FF000000"/>
      </right>
      <top style="medium">
        <color rgb="FF0033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3300"/>
      </top>
      <bottom style="medium">
        <color rgb="FF000000"/>
      </bottom>
    </border>
    <border>
      <left/>
      <right style="thin">
        <color rgb="FF000000"/>
      </right>
      <top style="medium">
        <color rgb="FF0033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3300"/>
      </top>
      <bottom style="medium">
        <color rgb="FF000000"/>
      </bottom>
    </border>
    <border>
      <left style="thin">
        <color rgb="FF000000"/>
      </left>
      <right/>
      <top style="medium">
        <color rgb="FF0033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3300"/>
      </top>
      <bottom style="medium">
        <color rgb="FF000000"/>
      </bottom>
    </border>
    <border>
      <left style="medium">
        <color rgb="FF003300"/>
      </left>
      <right style="medium">
        <color rgb="FF333300"/>
      </right>
      <top style="medium">
        <color rgb="FF000000"/>
      </top>
      <bottom/>
    </border>
    <border>
      <left style="medium">
        <color rgb="FF3333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3300"/>
      </right>
      <top style="medium">
        <color rgb="FF000000"/>
      </top>
      <bottom style="dotted">
        <color rgb="FF000000"/>
      </bottom>
    </border>
    <border>
      <left style="thin">
        <color rgb="FF003300"/>
      </left>
      <right style="thin">
        <color rgb="FF003300"/>
      </right>
      <top style="medium">
        <color rgb="FF000000"/>
      </top>
      <bottom style="dotted">
        <color rgb="FF000000"/>
      </bottom>
    </border>
    <border>
      <left style="thin">
        <color rgb="FF003300"/>
      </left>
      <right/>
      <top style="medium">
        <color rgb="FF000000"/>
      </top>
      <bottom style="dotted">
        <color rgb="FF000000"/>
      </bottom>
    </border>
    <border>
      <left style="thin">
        <color rgb="FF003300"/>
      </left>
      <right style="thin">
        <color rgb="FF003300"/>
      </right>
      <top style="thin">
        <color rgb="FF003300"/>
      </top>
      <bottom style="dotted">
        <color rgb="FF000000"/>
      </bottom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/>
      <right style="medium">
        <color rgb="FF333300"/>
      </right>
      <top style="medium">
        <color rgb="FF000000"/>
      </top>
      <bottom/>
    </border>
    <border>
      <left style="medium">
        <color rgb="FF003300"/>
      </left>
      <right style="medium">
        <color rgb="FF333300"/>
      </right>
      <top/>
      <bottom style="thin">
        <color rgb="FF333300"/>
      </bottom>
    </border>
    <border>
      <left style="medium">
        <color rgb="FF333300"/>
      </left>
      <right style="medium">
        <color rgb="FF000000"/>
      </right>
      <top/>
      <bottom style="thin">
        <color rgb="FF333300"/>
      </bottom>
    </border>
    <border>
      <left/>
      <right style="thin">
        <color rgb="FF003300"/>
      </right>
      <top/>
      <bottom style="thin">
        <color rgb="FF003300"/>
      </bottom>
    </border>
    <border>
      <left/>
      <right style="medium">
        <color rgb="FF333300"/>
      </right>
      <top/>
      <bottom style="thin">
        <color rgb="FF333300"/>
      </bottom>
    </border>
    <border>
      <left style="medium">
        <color rgb="FF003300"/>
      </left>
      <right style="medium">
        <color rgb="FF333300"/>
      </right>
      <top style="thin">
        <color rgb="FF333300"/>
      </top>
      <bottom/>
    </border>
    <border>
      <left style="medium">
        <color rgb="FF333300"/>
      </left>
      <right style="medium">
        <color rgb="FF000000"/>
      </right>
      <top style="thin">
        <color rgb="FF333300"/>
      </top>
      <bottom/>
    </border>
    <border>
      <left style="medium">
        <color rgb="FF000000"/>
      </left>
      <right style="thin">
        <color rgb="FF003300"/>
      </right>
      <top style="thin">
        <color rgb="FF003300"/>
      </top>
      <bottom style="dotted">
        <color rgb="FF000000"/>
      </bottom>
    </border>
    <border>
      <left/>
      <right style="medium">
        <color rgb="FF333300"/>
      </right>
      <top style="thin">
        <color rgb="FF3333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333300"/>
      </left>
      <right/>
      <top style="thin">
        <color rgb="FF333300"/>
      </top>
      <bottom/>
    </border>
    <border>
      <left style="medium">
        <color rgb="FF000000"/>
      </left>
      <right style="thin">
        <color rgb="FF003300"/>
      </right>
      <top style="thin">
        <color rgb="FF000000"/>
      </top>
      <bottom style="dotted">
        <color rgb="FF000000"/>
      </bottom>
    </border>
    <border>
      <left style="thin">
        <color rgb="FF003300"/>
      </left>
      <right style="thin">
        <color rgb="FF003300"/>
      </right>
      <top style="thin">
        <color rgb="FF000000"/>
      </top>
      <bottom style="dotted">
        <color rgb="FF000000"/>
      </bottom>
    </border>
    <border>
      <left style="thin">
        <color rgb="FF003300"/>
      </left>
      <right/>
      <top style="thin">
        <color rgb="FF000000"/>
      </top>
      <bottom style="dotted">
        <color rgb="FF000000"/>
      </bottom>
    </border>
    <border>
      <left style="medium">
        <color rgb="FF003300"/>
      </left>
      <right style="medium">
        <color rgb="FF333300"/>
      </right>
      <top/>
      <bottom style="double">
        <color rgb="FF000000"/>
      </bottom>
    </border>
    <border>
      <left style="medium">
        <color rgb="FF333300"/>
      </left>
      <right style="medium">
        <color rgb="FF000000"/>
      </right>
      <top/>
      <bottom style="double">
        <color rgb="FF000000"/>
      </bottom>
    </border>
    <border>
      <left/>
      <right style="medium">
        <color rgb="FF333300"/>
      </right>
      <top/>
      <bottom style="double">
        <color rgb="FF000000"/>
      </bottom>
    </border>
    <border>
      <left style="medium">
        <color rgb="FF003300"/>
      </left>
      <right style="medium">
        <color rgb="FF333300"/>
      </right>
      <top style="double">
        <color rgb="FF000000"/>
      </top>
      <bottom/>
    </border>
    <border>
      <left style="medium">
        <color rgb="FF333300"/>
      </left>
      <right style="medium">
        <color rgb="FF000000"/>
      </right>
      <top style="double">
        <color rgb="FF000000"/>
      </top>
      <bottom/>
    </border>
    <border>
      <left style="medium">
        <color rgb="FF000000"/>
      </left>
      <right style="thin">
        <color rgb="FF003300"/>
      </right>
      <top style="double">
        <color rgb="FF000000"/>
      </top>
      <bottom style="dotted">
        <color rgb="FF000000"/>
      </bottom>
    </border>
    <border>
      <left style="thin">
        <color rgb="FF003300"/>
      </left>
      <right style="thin">
        <color rgb="FF003300"/>
      </right>
      <top style="double">
        <color rgb="FF000000"/>
      </top>
      <bottom style="dotted">
        <color rgb="FF000000"/>
      </bottom>
    </border>
    <border>
      <left/>
      <right style="medium">
        <color rgb="FF333300"/>
      </right>
      <top style="double">
        <color rgb="FF000000"/>
      </top>
      <bottom/>
    </border>
    <border>
      <left style="medium">
        <color rgb="FF003300"/>
      </left>
      <right style="medium">
        <color rgb="FF333300"/>
      </right>
      <top/>
      <bottom style="medium">
        <color rgb="FF000000"/>
      </bottom>
    </border>
    <border>
      <left style="medium">
        <color rgb="FF3333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3300"/>
      </right>
      <top style="dotted">
        <color rgb="FF000000"/>
      </top>
      <bottom style="medium">
        <color rgb="FF000000"/>
      </bottom>
    </border>
    <border>
      <left/>
      <right style="thin">
        <color rgb="FF003300"/>
      </right>
      <top style="dotted">
        <color rgb="FF000000"/>
      </top>
      <bottom style="medium">
        <color rgb="FF000000"/>
      </bottom>
    </border>
    <border>
      <left/>
      <right style="medium">
        <color rgb="FF3333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33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3300"/>
      </left>
      <right style="medium">
        <color rgb="FF333300"/>
      </right>
      <top style="medium">
        <color rgb="FF000000"/>
      </top>
    </border>
    <border>
      <left style="medium">
        <color rgb="FF3333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333300"/>
      </right>
      <top style="medium">
        <color rgb="FF000000"/>
      </top>
    </border>
    <border>
      <left style="medium">
        <color rgb="FF003300"/>
      </left>
      <right style="medium">
        <color rgb="FF333300"/>
      </right>
      <bottom style="thin">
        <color rgb="FF333300"/>
      </bottom>
    </border>
    <border>
      <left style="medium">
        <color rgb="FF333300"/>
      </left>
      <right style="medium">
        <color rgb="FF000000"/>
      </right>
      <bottom style="thin">
        <color rgb="FF333300"/>
      </bottom>
    </border>
    <border>
      <left style="medium">
        <color rgb="FF000000"/>
      </left>
      <right style="medium">
        <color rgb="FF333300"/>
      </right>
      <bottom style="thin">
        <color rgb="FF333300"/>
      </bottom>
    </border>
    <border>
      <left style="medium">
        <color rgb="FF003300"/>
      </left>
      <right style="medium">
        <color rgb="FF333300"/>
      </right>
      <top style="thin">
        <color rgb="FF333300"/>
      </top>
    </border>
    <border>
      <left style="medium">
        <color rgb="FF333300"/>
      </left>
      <right style="medium">
        <color rgb="FF000000"/>
      </right>
      <top style="thin">
        <color rgb="FF333300"/>
      </top>
    </border>
    <border>
      <left style="medium">
        <color rgb="FF000000"/>
      </left>
      <right style="medium">
        <color rgb="FF333300"/>
      </right>
      <top style="thin">
        <color rgb="FF333300"/>
      </top>
    </border>
    <border>
      <left style="medium">
        <color rgb="FF003300"/>
      </left>
      <right style="medium">
        <color rgb="FF333300"/>
      </right>
      <bottom style="double">
        <color rgb="FF000000"/>
      </bottom>
    </border>
    <border>
      <left style="medium">
        <color rgb="FF333300"/>
      </left>
      <right style="medium">
        <color rgb="FF000000"/>
      </right>
      <bottom style="double">
        <color rgb="FF000000"/>
      </bottom>
    </border>
    <border>
      <left style="thin">
        <color rgb="FF003300"/>
      </left>
      <right style="thin">
        <color rgb="FF003300"/>
      </right>
      <top style="dotted">
        <color rgb="FF000000"/>
      </top>
      <bottom style="double">
        <color rgb="FF003300"/>
      </bottom>
    </border>
    <border>
      <left style="thin">
        <color rgb="FF003300"/>
      </left>
      <right/>
      <top/>
      <bottom style="thin">
        <color rgb="FF003300"/>
      </bottom>
    </border>
    <border>
      <left style="medium">
        <color rgb="FF000000"/>
      </left>
      <right style="medium">
        <color rgb="FF333300"/>
      </right>
      <bottom style="double">
        <color rgb="FF000000"/>
      </bottom>
    </border>
    <border>
      <left style="medium">
        <color rgb="FF003300"/>
      </left>
      <right style="medium">
        <color rgb="FF333300"/>
      </right>
      <top style="double">
        <color rgb="FF000000"/>
      </top>
    </border>
    <border>
      <left style="medium">
        <color rgb="FF333300"/>
      </left>
      <right style="medium">
        <color rgb="FF000000"/>
      </right>
      <top style="double">
        <color rgb="FF000000"/>
      </top>
    </border>
    <border>
      <left style="thin">
        <color rgb="FF003300"/>
      </left>
      <right style="thin">
        <color rgb="FF003300"/>
      </right>
      <top/>
      <bottom style="dotted">
        <color rgb="FF000000"/>
      </bottom>
    </border>
    <border>
      <left style="medium">
        <color rgb="FF000000"/>
      </left>
      <right style="medium">
        <color rgb="FF333300"/>
      </right>
      <top style="double">
        <color rgb="FF000000"/>
      </top>
    </border>
    <border>
      <left style="thin">
        <color rgb="FF003300"/>
      </left>
      <right/>
      <top style="thin">
        <color rgb="FF003300"/>
      </top>
      <bottom style="dotted">
        <color rgb="FF000000"/>
      </bottom>
    </border>
    <border>
      <left style="medium">
        <color rgb="FF003300"/>
      </left>
      <right style="medium">
        <color rgb="FF333300"/>
      </right>
      <bottom style="medium">
        <color rgb="FF000000"/>
      </bottom>
    </border>
    <border>
      <left style="medium">
        <color rgb="FF3333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333300"/>
      </right>
      <bottom style="medium">
        <color rgb="FF000000"/>
      </bottom>
    </border>
    <border>
      <left style="thin">
        <color rgb="FF003300"/>
      </left>
      <right/>
      <top style="dotted">
        <color rgb="FF000000"/>
      </top>
      <bottom style="medium">
        <color rgb="FF000000"/>
      </bottom>
    </border>
    <border>
      <left style="thin">
        <color rgb="FF003300"/>
      </left>
      <right style="thin">
        <color rgb="FF003300"/>
      </right>
      <top style="dotted">
        <color rgb="FF000000"/>
      </top>
      <bottom style="double">
        <color rgb="FF000000"/>
      </bottom>
    </border>
    <border>
      <left style="thin">
        <color rgb="FF003300"/>
      </left>
      <right style="thin">
        <color rgb="FF003300"/>
      </right>
      <top style="medium">
        <color rgb="FF000000"/>
      </top>
    </border>
    <border>
      <left style="thin">
        <color rgb="FF003300"/>
      </left>
      <right style="thin">
        <color rgb="FF003300"/>
      </right>
      <bottom style="thin">
        <color rgb="FF003300"/>
      </bottom>
    </border>
    <border>
      <left style="thin">
        <color rgb="FF003300"/>
      </left>
      <right style="thin">
        <color rgb="FF003300"/>
      </right>
      <top style="thin">
        <color rgb="FF003300"/>
      </top>
    </border>
    <border>
      <left style="thin">
        <color rgb="FF003300"/>
      </left>
      <right style="thin">
        <color rgb="FF003300"/>
      </right>
      <bottom style="thin">
        <color rgb="FF000000"/>
      </bottom>
    </border>
    <border>
      <left style="thin">
        <color rgb="FF003300"/>
      </left>
      <right style="thin">
        <color rgb="FF003300"/>
      </right>
      <top style="thin">
        <color rgb="FF000000"/>
      </top>
    </border>
    <border>
      <left style="thin">
        <color rgb="FF003300"/>
      </left>
      <right style="thin">
        <color rgb="FF003300"/>
      </right>
      <bottom style="double">
        <color rgb="FF000000"/>
      </bottom>
    </border>
    <border>
      <left style="thin">
        <color rgb="FF003300"/>
      </left>
      <right style="thin">
        <color rgb="FF003300"/>
      </right>
      <top style="double">
        <color rgb="FF000000"/>
      </top>
    </border>
    <border>
      <left style="thin">
        <color rgb="FF003300"/>
      </left>
      <right/>
      <top style="double">
        <color rgb="FF000000"/>
      </top>
      <bottom style="dotted">
        <color rgb="FF000000"/>
      </bottom>
    </border>
    <border>
      <left style="thin">
        <color rgb="FF003300"/>
      </left>
      <right style="thin">
        <color rgb="FF000000"/>
      </right>
      <top style="thin">
        <color rgb="FF003300"/>
      </top>
      <bottom style="thin">
        <color rgb="FF000000"/>
      </bottom>
    </border>
    <border>
      <left/>
      <right style="thin">
        <color rgb="FF003300"/>
      </right>
      <top style="thin">
        <color rgb="FF003300"/>
      </top>
      <bottom style="dotted">
        <color rgb="FF000000"/>
      </bottom>
    </border>
    <border>
      <left/>
      <right style="thin">
        <color rgb="FF003300"/>
      </right>
      <top/>
      <bottom/>
    </border>
    <border>
      <left style="thin">
        <color rgb="FF000000"/>
      </left>
      <right style="thin">
        <color rgb="FF003300"/>
      </right>
      <top style="thin">
        <color rgb="FF000000"/>
      </top>
      <bottom style="dotted">
        <color rgb="FF000000"/>
      </bottom>
    </border>
    <border>
      <left style="thin">
        <color rgb="FF003300"/>
      </left>
      <right style="thin">
        <color rgb="FF003300"/>
      </right>
      <bottom style="medium">
        <color rgb="FF000000"/>
      </bottom>
    </border>
    <border>
      <left style="thin">
        <color rgb="FF000000"/>
      </left>
      <right style="thin">
        <color rgb="FF003300"/>
      </right>
      <top style="thin">
        <color rgb="FF003300"/>
      </top>
      <bottom style="dotted">
        <color rgb="FF000000"/>
      </bottom>
    </border>
    <border>
      <left style="thin">
        <color rgb="FF003300"/>
      </left>
      <right style="medium">
        <color rgb="FF000000"/>
      </right>
      <top style="thin">
        <color rgb="FF000000"/>
      </top>
      <bottom style="dotted">
        <color rgb="FF000000"/>
      </bottom>
    </border>
    <border>
      <left style="thin">
        <color rgb="FF003300"/>
      </left>
      <right style="thin">
        <color rgb="FF003300"/>
      </right>
      <top style="dotted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medium">
        <color rgb="FF003300"/>
      </right>
      <top style="medium">
        <color rgb="FF000000"/>
      </top>
      <bottom style="medium">
        <color rgb="FF000000"/>
      </bottom>
    </border>
    <border>
      <left/>
      <right style="medium">
        <color rgb="FF333300"/>
      </right>
      <top style="medium">
        <color rgb="FF000000"/>
      </top>
    </border>
    <border>
      <left/>
      <right style="medium">
        <color rgb="FF333300"/>
      </right>
      <bottom style="thin">
        <color rgb="FF333300"/>
      </bottom>
    </border>
    <border>
      <left/>
      <right style="medium">
        <color rgb="FF333300"/>
      </right>
      <top style="thin">
        <color rgb="FF333300"/>
      </top>
    </border>
    <border>
      <left/>
      <right style="medium">
        <color rgb="FF333300"/>
      </right>
      <bottom style="double">
        <color rgb="FF000000"/>
      </bottom>
    </border>
    <border>
      <left/>
      <right style="medium">
        <color rgb="FF333300"/>
      </right>
      <top style="double">
        <color rgb="FF000000"/>
      </top>
    </border>
    <border>
      <left/>
      <right style="medium">
        <color rgb="FF3333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0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0"/>
    </xf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0"/>
    </xf>
    <xf borderId="7" fillId="0" fontId="6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1"/>
    </xf>
    <xf borderId="8" fillId="0" fontId="0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0" numFmtId="0" xfId="0" applyAlignment="1" applyFont="1">
      <alignment horizontal="left" shrinkToFit="0" vertical="center" wrapText="0"/>
    </xf>
    <xf borderId="2" fillId="0" fontId="7" numFmtId="0" xfId="0" applyAlignment="1" applyBorder="1" applyFont="1">
      <alignment horizontal="center" shrinkToFit="0" vertical="center" wrapText="0"/>
    </xf>
    <xf borderId="2" fillId="0" fontId="8" numFmtId="0" xfId="0" applyBorder="1" applyFont="1"/>
    <xf borderId="0" fillId="0" fontId="7" numFmtId="0" xfId="0" applyAlignment="1" applyFont="1">
      <alignment horizontal="center" shrinkToFit="0" vertical="center" wrapText="0"/>
    </xf>
    <xf borderId="0" fillId="0" fontId="9" numFmtId="0" xfId="0" applyAlignment="1" applyFont="1">
      <alignment horizontal="left" shrinkToFit="0" vertical="center" wrapText="0"/>
    </xf>
    <xf borderId="9" fillId="0" fontId="10" numFmtId="0" xfId="0" applyAlignment="1" applyBorder="1" applyFont="1">
      <alignment horizontal="center" shrinkToFit="0" vertical="center" wrapText="0"/>
    </xf>
    <xf borderId="8" fillId="0" fontId="8" numFmtId="0" xfId="0" applyBorder="1" applyFont="1"/>
    <xf borderId="10" fillId="0" fontId="8" numFmtId="0" xfId="0" applyBorder="1" applyFont="1"/>
    <xf borderId="0" fillId="0" fontId="10" numFmtId="0" xfId="0" applyAlignment="1" applyFon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0"/>
    </xf>
    <xf borderId="11" fillId="0" fontId="10" numFmtId="0" xfId="0" applyAlignment="1" applyBorder="1" applyFont="1">
      <alignment horizontal="left" shrinkToFit="0" vertical="center" wrapText="0"/>
    </xf>
    <xf borderId="12" fillId="0" fontId="10" numFmtId="0" xfId="0" applyAlignment="1" applyBorder="1" applyFont="1">
      <alignment horizontal="center" shrinkToFit="0" vertical="center" wrapText="0"/>
    </xf>
    <xf borderId="13" fillId="0" fontId="10" numFmtId="0" xfId="0" applyAlignment="1" applyBorder="1" applyFont="1">
      <alignment horizontal="center" shrinkToFit="0" vertical="center" wrapText="0"/>
    </xf>
    <xf borderId="14" fillId="0" fontId="10" numFmtId="0" xfId="0" applyAlignment="1" applyBorder="1" applyFont="1">
      <alignment horizontal="center" shrinkToFit="0" vertical="center" wrapText="0"/>
    </xf>
    <xf borderId="15" fillId="0" fontId="10" numFmtId="0" xfId="0" applyAlignment="1" applyBorder="1" applyFont="1">
      <alignment horizontal="center" shrinkToFit="0" vertical="center" wrapText="0"/>
    </xf>
    <xf borderId="11" fillId="0" fontId="10" numFmtId="0" xfId="0" applyAlignment="1" applyBorder="1" applyFont="1">
      <alignment horizontal="center" shrinkToFit="0" vertical="center" wrapText="0"/>
    </xf>
    <xf borderId="16" fillId="0" fontId="7" numFmtId="0" xfId="0" applyAlignment="1" applyBorder="1" applyFont="1">
      <alignment horizontal="center" shrinkToFit="0" textRotation="90" vertical="center" wrapText="1"/>
    </xf>
    <xf borderId="16" fillId="0" fontId="7" numFmtId="0" xfId="0" applyAlignment="1" applyBorder="1" applyFont="1">
      <alignment horizontal="center" shrinkToFit="0" textRotation="90" vertical="center" wrapText="1"/>
    </xf>
    <xf borderId="17" fillId="0" fontId="10" numFmtId="0" xfId="0" applyAlignment="1" applyBorder="1" applyFont="1">
      <alignment horizontal="left" shrinkToFit="0" vertical="center" wrapText="0"/>
    </xf>
    <xf borderId="18" fillId="0" fontId="9" numFmtId="0" xfId="0" applyAlignment="1" applyBorder="1" applyFont="1">
      <alignment horizontal="center" shrinkToFit="0" vertical="center" wrapText="0"/>
    </xf>
    <xf borderId="19" fillId="0" fontId="9" numFmtId="0" xfId="0" applyAlignment="1" applyBorder="1" applyFont="1">
      <alignment horizontal="center" shrinkToFit="0" vertical="center" wrapText="0"/>
    </xf>
    <xf borderId="20" fillId="0" fontId="8" numFmtId="0" xfId="0" applyBorder="1" applyFont="1"/>
    <xf borderId="21" fillId="0" fontId="8" numFmtId="0" xfId="0" applyBorder="1" applyFont="1"/>
    <xf borderId="22" fillId="0" fontId="7" numFmtId="0" xfId="0" applyAlignment="1" applyBorder="1" applyFont="1">
      <alignment horizontal="center" shrinkToFit="0" textRotation="90" vertical="center" wrapText="1"/>
    </xf>
    <xf borderId="22" fillId="0" fontId="7" numFmtId="0" xfId="0" applyAlignment="1" applyBorder="1" applyFont="1">
      <alignment horizontal="center" shrinkToFit="0" textRotation="90" vertical="center" wrapText="1"/>
    </xf>
    <xf borderId="23" fillId="0" fontId="8" numFmtId="0" xfId="0" applyBorder="1" applyFont="1"/>
    <xf borderId="24" fillId="0" fontId="8" numFmtId="0" xfId="0" applyBorder="1" applyFont="1"/>
    <xf borderId="22" fillId="0" fontId="7" numFmtId="0" xfId="0" applyAlignment="1" applyBorder="1" applyFont="1">
      <alignment horizontal="center" shrinkToFit="0" textRotation="90" vertical="center" wrapText="0"/>
    </xf>
    <xf borderId="22" fillId="0" fontId="7" numFmtId="0" xfId="0" applyAlignment="1" applyBorder="1" applyFont="1">
      <alignment horizontal="center" shrinkToFit="0" textRotation="90" vertical="center" wrapText="0"/>
    </xf>
    <xf borderId="2" fillId="0" fontId="9" numFmtId="0" xfId="0" applyAlignment="1" applyBorder="1" applyFont="1">
      <alignment horizontal="center" shrinkToFit="0" vertical="center" wrapText="0"/>
    </xf>
    <xf borderId="25" fillId="0" fontId="9" numFmtId="0" xfId="0" applyAlignment="1" applyBorder="1" applyFont="1">
      <alignment horizontal="center" shrinkToFit="0" vertical="center" wrapText="0"/>
    </xf>
    <xf borderId="26" fillId="0" fontId="9" numFmtId="0" xfId="0" applyAlignment="1" applyBorder="1" applyFont="1">
      <alignment horizontal="center" shrinkToFit="0" vertical="center" wrapText="0"/>
    </xf>
    <xf borderId="10" fillId="0" fontId="9" numFmtId="0" xfId="0" applyAlignment="1" applyBorder="1" applyFont="1">
      <alignment horizontal="center" shrinkToFit="0" vertical="center" wrapText="0"/>
    </xf>
    <xf borderId="8" fillId="0" fontId="9" numFmtId="0" xfId="0" applyAlignment="1" applyBorder="1" applyFont="1">
      <alignment horizontal="center" shrinkToFit="0" vertical="center" wrapText="0"/>
    </xf>
    <xf borderId="27" fillId="0" fontId="9" numFmtId="0" xfId="0" applyAlignment="1" applyBorder="1" applyFont="1">
      <alignment horizontal="center" shrinkToFit="0" vertical="center" wrapText="0"/>
    </xf>
    <xf borderId="28" fillId="0" fontId="9" numFmtId="0" xfId="0" applyAlignment="1" applyBorder="1" applyFont="1">
      <alignment horizontal="center" shrinkToFit="0" vertical="center" wrapText="0"/>
    </xf>
    <xf borderId="29" fillId="0" fontId="9" numFmtId="0" xfId="0" applyAlignment="1" applyBorder="1" applyFont="1">
      <alignment horizontal="center" shrinkToFit="0" vertical="center" wrapText="0"/>
    </xf>
    <xf borderId="30" fillId="0" fontId="9" numFmtId="0" xfId="0" applyAlignment="1" applyBorder="1" applyFont="1">
      <alignment horizontal="center" shrinkToFit="0" vertical="center" wrapText="0"/>
    </xf>
    <xf borderId="31" fillId="0" fontId="9" numFmtId="0" xfId="0" applyAlignment="1" applyBorder="1" applyFont="1">
      <alignment horizontal="center" shrinkToFit="0" vertical="center" wrapText="0"/>
    </xf>
    <xf borderId="32" fillId="0" fontId="9" numFmtId="0" xfId="0" applyAlignment="1" applyBorder="1" applyFont="1">
      <alignment horizontal="center" shrinkToFit="0" vertical="center" wrapText="0"/>
    </xf>
    <xf borderId="33" fillId="0" fontId="9" numFmtId="0" xfId="0" applyAlignment="1" applyBorder="1" applyFont="1">
      <alignment horizontal="center" shrinkToFit="0" vertical="center" wrapText="0"/>
    </xf>
    <xf borderId="34" fillId="0" fontId="11" numFmtId="0" xfId="0" applyAlignment="1" applyBorder="1" applyFont="1">
      <alignment shrinkToFit="0" vertical="center" wrapText="0"/>
    </xf>
    <xf borderId="35" fillId="0" fontId="11" numFmtId="0" xfId="0" applyAlignment="1" applyBorder="1" applyFont="1">
      <alignment shrinkToFit="0" vertical="center" wrapText="0"/>
    </xf>
    <xf borderId="36" fillId="0" fontId="11" numFmtId="0" xfId="0" applyAlignment="1" applyBorder="1" applyFont="1">
      <alignment shrinkToFit="0" vertical="center" wrapText="0"/>
    </xf>
    <xf borderId="37" fillId="0" fontId="11" numFmtId="0" xfId="0" applyAlignment="1" applyBorder="1" applyFont="1">
      <alignment shrinkToFit="0" vertical="center" wrapText="0"/>
    </xf>
    <xf borderId="38" fillId="0" fontId="11" numFmtId="0" xfId="0" applyAlignment="1" applyBorder="1" applyFont="1">
      <alignment shrinkToFit="0" vertical="center" wrapText="0"/>
    </xf>
    <xf borderId="39" fillId="0" fontId="11" numFmtId="0" xfId="0" applyAlignment="1" applyBorder="1" applyFont="1">
      <alignment shrinkToFit="0" vertical="center" wrapText="0"/>
    </xf>
    <xf borderId="40" fillId="0" fontId="0" numFmtId="0" xfId="0" applyAlignment="1" applyBorder="1" applyFont="1">
      <alignment shrinkToFit="0" vertical="center" wrapText="0"/>
    </xf>
    <xf borderId="41" fillId="0" fontId="12" numFmtId="0" xfId="0" applyAlignment="1" applyBorder="1" applyFont="1">
      <alignment shrinkToFit="0" vertical="center" wrapText="0"/>
    </xf>
    <xf borderId="42" fillId="0" fontId="12" numFmtId="0" xfId="0" applyAlignment="1" applyBorder="1" applyFont="1">
      <alignment horizontal="center" shrinkToFit="0" vertical="center" wrapText="0"/>
    </xf>
    <xf borderId="43" fillId="0" fontId="12" numFmtId="0" xfId="0" applyAlignment="1" applyBorder="1" applyFont="1">
      <alignment horizontal="center" shrinkToFit="0" vertical="center" wrapText="0"/>
    </xf>
    <xf borderId="44" fillId="0" fontId="12" numFmtId="0" xfId="0" applyAlignment="1" applyBorder="1" applyFont="1">
      <alignment horizontal="center" shrinkToFit="0" vertical="center" wrapText="0"/>
    </xf>
    <xf borderId="45" fillId="0" fontId="12" numFmtId="0" xfId="0" applyAlignment="1" applyBorder="1" applyFont="1">
      <alignment horizontal="center" shrinkToFit="0" vertical="center" wrapText="0"/>
    </xf>
    <xf borderId="46" fillId="0" fontId="12" numFmtId="0" xfId="0" applyAlignment="1" applyBorder="1" applyFont="1">
      <alignment horizontal="left" shrinkToFit="0" vertical="center" wrapText="0"/>
    </xf>
    <xf borderId="47" fillId="0" fontId="8" numFmtId="0" xfId="0" applyBorder="1" applyFont="1"/>
    <xf borderId="48" fillId="0" fontId="12" numFmtId="0" xfId="0" applyAlignment="1" applyBorder="1" applyFont="1">
      <alignment shrinkToFit="0" vertical="center" wrapText="0"/>
    </xf>
    <xf borderId="49" fillId="0" fontId="13" numFmtId="0" xfId="0" applyAlignment="1" applyBorder="1" applyFont="1">
      <alignment shrinkToFit="0" vertical="center" wrapText="1"/>
    </xf>
    <xf borderId="50" fillId="0" fontId="13" numFmtId="20" xfId="0" applyAlignment="1" applyBorder="1" applyFont="1" applyNumberFormat="1">
      <alignment shrinkToFit="0" vertical="center" wrapText="1"/>
    </xf>
    <xf borderId="51" fillId="2" fontId="14" numFmtId="0" xfId="0" applyAlignment="1" applyBorder="1" applyFill="1" applyFont="1">
      <alignment horizontal="center" shrinkToFit="0" vertical="center" wrapText="1"/>
    </xf>
    <xf borderId="52" fillId="2" fontId="15" numFmtId="0" xfId="0" applyAlignment="1" applyBorder="1" applyFont="1">
      <alignment horizontal="center" shrinkToFit="0" vertical="center" wrapText="1"/>
    </xf>
    <xf borderId="53" fillId="2" fontId="14" numFmtId="0" xfId="0" applyAlignment="1" applyBorder="1" applyFont="1">
      <alignment horizontal="center" shrinkToFit="0" vertical="center" wrapText="1"/>
    </xf>
    <xf borderId="54" fillId="0" fontId="14" numFmtId="0" xfId="0" applyAlignment="1" applyBorder="1" applyFont="1">
      <alignment horizontal="center" shrinkToFit="0" vertical="center" wrapText="1"/>
    </xf>
    <xf borderId="55" fillId="0" fontId="16" numFmtId="0" xfId="0" applyAlignment="1" applyBorder="1" applyFont="1">
      <alignment horizontal="left" shrinkToFit="0" vertical="center" wrapText="0"/>
    </xf>
    <xf borderId="56" fillId="0" fontId="8" numFmtId="0" xfId="0" applyBorder="1" applyFont="1"/>
    <xf borderId="57" fillId="0" fontId="13" numFmtId="0" xfId="0" applyAlignment="1" applyBorder="1" applyFont="1">
      <alignment shrinkToFit="0" vertical="center" wrapText="1"/>
    </xf>
    <xf borderId="58" fillId="0" fontId="13" numFmtId="0" xfId="0" applyAlignment="1" applyBorder="1" applyFont="1">
      <alignment shrinkToFit="0" vertical="center" wrapText="1"/>
    </xf>
    <xf borderId="59" fillId="0" fontId="13" numFmtId="20" xfId="0" applyAlignment="1" applyBorder="1" applyFont="1" applyNumberFormat="1">
      <alignment shrinkToFit="0" vertical="center" wrapText="1"/>
    </xf>
    <xf borderId="60" fillId="2" fontId="14" numFmtId="0" xfId="0" applyAlignment="1" applyBorder="1" applyFont="1">
      <alignment horizontal="center" shrinkToFit="0" vertical="center" wrapText="1"/>
    </xf>
    <xf borderId="60" fillId="2" fontId="15" numFmtId="0" xfId="0" applyAlignment="1" applyBorder="1" applyFont="1">
      <alignment horizontal="center" shrinkToFit="0" vertical="center" wrapText="1"/>
    </xf>
    <xf borderId="60" fillId="0" fontId="14" numFmtId="0" xfId="0" applyAlignment="1" applyBorder="1" applyFont="1">
      <alignment horizontal="center" shrinkToFit="0" vertical="center" wrapText="1"/>
    </xf>
    <xf borderId="55" fillId="0" fontId="17" numFmtId="0" xfId="0" applyAlignment="1" applyBorder="1" applyFont="1">
      <alignment horizontal="left" shrinkToFit="0" vertical="center" wrapText="0"/>
    </xf>
    <xf borderId="61" fillId="0" fontId="13" numFmtId="0" xfId="0" applyAlignment="1" applyBorder="1" applyFont="1">
      <alignment shrinkToFit="0" vertical="center" wrapText="1"/>
    </xf>
    <xf borderId="62" fillId="0" fontId="13" numFmtId="0" xfId="0" applyAlignment="1" applyBorder="1" applyFont="1">
      <alignment shrinkToFit="0" vertical="center" wrapText="1"/>
    </xf>
    <xf borderId="63" fillId="0" fontId="13" numFmtId="0" xfId="0" applyAlignment="1" applyBorder="1" applyFont="1">
      <alignment shrinkToFit="0" vertical="center" wrapText="1"/>
    </xf>
    <xf borderId="64" fillId="2" fontId="14" numFmtId="0" xfId="0" applyAlignment="1" applyBorder="1" applyFont="1">
      <alignment horizontal="center" shrinkToFit="0" vertical="center" wrapText="1"/>
    </xf>
    <xf borderId="54" fillId="2" fontId="15" numFmtId="0" xfId="0" applyAlignment="1" applyBorder="1" applyFont="1">
      <alignment horizontal="center" shrinkToFit="0" vertical="center" wrapText="1"/>
    </xf>
    <xf borderId="54" fillId="2" fontId="14" numFmtId="0" xfId="0" applyAlignment="1" applyBorder="1" applyFont="1">
      <alignment horizontal="center" shrinkToFit="0" vertical="center" wrapText="1"/>
    </xf>
    <xf borderId="65" fillId="0" fontId="13" numFmtId="0" xfId="0" applyAlignment="1" applyBorder="1" applyFont="1">
      <alignment shrinkToFit="0" vertical="center" wrapText="1"/>
    </xf>
    <xf borderId="59" fillId="0" fontId="13" numFmtId="0" xfId="0" applyAlignment="1" applyBorder="1" applyFont="1">
      <alignment shrinkToFit="0" vertical="center" wrapText="1"/>
    </xf>
    <xf borderId="66" fillId="0" fontId="16" numFmtId="0" xfId="0" applyAlignment="1" applyBorder="1" applyFont="1">
      <alignment horizontal="left" shrinkToFit="0" vertical="center" wrapText="0"/>
    </xf>
    <xf borderId="67" fillId="0" fontId="16" numFmtId="0" xfId="0" applyAlignment="1" applyBorder="1" applyFont="1">
      <alignment horizontal="left" shrinkToFit="0" vertical="center" wrapText="0"/>
    </xf>
    <xf borderId="68" fillId="0" fontId="13" numFmtId="0" xfId="0" applyAlignment="1" applyBorder="1" applyFont="1">
      <alignment shrinkToFit="0" vertical="center" wrapText="1"/>
    </xf>
    <xf borderId="69" fillId="2" fontId="14" numFmtId="0" xfId="0" applyAlignment="1" applyBorder="1" applyFont="1">
      <alignment horizontal="center" shrinkToFit="0" vertical="center" wrapText="1"/>
    </xf>
    <xf borderId="70" fillId="2" fontId="15" numFmtId="0" xfId="0" applyAlignment="1" applyBorder="1" applyFont="1">
      <alignment horizontal="center" shrinkToFit="0" vertical="center" wrapText="1"/>
    </xf>
    <xf borderId="71" fillId="2" fontId="14" numFmtId="0" xfId="0" applyAlignment="1" applyBorder="1" applyFont="1">
      <alignment horizontal="center" shrinkToFit="0" vertical="center" wrapText="1"/>
    </xf>
    <xf borderId="72" fillId="0" fontId="13" numFmtId="0" xfId="0" applyAlignment="1" applyBorder="1" applyFont="1">
      <alignment shrinkToFit="0" vertical="center" wrapText="1"/>
    </xf>
    <xf borderId="73" fillId="0" fontId="13" numFmtId="0" xfId="0" applyAlignment="1" applyBorder="1" applyFont="1">
      <alignment shrinkToFit="0" vertical="center" wrapText="1"/>
    </xf>
    <xf borderId="66" fillId="0" fontId="18" numFmtId="0" xfId="0" applyAlignment="1" applyBorder="1" applyFont="1">
      <alignment horizontal="left" shrinkToFit="0" vertical="center" wrapText="0"/>
    </xf>
    <xf borderId="74" fillId="0" fontId="13" numFmtId="0" xfId="0" applyAlignment="1" applyBorder="1" applyFont="1">
      <alignment shrinkToFit="0" vertical="center" wrapText="1"/>
    </xf>
    <xf borderId="75" fillId="0" fontId="13" numFmtId="0" xfId="0" applyAlignment="1" applyBorder="1" applyFont="1">
      <alignment shrinkToFit="0" vertical="center" wrapText="1"/>
    </xf>
    <xf borderId="76" fillId="0" fontId="13" numFmtId="0" xfId="0" applyAlignment="1" applyBorder="1" applyFont="1">
      <alignment shrinkToFit="0" vertical="center" wrapText="1"/>
    </xf>
    <xf borderId="77" fillId="2" fontId="14" numFmtId="0" xfId="0" applyAlignment="1" applyBorder="1" applyFont="1">
      <alignment horizontal="center" shrinkToFit="0" vertical="center" wrapText="1"/>
    </xf>
    <xf borderId="78" fillId="2" fontId="15" numFmtId="0" xfId="0" applyAlignment="1" applyBorder="1" applyFont="1">
      <alignment horizontal="center" shrinkToFit="0" vertical="center" wrapText="1"/>
    </xf>
    <xf borderId="78" fillId="2" fontId="14" numFmtId="0" xfId="0" applyAlignment="1" applyBorder="1" applyFont="1">
      <alignment horizontal="center" shrinkToFit="0" vertical="center" wrapText="1"/>
    </xf>
    <xf borderId="78" fillId="0" fontId="14" numFmtId="0" xfId="0" applyAlignment="1" applyBorder="1" applyFont="1">
      <alignment horizontal="center" shrinkToFit="0" vertical="center" wrapText="1"/>
    </xf>
    <xf borderId="79" fillId="0" fontId="18" numFmtId="0" xfId="0" applyAlignment="1" applyBorder="1" applyFont="1">
      <alignment shrinkToFit="0" vertical="center" wrapText="1"/>
    </xf>
    <xf borderId="76" fillId="0" fontId="18" numFmtId="0" xfId="0" applyAlignment="1" applyBorder="1" applyFont="1">
      <alignment shrinkToFit="0" vertical="center" wrapText="1"/>
    </xf>
    <xf borderId="61" fillId="0" fontId="18" numFmtId="0" xfId="0" applyAlignment="1" applyBorder="1" applyFont="1">
      <alignment shrinkToFit="0" vertical="center" wrapText="1"/>
    </xf>
    <xf borderId="59" fillId="0" fontId="18" numFmtId="0" xfId="0" applyAlignment="1" applyBorder="1" applyFont="1">
      <alignment shrinkToFit="0" vertical="center" wrapText="1"/>
    </xf>
    <xf borderId="67" fillId="0" fontId="18" numFmtId="0" xfId="0" applyAlignment="1" applyBorder="1" applyFont="1">
      <alignment horizontal="left" shrinkToFit="0" vertical="center" wrapText="0"/>
    </xf>
    <xf borderId="65" fillId="0" fontId="18" numFmtId="0" xfId="0" applyAlignment="1" applyBorder="1" applyFont="1">
      <alignment shrinkToFit="0" vertical="center" wrapText="1"/>
    </xf>
    <xf borderId="63" fillId="0" fontId="18" numFmtId="0" xfId="0" applyAlignment="1" applyBorder="1" applyFont="1">
      <alignment shrinkToFit="0" vertical="center" wrapText="1"/>
    </xf>
    <xf borderId="66" fillId="0" fontId="17" numFmtId="0" xfId="0" applyAlignment="1" applyBorder="1" applyFont="1">
      <alignment horizontal="left" shrinkToFit="0" vertical="center" wrapText="0"/>
    </xf>
    <xf borderId="67" fillId="0" fontId="17" numFmtId="0" xfId="0" applyAlignment="1" applyBorder="1" applyFont="1">
      <alignment horizontal="left" shrinkToFit="0" vertical="center" wrapText="0"/>
    </xf>
    <xf borderId="66" fillId="0" fontId="19" numFmtId="0" xfId="0" applyAlignment="1" applyBorder="1" applyFont="1">
      <alignment shrinkToFit="0" vertical="center" wrapText="0"/>
    </xf>
    <xf borderId="67" fillId="0" fontId="19" numFmtId="0" xfId="0" applyAlignment="1" applyBorder="1" applyFont="1">
      <alignment shrinkToFit="0" vertical="center" wrapText="0"/>
    </xf>
    <xf borderId="80" fillId="0" fontId="13" numFmtId="0" xfId="0" applyAlignment="1" applyBorder="1" applyFont="1">
      <alignment shrinkToFit="0" vertical="center" wrapText="1"/>
    </xf>
    <xf borderId="81" fillId="0" fontId="13" numFmtId="0" xfId="0" applyAlignment="1" applyBorder="1" applyFont="1">
      <alignment shrinkToFit="0" vertical="center" wrapText="1"/>
    </xf>
    <xf borderId="82" fillId="2" fontId="14" numFmtId="0" xfId="0" applyAlignment="1" applyBorder="1" applyFont="1">
      <alignment horizontal="center" shrinkToFit="0" vertical="center" wrapText="1"/>
    </xf>
    <xf borderId="83" fillId="2" fontId="15" numFmtId="0" xfId="0" applyAlignment="1" applyBorder="1" applyFont="1">
      <alignment horizontal="center" shrinkToFit="0" vertical="center" wrapText="1"/>
    </xf>
    <xf borderId="83" fillId="2" fontId="14" numFmtId="0" xfId="0" applyAlignment="1" applyBorder="1" applyFont="1">
      <alignment horizontal="center" shrinkToFit="0" vertical="center" wrapText="1"/>
    </xf>
    <xf borderId="83" fillId="0" fontId="14" numFmtId="0" xfId="0" applyAlignment="1" applyBorder="1" applyFont="1">
      <alignment horizontal="center" shrinkToFit="0" vertical="center" wrapText="1"/>
    </xf>
    <xf borderId="37" fillId="0" fontId="19" numFmtId="0" xfId="0" applyAlignment="1" applyBorder="1" applyFont="1">
      <alignment shrinkToFit="0" vertical="center" wrapText="0"/>
    </xf>
    <xf borderId="39" fillId="0" fontId="19" numFmtId="0" xfId="0" applyAlignment="1" applyBorder="1" applyFont="1">
      <alignment shrinkToFit="0" vertical="center" wrapText="0"/>
    </xf>
    <xf borderId="84" fillId="0" fontId="18" numFmtId="0" xfId="0" applyAlignment="1" applyBorder="1" applyFont="1">
      <alignment shrinkToFit="0" vertical="center" wrapText="1"/>
    </xf>
    <xf borderId="81" fillId="0" fontId="18" numFmtId="0" xfId="0" applyAlignment="1" applyBorder="1" applyFont="1">
      <alignment shrinkToFit="0" vertical="center" wrapText="1"/>
    </xf>
    <xf borderId="37" fillId="0" fontId="0" numFmtId="0" xfId="0" applyAlignment="1" applyBorder="1" applyFont="1">
      <alignment shrinkToFit="0" vertical="center" wrapText="0"/>
    </xf>
    <xf borderId="39" fillId="0" fontId="0" numFmtId="0" xfId="0" applyAlignment="1" applyBorder="1" applyFont="1">
      <alignment shrinkToFit="0" vertical="center" wrapText="0"/>
    </xf>
    <xf borderId="85" fillId="0" fontId="0" numFmtId="0" xfId="0" applyAlignment="1" applyBorder="1" applyFont="1">
      <alignment shrinkToFit="0" vertical="center" wrapText="0"/>
    </xf>
    <xf borderId="86" fillId="0" fontId="0" numFmtId="0" xfId="0" applyAlignment="1" applyBorder="1" applyFont="1">
      <alignment shrinkToFit="0" vertical="center" wrapText="0"/>
    </xf>
    <xf borderId="85" fillId="0" fontId="0" numFmtId="0" xfId="0" applyAlignment="1" applyBorder="1" applyFont="1">
      <alignment horizontal="center" shrinkToFit="0" vertical="center" wrapText="0"/>
    </xf>
    <xf borderId="55" fillId="0" fontId="18" numFmtId="0" xfId="0" applyAlignment="1" applyBorder="1" applyFont="1">
      <alignment horizontal="left" shrinkToFit="0" vertical="center" wrapText="0"/>
    </xf>
    <xf borderId="58" fillId="2" fontId="13" numFmtId="0" xfId="0" applyAlignment="1" applyBorder="1" applyFont="1">
      <alignment shrinkToFit="0" vertical="center" wrapText="1"/>
    </xf>
    <xf borderId="59" fillId="2" fontId="13" numFmtId="0" xfId="0" applyAlignment="1" applyBorder="1" applyFont="1">
      <alignment shrinkToFit="0" vertical="center" wrapText="1"/>
    </xf>
    <xf borderId="87" fillId="0" fontId="16" numFmtId="0" xfId="0" applyAlignment="1" applyBorder="1" applyFont="1">
      <alignment horizontal="left" shrinkToFit="0" vertical="center" wrapText="0"/>
    </xf>
    <xf borderId="19" fillId="0" fontId="8" numFmtId="0" xfId="0" applyBorder="1" applyFont="1"/>
    <xf borderId="62" fillId="2" fontId="13" numFmtId="0" xfId="0" applyAlignment="1" applyBorder="1" applyFont="1">
      <alignment shrinkToFit="0" vertical="center" wrapText="1"/>
    </xf>
    <xf borderId="63" fillId="2" fontId="13" numFmtId="0" xfId="0" applyAlignment="1" applyBorder="1" applyFont="1">
      <alignment shrinkToFit="0" vertical="center" wrapText="1"/>
    </xf>
    <xf borderId="87" fillId="0" fontId="0" numFmtId="0" xfId="0" applyAlignment="1" applyBorder="1" applyFont="1">
      <alignment shrinkToFit="0" vertical="center" wrapText="0"/>
    </xf>
    <xf borderId="19" fillId="0" fontId="0" numFmtId="0" xfId="0" applyAlignment="1" applyBorder="1" applyFont="1">
      <alignment shrinkToFit="0" vertical="center" wrapText="0"/>
    </xf>
    <xf borderId="80" fillId="2" fontId="13" numFmtId="0" xfId="0" applyAlignment="1" applyBorder="1" applyFont="1">
      <alignment shrinkToFit="0" vertical="center" wrapText="1"/>
    </xf>
    <xf borderId="81" fillId="2" fontId="13" numFmtId="0" xfId="0" applyAlignment="1" applyBorder="1" applyFont="1">
      <alignment shrinkToFit="0" vertical="center" wrapText="1"/>
    </xf>
    <xf borderId="88" fillId="0" fontId="0" numFmtId="0" xfId="0" applyAlignment="1" applyBorder="1" applyFont="1">
      <alignment shrinkToFit="0" vertical="center" wrapText="0"/>
    </xf>
    <xf borderId="89" fillId="0" fontId="0" numFmtId="0" xfId="0" applyAlignment="1" applyBorder="1" applyFont="1">
      <alignment shrinkToFit="0" vertical="center" wrapText="0"/>
    </xf>
    <xf borderId="41" fillId="2" fontId="12" numFmtId="0" xfId="0" applyAlignment="1" applyBorder="1" applyFont="1">
      <alignment shrinkToFit="0" vertical="center" wrapText="0"/>
    </xf>
    <xf borderId="42" fillId="2" fontId="12" numFmtId="0" xfId="0" applyAlignment="1" applyBorder="1" applyFont="1">
      <alignment horizontal="center" shrinkToFit="0" vertical="center" wrapText="0"/>
    </xf>
    <xf borderId="43" fillId="2" fontId="12" numFmtId="0" xfId="0" applyAlignment="1" applyBorder="1" applyFont="1">
      <alignment horizontal="center" shrinkToFit="0" vertical="center" wrapText="0"/>
    </xf>
    <xf borderId="44" fillId="2" fontId="12" numFmtId="0" xfId="0" applyAlignment="1" applyBorder="1" applyFont="1">
      <alignment horizontal="center" shrinkToFit="0" vertical="center" wrapText="0"/>
    </xf>
    <xf borderId="45" fillId="2" fontId="12" numFmtId="0" xfId="0" applyAlignment="1" applyBorder="1" applyFont="1">
      <alignment horizontal="center" shrinkToFit="0" vertical="center" wrapText="0"/>
    </xf>
    <xf borderId="46" fillId="2" fontId="12" numFmtId="0" xfId="0" applyAlignment="1" applyBorder="1" applyFont="1">
      <alignment horizontal="left" shrinkToFit="0" vertical="center" wrapText="0"/>
    </xf>
    <xf borderId="48" fillId="2" fontId="12" numFmtId="0" xfId="0" applyAlignment="1" applyBorder="1" applyFont="1">
      <alignment shrinkToFit="0" vertical="center" wrapText="0"/>
    </xf>
    <xf borderId="90" fillId="2" fontId="13" numFmtId="0" xfId="0" applyAlignment="1" applyBorder="1" applyFont="1">
      <alignment horizontal="center" shrinkToFit="0" vertical="center" wrapText="1"/>
    </xf>
    <xf borderId="91" fillId="2" fontId="13" numFmtId="20" xfId="0" applyAlignment="1" applyBorder="1" applyFont="1" applyNumberFormat="1">
      <alignment horizontal="center" shrinkToFit="0" vertical="center" wrapText="1"/>
    </xf>
    <xf borderId="51" fillId="2" fontId="20" numFmtId="0" xfId="0" applyAlignment="1" applyBorder="1" applyFont="1">
      <alignment horizontal="center" shrinkToFit="0" vertical="center" wrapText="1"/>
    </xf>
    <xf borderId="52" fillId="2" fontId="20" numFmtId="0" xfId="0" applyAlignment="1" applyBorder="1" applyFont="1">
      <alignment horizontal="center" shrinkToFit="0" vertical="center" wrapText="1"/>
    </xf>
    <xf borderId="53" fillId="2" fontId="20" numFmtId="0" xfId="0" applyAlignment="1" applyBorder="1" applyFont="1">
      <alignment horizontal="center" shrinkToFit="0" vertical="center" wrapText="1"/>
    </xf>
    <xf borderId="92" fillId="2" fontId="13" numFmtId="0" xfId="0" applyAlignment="1" applyBorder="1" applyFont="1">
      <alignment horizontal="center" shrinkToFit="0" vertical="center" wrapText="1"/>
    </xf>
    <xf borderId="93" fillId="0" fontId="8" numFmtId="0" xfId="0" applyBorder="1" applyFont="1"/>
    <xf borderId="94" fillId="0" fontId="8" numFmtId="0" xfId="0" applyBorder="1" applyFont="1"/>
    <xf borderId="60" fillId="2" fontId="20" numFmtId="0" xfId="0" applyAlignment="1" applyBorder="1" applyFont="1">
      <alignment horizontal="center" shrinkToFit="0" vertical="center" wrapText="1"/>
    </xf>
    <xf borderId="95" fillId="0" fontId="8" numFmtId="0" xfId="0" applyBorder="1" applyFont="1"/>
    <xf borderId="96" fillId="2" fontId="13" numFmtId="0" xfId="0" applyAlignment="1" applyBorder="1" applyFont="1">
      <alignment horizontal="center" shrinkToFit="0" vertical="center" wrapText="1"/>
    </xf>
    <xf borderId="97" fillId="2" fontId="13" numFmtId="0" xfId="0" applyAlignment="1" applyBorder="1" applyFont="1">
      <alignment horizontal="center" shrinkToFit="0" vertical="center" wrapText="1"/>
    </xf>
    <xf borderId="64" fillId="2" fontId="20" numFmtId="0" xfId="0" applyAlignment="1" applyBorder="1" applyFont="1">
      <alignment horizontal="center" shrinkToFit="0" vertical="center" wrapText="1"/>
    </xf>
    <xf borderId="54" fillId="2" fontId="20" numFmtId="0" xfId="0" applyAlignment="1" applyBorder="1" applyFont="1">
      <alignment horizontal="center" shrinkToFit="0" vertical="center" wrapText="1"/>
    </xf>
    <xf borderId="98" fillId="2" fontId="13" numFmtId="0" xfId="0" applyAlignment="1" applyBorder="1" applyFont="1">
      <alignment horizontal="center" shrinkToFit="0" vertical="center" wrapText="1"/>
    </xf>
    <xf borderId="69" fillId="2" fontId="20" numFmtId="0" xfId="0" applyAlignment="1" applyBorder="1" applyFont="1">
      <alignment horizontal="center" shrinkToFit="0" vertical="center" wrapText="1"/>
    </xf>
    <xf borderId="70" fillId="2" fontId="20" numFmtId="0" xfId="0" applyAlignment="1" applyBorder="1" applyFont="1">
      <alignment horizontal="center" shrinkToFit="0" vertical="center" wrapText="1"/>
    </xf>
    <xf borderId="71" fillId="2" fontId="20" numFmtId="0" xfId="0" applyAlignment="1" applyBorder="1" applyFont="1">
      <alignment horizontal="center" shrinkToFit="0" vertical="center" wrapText="1"/>
    </xf>
    <xf borderId="99" fillId="0" fontId="8" numFmtId="0" xfId="0" applyBorder="1" applyFont="1"/>
    <xf borderId="100" fillId="0" fontId="8" numFmtId="0" xfId="0" applyBorder="1" applyFont="1"/>
    <xf borderId="101" fillId="2" fontId="20" numFmtId="0" xfId="0" applyAlignment="1" applyBorder="1" applyFont="1">
      <alignment horizontal="center" shrinkToFit="0" vertical="center" wrapText="1"/>
    </xf>
    <xf borderId="102" fillId="2" fontId="20" numFmtId="0" xfId="0" applyAlignment="1" applyBorder="1" applyFont="1">
      <alignment horizontal="center" shrinkToFit="0" vertical="center" wrapText="1"/>
    </xf>
    <xf borderId="103" fillId="0" fontId="8" numFmtId="0" xfId="0" applyBorder="1" applyFont="1"/>
    <xf borderId="104" fillId="2" fontId="13" numFmtId="0" xfId="0" applyAlignment="1" applyBorder="1" applyFont="1">
      <alignment horizontal="center" shrinkToFit="0" vertical="center" wrapText="1"/>
    </xf>
    <xf borderId="105" fillId="2" fontId="13" numFmtId="0" xfId="0" applyAlignment="1" applyBorder="1" applyFont="1">
      <alignment horizontal="center" shrinkToFit="0" vertical="center" wrapText="1"/>
    </xf>
    <xf borderId="77" fillId="2" fontId="20" numFmtId="0" xfId="0" applyAlignment="1" applyBorder="1" applyFont="1">
      <alignment horizontal="center" shrinkToFit="0" vertical="center" wrapText="1"/>
    </xf>
    <xf borderId="106" fillId="2" fontId="20" numFmtId="0" xfId="0" applyAlignment="1" applyBorder="1" applyFont="1">
      <alignment horizontal="center" shrinkToFit="0" vertical="center" wrapText="1"/>
    </xf>
    <xf borderId="78" fillId="2" fontId="20" numFmtId="0" xfId="0" applyAlignment="1" applyBorder="1" applyFont="1">
      <alignment horizontal="center" shrinkToFit="0" vertical="center" wrapText="1"/>
    </xf>
    <xf borderId="87" fillId="0" fontId="18" numFmtId="0" xfId="0" applyAlignment="1" applyBorder="1" applyFont="1">
      <alignment horizontal="left" shrinkToFit="0" vertical="center" wrapText="0"/>
    </xf>
    <xf borderId="19" fillId="0" fontId="18" numFmtId="0" xfId="0" applyAlignment="1" applyBorder="1" applyFont="1">
      <alignment horizontal="left" shrinkToFit="0" vertical="center" wrapText="0"/>
    </xf>
    <xf borderId="107" fillId="2" fontId="18" numFmtId="0" xfId="0" applyAlignment="1" applyBorder="1" applyFont="1">
      <alignment horizontal="center" shrinkToFit="0" vertical="center" wrapText="1"/>
    </xf>
    <xf borderId="105" fillId="2" fontId="18" numFmtId="0" xfId="0" applyAlignment="1" applyBorder="1" applyFont="1">
      <alignment horizontal="center" shrinkToFit="0" vertical="center" wrapText="1"/>
    </xf>
    <xf borderId="19" fillId="0" fontId="16" numFmtId="0" xfId="0" applyAlignment="1" applyBorder="1" applyFont="1">
      <alignment horizontal="left" shrinkToFit="0" vertical="center" wrapText="0"/>
    </xf>
    <xf borderId="98" fillId="2" fontId="18" numFmtId="0" xfId="0" applyAlignment="1" applyBorder="1" applyFont="1">
      <alignment horizontal="center" shrinkToFit="0" vertical="center" wrapText="1"/>
    </xf>
    <xf borderId="97" fillId="2" fontId="18" numFmtId="0" xfId="0" applyAlignment="1" applyBorder="1" applyFont="1">
      <alignment horizontal="center" shrinkToFit="0" vertical="center" wrapText="1"/>
    </xf>
    <xf borderId="87" fillId="0" fontId="19" numFmtId="0" xfId="0" applyAlignment="1" applyBorder="1" applyFont="1">
      <alignment shrinkToFit="0" vertical="center" wrapText="0"/>
    </xf>
    <xf borderId="19" fillId="0" fontId="19" numFmtId="0" xfId="0" applyAlignment="1" applyBorder="1" applyFont="1">
      <alignment shrinkToFit="0" vertical="center" wrapText="0"/>
    </xf>
    <xf borderId="108" fillId="2" fontId="20" numFmtId="0" xfId="0" applyAlignment="1" applyBorder="1" applyFont="1">
      <alignment shrinkToFit="0" vertical="center" wrapText="1"/>
    </xf>
    <xf borderId="109" fillId="0" fontId="8" numFmtId="0" xfId="0" applyBorder="1" applyFont="1"/>
    <xf borderId="110" fillId="0" fontId="8" numFmtId="0" xfId="0" applyBorder="1" applyFont="1"/>
    <xf borderId="82" fillId="2" fontId="20" numFmtId="0" xfId="0" applyAlignment="1" applyBorder="1" applyFont="1">
      <alignment horizontal="center" shrinkToFit="0" vertical="center" wrapText="1"/>
    </xf>
    <xf borderId="83" fillId="2" fontId="20" numFmtId="0" xfId="0" applyAlignment="1" applyBorder="1" applyFont="1">
      <alignment horizontal="center" shrinkToFit="0" vertical="center" wrapText="1"/>
    </xf>
    <xf borderId="88" fillId="0" fontId="19" numFmtId="0" xfId="0" applyAlignment="1" applyBorder="1" applyFont="1">
      <alignment shrinkToFit="0" vertical="center" wrapText="0"/>
    </xf>
    <xf borderId="89" fillId="0" fontId="19" numFmtId="0" xfId="0" applyAlignment="1" applyBorder="1" applyFont="1">
      <alignment shrinkToFit="0" vertical="center" wrapText="0"/>
    </xf>
    <xf borderId="111" fillId="0" fontId="8" numFmtId="0" xfId="0" applyBorder="1" applyFont="1"/>
    <xf borderId="112" fillId="2" fontId="20" numFmtId="0" xfId="0" applyAlignment="1" applyBorder="1" applyFont="1">
      <alignment horizontal="center" shrinkToFit="0" vertical="center" wrapText="1"/>
    </xf>
    <xf borderId="54" fillId="0" fontId="20" numFmtId="0" xfId="0" applyAlignment="1" applyBorder="1" applyFont="1">
      <alignment horizontal="center" shrinkToFit="0" vertical="center" wrapText="1"/>
    </xf>
    <xf borderId="60" fillId="0" fontId="20" numFmtId="0" xfId="0" applyAlignment="1" applyBorder="1" applyFont="1">
      <alignment horizontal="center" shrinkToFit="0" vertical="center" wrapText="1"/>
    </xf>
    <xf borderId="108" fillId="2" fontId="20" numFmtId="0" xfId="0" applyAlignment="1" applyBorder="1" applyFont="1">
      <alignment horizontal="center" shrinkToFit="0" vertical="center" wrapText="1"/>
    </xf>
    <xf borderId="113" fillId="2" fontId="20" numFmtId="0" xfId="0" applyAlignment="1" applyBorder="1" applyFont="1">
      <alignment horizontal="center" shrinkToFit="0" vertical="center" wrapText="1"/>
    </xf>
    <xf borderId="78" fillId="0" fontId="20" numFmtId="0" xfId="0" applyAlignment="1" applyBorder="1" applyFont="1">
      <alignment horizontal="center" shrinkToFit="0" vertical="center" wrapText="1"/>
    </xf>
    <xf borderId="49" fillId="2" fontId="13" numFmtId="0" xfId="0" applyAlignment="1" applyBorder="1" applyFont="1">
      <alignment shrinkToFit="0" vertical="center" wrapText="1"/>
    </xf>
    <xf borderId="50" fillId="2" fontId="13" numFmtId="20" xfId="0" applyAlignment="1" applyBorder="1" applyFont="1" applyNumberFormat="1">
      <alignment shrinkToFit="0" vertical="center" wrapText="1"/>
    </xf>
    <xf borderId="54" fillId="0" fontId="15" numFmtId="0" xfId="0" applyAlignment="1" applyBorder="1" applyFont="1">
      <alignment horizontal="center" shrinkToFit="0" vertical="center" wrapText="1"/>
    </xf>
    <xf borderId="87" fillId="0" fontId="13" numFmtId="0" xfId="0" applyAlignment="1" applyBorder="1" applyFont="1">
      <alignment horizontal="left" shrinkToFit="0" vertical="center" wrapText="0"/>
    </xf>
    <xf borderId="57" fillId="2" fontId="13" numFmtId="0" xfId="0" applyAlignment="1" applyBorder="1" applyFont="1">
      <alignment shrinkToFit="0" vertical="center" wrapText="1"/>
    </xf>
    <xf borderId="59" fillId="2" fontId="13" numFmtId="20" xfId="0" applyAlignment="1" applyBorder="1" applyFont="1" applyNumberFormat="1">
      <alignment shrinkToFit="0" vertical="center" wrapText="1"/>
    </xf>
    <xf borderId="60" fillId="0" fontId="15" numFmtId="0" xfId="0" applyAlignment="1" applyBorder="1" applyFont="1">
      <alignment horizontal="center" shrinkToFit="0" vertical="center" wrapText="1"/>
    </xf>
    <xf borderId="61" fillId="2" fontId="13" numFmtId="0" xfId="0" applyAlignment="1" applyBorder="1" applyFont="1">
      <alignment shrinkToFit="0" vertical="center" wrapText="1"/>
    </xf>
    <xf borderId="87" fillId="0" fontId="17" numFmtId="0" xfId="0" applyAlignment="1" applyBorder="1" applyFont="1">
      <alignment horizontal="left" shrinkToFit="0" vertical="center" wrapText="0"/>
    </xf>
    <xf borderId="65" fillId="2" fontId="13" numFmtId="0" xfId="0" applyAlignment="1" applyBorder="1" applyFont="1">
      <alignment shrinkToFit="0" vertical="center" wrapText="1"/>
    </xf>
    <xf borderId="68" fillId="2" fontId="13" numFmtId="0" xfId="0" applyAlignment="1" applyBorder="1" applyFont="1">
      <alignment shrinkToFit="0" vertical="center" wrapText="1"/>
    </xf>
    <xf borderId="72" fillId="2" fontId="13" numFmtId="0" xfId="0" applyAlignment="1" applyBorder="1" applyFont="1">
      <alignment shrinkToFit="0" vertical="center" wrapText="1"/>
    </xf>
    <xf borderId="73" fillId="2" fontId="13" numFmtId="0" xfId="0" applyAlignment="1" applyBorder="1" applyFont="1">
      <alignment shrinkToFit="0" vertical="center" wrapText="1"/>
    </xf>
    <xf borderId="74" fillId="2" fontId="13" numFmtId="0" xfId="0" applyAlignment="1" applyBorder="1" applyFont="1">
      <alignment shrinkToFit="0" vertical="center" wrapText="1"/>
    </xf>
    <xf borderId="75" fillId="2" fontId="13" numFmtId="0" xfId="0" applyAlignment="1" applyBorder="1" applyFont="1">
      <alignment shrinkToFit="0" vertical="center" wrapText="1"/>
    </xf>
    <xf borderId="76" fillId="2" fontId="13" numFmtId="0" xfId="0" applyAlignment="1" applyBorder="1" applyFont="1">
      <alignment shrinkToFit="0" vertical="center" wrapText="1"/>
    </xf>
    <xf borderId="19" fillId="0" fontId="13" numFmtId="0" xfId="0" applyAlignment="1" applyBorder="1" applyFont="1">
      <alignment horizontal="left" shrinkToFit="0" vertical="center" wrapText="0"/>
    </xf>
    <xf borderId="79" fillId="2" fontId="18" numFmtId="0" xfId="0" applyAlignment="1" applyBorder="1" applyFont="1">
      <alignment shrinkToFit="0" vertical="center" wrapText="1"/>
    </xf>
    <xf borderId="76" fillId="2" fontId="18" numFmtId="0" xfId="0" applyAlignment="1" applyBorder="1" applyFont="1">
      <alignment shrinkToFit="0" vertical="center" wrapText="1"/>
    </xf>
    <xf borderId="61" fillId="2" fontId="18" numFmtId="0" xfId="0" applyAlignment="1" applyBorder="1" applyFont="1">
      <alignment shrinkToFit="0" vertical="center" wrapText="1"/>
    </xf>
    <xf borderId="59" fillId="2" fontId="18" numFmtId="0" xfId="0" applyAlignment="1" applyBorder="1" applyFont="1">
      <alignment shrinkToFit="0" vertical="center" wrapText="1"/>
    </xf>
    <xf borderId="65" fillId="2" fontId="18" numFmtId="0" xfId="0" applyAlignment="1" applyBorder="1" applyFont="1">
      <alignment shrinkToFit="0" vertical="center" wrapText="1"/>
    </xf>
    <xf borderId="63" fillId="2" fontId="18" numFmtId="0" xfId="0" applyAlignment="1" applyBorder="1" applyFont="1">
      <alignment shrinkToFit="0" vertical="center" wrapText="1"/>
    </xf>
    <xf borderId="84" fillId="2" fontId="18" numFmtId="0" xfId="0" applyAlignment="1" applyBorder="1" applyFont="1">
      <alignment shrinkToFit="0" vertical="center" wrapText="1"/>
    </xf>
    <xf borderId="81" fillId="2" fontId="18" numFmtId="0" xfId="0" applyAlignment="1" applyBorder="1" applyFont="1">
      <alignment shrinkToFit="0" vertical="center" wrapText="1"/>
    </xf>
    <xf borderId="49" fillId="2" fontId="13" numFmtId="0" xfId="0" applyAlignment="1" applyBorder="1" applyFont="1">
      <alignment horizontal="center" shrinkToFit="0" vertical="center" wrapText="1"/>
    </xf>
    <xf borderId="50" fillId="2" fontId="13" numFmtId="20" xfId="0" applyAlignment="1" applyBorder="1" applyFont="1" applyNumberFormat="1">
      <alignment horizontal="center" shrinkToFit="0" vertical="center" wrapText="1"/>
    </xf>
    <xf borderId="51" fillId="2" fontId="21" numFmtId="0" xfId="0" applyAlignment="1" applyBorder="1" applyFont="1">
      <alignment horizontal="center" shrinkToFit="0" vertical="center" wrapText="1"/>
    </xf>
    <xf borderId="114" fillId="2" fontId="22" numFmtId="0" xfId="0" applyAlignment="1" applyBorder="1" applyFont="1">
      <alignment horizontal="center" shrinkToFit="0" vertical="center" wrapText="1"/>
    </xf>
    <xf borderId="58" fillId="2" fontId="13" numFmtId="0" xfId="0" applyAlignment="1" applyBorder="1" applyFont="1">
      <alignment horizontal="center" shrinkToFit="0" vertical="center" wrapText="1"/>
    </xf>
    <xf borderId="59" fillId="2" fontId="13" numFmtId="20" xfId="0" applyAlignment="1" applyBorder="1" applyFont="1" applyNumberFormat="1">
      <alignment horizontal="center" shrinkToFit="0" vertical="center" wrapText="1"/>
    </xf>
    <xf borderId="60" fillId="2" fontId="21" numFmtId="0" xfId="0" applyAlignment="1" applyBorder="1" applyFont="1">
      <alignment horizontal="center" shrinkToFit="0" vertical="center" wrapText="1"/>
    </xf>
    <xf borderId="115" fillId="0" fontId="8" numFmtId="0" xfId="0" applyBorder="1" applyFont="1"/>
    <xf borderId="62" fillId="2" fontId="13" numFmtId="0" xfId="0" applyAlignment="1" applyBorder="1" applyFont="1">
      <alignment horizontal="center" shrinkToFit="0" vertical="center" wrapText="1"/>
    </xf>
    <xf borderId="63" fillId="2" fontId="13" numFmtId="0" xfId="0" applyAlignment="1" applyBorder="1" applyFont="1">
      <alignment horizontal="center" shrinkToFit="0" vertical="center" wrapText="1"/>
    </xf>
    <xf borderId="116" fillId="2" fontId="22" numFmtId="0" xfId="0" applyAlignment="1" applyBorder="1" applyFont="1">
      <alignment horizontal="center" shrinkToFit="0" vertical="center" wrapText="1"/>
    </xf>
    <xf borderId="59" fillId="2" fontId="13" numFmtId="0" xfId="0" applyAlignment="1" applyBorder="1" applyFont="1">
      <alignment horizontal="center" shrinkToFit="0" vertical="center" wrapText="1"/>
    </xf>
    <xf borderId="117" fillId="0" fontId="8" numFmtId="0" xfId="0" applyBorder="1" applyFont="1"/>
    <xf borderId="68" fillId="2" fontId="13" numFmtId="0" xfId="0" applyAlignment="1" applyBorder="1" applyFont="1">
      <alignment horizontal="center" shrinkToFit="0" vertical="center" wrapText="1"/>
    </xf>
    <xf borderId="69" fillId="2" fontId="21" numFmtId="0" xfId="0" applyAlignment="1" applyBorder="1" applyFont="1">
      <alignment horizontal="center" shrinkToFit="0" vertical="center" wrapText="1"/>
    </xf>
    <xf borderId="118" fillId="2" fontId="22" numFmtId="0" xfId="0" applyAlignment="1" applyBorder="1" applyFont="1">
      <alignment horizontal="center" shrinkToFit="0" vertical="center" wrapText="1"/>
    </xf>
    <xf borderId="72" fillId="2" fontId="13" numFmtId="0" xfId="0" applyAlignment="1" applyBorder="1" applyFont="1">
      <alignment horizontal="center" shrinkToFit="0" vertical="center" wrapText="1"/>
    </xf>
    <xf borderId="73" fillId="2" fontId="13" numFmtId="0" xfId="0" applyAlignment="1" applyBorder="1" applyFont="1">
      <alignment horizontal="center" shrinkToFit="0" vertical="center" wrapText="1"/>
    </xf>
    <xf borderId="119" fillId="0" fontId="8" numFmtId="0" xfId="0" applyBorder="1" applyFont="1"/>
    <xf borderId="75" fillId="2" fontId="13" numFmtId="0" xfId="0" applyAlignment="1" applyBorder="1" applyFont="1">
      <alignment horizontal="center" shrinkToFit="0" vertical="center" wrapText="1"/>
    </xf>
    <xf borderId="76" fillId="2" fontId="13" numFmtId="0" xfId="0" applyAlignment="1" applyBorder="1" applyFont="1">
      <alignment horizontal="center" shrinkToFit="0" vertical="center" wrapText="1"/>
    </xf>
    <xf borderId="77" fillId="0" fontId="20" numFmtId="0" xfId="0" applyAlignment="1" applyBorder="1" applyFont="1">
      <alignment horizontal="center" shrinkToFit="0" vertical="center" wrapText="1"/>
    </xf>
    <xf borderId="120" fillId="0" fontId="22" numFmtId="0" xfId="0" applyAlignment="1" applyBorder="1" applyFont="1">
      <alignment horizontal="center" shrinkToFit="0" vertical="center" wrapText="1"/>
    </xf>
    <xf borderId="121" fillId="0" fontId="20" numFmtId="0" xfId="0" applyAlignment="1" applyBorder="1" applyFont="1">
      <alignment horizontal="center" shrinkToFit="0" vertical="center" wrapText="1"/>
    </xf>
    <xf borderId="79" fillId="2" fontId="13" numFmtId="0" xfId="0" applyAlignment="1" applyBorder="1" applyFont="1">
      <alignment shrinkToFit="0" vertical="center" wrapText="1"/>
    </xf>
    <xf borderId="60" fillId="0" fontId="21" numFmtId="0" xfId="0" applyAlignment="1" applyBorder="1" applyFont="1">
      <alignment horizontal="center" shrinkToFit="0" vertical="center" wrapText="1"/>
    </xf>
    <xf borderId="102" fillId="0" fontId="20" numFmtId="0" xfId="0" applyAlignment="1" applyBorder="1" applyFont="1">
      <alignment horizontal="center" shrinkToFit="0" vertical="center" wrapText="1"/>
    </xf>
    <xf borderId="64" fillId="0" fontId="20" numFmtId="0" xfId="0" applyAlignment="1" applyBorder="1" applyFont="1">
      <alignment horizontal="center" shrinkToFit="0" vertical="center" wrapText="1"/>
    </xf>
    <xf borderId="116" fillId="0" fontId="22" numFmtId="0" xfId="0" applyAlignment="1" applyBorder="1" applyFont="1">
      <alignment horizontal="center" shrinkToFit="0" vertical="center" wrapText="1"/>
    </xf>
    <xf borderId="108" fillId="0" fontId="20" numFmtId="0" xfId="0" applyAlignment="1" applyBorder="1" applyFont="1">
      <alignment horizontal="center" shrinkToFit="0" vertical="center" wrapText="1"/>
    </xf>
    <xf borderId="122" fillId="0" fontId="15" numFmtId="0" xfId="0" applyAlignment="1" applyBorder="1" applyFont="1">
      <alignment horizontal="center" shrinkToFit="0" vertical="center" wrapText="1"/>
    </xf>
    <xf borderId="123" fillId="0" fontId="20" numFmtId="0" xfId="0" applyAlignment="1" applyBorder="1" applyFont="1">
      <alignment horizontal="center" shrinkToFit="0" vertical="center" wrapText="1"/>
    </xf>
    <xf borderId="124" fillId="0" fontId="20" numFmtId="0" xfId="0" applyAlignment="1" applyBorder="1" applyFont="1">
      <alignment horizontal="center" shrinkToFit="0" vertical="center" wrapText="1"/>
    </xf>
    <xf borderId="125" fillId="2" fontId="20" numFmtId="0" xfId="0" applyAlignment="1" applyBorder="1" applyFont="1">
      <alignment horizontal="center" shrinkToFit="0" vertical="center" wrapText="1"/>
    </xf>
    <xf borderId="80" fillId="2" fontId="13" numFmtId="0" xfId="0" applyAlignment="1" applyBorder="1" applyFont="1">
      <alignment horizontal="center" shrinkToFit="0" vertical="center" wrapText="1"/>
    </xf>
    <xf borderId="81" fillId="2" fontId="13" numFmtId="0" xfId="0" applyAlignment="1" applyBorder="1" applyFont="1">
      <alignment horizontal="center" shrinkToFit="0" vertical="center" wrapText="1"/>
    </xf>
    <xf borderId="82" fillId="0" fontId="21" numFmtId="0" xfId="0" applyAlignment="1" applyBorder="1" applyFont="1">
      <alignment horizontal="center" shrinkToFit="0" vertical="center" wrapText="1"/>
    </xf>
    <xf borderId="126" fillId="0" fontId="8" numFmtId="0" xfId="0" applyBorder="1" applyFont="1"/>
    <xf borderId="83" fillId="0" fontId="20" numFmtId="0" xfId="0" applyAlignment="1" applyBorder="1" applyFont="1">
      <alignment horizontal="center" shrinkToFit="0" vertical="center" wrapText="1"/>
    </xf>
    <xf borderId="112" fillId="0" fontId="20" numFmtId="0" xfId="0" applyAlignment="1" applyBorder="1" applyFont="1">
      <alignment horizontal="center" shrinkToFit="0" vertical="center" wrapText="1"/>
    </xf>
    <xf borderId="84" fillId="2" fontId="13" numFmtId="0" xfId="0" applyAlignment="1" applyBorder="1" applyFont="1">
      <alignment shrinkToFit="0" vertical="center" wrapText="1"/>
    </xf>
    <xf borderId="124" fillId="2" fontId="20" numFmtId="0" xfId="0" applyAlignment="1" applyBorder="1" applyFont="1">
      <alignment horizontal="center" shrinkToFit="0" vertical="center" wrapText="1"/>
    </xf>
    <xf borderId="127" fillId="0" fontId="20" numFmtId="0" xfId="0" applyAlignment="1" applyBorder="1" applyFont="1">
      <alignment horizontal="center" shrinkToFit="0" vertical="center" wrapText="1"/>
    </xf>
    <xf borderId="83" fillId="0" fontId="21" numFmtId="0" xfId="0" applyAlignment="1" applyBorder="1" applyFont="1">
      <alignment horizontal="center" shrinkToFit="0" vertical="center" wrapText="1"/>
    </xf>
    <xf borderId="70" fillId="0" fontId="20" numFmtId="0" xfId="0" applyAlignment="1" applyBorder="1" applyFont="1">
      <alignment horizontal="center" shrinkToFit="0" vertical="center" wrapText="1"/>
    </xf>
    <xf borderId="128" fillId="0" fontId="20" numFmtId="0" xfId="0" applyAlignment="1" applyBorder="1" applyFont="1">
      <alignment horizontal="center" shrinkToFit="0" vertical="center" wrapText="1"/>
    </xf>
    <xf borderId="129" fillId="0" fontId="20" numFmtId="0" xfId="0" applyAlignment="1" applyBorder="1" applyFont="1">
      <alignment horizontal="center" shrinkToFit="0" vertical="center" wrapText="1"/>
    </xf>
    <xf borderId="130" fillId="0" fontId="11" numFmtId="0" xfId="0" applyAlignment="1" applyBorder="1" applyFont="1">
      <alignment horizontal="center" shrinkToFit="0" vertical="center" wrapText="0"/>
    </xf>
    <xf borderId="131" fillId="0" fontId="8" numFmtId="0" xfId="0" applyBorder="1" applyFont="1"/>
    <xf borderId="132" fillId="0" fontId="8" numFmtId="0" xfId="0" applyBorder="1" applyFont="1"/>
    <xf borderId="88" fillId="0" fontId="8" numFmtId="0" xfId="0" applyBorder="1" applyFont="1"/>
    <xf borderId="133" fillId="0" fontId="8" numFmtId="0" xfId="0" applyBorder="1" applyFont="1"/>
    <xf borderId="89" fillId="0" fontId="8" numFmtId="0" xfId="0" applyBorder="1" applyFont="1"/>
    <xf borderId="40" fillId="0" fontId="0" numFmtId="0" xfId="0" applyAlignment="1" applyBorder="1" applyFont="1">
      <alignment horizontal="center" shrinkToFit="0" vertical="center" wrapText="0"/>
    </xf>
    <xf borderId="40" fillId="0" fontId="8" numFmtId="0" xfId="0" applyBorder="1" applyFont="1"/>
    <xf borderId="134" fillId="2" fontId="12" numFmtId="0" xfId="0" applyAlignment="1" applyBorder="1" applyFont="1">
      <alignment horizontal="left" shrinkToFit="0" vertical="center" wrapText="0"/>
    </xf>
    <xf borderId="5" fillId="2" fontId="12" numFmtId="0" xfId="0" applyAlignment="1" applyBorder="1" applyFont="1">
      <alignment horizontal="center" shrinkToFit="0" vertical="center" wrapText="0"/>
    </xf>
    <xf borderId="135" fillId="2" fontId="13" numFmtId="0" xfId="0" applyAlignment="1" applyBorder="1" applyFont="1">
      <alignment horizontal="center" shrinkToFit="0" vertical="center" wrapText="1"/>
    </xf>
    <xf borderId="136" fillId="0" fontId="8" numFmtId="0" xfId="0" applyBorder="1" applyFont="1"/>
    <xf borderId="137" fillId="2" fontId="13" numFmtId="0" xfId="0" applyAlignment="1" applyBorder="1" applyFont="1">
      <alignment horizontal="center" shrinkToFit="0" vertical="center" wrapText="1"/>
    </xf>
    <xf borderId="101" fillId="2" fontId="15" numFmtId="0" xfId="0" applyAlignment="1" applyBorder="1" applyFont="1">
      <alignment horizontal="center" shrinkToFit="0" vertical="center" wrapText="1"/>
    </xf>
    <xf borderId="138" fillId="0" fontId="8" numFmtId="0" xfId="0" applyBorder="1" applyFont="1"/>
    <xf borderId="139" fillId="2" fontId="13" numFmtId="0" xfId="0" applyAlignment="1" applyBorder="1" applyFont="1">
      <alignment horizontal="center" shrinkToFit="0" vertical="center" wrapText="1"/>
    </xf>
    <xf borderId="140" fillId="0" fontId="8" numFmtId="0" xfId="0" applyBorder="1" applyFont="1"/>
    <xf borderId="0" fillId="0" fontId="14" numFmtId="0" xfId="0" applyAlignment="1" applyFont="1">
      <alignment shrinkToFit="0" vertical="center" wrapText="0"/>
    </xf>
    <xf borderId="0" fillId="0" fontId="16" numFmtId="0" xfId="0" applyAlignment="1" applyFont="1">
      <alignment shrinkToFit="0" vertical="center" wrapText="0"/>
    </xf>
  </cellXfs>
  <cellStyles count="1">
    <cellStyle xfId="0" name="Normal" builtinId="0"/>
  </cellStyles>
  <dxfs count="3">
    <dxf>
      <font>
        <color rgb="FF548135"/>
      </font>
      <fill>
        <patternFill patternType="none"/>
      </fill>
      <border/>
    </dxf>
    <dxf>
      <font>
        <color rgb="FF800080"/>
      </font>
      <fill>
        <patternFill patternType="none"/>
      </fill>
      <border/>
    </dxf>
    <dxf>
      <font>
        <color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5to A&#241;o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5to Año"/>
    </sheetNames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8.25"/>
    <col customWidth="1" min="3" max="3" width="4.0"/>
    <col customWidth="1" min="4" max="4" width="4.5"/>
    <col customWidth="1" min="5" max="6" width="5.25"/>
    <col customWidth="1" min="7" max="7" width="6.88"/>
    <col customWidth="1" min="8" max="12" width="6.25"/>
    <col customWidth="1" min="13" max="16" width="6.5"/>
    <col customWidth="1" min="17" max="17" width="2.88"/>
    <col customWidth="1" min="18" max="18" width="4.5"/>
    <col customWidth="1" min="19" max="20" width="5.25"/>
    <col customWidth="1" min="21" max="21" width="6.88"/>
    <col customWidth="1" min="22" max="26" width="6.25"/>
    <col customWidth="1" min="27" max="30" width="6.5"/>
  </cols>
  <sheetData>
    <row r="1" ht="15.7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15.75" customHeight="1">
      <c r="A3" s="1"/>
      <c r="B3" s="1"/>
      <c r="C3" s="1"/>
      <c r="D3" s="3" t="s">
        <v>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" t="s">
        <v>3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15.75" customHeight="1">
      <c r="A4" s="1"/>
      <c r="B4" s="4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15.75" customHeight="1">
      <c r="A5" s="1"/>
      <c r="B5" s="4" t="s">
        <v>5</v>
      </c>
      <c r="C5" s="1"/>
      <c r="D5" s="5"/>
      <c r="E5" s="6" t="s">
        <v>6</v>
      </c>
      <c r="F5" s="7" t="s">
        <v>4</v>
      </c>
      <c r="G5" s="7" t="s">
        <v>5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8" t="s">
        <v>12</v>
      </c>
      <c r="N5" s="6" t="s">
        <v>13</v>
      </c>
      <c r="O5" s="6" t="s">
        <v>14</v>
      </c>
      <c r="P5" s="6" t="s">
        <v>15</v>
      </c>
      <c r="Q5" s="9"/>
      <c r="R5" s="5"/>
      <c r="S5" s="6" t="s">
        <v>6</v>
      </c>
      <c r="T5" s="7" t="s">
        <v>4</v>
      </c>
      <c r="U5" s="7" t="s">
        <v>5</v>
      </c>
      <c r="V5" s="7" t="s">
        <v>7</v>
      </c>
      <c r="W5" s="7" t="s">
        <v>8</v>
      </c>
      <c r="X5" s="7" t="s">
        <v>9</v>
      </c>
      <c r="Y5" s="7" t="s">
        <v>10</v>
      </c>
      <c r="Z5" s="7" t="s">
        <v>11</v>
      </c>
      <c r="AA5" s="8" t="s">
        <v>12</v>
      </c>
      <c r="AB5" s="6" t="s">
        <v>13</v>
      </c>
      <c r="AC5" s="6" t="s">
        <v>14</v>
      </c>
      <c r="AD5" s="6" t="s">
        <v>15</v>
      </c>
    </row>
    <row r="6">
      <c r="A6" s="1"/>
      <c r="B6" s="4" t="s">
        <v>7</v>
      </c>
      <c r="C6" s="1"/>
      <c r="D6" s="10">
        <v>1.0</v>
      </c>
      <c r="E6" s="11" t="str">
        <f>COUNTIF(Lunes1,E$5)</f>
        <v>0</v>
      </c>
      <c r="F6" s="11" t="str">
        <f>COUNTIF(Lunes1,F$5)</f>
        <v>1</v>
      </c>
      <c r="G6" s="11" t="str">
        <f>COUNTIF(Lunes1,G$5)</f>
        <v>1</v>
      </c>
      <c r="H6" s="11" t="str">
        <f>COUNTIF(Lunes1,H$5)</f>
        <v>0</v>
      </c>
      <c r="I6" s="11" t="str">
        <f>COUNTIF(Lunes1,I$5)</f>
        <v>0</v>
      </c>
      <c r="J6" s="11" t="str">
        <f>COUNTIF(Lunes1,J$5)</f>
        <v>1</v>
      </c>
      <c r="K6" s="11" t="str">
        <f>COUNTIF(Lunes1,K$5)</f>
        <v>0</v>
      </c>
      <c r="L6" s="11" t="str">
        <f>COUNTIF(Lunes1,L$5)</f>
        <v>0</v>
      </c>
      <c r="M6" s="11" t="str">
        <f>COUNTIF(Lunes1,M$5)</f>
        <v>0</v>
      </c>
      <c r="N6" s="11" t="str">
        <f>COUNTIF(Lunes1,N$5)</f>
        <v>1</v>
      </c>
      <c r="O6" s="11" t="str">
        <f>COUNTIF(Lunes1,O$5)</f>
        <v>1</v>
      </c>
      <c r="P6" s="11" t="str">
        <f>COUNTIF(Lunes1,P$5)</f>
        <v>0</v>
      </c>
      <c r="Q6" s="12"/>
      <c r="R6" s="10">
        <v>1.0</v>
      </c>
      <c r="S6" s="11" t="str">
        <f>COUNTIF(Martes1,S$5)</f>
        <v>0</v>
      </c>
      <c r="T6" s="11" t="str">
        <f>COUNTIF(Martes1,T$5)</f>
        <v>2</v>
      </c>
      <c r="U6" s="11" t="str">
        <f>COUNTIF(Martes1,U$5)</f>
        <v>0</v>
      </c>
      <c r="V6" s="11" t="str">
        <f>COUNTIF(Martes1,V$5)</f>
        <v>0</v>
      </c>
      <c r="W6" s="11" t="str">
        <f>COUNTIF(Martes1,W$5)</f>
        <v>0</v>
      </c>
      <c r="X6" s="11" t="str">
        <f>COUNTIF(Martes1,X$5)</f>
        <v>0</v>
      </c>
      <c r="Y6" s="11" t="str">
        <f>COUNTIF(Martes1,Y$5)</f>
        <v>0</v>
      </c>
      <c r="Z6" s="11" t="str">
        <f>COUNTIF(Martes1,Z$5)</f>
        <v>0</v>
      </c>
      <c r="AA6" s="11" t="str">
        <f>COUNTIF(Martes1,AA$5)</f>
        <v>0</v>
      </c>
      <c r="AB6" s="11" t="str">
        <f>COUNTIF(Martes1,AB$5)</f>
        <v>0</v>
      </c>
      <c r="AC6" s="11" t="str">
        <f>COUNTIF(Martes1,AC$5)</f>
        <v>0</v>
      </c>
      <c r="AD6" s="11" t="str">
        <f>COUNTIF(Martes1,AD$5)</f>
        <v>0</v>
      </c>
    </row>
    <row r="7">
      <c r="A7" s="1"/>
      <c r="B7" s="4" t="s">
        <v>8</v>
      </c>
      <c r="C7" s="1"/>
      <c r="D7" s="10">
        <v>2.0</v>
      </c>
      <c r="E7" s="11" t="str">
        <f>COUNTIF(Lunes2,E$5)</f>
        <v>1</v>
      </c>
      <c r="F7" s="11" t="str">
        <f>COUNTIF(Lunes2,F$5)</f>
        <v>1</v>
      </c>
      <c r="G7" s="11" t="str">
        <f>COUNTIF(Lunes2,G$5)</f>
        <v>1</v>
      </c>
      <c r="H7" s="11" t="str">
        <f>COUNTIF(Lunes2,H$5)</f>
        <v>0</v>
      </c>
      <c r="I7" s="11" t="str">
        <f>COUNTIF(Lunes2,I$5)</f>
        <v>0</v>
      </c>
      <c r="J7" s="11" t="str">
        <f>COUNTIF(Lunes2,J$5)</f>
        <v>1</v>
      </c>
      <c r="K7" s="11" t="str">
        <f>COUNTIF(Lunes2,K$5)</f>
        <v>0</v>
      </c>
      <c r="L7" s="11" t="str">
        <f>COUNTIF(Lunes2,L$5)</f>
        <v>0</v>
      </c>
      <c r="M7" s="11" t="str">
        <f>COUNTIF(Lunes2,M$5)</f>
        <v>0</v>
      </c>
      <c r="N7" s="11" t="str">
        <f>COUNTIF(Lunes2,N$5)</f>
        <v>1</v>
      </c>
      <c r="O7" s="11" t="str">
        <f>COUNTIF(Lunes2,O$5)</f>
        <v>1</v>
      </c>
      <c r="P7" s="11" t="str">
        <f>COUNTIF(Lunes2,P$5)</f>
        <v>1</v>
      </c>
      <c r="Q7" s="12"/>
      <c r="R7" s="10">
        <v>2.0</v>
      </c>
      <c r="S7" s="11" t="str">
        <f>COUNTIF(Martes2,S$5)</f>
        <v>0</v>
      </c>
      <c r="T7" s="11" t="str">
        <f>COUNTIF(Martes2,T$5)</f>
        <v>2</v>
      </c>
      <c r="U7" s="11" t="str">
        <f>COUNTIF(Martes2,U$5)</f>
        <v>0</v>
      </c>
      <c r="V7" s="11" t="str">
        <f>COUNTIF(Martes2,V$5)</f>
        <v>0</v>
      </c>
      <c r="W7" s="11" t="str">
        <f>COUNTIF(Martes2,W$5)</f>
        <v>0</v>
      </c>
      <c r="X7" s="11" t="str">
        <f>COUNTIF(Martes2,X$5)</f>
        <v>0</v>
      </c>
      <c r="Y7" s="11" t="str">
        <f>COUNTIF(Martes2,Y$5)</f>
        <v>0</v>
      </c>
      <c r="Z7" s="11" t="str">
        <f>COUNTIF(Martes2,Z$5)</f>
        <v>0</v>
      </c>
      <c r="AA7" s="11" t="str">
        <f>COUNTIF(Martes2,AA$5)</f>
        <v>0</v>
      </c>
      <c r="AB7" s="11" t="str">
        <f>COUNTIF(Martes2,AB$5)</f>
        <v>0</v>
      </c>
      <c r="AC7" s="11" t="str">
        <f>COUNTIF(Martes2,AC$5)</f>
        <v>0</v>
      </c>
      <c r="AD7" s="11" t="str">
        <f>COUNTIF(Martes2,AD$5)</f>
        <v>0</v>
      </c>
    </row>
    <row r="8" ht="15.75" customHeight="1">
      <c r="A8" s="1"/>
      <c r="B8" s="4" t="s">
        <v>9</v>
      </c>
      <c r="C8" s="1"/>
      <c r="D8" s="13">
        <v>3.0</v>
      </c>
      <c r="E8" s="14" t="str">
        <f>COUNTIF(Lunes3,E$5)</f>
        <v>1</v>
      </c>
      <c r="F8" s="14" t="str">
        <f>COUNTIF(Lunes3,F$5)</f>
        <v>1</v>
      </c>
      <c r="G8" s="14" t="str">
        <f>COUNTIF(Lunes3,G$5)</f>
        <v>1</v>
      </c>
      <c r="H8" s="14" t="str">
        <f>COUNTIF(Lunes3,H$5)</f>
        <v>0</v>
      </c>
      <c r="I8" s="14" t="str">
        <f>COUNTIF(Lunes3,I$5)</f>
        <v>0</v>
      </c>
      <c r="J8" s="14" t="str">
        <f>COUNTIF(Lunes3,J$5)</f>
        <v>1</v>
      </c>
      <c r="K8" s="14" t="str">
        <f>COUNTIF(Lunes3,K$5)</f>
        <v>0</v>
      </c>
      <c r="L8" s="14" t="str">
        <f>COUNTIF(Lunes3,L$5)</f>
        <v>0</v>
      </c>
      <c r="M8" s="14" t="str">
        <f>COUNTIF(Lunes3,M$5)</f>
        <v>0</v>
      </c>
      <c r="N8" s="14" t="str">
        <f>COUNTIF(Lunes3,N$5)</f>
        <v>1</v>
      </c>
      <c r="O8" s="14" t="str">
        <f>COUNTIF(Lunes3,O$5)</f>
        <v>1</v>
      </c>
      <c r="P8" s="14" t="str">
        <f>COUNTIF(Lunes3,P$5)</f>
        <v>1</v>
      </c>
      <c r="Q8" s="12"/>
      <c r="R8" s="13">
        <v>3.0</v>
      </c>
      <c r="S8" s="14" t="str">
        <f>COUNTIF(Martes3,S$5)</f>
        <v>0</v>
      </c>
      <c r="T8" s="14" t="str">
        <f>COUNTIF(Martes3,T$5)</f>
        <v>2</v>
      </c>
      <c r="U8" s="14" t="str">
        <f>COUNTIF(Martes3,U$5)</f>
        <v>0</v>
      </c>
      <c r="V8" s="14" t="str">
        <f>COUNTIF(Martes3,V$5)</f>
        <v>0</v>
      </c>
      <c r="W8" s="14" t="str">
        <f>COUNTIF(Martes3,W$5)</f>
        <v>0</v>
      </c>
      <c r="X8" s="14" t="str">
        <f>COUNTIF(Martes3,X$5)</f>
        <v>0</v>
      </c>
      <c r="Y8" s="14" t="str">
        <f>COUNTIF(Martes3,Y$5)</f>
        <v>0</v>
      </c>
      <c r="Z8" s="14" t="str">
        <f>COUNTIF(Martes3,Z$5)</f>
        <v>0</v>
      </c>
      <c r="AA8" s="14" t="str">
        <f>COUNTIF(Martes3,AA$5)</f>
        <v>0</v>
      </c>
      <c r="AB8" s="14" t="str">
        <f>COUNTIF(Martes3,AB$5)</f>
        <v>0</v>
      </c>
      <c r="AC8" s="14" t="str">
        <f>COUNTIF(Martes3,AC$5)</f>
        <v>0</v>
      </c>
      <c r="AD8" s="14" t="str">
        <f>COUNTIF(Martes3,AD$5)</f>
        <v>0</v>
      </c>
    </row>
    <row r="9" ht="15.75" customHeight="1">
      <c r="A9" s="1"/>
      <c r="B9" s="4" t="s">
        <v>10</v>
      </c>
      <c r="C9" s="1"/>
      <c r="D9" s="15">
        <v>4.0</v>
      </c>
      <c r="E9" s="11" t="str">
        <f>COUNTIF(Lunes4,E$5)</f>
        <v>0</v>
      </c>
      <c r="F9" s="11" t="str">
        <f>COUNTIF(Lunes4,F$5)</f>
        <v>0</v>
      </c>
      <c r="G9" s="11" t="str">
        <f>COUNTIF(Lunes4,G$5)</f>
        <v>0</v>
      </c>
      <c r="H9" s="11" t="str">
        <f>COUNTIF(Lunes4,H$5)</f>
        <v>0</v>
      </c>
      <c r="I9" s="11" t="str">
        <f>COUNTIF(Lunes4,I$5)</f>
        <v>0</v>
      </c>
      <c r="J9" s="11" t="str">
        <f>COUNTIF(Lunes4,J$5)</f>
        <v>0</v>
      </c>
      <c r="K9" s="11" t="str">
        <f>COUNTIF(Lunes4,K$5)</f>
        <v>0</v>
      </c>
      <c r="L9" s="11" t="str">
        <f>COUNTIF(Lunes4,L$5)</f>
        <v>1</v>
      </c>
      <c r="M9" s="11" t="str">
        <f>COUNTIF(Lunes4,M$5)</f>
        <v>1</v>
      </c>
      <c r="N9" s="11" t="str">
        <f>COUNTIF(Lunes4,N$5)</f>
        <v>0</v>
      </c>
      <c r="O9" s="11" t="str">
        <f>COUNTIF(Lunes4,O$5)</f>
        <v>0</v>
      </c>
      <c r="P9" s="11" t="str">
        <f>COUNTIF(Lunes4,P$5)</f>
        <v>0</v>
      </c>
      <c r="Q9" s="12"/>
      <c r="R9" s="15">
        <v>4.0</v>
      </c>
      <c r="S9" s="11" t="str">
        <f>COUNTIF(Martes4,S$5)</f>
        <v>0</v>
      </c>
      <c r="T9" s="11" t="str">
        <f>COUNTIF(Martes4,T$5)</f>
        <v>0</v>
      </c>
      <c r="U9" s="11" t="str">
        <f>COUNTIF(Martes4,U$5)</f>
        <v>0</v>
      </c>
      <c r="V9" s="11" t="str">
        <f>COUNTIF(Martes4,V$5)</f>
        <v>0</v>
      </c>
      <c r="W9" s="11" t="str">
        <f>COUNTIF(Martes4,W$5)</f>
        <v>1</v>
      </c>
      <c r="X9" s="11" t="str">
        <f>COUNTIF(Martes4,X$5)</f>
        <v>0</v>
      </c>
      <c r="Y9" s="11" t="str">
        <f>COUNTIF(Martes4,Y$5)</f>
        <v>0</v>
      </c>
      <c r="Z9" s="11" t="str">
        <f>COUNTIF(Martes4,Z$5)</f>
        <v>0</v>
      </c>
      <c r="AA9" s="11" t="str">
        <f>COUNTIF(Martes4,AA$5)</f>
        <v>0</v>
      </c>
      <c r="AB9" s="11" t="str">
        <f>COUNTIF(Martes4,AB$5)</f>
        <v>0</v>
      </c>
      <c r="AC9" s="11" t="str">
        <f>COUNTIF(Martes4,AC$5)</f>
        <v>0</v>
      </c>
      <c r="AD9" s="11" t="str">
        <f>COUNTIF(Martes4,AD$5)</f>
        <v>0</v>
      </c>
    </row>
    <row r="10">
      <c r="A10" s="1"/>
      <c r="B10" s="4" t="s">
        <v>11</v>
      </c>
      <c r="C10" s="1"/>
      <c r="D10" s="10">
        <v>5.0</v>
      </c>
      <c r="E10" s="11" t="str">
        <f>COUNTIF(Lunes5,E$5)</f>
        <v>0</v>
      </c>
      <c r="F10" s="11" t="str">
        <f>COUNTIF(Lunes5,F$5)</f>
        <v>0</v>
      </c>
      <c r="G10" s="11" t="str">
        <f>COUNTIF(Lunes5,G$5)</f>
        <v>0</v>
      </c>
      <c r="H10" s="11" t="str">
        <f>COUNTIF(Lunes5,H$5)</f>
        <v>0</v>
      </c>
      <c r="I10" s="11" t="str">
        <f>COUNTIF(Lunes5,I$5)</f>
        <v>1</v>
      </c>
      <c r="J10" s="11" t="str">
        <f>COUNTIF(Lunes5,J$5)</f>
        <v>0</v>
      </c>
      <c r="K10" s="11" t="str">
        <f>COUNTIF(Lunes5,K$5)</f>
        <v>0</v>
      </c>
      <c r="L10" s="11" t="str">
        <f>COUNTIF(Lunes5,L$5)</f>
        <v>0</v>
      </c>
      <c r="M10" s="11" t="str">
        <f>COUNTIF(Lunes5,M$5)</f>
        <v>0</v>
      </c>
      <c r="N10" s="11" t="str">
        <f>COUNTIF(Lunes5,N$5)</f>
        <v>0</v>
      </c>
      <c r="O10" s="11" t="str">
        <f>COUNTIF(Lunes5,O$5)</f>
        <v>0</v>
      </c>
      <c r="P10" s="11" t="str">
        <f>COUNTIF(Lunes5,P$5)</f>
        <v>0</v>
      </c>
      <c r="Q10" s="12"/>
      <c r="R10" s="10">
        <v>5.0</v>
      </c>
      <c r="S10" s="11" t="str">
        <f>COUNTIF(Martes5,S$5)</f>
        <v>0</v>
      </c>
      <c r="T10" s="11" t="str">
        <f>COUNTIF(Martes5,T$5)</f>
        <v>0</v>
      </c>
      <c r="U10" s="11" t="str">
        <f>COUNTIF(Martes5,U$5)</f>
        <v>0</v>
      </c>
      <c r="V10" s="11" t="str">
        <f>COUNTIF(Martes5,V$5)</f>
        <v>0</v>
      </c>
      <c r="W10" s="11" t="str">
        <f>COUNTIF(Martes5,W$5)</f>
        <v>1</v>
      </c>
      <c r="X10" s="11" t="str">
        <f>COUNTIF(Martes5,X$5)</f>
        <v>0</v>
      </c>
      <c r="Y10" s="11" t="str">
        <f>COUNTIF(Martes5,Y$5)</f>
        <v>0</v>
      </c>
      <c r="Z10" s="11" t="str">
        <f>COUNTIF(Martes5,Z$5)</f>
        <v>0</v>
      </c>
      <c r="AA10" s="11" t="str">
        <f>COUNTIF(Martes5,AA$5)</f>
        <v>0</v>
      </c>
      <c r="AB10" s="11" t="str">
        <f>COUNTIF(Martes5,AB$5)</f>
        <v>0</v>
      </c>
      <c r="AC10" s="11" t="str">
        <f>COUNTIF(Martes5,AC$5)</f>
        <v>0</v>
      </c>
      <c r="AD10" s="11" t="str">
        <f>COUNTIF(Martes5,AD$5)</f>
        <v>0</v>
      </c>
    </row>
    <row r="11" ht="15.75" customHeight="1">
      <c r="A11" s="1"/>
      <c r="B11" s="16" t="s">
        <v>12</v>
      </c>
      <c r="C11" s="1"/>
      <c r="D11" s="10">
        <v>6.0</v>
      </c>
      <c r="E11" s="11" t="str">
        <f>COUNTIF(Lunes6,E$5)</f>
        <v>0</v>
      </c>
      <c r="F11" s="11" t="str">
        <f>COUNTIF(Lunes6,F$5)</f>
        <v>0</v>
      </c>
      <c r="G11" s="11" t="str">
        <f>COUNTIF(Lunes6,G$5)</f>
        <v>0</v>
      </c>
      <c r="H11" s="11" t="str">
        <f>COUNTIF(Lunes6,H$5)</f>
        <v>1</v>
      </c>
      <c r="I11" s="11" t="str">
        <f>COUNTIF(Lunes6,I$5)</f>
        <v>0</v>
      </c>
      <c r="J11" s="11" t="str">
        <f>COUNTIF(Lunes6,J$5)</f>
        <v>0</v>
      </c>
      <c r="K11" s="11" t="str">
        <f>COUNTIF(Lunes6,K$5)</f>
        <v>0</v>
      </c>
      <c r="L11" s="11" t="str">
        <f>COUNTIF(Lunes6,L$5)</f>
        <v>0</v>
      </c>
      <c r="M11" s="11" t="str">
        <f>COUNTIF(Lunes6,M$5)</f>
        <v>0</v>
      </c>
      <c r="N11" s="11" t="str">
        <f>COUNTIF(Lunes6,N$5)</f>
        <v>0</v>
      </c>
      <c r="O11" s="11" t="str">
        <f>COUNTIF(Lunes6,O$5)</f>
        <v>0</v>
      </c>
      <c r="P11" s="11" t="str">
        <f>COUNTIF(Lunes6,P$5)</f>
        <v>0</v>
      </c>
      <c r="Q11" s="12"/>
      <c r="R11" s="10">
        <v>6.0</v>
      </c>
      <c r="S11" s="11" t="str">
        <f>COUNTIF(Martes6,S$5)</f>
        <v>0</v>
      </c>
      <c r="T11" s="11" t="str">
        <f>COUNTIF(Martes6,T$5)</f>
        <v>0</v>
      </c>
      <c r="U11" s="11" t="str">
        <f>COUNTIF(Martes6,U$5)</f>
        <v>0</v>
      </c>
      <c r="V11" s="11" t="str">
        <f>COUNTIF(Martes6,V$5)</f>
        <v>0</v>
      </c>
      <c r="W11" s="11" t="str">
        <f>COUNTIF(Martes6,W$5)</f>
        <v>1</v>
      </c>
      <c r="X11" s="11" t="str">
        <f>COUNTIF(Martes6,X$5)</f>
        <v>0</v>
      </c>
      <c r="Y11" s="11" t="str">
        <f>COUNTIF(Martes6,Y$5)</f>
        <v>0</v>
      </c>
      <c r="Z11" s="11" t="str">
        <f>COUNTIF(Martes6,Z$5)</f>
        <v>0</v>
      </c>
      <c r="AA11" s="11" t="str">
        <f>COUNTIF(Martes6,AA$5)</f>
        <v>0</v>
      </c>
      <c r="AB11" s="11" t="str">
        <f>COUNTIF(Martes6,AB$5)</f>
        <v>0</v>
      </c>
      <c r="AC11" s="11" t="str">
        <f>COUNTIF(Martes6,AC$5)</f>
        <v>0</v>
      </c>
      <c r="AD11" s="11" t="str">
        <f>COUNTIF(Martes6,AD$5)</f>
        <v>0</v>
      </c>
    </row>
    <row r="12" ht="15.75" customHeight="1">
      <c r="A12" s="1"/>
      <c r="B12" s="16" t="s">
        <v>16</v>
      </c>
      <c r="C12" s="1"/>
      <c r="D12" s="17"/>
      <c r="E12" s="6" t="s">
        <v>17</v>
      </c>
      <c r="F12" s="6" t="s">
        <v>18</v>
      </c>
      <c r="G12" s="7" t="s">
        <v>19</v>
      </c>
      <c r="H12" s="7" t="s">
        <v>20</v>
      </c>
      <c r="I12" s="7" t="s">
        <v>21</v>
      </c>
      <c r="J12" s="7" t="s">
        <v>22</v>
      </c>
      <c r="K12" s="7" t="s">
        <v>23</v>
      </c>
      <c r="L12" s="8" t="s">
        <v>24</v>
      </c>
      <c r="M12" s="8" t="s">
        <v>16</v>
      </c>
      <c r="N12" s="8" t="s">
        <v>25</v>
      </c>
      <c r="O12" s="8" t="s">
        <v>26</v>
      </c>
      <c r="P12" s="8"/>
      <c r="Q12" s="18"/>
      <c r="R12" s="17"/>
      <c r="S12" s="6" t="s">
        <v>17</v>
      </c>
      <c r="T12" s="6" t="s">
        <v>18</v>
      </c>
      <c r="U12" s="7" t="s">
        <v>19</v>
      </c>
      <c r="V12" s="7" t="s">
        <v>20</v>
      </c>
      <c r="W12" s="7" t="s">
        <v>21</v>
      </c>
      <c r="X12" s="7" t="s">
        <v>22</v>
      </c>
      <c r="Y12" s="7" t="s">
        <v>23</v>
      </c>
      <c r="Z12" s="8" t="s">
        <v>24</v>
      </c>
      <c r="AA12" s="8" t="s">
        <v>16</v>
      </c>
      <c r="AB12" s="8" t="s">
        <v>25</v>
      </c>
      <c r="AC12" s="8" t="s">
        <v>26</v>
      </c>
      <c r="AD12" s="8"/>
    </row>
    <row r="13">
      <c r="A13" s="1"/>
      <c r="B13" s="16" t="s">
        <v>25</v>
      </c>
      <c r="C13" s="1"/>
      <c r="D13" s="10">
        <v>1.0</v>
      </c>
      <c r="E13" s="11" t="str">
        <f>COUNTIF(Lunes1,E$12)</f>
        <v>0</v>
      </c>
      <c r="F13" s="11" t="str">
        <f>COUNTIF(Lunes1,F$12)</f>
        <v>0</v>
      </c>
      <c r="G13" s="11" t="str">
        <f>COUNTIF(Lunes1,G$12)</f>
        <v>0</v>
      </c>
      <c r="H13" s="11" t="str">
        <f>COUNTIF(Lunes1,H$12)</f>
        <v>0</v>
      </c>
      <c r="I13" s="11" t="str">
        <f>COUNTIF(Lunes1,I$12)</f>
        <v>1</v>
      </c>
      <c r="J13" s="11" t="str">
        <f>COUNTIF(Lunes1,J$12)</f>
        <v>0</v>
      </c>
      <c r="K13" s="11" t="str">
        <f>COUNTIF(Lunes1,K$12)</f>
        <v>0</v>
      </c>
      <c r="L13" s="11" t="str">
        <f>COUNTIF(Lunes4,L$12)</f>
        <v>3</v>
      </c>
      <c r="M13" s="11" t="str">
        <f>COUNTIF(Lunes4,M$12)</f>
        <v>0</v>
      </c>
      <c r="N13" s="11" t="str">
        <f>COUNTIF(Lunes4,N$12)</f>
        <v>0</v>
      </c>
      <c r="O13" s="11" t="str">
        <f>COUNTIF(Lunes4,O$12)</f>
        <v>0</v>
      </c>
      <c r="P13" s="11"/>
      <c r="Q13" s="18"/>
      <c r="R13" s="10">
        <v>1.0</v>
      </c>
      <c r="S13" s="11" t="str">
        <f>COUNTIF(Martes1,S$12)</f>
        <v>0</v>
      </c>
      <c r="T13" s="11" t="str">
        <f>COUNTIF(Martes1,T$12)</f>
        <v>0</v>
      </c>
      <c r="U13" s="11" t="str">
        <f>COUNTIF(Martes1,U$12)</f>
        <v>0</v>
      </c>
      <c r="V13" s="11" t="str">
        <f>COUNTIF(Martes1,V$12)</f>
        <v>0</v>
      </c>
      <c r="W13" s="11" t="str">
        <f>COUNTIF(Martes1,W$12)</f>
        <v>0</v>
      </c>
      <c r="X13" s="11" t="str">
        <f>COUNTIF(Martes1,X$12)</f>
        <v>0</v>
      </c>
      <c r="Y13" s="11" t="str">
        <f>COUNTIF(Martes1,Y$12)</f>
        <v>3</v>
      </c>
      <c r="Z13" s="11" t="str">
        <f>COUNTIF(Martes1,Z$12)</f>
        <v>0</v>
      </c>
      <c r="AA13" s="11" t="str">
        <f>COUNTIF(Martes1,AA$12)</f>
        <v>2</v>
      </c>
      <c r="AB13" s="11" t="str">
        <f>COUNTIF(Martes1,AB$12)</f>
        <v>0</v>
      </c>
      <c r="AC13" s="11" t="str">
        <f>COUNTIF(Martes1,AC$12)</f>
        <v>0</v>
      </c>
      <c r="AD13" s="11"/>
    </row>
    <row r="14">
      <c r="A14" s="1"/>
      <c r="B14" s="16" t="s">
        <v>26</v>
      </c>
      <c r="C14" s="1"/>
      <c r="D14" s="10">
        <v>2.0</v>
      </c>
      <c r="E14" s="11" t="str">
        <f>COUNTIF(Lunes2,E$12)</f>
        <v>0</v>
      </c>
      <c r="F14" s="11" t="str">
        <f>COUNTIF(Lunes2,F$12)</f>
        <v>0</v>
      </c>
      <c r="G14" s="11" t="str">
        <f>COUNTIF(Lunes2,G$12)</f>
        <v>0</v>
      </c>
      <c r="H14" s="11" t="str">
        <f>COUNTIF(Lunes2,H$12)</f>
        <v>0</v>
      </c>
      <c r="I14" s="11" t="str">
        <f>COUNTIF(Lunes2,I$12)</f>
        <v>0</v>
      </c>
      <c r="J14" s="11" t="str">
        <f>COUNTIF(Lunes2,J$12)</f>
        <v>0</v>
      </c>
      <c r="K14" s="11" t="str">
        <f>COUNTIF(Lunes2,K$12)</f>
        <v>0</v>
      </c>
      <c r="L14" s="11" t="str">
        <f>COUNTIF(Lunes4,L$12)</f>
        <v>3</v>
      </c>
      <c r="M14" s="11" t="str">
        <f>COUNTIF(Lunes4,M$12)</f>
        <v>0</v>
      </c>
      <c r="N14" s="11" t="str">
        <f>COUNTIF(Lunes4,N$12)</f>
        <v>0</v>
      </c>
      <c r="O14" s="11" t="str">
        <f>COUNTIF(Lunes2,O$12)</f>
        <v>0</v>
      </c>
      <c r="P14" s="11"/>
      <c r="Q14" s="18"/>
      <c r="R14" s="10">
        <v>2.0</v>
      </c>
      <c r="S14" s="11" t="str">
        <f>COUNTIF(Martes2,S$12)</f>
        <v>0</v>
      </c>
      <c r="T14" s="11" t="str">
        <f>COUNTIF(Martes2,T$12)</f>
        <v>0</v>
      </c>
      <c r="U14" s="11" t="str">
        <f>COUNTIF(Martes2,U$12)</f>
        <v>0</v>
      </c>
      <c r="V14" s="11" t="str">
        <f>COUNTIF(Martes2,V$12)</f>
        <v>0</v>
      </c>
      <c r="W14" s="11" t="str">
        <f>COUNTIF(Martes2,W$12)</f>
        <v>0</v>
      </c>
      <c r="X14" s="11" t="str">
        <f>COUNTIF(Martes2,X$12)</f>
        <v>0</v>
      </c>
      <c r="Y14" s="11" t="str">
        <f>COUNTIF(Martes2,Y$12)</f>
        <v>3</v>
      </c>
      <c r="Z14" s="11" t="str">
        <f>COUNTIF(Martes2,Z$12)</f>
        <v>0</v>
      </c>
      <c r="AA14" s="11" t="str">
        <f>COUNTIF(Martes2,AA$12)</f>
        <v>2</v>
      </c>
      <c r="AB14" s="11" t="str">
        <f>COUNTIF(Martes2,AB$12)</f>
        <v>0</v>
      </c>
      <c r="AC14" s="11" t="str">
        <f>COUNTIF(Martes2,AC$12)</f>
        <v>0</v>
      </c>
      <c r="AD14" s="11"/>
    </row>
    <row r="15" ht="15.75" customHeight="1">
      <c r="A15" s="1"/>
      <c r="B15" s="16" t="s">
        <v>21</v>
      </c>
      <c r="C15" s="1"/>
      <c r="D15" s="13">
        <v>3.0</v>
      </c>
      <c r="E15" s="14" t="str">
        <f>COUNTIF(Lunes3,E$12)</f>
        <v>0</v>
      </c>
      <c r="F15" s="14" t="str">
        <f>COUNTIF(Lunes3,F$12)</f>
        <v>0</v>
      </c>
      <c r="G15" s="14" t="str">
        <f>COUNTIF(Lunes3,G$12)</f>
        <v>0</v>
      </c>
      <c r="H15" s="14" t="str">
        <f>COUNTIF(Lunes3,H$12)</f>
        <v>0</v>
      </c>
      <c r="I15" s="14" t="str">
        <f>COUNTIF(Lunes3,I$12)</f>
        <v>0</v>
      </c>
      <c r="J15" s="14" t="str">
        <f>COUNTIF(Lunes3,J$12)</f>
        <v>0</v>
      </c>
      <c r="K15" s="14" t="str">
        <f>COUNTIF(Lunes3,K$12)</f>
        <v>0</v>
      </c>
      <c r="L15" s="11" t="str">
        <f>COUNTIF(Lunes4,L$12)</f>
        <v>3</v>
      </c>
      <c r="M15" s="11" t="str">
        <f>COUNTIF(Lunes4,M$12)</f>
        <v>0</v>
      </c>
      <c r="N15" s="11" t="str">
        <f>COUNTIF(Lunes4,N$12)</f>
        <v>0</v>
      </c>
      <c r="O15" s="14" t="str">
        <f>COUNTIF(Lunes3,O$12)</f>
        <v>0</v>
      </c>
      <c r="P15" s="14"/>
      <c r="Q15" s="18"/>
      <c r="R15" s="13">
        <v>3.0</v>
      </c>
      <c r="S15" s="14" t="str">
        <f>COUNTIF(Martes3,S$12)</f>
        <v>0</v>
      </c>
      <c r="T15" s="14" t="str">
        <f>COUNTIF(Martes3,T$12)</f>
        <v>0</v>
      </c>
      <c r="U15" s="14" t="str">
        <f>COUNTIF(Martes3,U$12)</f>
        <v>0</v>
      </c>
      <c r="V15" s="14" t="str">
        <f>COUNTIF(Martes3,V$12)</f>
        <v>0</v>
      </c>
      <c r="W15" s="14" t="str">
        <f>COUNTIF(Martes3,W$12)</f>
        <v>0</v>
      </c>
      <c r="X15" s="14" t="str">
        <f>COUNTIF(Martes3,X$12)</f>
        <v>0</v>
      </c>
      <c r="Y15" s="14" t="str">
        <f>COUNTIF(Martes3,Y$12)</f>
        <v>0</v>
      </c>
      <c r="Z15" s="14" t="str">
        <f>COUNTIF(Martes3,Z$12)</f>
        <v>0</v>
      </c>
      <c r="AA15" s="14" t="str">
        <f>COUNTIF(Martes3,AA$12)</f>
        <v>4</v>
      </c>
      <c r="AB15" s="14" t="str">
        <f>COUNTIF(Martes3,AB$12)</f>
        <v>0</v>
      </c>
      <c r="AC15" s="14" t="str">
        <f>COUNTIF(Martes3,AC$12)</f>
        <v>0</v>
      </c>
      <c r="AD15" s="14"/>
    </row>
    <row r="16" ht="15.75" customHeight="1">
      <c r="A16" s="1"/>
      <c r="B16" s="16" t="s">
        <v>22</v>
      </c>
      <c r="C16" s="1"/>
      <c r="D16" s="15">
        <v>4.0</v>
      </c>
      <c r="E16" s="11" t="str">
        <f>COUNTIF(Lunes4,E$12)</f>
        <v>0</v>
      </c>
      <c r="F16" s="11" t="str">
        <f>COUNTIF(Lunes4,F$12)</f>
        <v>0</v>
      </c>
      <c r="G16" s="11" t="str">
        <f>COUNTIF(Lunes4,G$12)</f>
        <v>0</v>
      </c>
      <c r="H16" s="11" t="str">
        <f>COUNTIF(Lunes4,H$12)</f>
        <v>0</v>
      </c>
      <c r="I16" s="11" t="str">
        <f>COUNTIF(Lunes4,I$12)</f>
        <v>0</v>
      </c>
      <c r="J16" s="11" t="str">
        <f>COUNTIF(Lunes4,J$12)</f>
        <v>0</v>
      </c>
      <c r="K16" s="11" t="str">
        <f>COUNTIF(Lunes4,K$12)</f>
        <v>0</v>
      </c>
      <c r="L16" s="11" t="str">
        <f>COUNTIF(Lunes4,L$12)</f>
        <v>3</v>
      </c>
      <c r="M16" s="11" t="str">
        <f>COUNTIF(Lunes4,M$12)</f>
        <v>0</v>
      </c>
      <c r="N16" s="11" t="str">
        <f>COUNTIF(Lunes4,N$12)</f>
        <v>0</v>
      </c>
      <c r="O16" s="11" t="str">
        <f>COUNTIF(Lunes4,O$12)</f>
        <v>0</v>
      </c>
      <c r="P16" s="11"/>
      <c r="Q16" s="18"/>
      <c r="R16" s="15">
        <v>4.0</v>
      </c>
      <c r="S16" s="11" t="str">
        <f>COUNTIF(Martes4,S$12)</f>
        <v>0</v>
      </c>
      <c r="T16" s="11" t="str">
        <f>COUNTIF(Martes4,T$12)</f>
        <v>0</v>
      </c>
      <c r="U16" s="11" t="str">
        <f>COUNTIF(Martes4,U$12)</f>
        <v>0</v>
      </c>
      <c r="V16" s="11" t="str">
        <f>COUNTIF(Martes4,V$12)</f>
        <v>0</v>
      </c>
      <c r="W16" s="11" t="str">
        <f>COUNTIF(Martes4,W$12)</f>
        <v>0</v>
      </c>
      <c r="X16" s="11" t="str">
        <f>COUNTIF(Martes4,X$12)</f>
        <v>0</v>
      </c>
      <c r="Y16" s="11" t="str">
        <f>COUNTIF(Martes4,Y$12)</f>
        <v>0</v>
      </c>
      <c r="Z16" s="11" t="str">
        <f>COUNTIF(Martes4,Z$12)</f>
        <v>0</v>
      </c>
      <c r="AA16" s="11" t="str">
        <f>COUNTIF(Martes4,AA$12)</f>
        <v>0</v>
      </c>
      <c r="AB16" s="11" t="str">
        <f>COUNTIF(Martes4,AB$12)</f>
        <v>0</v>
      </c>
      <c r="AC16" s="11" t="str">
        <f>COUNTIF(Martes4,AC$12)</f>
        <v>0</v>
      </c>
      <c r="AD16" s="11"/>
    </row>
    <row r="17">
      <c r="A17" s="1"/>
      <c r="B17" s="16" t="s">
        <v>13</v>
      </c>
      <c r="C17" s="1"/>
      <c r="D17" s="10">
        <v>5.0</v>
      </c>
      <c r="E17" s="11" t="str">
        <f>COUNTIF(Lunes5,E$12)</f>
        <v>0</v>
      </c>
      <c r="F17" s="11" t="str">
        <f>COUNTIF(Lunes5,F$12)</f>
        <v>0</v>
      </c>
      <c r="G17" s="11" t="str">
        <f>COUNTIF(Lunes5,G$12)</f>
        <v>0</v>
      </c>
      <c r="H17" s="11" t="str">
        <f>COUNTIF(Lunes5,H$12)</f>
        <v>1</v>
      </c>
      <c r="I17" s="11" t="str">
        <f>COUNTIF(Lunes5,I$12)</f>
        <v>0</v>
      </c>
      <c r="J17" s="11" t="str">
        <f>COUNTIF(Lunes5,J$12)</f>
        <v>0</v>
      </c>
      <c r="K17" s="11" t="str">
        <f>COUNTIF(Lunes5,K$12)</f>
        <v>0</v>
      </c>
      <c r="L17" s="11" t="str">
        <f>COUNTIF(Lunes4,L$12)</f>
        <v>3</v>
      </c>
      <c r="M17" s="11" t="str">
        <f>COUNTIF(Lunes4,M$12)</f>
        <v>0</v>
      </c>
      <c r="N17" s="11" t="str">
        <f>COUNTIF(Lunes4,N$12)</f>
        <v>0</v>
      </c>
      <c r="O17" s="11" t="str">
        <f>COUNTIF(Lunes5,O$12)</f>
        <v>0</v>
      </c>
      <c r="P17" s="11"/>
      <c r="Q17" s="18"/>
      <c r="R17" s="10">
        <v>5.0</v>
      </c>
      <c r="S17" s="11" t="str">
        <f>COUNTIF(Martes5,S$12)</f>
        <v>0</v>
      </c>
      <c r="T17" s="11" t="str">
        <f>COUNTIF(Martes5,T$12)</f>
        <v>0</v>
      </c>
      <c r="U17" s="11" t="str">
        <f>COUNTIF(Martes5,U$12)</f>
        <v>0</v>
      </c>
      <c r="V17" s="11" t="str">
        <f>COUNTIF(Martes5,V$12)</f>
        <v>0</v>
      </c>
      <c r="W17" s="11" t="str">
        <f>COUNTIF(Martes5,W$12)</f>
        <v>0</v>
      </c>
      <c r="X17" s="11" t="str">
        <f>COUNTIF(Martes5,X$12)</f>
        <v>0</v>
      </c>
      <c r="Y17" s="11" t="str">
        <f>COUNTIF(Martes5,Y$12)</f>
        <v>0</v>
      </c>
      <c r="Z17" s="11" t="str">
        <f>COUNTIF(Martes5,Z$12)</f>
        <v>0</v>
      </c>
      <c r="AA17" s="11" t="str">
        <f>COUNTIF(Martes5,AA$12)</f>
        <v>0</v>
      </c>
      <c r="AB17" s="11" t="str">
        <f>COUNTIF(Martes5,AB$12)</f>
        <v>0</v>
      </c>
      <c r="AC17" s="11" t="str">
        <f>COUNTIF(Martes5,AC$12)</f>
        <v>4</v>
      </c>
      <c r="AD17" s="11"/>
    </row>
    <row r="18">
      <c r="A18" s="1"/>
      <c r="B18" s="16" t="s">
        <v>14</v>
      </c>
      <c r="C18" s="1"/>
      <c r="D18" s="10">
        <v>6.0</v>
      </c>
      <c r="E18" s="11" t="str">
        <f>COUNTIF(Lunes6,E$12)</f>
        <v>0</v>
      </c>
      <c r="F18" s="11" t="str">
        <f>COUNTIF(Lunes6,F$12)</f>
        <v>0</v>
      </c>
      <c r="G18" s="11" t="str">
        <f>COUNTIF(Lunes6,G$12)</f>
        <v>0</v>
      </c>
      <c r="H18" s="11" t="str">
        <f>COUNTIF(Lunes6,H$12)</f>
        <v>0</v>
      </c>
      <c r="I18" s="11" t="str">
        <f>COUNTIF(Lunes6,I$12)</f>
        <v>0</v>
      </c>
      <c r="J18" s="11" t="str">
        <f>COUNTIF(Lunes6,J$12)</f>
        <v>0</v>
      </c>
      <c r="K18" s="11" t="str">
        <f>COUNTIF(Lunes6,K$12)</f>
        <v>0</v>
      </c>
      <c r="L18" s="11" t="str">
        <f>COUNTIF(Lunes4,L$12)</f>
        <v>3</v>
      </c>
      <c r="M18" s="11" t="str">
        <f>COUNTIF(Lunes4,M$12)</f>
        <v>0</v>
      </c>
      <c r="N18" s="11" t="str">
        <f>COUNTIF(Lunes4,N$12)</f>
        <v>0</v>
      </c>
      <c r="O18" s="11" t="str">
        <f>COUNTIF(Lunes6,O$12)</f>
        <v>1</v>
      </c>
      <c r="P18" s="11"/>
      <c r="Q18" s="18"/>
      <c r="R18" s="10">
        <v>6.0</v>
      </c>
      <c r="S18" s="11" t="str">
        <f>COUNTIF(Martes6,S$12)</f>
        <v>0</v>
      </c>
      <c r="T18" s="11" t="str">
        <f>COUNTIF(Martes6,T$12)</f>
        <v>0</v>
      </c>
      <c r="U18" s="11" t="str">
        <f>COUNTIF(Martes6,U$12)</f>
        <v>0</v>
      </c>
      <c r="V18" s="11" t="str">
        <f>COUNTIF(Martes6,V$12)</f>
        <v>0</v>
      </c>
      <c r="W18" s="11" t="str">
        <f>COUNTIF(Martes6,W$12)</f>
        <v>0</v>
      </c>
      <c r="X18" s="11" t="str">
        <f>COUNTIF(Martes6,X$12)</f>
        <v>0</v>
      </c>
      <c r="Y18" s="11" t="str">
        <f>COUNTIF(Martes6,Y$12)</f>
        <v>0</v>
      </c>
      <c r="Z18" s="11" t="str">
        <f>COUNTIF(Martes6,Z$12)</f>
        <v>0</v>
      </c>
      <c r="AA18" s="11" t="str">
        <f>COUNTIF(Martes6,AA$12)</f>
        <v>0</v>
      </c>
      <c r="AB18" s="11" t="str">
        <f>COUNTIF(Martes6,AB$12)</f>
        <v>0</v>
      </c>
      <c r="AC18" s="11" t="str">
        <f>COUNTIF(Martes6,AC$12)</f>
        <v>4</v>
      </c>
      <c r="AD18" s="11"/>
    </row>
    <row r="19">
      <c r="A19" s="1"/>
      <c r="B19" s="16" t="s">
        <v>15</v>
      </c>
      <c r="C19" s="1"/>
      <c r="D19" s="1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9"/>
      <c r="R19" s="1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"/>
    </row>
    <row r="20">
      <c r="A20" s="1"/>
      <c r="B20" s="16" t="s">
        <v>17</v>
      </c>
      <c r="C20" s="1"/>
      <c r="D20" s="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8"/>
      <c r="R20" s="1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"/>
    </row>
    <row r="21" ht="15.75" customHeight="1">
      <c r="A21" s="1"/>
      <c r="B21" s="16" t="s">
        <v>18</v>
      </c>
      <c r="C21" s="1"/>
      <c r="D21" s="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"/>
      <c r="R21" s="1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"/>
    </row>
    <row r="22" ht="15.75" customHeight="1">
      <c r="A22" s="1"/>
      <c r="B22" s="16" t="s">
        <v>19</v>
      </c>
      <c r="C22" s="1"/>
      <c r="D22" s="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"/>
      <c r="R22" s="1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"/>
    </row>
    <row r="23" ht="15.75" customHeight="1">
      <c r="A23" s="1"/>
      <c r="B23" s="16" t="s">
        <v>20</v>
      </c>
      <c r="C23" s="1"/>
      <c r="D23" s="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"/>
      <c r="R23" s="1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"/>
    </row>
    <row r="24" ht="15.75" customHeight="1">
      <c r="A24" s="1"/>
      <c r="B24" s="16" t="s">
        <v>6</v>
      </c>
      <c r="C24" s="1"/>
      <c r="D24" s="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20"/>
      <c r="R24" s="1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"/>
    </row>
    <row r="25" ht="15.75" customHeight="1">
      <c r="A25" s="1"/>
      <c r="B25" s="16" t="s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5.75" customHeight="1">
      <c r="A26" s="1"/>
      <c r="B26" s="16" t="s">
        <v>24</v>
      </c>
      <c r="C26" s="1"/>
      <c r="D26" s="2" t="s">
        <v>27</v>
      </c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" t="s">
        <v>28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23.25" customHeight="1">
      <c r="A27" s="1"/>
      <c r="B27" s="16" t="s">
        <v>29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5.75" customHeight="1">
      <c r="A28" s="1"/>
      <c r="B28" s="16"/>
      <c r="C28" s="1"/>
      <c r="D28" s="5"/>
      <c r="E28" s="6" t="s">
        <v>6</v>
      </c>
      <c r="F28" s="7" t="s">
        <v>4</v>
      </c>
      <c r="G28" s="7" t="s">
        <v>5</v>
      </c>
      <c r="H28" s="7" t="s">
        <v>7</v>
      </c>
      <c r="I28" s="7" t="s">
        <v>8</v>
      </c>
      <c r="J28" s="7" t="s">
        <v>9</v>
      </c>
      <c r="K28" s="7" t="s">
        <v>10</v>
      </c>
      <c r="L28" s="7" t="s">
        <v>11</v>
      </c>
      <c r="M28" s="8" t="s">
        <v>12</v>
      </c>
      <c r="N28" s="6" t="s">
        <v>13</v>
      </c>
      <c r="O28" s="6" t="s">
        <v>14</v>
      </c>
      <c r="P28" s="6" t="s">
        <v>15</v>
      </c>
      <c r="Q28" s="9"/>
      <c r="R28" s="5"/>
      <c r="S28" s="6" t="s">
        <v>6</v>
      </c>
      <c r="T28" s="7" t="s">
        <v>4</v>
      </c>
      <c r="U28" s="7" t="s">
        <v>5</v>
      </c>
      <c r="V28" s="7" t="s">
        <v>7</v>
      </c>
      <c r="W28" s="7" t="s">
        <v>8</v>
      </c>
      <c r="X28" s="7" t="s">
        <v>9</v>
      </c>
      <c r="Y28" s="7" t="s">
        <v>10</v>
      </c>
      <c r="Z28" s="7" t="s">
        <v>11</v>
      </c>
      <c r="AA28" s="8" t="s">
        <v>12</v>
      </c>
      <c r="AB28" s="6" t="s">
        <v>13</v>
      </c>
      <c r="AC28" s="6" t="s">
        <v>14</v>
      </c>
      <c r="AD28" s="6" t="s">
        <v>15</v>
      </c>
    </row>
    <row r="29" ht="15.75" customHeight="1">
      <c r="A29" s="1"/>
      <c r="B29" s="16"/>
      <c r="C29" s="1"/>
      <c r="D29" s="10">
        <v>1.0</v>
      </c>
      <c r="E29" s="11" t="str">
        <f>COUNTIF(Miercoles1,E$28)</f>
        <v>0</v>
      </c>
      <c r="F29" s="11" t="str">
        <f>COUNTIF(Miercoles1,F$28)</f>
        <v>0</v>
      </c>
      <c r="G29" s="11" t="str">
        <f>COUNTIF(Miercoles1,G$28)</f>
        <v>1</v>
      </c>
      <c r="H29" s="11" t="str">
        <f>COUNTIF(Miercoles1,H$28)</f>
        <v>0</v>
      </c>
      <c r="I29" s="11" t="str">
        <f>COUNTIF(Miercoles1,I$28)</f>
        <v>0</v>
      </c>
      <c r="J29" s="11" t="str">
        <f>COUNTIF(Miercoles1,J$28)</f>
        <v>6</v>
      </c>
      <c r="K29" s="11" t="str">
        <f>COUNTIF(Miercoles1,K$28)</f>
        <v>0</v>
      </c>
      <c r="L29" s="11" t="str">
        <f>COUNTIF(Miercoles1,L$28)</f>
        <v>0</v>
      </c>
      <c r="M29" s="11" t="str">
        <f>COUNTIF(Miercoles1,M$28)</f>
        <v>0</v>
      </c>
      <c r="N29" s="11" t="str">
        <f>COUNTIF(Miercoles1,N$28)</f>
        <v>0</v>
      </c>
      <c r="O29" s="11" t="str">
        <f>COUNTIF(Miercoles1,O$28)</f>
        <v>0</v>
      </c>
      <c r="P29" s="11" t="str">
        <f>COUNTIF(Miercoles1,P$28)</f>
        <v>0</v>
      </c>
      <c r="Q29" s="12"/>
      <c r="R29" s="10">
        <v>1.0</v>
      </c>
      <c r="S29" s="11" t="str">
        <f>COUNTIF(Jueves1,S$28)</f>
        <v>0</v>
      </c>
      <c r="T29" s="11" t="str">
        <f>COUNTIF(Jueves1,T$28)</f>
        <v>0</v>
      </c>
      <c r="U29" s="11" t="str">
        <f>COUNTIF(Jueves1,U$28)</f>
        <v>1</v>
      </c>
      <c r="V29" s="11" t="str">
        <f>COUNTIF(Jueves1,V$28)</f>
        <v>0</v>
      </c>
      <c r="W29" s="11" t="str">
        <f>COUNTIF(Jueves1,W$28)</f>
        <v>0</v>
      </c>
      <c r="X29" s="11" t="str">
        <f>COUNTIF(Jueves1,X$28)</f>
        <v>0</v>
      </c>
      <c r="Y29" s="11" t="str">
        <f>COUNTIF(Jueves1,Y$28)</f>
        <v>0</v>
      </c>
      <c r="Z29" s="11" t="str">
        <f>COUNTIF(Jueves1,Z$28)</f>
        <v>0</v>
      </c>
      <c r="AA29" s="11" t="str">
        <f>COUNTIF(Jueves1,AA$28)</f>
        <v>0</v>
      </c>
      <c r="AB29" s="11" t="str">
        <f>COUNTIF(Jueves1,AB$28)</f>
        <v>0</v>
      </c>
      <c r="AC29" s="11" t="str">
        <f>COUNTIF(Jueves1,AC$28)</f>
        <v>1</v>
      </c>
      <c r="AD29" s="11" t="str">
        <f>COUNTIF(Jueves1,AD$28)</f>
        <v>0</v>
      </c>
    </row>
    <row r="30" ht="15.75" customHeight="1">
      <c r="A30" s="1"/>
      <c r="B30" s="16"/>
      <c r="C30" s="1"/>
      <c r="D30" s="10">
        <v>2.0</v>
      </c>
      <c r="E30" s="11" t="str">
        <f>COUNTIF(Miercoles2,E$28)</f>
        <v>0</v>
      </c>
      <c r="F30" s="11" t="str">
        <f>COUNTIF(Miercoles2,F$28)</f>
        <v>1</v>
      </c>
      <c r="G30" s="11" t="str">
        <f>COUNTIF(Miercoles2,G$28)</f>
        <v>1</v>
      </c>
      <c r="H30" s="11" t="str">
        <f>COUNTIF(Miercoles2,H$28)</f>
        <v>0</v>
      </c>
      <c r="I30" s="11" t="str">
        <f>COUNTIF(Miercoles2,I$28)</f>
        <v>0</v>
      </c>
      <c r="J30" s="11" t="str">
        <f>COUNTIF(Miercoles2,J$28)</f>
        <v>7</v>
      </c>
      <c r="K30" s="11" t="str">
        <f>COUNTIF(Miercoles2,K$28)</f>
        <v>0</v>
      </c>
      <c r="L30" s="11" t="str">
        <f>COUNTIF(Miercoles2,L$28)</f>
        <v>0</v>
      </c>
      <c r="M30" s="11" t="str">
        <f>COUNTIF(Miercoles2,M$28)</f>
        <v>0</v>
      </c>
      <c r="N30" s="11" t="str">
        <f>COUNTIF(Miercoles2,N$28)</f>
        <v>0</v>
      </c>
      <c r="O30" s="11" t="str">
        <f>COUNTIF(Miercoles2,O$28)</f>
        <v>0</v>
      </c>
      <c r="P30" s="11" t="str">
        <f>COUNTIF(Miercoles2,P$28)</f>
        <v>0</v>
      </c>
      <c r="Q30" s="12"/>
      <c r="R30" s="10">
        <v>2.0</v>
      </c>
      <c r="S30" s="11" t="str">
        <f>COUNTIF(Jueves2,S$28)</f>
        <v>1</v>
      </c>
      <c r="T30" s="11" t="str">
        <f>COUNTIF(Jueves2,T$28)</f>
        <v>1</v>
      </c>
      <c r="U30" s="11" t="str">
        <f>COUNTIF(Jueves2,U$28)</f>
        <v>1</v>
      </c>
      <c r="V30" s="11" t="str">
        <f>COUNTIF(Jueves2,V$28)</f>
        <v>0</v>
      </c>
      <c r="W30" s="11" t="str">
        <f>COUNTIF(Jueves2,W$28)</f>
        <v>0</v>
      </c>
      <c r="X30" s="11" t="str">
        <f>COUNTIF(Jueves2,X$28)</f>
        <v>1</v>
      </c>
      <c r="Y30" s="11" t="str">
        <f>COUNTIF(Jueves2,Y$28)</f>
        <v>0</v>
      </c>
      <c r="Z30" s="11" t="str">
        <f>COUNTIF(Jueves2,Z$28)</f>
        <v>0</v>
      </c>
      <c r="AA30" s="11" t="str">
        <f>COUNTIF(Jueves2,AA$28)</f>
        <v>0</v>
      </c>
      <c r="AB30" s="11" t="str">
        <f>COUNTIF(Jueves2,AB$28)</f>
        <v>0</v>
      </c>
      <c r="AC30" s="11" t="str">
        <f>COUNTIF(Jueves2,AC$28)</f>
        <v>0</v>
      </c>
      <c r="AD30" s="11" t="str">
        <f>COUNTIF(Jueves2,AD$28)</f>
        <v>0</v>
      </c>
    </row>
    <row r="31" ht="15.75" customHeight="1">
      <c r="A31" s="1"/>
      <c r="B31" s="16"/>
      <c r="C31" s="1"/>
      <c r="D31" s="13">
        <v>3.0</v>
      </c>
      <c r="E31" s="14" t="str">
        <f>COUNTIF(Miercoles3,E$28)</f>
        <v>0</v>
      </c>
      <c r="F31" s="14" t="str">
        <f>COUNTIF(Miercoles3,F$28)</f>
        <v>1</v>
      </c>
      <c r="G31" s="14" t="str">
        <f>COUNTIF(Miercoles3,G$28)</f>
        <v>0</v>
      </c>
      <c r="H31" s="14" t="str">
        <f>COUNTIF(Miercoles3,H$28)</f>
        <v>0</v>
      </c>
      <c r="I31" s="14" t="str">
        <f>COUNTIF(Miercoles3,I$28)</f>
        <v>0</v>
      </c>
      <c r="J31" s="14" t="str">
        <f>COUNTIF(Miercoles3,J$28)</f>
        <v>7</v>
      </c>
      <c r="K31" s="14" t="str">
        <f>COUNTIF(Miercoles3,K$28)</f>
        <v>0</v>
      </c>
      <c r="L31" s="14" t="str">
        <f>COUNTIF(Miercoles3,L$28)</f>
        <v>0</v>
      </c>
      <c r="M31" s="14" t="str">
        <f>COUNTIF(Miercoles3,M$28)</f>
        <v>0</v>
      </c>
      <c r="N31" s="14" t="str">
        <f>COUNTIF(Miercoles3,N$28)</f>
        <v>0</v>
      </c>
      <c r="O31" s="14" t="str">
        <f>COUNTIF(Miercoles3,O$28)</f>
        <v>0</v>
      </c>
      <c r="P31" s="14" t="str">
        <f>COUNTIF(Miercoles3,P$28)</f>
        <v>0</v>
      </c>
      <c r="Q31" s="12"/>
      <c r="R31" s="13">
        <v>3.0</v>
      </c>
      <c r="S31" s="14" t="str">
        <f>COUNTIF(Jueves3,S$28)</f>
        <v>0</v>
      </c>
      <c r="T31" s="14" t="str">
        <f>COUNTIF(Jueves3,T$28)</f>
        <v>0</v>
      </c>
      <c r="U31" s="14" t="str">
        <f>COUNTIF(Jueves3,U$28)</f>
        <v>0</v>
      </c>
      <c r="V31" s="14" t="str">
        <f>COUNTIF(Jueves3,V$28)</f>
        <v>0</v>
      </c>
      <c r="W31" s="14" t="str">
        <f>COUNTIF(Jueves3,W$28)</f>
        <v>0</v>
      </c>
      <c r="X31" s="14" t="str">
        <f>COUNTIF(Jueves3,X$28)</f>
        <v>1</v>
      </c>
      <c r="Y31" s="14" t="str">
        <f>COUNTIF(Jueves3,Y$28)</f>
        <v>0</v>
      </c>
      <c r="Z31" s="14" t="str">
        <f>COUNTIF(Jueves3,Z$28)</f>
        <v>0</v>
      </c>
      <c r="AA31" s="14" t="str">
        <f>COUNTIF(Jueves3,AA$28)</f>
        <v>0</v>
      </c>
      <c r="AB31" s="14" t="str">
        <f>COUNTIF(Jueves3,AB$28)</f>
        <v>0</v>
      </c>
      <c r="AC31" s="14" t="str">
        <f>COUNTIF(Jueves3,AC$28)</f>
        <v>0</v>
      </c>
      <c r="AD31" s="14" t="str">
        <f>COUNTIF(Jueves3,AD$28)</f>
        <v>1</v>
      </c>
    </row>
    <row r="32" ht="15.75" customHeight="1">
      <c r="A32" s="1"/>
      <c r="B32" s="16"/>
      <c r="C32" s="1"/>
      <c r="D32" s="15">
        <v>4.0</v>
      </c>
      <c r="E32" s="11" t="str">
        <f>COUNTIF(Miercoles4,E$28)</f>
        <v>0</v>
      </c>
      <c r="F32" s="11" t="str">
        <f>COUNTIF(Miercoles4,F$28)</f>
        <v>0</v>
      </c>
      <c r="G32" s="11" t="str">
        <f>COUNTIF(Miercoles4,G$28)</f>
        <v>1</v>
      </c>
      <c r="H32" s="11" t="str">
        <f>COUNTIF(Miercoles4,H$28)</f>
        <v>1</v>
      </c>
      <c r="I32" s="11" t="str">
        <f>COUNTIF(Miercoles4,I$28)</f>
        <v>1</v>
      </c>
      <c r="J32" s="11" t="str">
        <f>COUNTIF(Miercoles4,J$28)</f>
        <v>0</v>
      </c>
      <c r="K32" s="11" t="str">
        <f>COUNTIF(Miercoles4,K$28)</f>
        <v>0</v>
      </c>
      <c r="L32" s="11" t="str">
        <f>COUNTIF(Miercoles4,L$28)</f>
        <v>0</v>
      </c>
      <c r="M32" s="11" t="str">
        <f>COUNTIF(Miercoles4,M$28)</f>
        <v>1</v>
      </c>
      <c r="N32" s="11" t="str">
        <f>COUNTIF(Miercoles4,N$28)</f>
        <v>0</v>
      </c>
      <c r="O32" s="11" t="str">
        <f>COUNTIF(Miercoles4,O$28)</f>
        <v>0</v>
      </c>
      <c r="P32" s="11" t="str">
        <f>COUNTIF(Miercoles4,P$28)</f>
        <v>0</v>
      </c>
      <c r="Q32" s="12"/>
      <c r="R32" s="15">
        <v>4.0</v>
      </c>
      <c r="S32" s="11" t="str">
        <f>COUNTIF(Jueves4,S$28)</f>
        <v>0</v>
      </c>
      <c r="T32" s="11" t="str">
        <f>COUNTIF(Jueves4,T$28)</f>
        <v>0</v>
      </c>
      <c r="U32" s="11" t="str">
        <f>COUNTIF(Jueves4,U$28)</f>
        <v>0</v>
      </c>
      <c r="V32" s="11" t="str">
        <f>COUNTIF(Jueves4,V$28)</f>
        <v>0</v>
      </c>
      <c r="W32" s="11" t="str">
        <f>COUNTIF(Jueves4,W$28)</f>
        <v>0</v>
      </c>
      <c r="X32" s="11" t="str">
        <f>COUNTIF(Jueves4,X$28)</f>
        <v>0</v>
      </c>
      <c r="Y32" s="11" t="str">
        <f>COUNTIF(Jueves4,Y$28)</f>
        <v>0</v>
      </c>
      <c r="Z32" s="11" t="str">
        <f>COUNTIF(Jueves4,Z$28)</f>
        <v>1</v>
      </c>
      <c r="AA32" s="11" t="str">
        <f>COUNTIF(Jueves4,AA$28)</f>
        <v>1</v>
      </c>
      <c r="AB32" s="11" t="str">
        <f>COUNTIF(Jueves4,AB$28)</f>
        <v>0</v>
      </c>
      <c r="AC32" s="11" t="str">
        <f>COUNTIF(Jueves4,AC$28)</f>
        <v>0</v>
      </c>
      <c r="AD32" s="11" t="str">
        <f>COUNTIF(Jueves4,AD$28)</f>
        <v>0</v>
      </c>
    </row>
    <row r="33" ht="15.75" customHeight="1">
      <c r="A33" s="1"/>
      <c r="B33" s="1"/>
      <c r="C33" s="1"/>
      <c r="D33" s="10">
        <v>5.0</v>
      </c>
      <c r="E33" s="11" t="str">
        <f>COUNTIF(Miercoles5,E$28)</f>
        <v>0</v>
      </c>
      <c r="F33" s="11" t="str">
        <f>COUNTIF(Miercoles5,F$28)</f>
        <v>0</v>
      </c>
      <c r="G33" s="11" t="str">
        <f>COUNTIF(Miercoles5,G$28)</f>
        <v>1</v>
      </c>
      <c r="H33" s="11" t="str">
        <f>COUNTIF(Miercoles5,H$28)</f>
        <v>1</v>
      </c>
      <c r="I33" s="11" t="str">
        <f>COUNTIF(Miercoles5,I$28)</f>
        <v>0</v>
      </c>
      <c r="J33" s="11" t="str">
        <f>COUNTIF(Miercoles5,J$28)</f>
        <v>0</v>
      </c>
      <c r="K33" s="11" t="str">
        <f>COUNTIF(Miercoles5,K$28)</f>
        <v>0</v>
      </c>
      <c r="L33" s="11" t="str">
        <f>COUNTIF(Miercoles5,L$28)</f>
        <v>1</v>
      </c>
      <c r="M33" s="11" t="str">
        <f>COUNTIF(Miercoles5,M$28)</f>
        <v>0</v>
      </c>
      <c r="N33" s="11" t="str">
        <f>COUNTIF(Miercoles5,N$28)</f>
        <v>0</v>
      </c>
      <c r="O33" s="11" t="str">
        <f>COUNTIF(Miercoles5,O$28)</f>
        <v>0</v>
      </c>
      <c r="P33" s="11" t="str">
        <f>COUNTIF(Miercoles5,P$28)</f>
        <v>0</v>
      </c>
      <c r="Q33" s="12"/>
      <c r="R33" s="10">
        <v>5.0</v>
      </c>
      <c r="S33" s="11" t="str">
        <f>COUNTIF(Jueves5,S$28)</f>
        <v>0</v>
      </c>
      <c r="T33" s="11" t="str">
        <f>COUNTIF(Jueves5,T$28)</f>
        <v>0</v>
      </c>
      <c r="U33" s="11" t="str">
        <f>COUNTIF(Jueves5,U$28)</f>
        <v>0</v>
      </c>
      <c r="V33" s="11" t="str">
        <f>COUNTIF(Jueves5,V$28)</f>
        <v>0</v>
      </c>
      <c r="W33" s="11" t="str">
        <f>COUNTIF(Jueves5,W$28)</f>
        <v>0</v>
      </c>
      <c r="X33" s="11" t="str">
        <f>COUNTIF(Jueves5,X$28)</f>
        <v>0</v>
      </c>
      <c r="Y33" s="11" t="str">
        <f>COUNTIF(Jueves5,Y$28)</f>
        <v>0</v>
      </c>
      <c r="Z33" s="11" t="str">
        <f>COUNTIF(Jueves5,Z$28)</f>
        <v>0</v>
      </c>
      <c r="AA33" s="11" t="str">
        <f>COUNTIF(Jueves5,AA$28)</f>
        <v>1</v>
      </c>
      <c r="AB33" s="11" t="str">
        <f>COUNTIF(Jueves5,AB$28)</f>
        <v>0</v>
      </c>
      <c r="AC33" s="11" t="str">
        <f>COUNTIF(Jueves5,AC$28)</f>
        <v>0</v>
      </c>
      <c r="AD33" s="11" t="str">
        <f>COUNTIF(Jueves5,AD$28)</f>
        <v>0</v>
      </c>
    </row>
    <row r="34" ht="15.75" customHeight="1">
      <c r="A34" s="1"/>
      <c r="B34" s="1"/>
      <c r="C34" s="1"/>
      <c r="D34" s="10">
        <v>6.0</v>
      </c>
      <c r="E34" s="11" t="str">
        <f>COUNTIF(Miercoles6,E$28)</f>
        <v>0</v>
      </c>
      <c r="F34" s="11" t="str">
        <f>COUNTIF(Miercoles6,F$28)</f>
        <v>0</v>
      </c>
      <c r="G34" s="11" t="str">
        <f>COUNTIF(Miercoles6,G$28)</f>
        <v>1</v>
      </c>
      <c r="H34" s="11" t="str">
        <f>COUNTIF(Miercoles6,H$28)</f>
        <v>0</v>
      </c>
      <c r="I34" s="11" t="str">
        <f>COUNTIF(Miercoles6,I$28)</f>
        <v>1</v>
      </c>
      <c r="J34" s="11" t="str">
        <f>COUNTIF(Miercoles6,J$28)</f>
        <v>0</v>
      </c>
      <c r="K34" s="11" t="str">
        <f>COUNTIF(Miercoles6,K$28)</f>
        <v>0</v>
      </c>
      <c r="L34" s="11" t="str">
        <f>COUNTIF(Miercoles6,L$28)</f>
        <v>0</v>
      </c>
      <c r="M34" s="11" t="str">
        <f>COUNTIF(Miercoles6,M$28)</f>
        <v>0</v>
      </c>
      <c r="N34" s="11" t="str">
        <f>COUNTIF(Miercoles6,N$28)</f>
        <v>0</v>
      </c>
      <c r="O34" s="11" t="str">
        <f>COUNTIF(Miercoles6,O$28)</f>
        <v>0</v>
      </c>
      <c r="P34" s="11" t="str">
        <f>COUNTIF(Miercoles6,P$28)</f>
        <v>0</v>
      </c>
      <c r="Q34" s="12"/>
      <c r="R34" s="10">
        <v>6.0</v>
      </c>
      <c r="S34" s="11" t="str">
        <f>COUNTIF(Jueves6,S$28)</f>
        <v>0</v>
      </c>
      <c r="T34" s="11" t="str">
        <f>COUNTIF(Jueves6,T$28)</f>
        <v>0</v>
      </c>
      <c r="U34" s="11" t="str">
        <f>COUNTIF(Jueves6,U$28)</f>
        <v>0</v>
      </c>
      <c r="V34" s="11" t="str">
        <f>COUNTIF(Jueves6,V$28)</f>
        <v>0</v>
      </c>
      <c r="W34" s="11" t="str">
        <f>COUNTIF(Jueves6,W$28)</f>
        <v>0</v>
      </c>
      <c r="X34" s="11" t="str">
        <f>COUNTIF(Jueves6,X$28)</f>
        <v>0</v>
      </c>
      <c r="Y34" s="11" t="str">
        <f>COUNTIF(Jueves6,Y$28)</f>
        <v>0</v>
      </c>
      <c r="Z34" s="11" t="str">
        <f>COUNTIF(Jueves6,Z$28)</f>
        <v>0</v>
      </c>
      <c r="AA34" s="11" t="str">
        <f>COUNTIF(Jueves6,AA$28)</f>
        <v>0</v>
      </c>
      <c r="AB34" s="11" t="str">
        <f>COUNTIF(Jueves6,AB$28)</f>
        <v>0</v>
      </c>
      <c r="AC34" s="11" t="str">
        <f>COUNTIF(Jueves6,AC$28)</f>
        <v>0</v>
      </c>
      <c r="AD34" s="11" t="str">
        <f>COUNTIF(Jueves6,AD$28)</f>
        <v>0</v>
      </c>
    </row>
    <row r="35" ht="15.75" customHeight="1">
      <c r="A35" s="1"/>
      <c r="B35" s="1"/>
      <c r="C35" s="1"/>
      <c r="D35" s="17"/>
      <c r="E35" s="6" t="s">
        <v>17</v>
      </c>
      <c r="F35" s="6" t="s">
        <v>18</v>
      </c>
      <c r="G35" s="7" t="s">
        <v>19</v>
      </c>
      <c r="H35" s="7" t="s">
        <v>20</v>
      </c>
      <c r="I35" s="7" t="s">
        <v>21</v>
      </c>
      <c r="J35" s="7" t="s">
        <v>22</v>
      </c>
      <c r="K35" s="7" t="s">
        <v>23</v>
      </c>
      <c r="L35" s="8" t="s">
        <v>24</v>
      </c>
      <c r="M35" s="8" t="s">
        <v>16</v>
      </c>
      <c r="N35" s="8" t="s">
        <v>25</v>
      </c>
      <c r="O35" s="8" t="s">
        <v>26</v>
      </c>
      <c r="P35" s="8"/>
      <c r="Q35" s="18"/>
      <c r="R35" s="17"/>
      <c r="S35" s="6" t="s">
        <v>17</v>
      </c>
      <c r="T35" s="6" t="s">
        <v>18</v>
      </c>
      <c r="U35" s="7" t="s">
        <v>19</v>
      </c>
      <c r="V35" s="7" t="s">
        <v>20</v>
      </c>
      <c r="W35" s="7" t="s">
        <v>21</v>
      </c>
      <c r="X35" s="7" t="s">
        <v>22</v>
      </c>
      <c r="Y35" s="7" t="s">
        <v>23</v>
      </c>
      <c r="Z35" s="8" t="s">
        <v>24</v>
      </c>
      <c r="AA35" s="8" t="s">
        <v>16</v>
      </c>
      <c r="AB35" s="8" t="s">
        <v>25</v>
      </c>
      <c r="AC35" s="8" t="s">
        <v>26</v>
      </c>
      <c r="AD35" s="8"/>
    </row>
    <row r="36" ht="15.75" customHeight="1">
      <c r="A36" s="1"/>
      <c r="B36" s="1"/>
      <c r="C36" s="1"/>
      <c r="D36" s="10">
        <v>1.0</v>
      </c>
      <c r="E36" s="11" t="str">
        <f>COUNTIF(Miercoles1,E$35)</f>
        <v>0</v>
      </c>
      <c r="F36" s="11" t="str">
        <f>COUNTIF(Miercoles1,F$35)</f>
        <v>0</v>
      </c>
      <c r="G36" s="11" t="str">
        <f>COUNTIF(Miercoles1,G$35)</f>
        <v>0</v>
      </c>
      <c r="H36" s="11" t="str">
        <f>COUNTIF(Miercoles1,H$35)</f>
        <v>0</v>
      </c>
      <c r="I36" s="11" t="str">
        <f>COUNTIF(Miercoles1,I$35)</f>
        <v>0</v>
      </c>
      <c r="J36" s="11" t="str">
        <f>COUNTIF(Miercoles1,J$35)</f>
        <v>0</v>
      </c>
      <c r="K36" s="11" t="str">
        <f>COUNTIF(Miercoles1,K$35)</f>
        <v>0</v>
      </c>
      <c r="L36" s="11" t="str">
        <f>COUNTIF(Miercoles1,L$35)</f>
        <v>0</v>
      </c>
      <c r="M36" s="11" t="str">
        <f>COUNTIF(Miercoles1,M$35)</f>
        <v>3</v>
      </c>
      <c r="N36" s="11" t="str">
        <f>COUNTIF(Miercoles1,N$35)</f>
        <v>0</v>
      </c>
      <c r="O36" s="11" t="str">
        <f>COUNTIF(Miercoles1,O$35)</f>
        <v>0</v>
      </c>
      <c r="P36" s="11"/>
      <c r="Q36" s="18"/>
      <c r="R36" s="10">
        <v>1.0</v>
      </c>
      <c r="S36" s="11" t="str">
        <f>COUNTIF(Jueves1,S$35)</f>
        <v>0</v>
      </c>
      <c r="T36" s="11" t="str">
        <f>COUNTIF(Jueves1,T$35)</f>
        <v>0</v>
      </c>
      <c r="U36" s="11" t="str">
        <f>COUNTIF(Jueves1,U$35)</f>
        <v>0</v>
      </c>
      <c r="V36" s="11" t="str">
        <f>COUNTIF(Jueves1,V$35)</f>
        <v>0</v>
      </c>
      <c r="W36" s="11" t="str">
        <f>COUNTIF(Jueves1,W$35)</f>
        <v>0</v>
      </c>
      <c r="X36" s="11" t="str">
        <f>COUNTIF(Jueves1,X$35)</f>
        <v>0</v>
      </c>
      <c r="Y36" s="11" t="str">
        <f>COUNTIF(Jueves1,Y$35)</f>
        <v>0</v>
      </c>
      <c r="Z36" s="11" t="str">
        <f>COUNTIF(Jueves1,Z$35)</f>
        <v>0</v>
      </c>
      <c r="AA36" s="11" t="str">
        <f>COUNTIF(Jueves1,AA$35)</f>
        <v>1</v>
      </c>
      <c r="AB36" s="11" t="str">
        <f>COUNTIF(Jueves1,AB$35)</f>
        <v>0</v>
      </c>
      <c r="AC36" s="11" t="str">
        <f>COUNTIF(Jueves1,AC$35)</f>
        <v>0</v>
      </c>
      <c r="AD36" s="11"/>
    </row>
    <row r="37" ht="15.75" customHeight="1">
      <c r="A37" s="1"/>
      <c r="B37" s="1"/>
      <c r="C37" s="1"/>
      <c r="D37" s="10">
        <v>2.0</v>
      </c>
      <c r="E37" s="11" t="str">
        <f>COUNTIF(Miercoles2,E$35)</f>
        <v>0</v>
      </c>
      <c r="F37" s="11" t="str">
        <f>COUNTIF(Miercoles2,F$35)</f>
        <v>0</v>
      </c>
      <c r="G37" s="11" t="str">
        <f>COUNTIF(Miercoles2,G$35)</f>
        <v>0</v>
      </c>
      <c r="H37" s="11" t="str">
        <f>COUNTIF(Miercoles2,H$35)</f>
        <v>0</v>
      </c>
      <c r="I37" s="11" t="str">
        <f>COUNTIF(Miercoles2,I$35)</f>
        <v>0</v>
      </c>
      <c r="J37" s="11" t="str">
        <f>COUNTIF(Miercoles2,J$35)</f>
        <v>0</v>
      </c>
      <c r="K37" s="11" t="str">
        <f>COUNTIF(Miercoles2,K$35)</f>
        <v>0</v>
      </c>
      <c r="L37" s="11" t="str">
        <f>COUNTIF(Miercoles2,L$35)</f>
        <v>0</v>
      </c>
      <c r="M37" s="11" t="str">
        <f>COUNTIF(Miercoles2,M$35)</f>
        <v>3</v>
      </c>
      <c r="N37" s="11" t="str">
        <f>COUNTIF(Miercoles2,N$35)</f>
        <v>0</v>
      </c>
      <c r="O37" s="11" t="str">
        <f>COUNTIF(Miercoles2,O$35)</f>
        <v>0</v>
      </c>
      <c r="P37" s="11"/>
      <c r="Q37" s="18"/>
      <c r="R37" s="10">
        <v>2.0</v>
      </c>
      <c r="S37" s="11" t="str">
        <f>COUNTIF(Jueves2,S$35)</f>
        <v>0</v>
      </c>
      <c r="T37" s="11" t="str">
        <f>COUNTIF(Jueves2,T$35)</f>
        <v>0</v>
      </c>
      <c r="U37" s="11" t="str">
        <f>COUNTIF(Jueves2,U$35)</f>
        <v>0</v>
      </c>
      <c r="V37" s="11" t="str">
        <f>COUNTIF(Jueves2,V$35)</f>
        <v>0</v>
      </c>
      <c r="W37" s="11" t="str">
        <f>COUNTIF(Jueves2,W$35)</f>
        <v>0</v>
      </c>
      <c r="X37" s="11" t="str">
        <f>COUNTIF(Jueves2,X$35)</f>
        <v>0</v>
      </c>
      <c r="Y37" s="11" t="str">
        <f>COUNTIF(Jueves2,Y$35)</f>
        <v>0</v>
      </c>
      <c r="Z37" s="11" t="str">
        <f>COUNTIF(Jueves2,Z$35)</f>
        <v>0</v>
      </c>
      <c r="AA37" s="11" t="str">
        <f>COUNTIF(Jueves2,AA$35)</f>
        <v>2</v>
      </c>
      <c r="AB37" s="11" t="str">
        <f>COUNTIF(Jueves2,AB$35)</f>
        <v>0</v>
      </c>
      <c r="AC37" s="11" t="str">
        <f>COUNTIF(Jueves2,AC$35)</f>
        <v>1</v>
      </c>
      <c r="AD37" s="11"/>
    </row>
    <row r="38" ht="15.75" customHeight="1">
      <c r="A38" s="1"/>
      <c r="B38" s="1"/>
      <c r="C38" s="1"/>
      <c r="D38" s="13">
        <v>3.0</v>
      </c>
      <c r="E38" s="14" t="str">
        <f>COUNTIF(Miercoles3,E$35)</f>
        <v>0</v>
      </c>
      <c r="F38" s="14" t="str">
        <f>COUNTIF(Miercoles3,F$35)</f>
        <v>0</v>
      </c>
      <c r="G38" s="14" t="str">
        <f>COUNTIF(Miercoles3,G$35)</f>
        <v>0</v>
      </c>
      <c r="H38" s="14" t="str">
        <f>COUNTIF(Miercoles3,H$35)</f>
        <v>0</v>
      </c>
      <c r="I38" s="14" t="str">
        <f>COUNTIF(Miercoles3,I$35)</f>
        <v>0</v>
      </c>
      <c r="J38" s="14" t="str">
        <f>COUNTIF(Miercoles3,J$35)</f>
        <v>0</v>
      </c>
      <c r="K38" s="14" t="str">
        <f>COUNTIF(Miercoles3,K$35)</f>
        <v>0</v>
      </c>
      <c r="L38" s="14" t="str">
        <f>COUNTIF(Miercoles3,L$35)</f>
        <v>0</v>
      </c>
      <c r="M38" s="14" t="str">
        <f>COUNTIF(Miercoles3,M$35)</f>
        <v>3</v>
      </c>
      <c r="N38" s="14" t="str">
        <f>COUNTIF(Miercoles3,N$35)</f>
        <v>0</v>
      </c>
      <c r="O38" s="14" t="str">
        <f>COUNTIF(Miercoles3,O$35)</f>
        <v>0</v>
      </c>
      <c r="P38" s="14"/>
      <c r="Q38" s="18"/>
      <c r="R38" s="13">
        <v>3.0</v>
      </c>
      <c r="S38" s="14" t="str">
        <f>COUNTIF(Jueves3,S$35)</f>
        <v>0</v>
      </c>
      <c r="T38" s="14" t="str">
        <f>COUNTIF(Jueves3,T$35)</f>
        <v>0</v>
      </c>
      <c r="U38" s="14" t="str">
        <f>COUNTIF(Jueves3,U$35)</f>
        <v>0</v>
      </c>
      <c r="V38" s="14" t="str">
        <f>COUNTIF(Jueves3,V$35)</f>
        <v>0</v>
      </c>
      <c r="W38" s="14" t="str">
        <f>COUNTIF(Jueves3,W$35)</f>
        <v>0</v>
      </c>
      <c r="X38" s="14" t="str">
        <f>COUNTIF(Jueves3,X$35)</f>
        <v>0</v>
      </c>
      <c r="Y38" s="14" t="str">
        <f>COUNTIF(Jueves3,Y$35)</f>
        <v>0</v>
      </c>
      <c r="Z38" s="14" t="str">
        <f>COUNTIF(Jueves3,Z$35)</f>
        <v>0</v>
      </c>
      <c r="AA38" s="14" t="str">
        <f>COUNTIF(Jueves3,AA$35)</f>
        <v>1</v>
      </c>
      <c r="AB38" s="14" t="str">
        <f>COUNTIF(Jueves3,AB$35)</f>
        <v>0</v>
      </c>
      <c r="AC38" s="14" t="str">
        <f>COUNTIF(Jueves3,AC$35)</f>
        <v>0</v>
      </c>
      <c r="AD38" s="14"/>
    </row>
    <row r="39" ht="15.75" customHeight="1">
      <c r="A39" s="1"/>
      <c r="B39" s="1"/>
      <c r="C39" s="1"/>
      <c r="D39" s="15">
        <v>4.0</v>
      </c>
      <c r="E39" s="11" t="str">
        <f>COUNTIF(Miercoles4,E$35)</f>
        <v>0</v>
      </c>
      <c r="F39" s="11" t="str">
        <f>COUNTIF(Miercoles4,F$35)</f>
        <v>0</v>
      </c>
      <c r="G39" s="11" t="str">
        <f>COUNTIF(Miercoles4,G$35)</f>
        <v>0</v>
      </c>
      <c r="H39" s="11" t="str">
        <f>COUNTIF(Miercoles4,H$35)</f>
        <v>1</v>
      </c>
      <c r="I39" s="11" t="str">
        <f>COUNTIF(Miercoles4,I$35)</f>
        <v>0</v>
      </c>
      <c r="J39" s="11" t="str">
        <f>COUNTIF(Miercoles4,J$35)</f>
        <v>0</v>
      </c>
      <c r="K39" s="11" t="str">
        <f>COUNTIF(Miercoles4,K$35)</f>
        <v>0</v>
      </c>
      <c r="L39" s="11" t="str">
        <f>COUNTIF(Miercoles4,L$35)</f>
        <v>0</v>
      </c>
      <c r="M39" s="11" t="str">
        <f>COUNTIF(Miercoles4,M$35)</f>
        <v>1</v>
      </c>
      <c r="N39" s="11" t="str">
        <f>COUNTIF(Miercoles4,N$35)</f>
        <v>0</v>
      </c>
      <c r="O39" s="11" t="str">
        <f>COUNTIF(Miercoles4,O$35)</f>
        <v>0</v>
      </c>
      <c r="P39" s="11"/>
      <c r="Q39" s="18"/>
      <c r="R39" s="15">
        <v>4.0</v>
      </c>
      <c r="S39" s="11" t="str">
        <f>COUNTIF(Jueves4,S$35)</f>
        <v>0</v>
      </c>
      <c r="T39" s="11" t="str">
        <f>COUNTIF(Jueves4,T$35)</f>
        <v>0</v>
      </c>
      <c r="U39" s="11" t="str">
        <f>COUNTIF(Jueves4,U$35)</f>
        <v>0</v>
      </c>
      <c r="V39" s="11" t="str">
        <f>COUNTIF(Jueves4,V$35)</f>
        <v>0</v>
      </c>
      <c r="W39" s="11" t="str">
        <f>COUNTIF(Jueves4,W$35)</f>
        <v>0</v>
      </c>
      <c r="X39" s="11" t="str">
        <f>COUNTIF(Jueves4,X$35)</f>
        <v>0</v>
      </c>
      <c r="Y39" s="11" t="str">
        <f>COUNTIF(Jueves4,Y$35)</f>
        <v>0</v>
      </c>
      <c r="Z39" s="11" t="str">
        <f>COUNTIF(Jueves4,Z$35)</f>
        <v>0</v>
      </c>
      <c r="AA39" s="11" t="str">
        <f>COUNTIF(Jueves4,AA$35)</f>
        <v>1</v>
      </c>
      <c r="AB39" s="11" t="str">
        <f>COUNTIF(Jueves4,AB$35)</f>
        <v>1</v>
      </c>
      <c r="AC39" s="11" t="str">
        <f>COUNTIF(Jueves4,AC$35)</f>
        <v>0</v>
      </c>
      <c r="AD39" s="11"/>
    </row>
    <row r="40" ht="15.75" customHeight="1">
      <c r="A40" s="1"/>
      <c r="B40" s="1"/>
      <c r="C40" s="1"/>
      <c r="D40" s="10">
        <v>5.0</v>
      </c>
      <c r="E40" s="11" t="str">
        <f>COUNTIF(Miercoles5,E$35)</f>
        <v>0</v>
      </c>
      <c r="F40" s="11" t="str">
        <f>COUNTIF(Miercoles5,F$35)</f>
        <v>0</v>
      </c>
      <c r="G40" s="11" t="str">
        <f>COUNTIF(Miercoles5,G$35)</f>
        <v>0</v>
      </c>
      <c r="H40" s="11" t="str">
        <f>COUNTIF(Miercoles5,H$35)</f>
        <v>1</v>
      </c>
      <c r="I40" s="11" t="str">
        <f>COUNTIF(Miercoles5,I$35)</f>
        <v>0</v>
      </c>
      <c r="J40" s="11" t="str">
        <f>COUNTIF(Miercoles5,J$35)</f>
        <v>0</v>
      </c>
      <c r="K40" s="11" t="str">
        <f>COUNTIF(Miercoles5,K$35)</f>
        <v>0</v>
      </c>
      <c r="L40" s="11" t="str">
        <f>COUNTIF(Miercoles5,L$35)</f>
        <v>0</v>
      </c>
      <c r="M40" s="11" t="str">
        <f>COUNTIF(Miercoles5,M$35)</f>
        <v>1</v>
      </c>
      <c r="N40" s="11" t="str">
        <f>COUNTIF(Miercoles5,N$35)</f>
        <v>1</v>
      </c>
      <c r="O40" s="11" t="str">
        <f>COUNTIF(Miercoles5,O$35)</f>
        <v>4</v>
      </c>
      <c r="P40" s="11"/>
      <c r="Q40" s="18"/>
      <c r="R40" s="10">
        <v>5.0</v>
      </c>
      <c r="S40" s="11" t="str">
        <f>COUNTIF(Jueves5,S$35)</f>
        <v>0</v>
      </c>
      <c r="T40" s="11" t="str">
        <f>COUNTIF(Jueves5,T$35)</f>
        <v>0</v>
      </c>
      <c r="U40" s="11" t="str">
        <f>COUNTIF(Jueves5,U$35)</f>
        <v>0</v>
      </c>
      <c r="V40" s="11" t="str">
        <f>COUNTIF(Jueves5,V$35)</f>
        <v>0</v>
      </c>
      <c r="W40" s="11" t="str">
        <f>COUNTIF(Jueves5,W$35)</f>
        <v>0</v>
      </c>
      <c r="X40" s="11" t="str">
        <f>COUNTIF(Jueves5,X$35)</f>
        <v>0</v>
      </c>
      <c r="Y40" s="11" t="str">
        <f>COUNTIF(Jueves5,Y$35)</f>
        <v>2</v>
      </c>
      <c r="Z40" s="11" t="str">
        <f>COUNTIF(Jueves5,Z$35)</f>
        <v>2</v>
      </c>
      <c r="AA40" s="11" t="str">
        <f>COUNTIF(Jueves5,AA$35)</f>
        <v>0</v>
      </c>
      <c r="AB40" s="11" t="str">
        <f>COUNTIF(Jueves5,AB$35)</f>
        <v>0</v>
      </c>
      <c r="AC40" s="11" t="str">
        <f>COUNTIF(Jueves5,AC$35)</f>
        <v>0</v>
      </c>
      <c r="AD40" s="11"/>
    </row>
    <row r="41" ht="15.75" customHeight="1">
      <c r="A41" s="1"/>
      <c r="B41" s="1"/>
      <c r="C41" s="1"/>
      <c r="D41" s="10">
        <v>6.0</v>
      </c>
      <c r="E41" s="11" t="str">
        <f>COUNTIF(Miercoles6,E$35)</f>
        <v>0</v>
      </c>
      <c r="F41" s="11" t="str">
        <f>COUNTIF(Miercoles6,F$35)</f>
        <v>0</v>
      </c>
      <c r="G41" s="11" t="str">
        <f>COUNTIF(Miercoles6,G$35)</f>
        <v>0</v>
      </c>
      <c r="H41" s="11" t="str">
        <f>COUNTIF(Miercoles6,H$35)</f>
        <v>0</v>
      </c>
      <c r="I41" s="11" t="str">
        <f>COUNTIF(Miercoles6,I$35)</f>
        <v>0</v>
      </c>
      <c r="J41" s="11" t="str">
        <f>COUNTIF(Miercoles6,J$35)</f>
        <v>0</v>
      </c>
      <c r="K41" s="11" t="str">
        <f>COUNTIF(Miercoles6,K$35)</f>
        <v>0</v>
      </c>
      <c r="L41" s="11" t="str">
        <f>COUNTIF(Miercoles6,L$35)</f>
        <v>0</v>
      </c>
      <c r="M41" s="11" t="str">
        <f>COUNTIF(Miercoles6,M$35)</f>
        <v>1</v>
      </c>
      <c r="N41" s="11" t="str">
        <f>COUNTIF(Miercoles6,N$35)</f>
        <v>1</v>
      </c>
      <c r="O41" s="11" t="str">
        <f>COUNTIF(Miercoles6,O$35)</f>
        <v>4</v>
      </c>
      <c r="P41" s="11"/>
      <c r="Q41" s="18"/>
      <c r="R41" s="10">
        <v>6.0</v>
      </c>
      <c r="S41" s="11" t="str">
        <f>COUNTIF(Jueves6,S$35)</f>
        <v>0</v>
      </c>
      <c r="T41" s="11" t="str">
        <f>COUNTIF(Jueves6,T$35)</f>
        <v>0</v>
      </c>
      <c r="U41" s="11" t="str">
        <f>COUNTIF(Jueves6,U$35)</f>
        <v>0</v>
      </c>
      <c r="V41" s="11" t="str">
        <f>COUNTIF(Jueves6,V$35)</f>
        <v>1</v>
      </c>
      <c r="W41" s="11" t="str">
        <f>COUNTIF(Jueves6,W$35)</f>
        <v>0</v>
      </c>
      <c r="X41" s="11" t="str">
        <f>COUNTIF(Jueves6,X$35)</f>
        <v>0</v>
      </c>
      <c r="Y41" s="11" t="str">
        <f>COUNTIF(Jueves6,Y$35)</f>
        <v>0</v>
      </c>
      <c r="Z41" s="11" t="str">
        <f>COUNTIF(Jueves6,Z$35)</f>
        <v>0</v>
      </c>
      <c r="AA41" s="11" t="str">
        <f>COUNTIF(Jueves6,AA$35)</f>
        <v>1</v>
      </c>
      <c r="AB41" s="11" t="str">
        <f>COUNTIF(Jueves6,AB$35)</f>
        <v>1</v>
      </c>
      <c r="AC41" s="11" t="str">
        <f>COUNTIF(Jueves6,AC$35)</f>
        <v>1</v>
      </c>
      <c r="AD41" s="11"/>
    </row>
    <row r="42" ht="15.75" customHeight="1">
      <c r="A42" s="1"/>
      <c r="B42" s="1"/>
      <c r="C42" s="1"/>
      <c r="D42" s="1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9"/>
      <c r="R42" s="1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ht="15.75" customHeight="1">
      <c r="A43" s="1"/>
      <c r="B43" s="1"/>
      <c r="C43" s="1"/>
      <c r="D43" s="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8"/>
      <c r="R43" s="1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ht="15.75" customHeight="1">
      <c r="A44" s="1"/>
      <c r="B44" s="1"/>
      <c r="C44" s="1"/>
      <c r="D44" s="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"/>
      <c r="R44" s="1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ht="15.75" customHeight="1">
      <c r="A45" s="1"/>
      <c r="B45" s="1"/>
      <c r="C45" s="1"/>
      <c r="D45" s="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"/>
      <c r="R45" s="1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ht="15.75" customHeight="1">
      <c r="A46" s="1"/>
      <c r="B46" s="1"/>
      <c r="C46" s="1"/>
      <c r="D46" s="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"/>
      <c r="R46" s="1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ht="15.75" customHeight="1">
      <c r="A47" s="1"/>
      <c r="B47" s="1"/>
      <c r="C47" s="1"/>
      <c r="D47" s="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20"/>
      <c r="R47" s="1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ht="15.75" customHeight="1">
      <c r="A48" s="1"/>
      <c r="B48" s="1"/>
      <c r="C48" s="1"/>
      <c r="D48" s="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"/>
      <c r="R48" s="1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5.75" customHeight="1">
      <c r="A50" s="1"/>
      <c r="B50" s="1"/>
      <c r="C50" s="1"/>
      <c r="D50" s="2" t="s">
        <v>30</v>
      </c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5.75" customHeight="1">
      <c r="A52" s="1"/>
      <c r="B52" s="1"/>
      <c r="C52" s="1"/>
      <c r="D52" s="5"/>
      <c r="E52" s="6" t="s">
        <v>6</v>
      </c>
      <c r="F52" s="7" t="s">
        <v>4</v>
      </c>
      <c r="G52" s="7" t="s">
        <v>5</v>
      </c>
      <c r="H52" s="7" t="s">
        <v>7</v>
      </c>
      <c r="I52" s="7" t="s">
        <v>8</v>
      </c>
      <c r="J52" s="7" t="s">
        <v>9</v>
      </c>
      <c r="K52" s="7" t="s">
        <v>10</v>
      </c>
      <c r="L52" s="7" t="s">
        <v>11</v>
      </c>
      <c r="M52" s="8" t="s">
        <v>12</v>
      </c>
      <c r="N52" s="6" t="s">
        <v>13</v>
      </c>
      <c r="O52" s="6" t="s">
        <v>14</v>
      </c>
      <c r="P52" s="6" t="s">
        <v>15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5.75" customHeight="1">
      <c r="A53" s="1"/>
      <c r="B53" s="1"/>
      <c r="C53" s="1"/>
      <c r="D53" s="10">
        <v>1.0</v>
      </c>
      <c r="E53" s="11" t="str">
        <f>COUNTIF(Viernes1,E$28)</f>
        <v>1</v>
      </c>
      <c r="F53" s="11" t="str">
        <f>COUNTIF(Viernes1,F$28)</f>
        <v>1</v>
      </c>
      <c r="G53" s="11" t="str">
        <f>COUNTIF(Viernes1,G$28)</f>
        <v>0</v>
      </c>
      <c r="H53" s="11" t="str">
        <f>COUNTIF(Viernes1,H$28)</f>
        <v>0</v>
      </c>
      <c r="I53" s="11" t="str">
        <f>COUNTIF(Viernes1,I$28)</f>
        <v>0</v>
      </c>
      <c r="J53" s="11" t="str">
        <f>COUNTIF(Viernes1,J$28)</f>
        <v>1</v>
      </c>
      <c r="K53" s="11" t="str">
        <f>COUNTIF(Viernes1,K$28)</f>
        <v>0</v>
      </c>
      <c r="L53" s="11" t="str">
        <f>COUNTIF(Viernes1,L$28)</f>
        <v>0</v>
      </c>
      <c r="M53" s="11" t="str">
        <f>COUNTIF(Viernes1,M$28)</f>
        <v>0</v>
      </c>
      <c r="N53" s="11" t="str">
        <f>COUNTIF(Viernes1,N$28)</f>
        <v>1</v>
      </c>
      <c r="O53" s="11" t="str">
        <f>COUNTIF(Viernes1,O$28)</f>
        <v>1</v>
      </c>
      <c r="P53" s="11" t="str">
        <f>COUNTIF(Viernes1,P$28)</f>
        <v>1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5.75" customHeight="1">
      <c r="A54" s="1"/>
      <c r="B54" s="1"/>
      <c r="C54" s="1"/>
      <c r="D54" s="10">
        <v>2.0</v>
      </c>
      <c r="E54" s="11" t="str">
        <f>COUNTIF(Viernes2,E$28)</f>
        <v>1</v>
      </c>
      <c r="F54" s="11" t="str">
        <f>COUNTIF(Viernes2,F$28)</f>
        <v>1</v>
      </c>
      <c r="G54" s="11" t="str">
        <f>COUNTIF(Viernes2,G$28)</f>
        <v>1</v>
      </c>
      <c r="H54" s="11" t="str">
        <f>COUNTIF(Viernes2,H$28)</f>
        <v>1</v>
      </c>
      <c r="I54" s="11" t="str">
        <f>COUNTIF(Viernes2,I$28)</f>
        <v>0</v>
      </c>
      <c r="J54" s="11" t="str">
        <f>COUNTIF(Viernes2,J$28)</f>
        <v>1</v>
      </c>
      <c r="K54" s="11" t="str">
        <f>COUNTIF(Viernes2,K$28)</f>
        <v>0</v>
      </c>
      <c r="L54" s="11" t="str">
        <f>COUNTIF(Viernes2,L$28)</f>
        <v>0</v>
      </c>
      <c r="M54" s="11" t="str">
        <f>COUNTIF(Viernes2,M$28)</f>
        <v>0</v>
      </c>
      <c r="N54" s="11" t="str">
        <f>COUNTIF(Viernes2,N$28)</f>
        <v>1</v>
      </c>
      <c r="O54" s="11" t="str">
        <f>COUNTIF(Viernes2,O$28)</f>
        <v>1</v>
      </c>
      <c r="P54" s="11" t="str">
        <f>COUNTIF(Viernes2,P$28)</f>
        <v>1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5.75" customHeight="1">
      <c r="A55" s="1"/>
      <c r="B55" s="1"/>
      <c r="C55" s="1"/>
      <c r="D55" s="13">
        <v>3.0</v>
      </c>
      <c r="E55" s="14" t="str">
        <f>COUNTIF(Viernes3,E$28)</f>
        <v>0</v>
      </c>
      <c r="F55" s="14" t="str">
        <f>COUNTIF(Viernes3,F$28)</f>
        <v>1</v>
      </c>
      <c r="G55" s="14" t="str">
        <f>COUNTIF(Viernes3,G$28)</f>
        <v>1</v>
      </c>
      <c r="H55" s="14" t="str">
        <f>COUNTIF(Viernes3,H$28)</f>
        <v>0</v>
      </c>
      <c r="I55" s="14" t="str">
        <f>COUNTIF(Viernes3,I$28)</f>
        <v>0</v>
      </c>
      <c r="J55" s="14" t="str">
        <f>COUNTIF(Viernes3,J$28)</f>
        <v>0</v>
      </c>
      <c r="K55" s="14" t="str">
        <f>COUNTIF(Viernes3,K$28)</f>
        <v>0</v>
      </c>
      <c r="L55" s="14" t="str">
        <f>COUNTIF(Viernes3,L$28)</f>
        <v>0</v>
      </c>
      <c r="M55" s="14" t="str">
        <f>COUNTIF(Viernes3,M$28)</f>
        <v>0</v>
      </c>
      <c r="N55" s="14" t="str">
        <f>COUNTIF(Viernes3,N$28)</f>
        <v>1</v>
      </c>
      <c r="O55" s="14" t="str">
        <f>COUNTIF(Viernes3,O$28)</f>
        <v>0</v>
      </c>
      <c r="P55" s="14" t="str">
        <f>COUNTIF(Viernes3,P$28)</f>
        <v>0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5.75" customHeight="1">
      <c r="A56" s="1"/>
      <c r="B56" s="1"/>
      <c r="C56" s="1"/>
      <c r="D56" s="15">
        <v>4.0</v>
      </c>
      <c r="E56" s="11" t="str">
        <f>COUNTIF(Viernes4,E$28)</f>
        <v>0</v>
      </c>
      <c r="F56" s="11" t="str">
        <f>COUNTIF(Viernes4,F$28)</f>
        <v>0</v>
      </c>
      <c r="G56" s="11" t="str">
        <f>COUNTIF(Viernes4,G$28)</f>
        <v>0</v>
      </c>
      <c r="H56" s="11" t="str">
        <f>COUNTIF(Viernes4,H$28)</f>
        <v>0</v>
      </c>
      <c r="I56" s="11" t="str">
        <f>COUNTIF(Viernes4,I$28)</f>
        <v>0</v>
      </c>
      <c r="J56" s="11" t="str">
        <f>COUNTIF(Viernes4,J$28)</f>
        <v>0</v>
      </c>
      <c r="K56" s="11" t="str">
        <f>COUNTIF(Viernes4,K$28)</f>
        <v>0</v>
      </c>
      <c r="L56" s="11" t="str">
        <f>COUNTIF(Viernes4,L$28)</f>
        <v>0</v>
      </c>
      <c r="M56" s="11" t="str">
        <f>COUNTIF(Viernes4,M$28)</f>
        <v>0</v>
      </c>
      <c r="N56" s="11" t="str">
        <f>COUNTIF(Viernes4,N$28)</f>
        <v>0</v>
      </c>
      <c r="O56" s="11" t="str">
        <f>COUNTIF(Viernes4,O$28)</f>
        <v>0</v>
      </c>
      <c r="P56" s="11" t="str">
        <f>COUNTIF(Viernes4,P$28)</f>
        <v>0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5.75" customHeight="1">
      <c r="A57" s="1"/>
      <c r="B57" s="1"/>
      <c r="C57" s="1"/>
      <c r="D57" s="10">
        <v>5.0</v>
      </c>
      <c r="E57" s="11" t="str">
        <f>COUNTIF(Viernes5,E$28)</f>
        <v>0</v>
      </c>
      <c r="F57" s="11" t="str">
        <f>COUNTIF(Viernes5,F$28)</f>
        <v>0</v>
      </c>
      <c r="G57" s="11" t="str">
        <f>COUNTIF(Viernes5,G$28)</f>
        <v>0</v>
      </c>
      <c r="H57" s="11" t="str">
        <f>COUNTIF(Viernes5,H$28)</f>
        <v>0</v>
      </c>
      <c r="I57" s="11" t="str">
        <f>COUNTIF(Viernes5,I$28)</f>
        <v>1</v>
      </c>
      <c r="J57" s="11" t="str">
        <f>COUNTIF(Viernes5,J$28)</f>
        <v>0</v>
      </c>
      <c r="K57" s="11" t="str">
        <f>COUNTIF(Viernes5,K$28)</f>
        <v>0</v>
      </c>
      <c r="L57" s="11" t="str">
        <f>COUNTIF(Viernes5,L$28)</f>
        <v>0</v>
      </c>
      <c r="M57" s="11" t="str">
        <f>COUNTIF(Viernes5,M$28)</f>
        <v>0</v>
      </c>
      <c r="N57" s="11" t="str">
        <f>COUNTIF(Viernes5,N$28)</f>
        <v>0</v>
      </c>
      <c r="O57" s="11" t="str">
        <f>COUNTIF(Viernes5,O$28)</f>
        <v>0</v>
      </c>
      <c r="P57" s="11" t="str">
        <f>COUNTIF(Viernes5,P$28)</f>
        <v>0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5.75" customHeight="1">
      <c r="A58" s="1"/>
      <c r="B58" s="1"/>
      <c r="C58" s="1"/>
      <c r="D58" s="10">
        <v>6.0</v>
      </c>
      <c r="E58" s="11" t="str">
        <f>COUNTIF(Viernes6,E$28)</f>
        <v>0</v>
      </c>
      <c r="F58" s="11" t="str">
        <f>COUNTIF(Viernes6,F$28)</f>
        <v>0</v>
      </c>
      <c r="G58" s="11" t="str">
        <f>COUNTIF(Viernes6,G$28)</f>
        <v>0</v>
      </c>
      <c r="H58" s="11" t="str">
        <f>COUNTIF(Viernes6,H$28)</f>
        <v>1</v>
      </c>
      <c r="I58" s="11" t="str">
        <f>COUNTIF(Viernes6,I$28)</f>
        <v>0</v>
      </c>
      <c r="J58" s="11" t="str">
        <f>COUNTIF(Viernes6,J$28)</f>
        <v>0</v>
      </c>
      <c r="K58" s="11" t="str">
        <f>COUNTIF(Viernes6,K$28)</f>
        <v>0</v>
      </c>
      <c r="L58" s="11" t="str">
        <f>COUNTIF(Viernes6,L$28)</f>
        <v>0</v>
      </c>
      <c r="M58" s="11" t="str">
        <f>COUNTIF(Viernes6,M$28)</f>
        <v>0</v>
      </c>
      <c r="N58" s="11" t="str">
        <f>COUNTIF(Viernes6,N$28)</f>
        <v>0</v>
      </c>
      <c r="O58" s="11" t="str">
        <f>COUNTIF(Viernes6,O$28)</f>
        <v>0</v>
      </c>
      <c r="P58" s="11" t="str">
        <f>COUNTIF(Viernes6,P$28)</f>
        <v>0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5.75" customHeight="1">
      <c r="A59" s="1"/>
      <c r="B59" s="1"/>
      <c r="C59" s="1"/>
      <c r="D59" s="17"/>
      <c r="E59" s="6" t="s">
        <v>17</v>
      </c>
      <c r="F59" s="6" t="s">
        <v>18</v>
      </c>
      <c r="G59" s="7" t="s">
        <v>19</v>
      </c>
      <c r="H59" s="7" t="s">
        <v>20</v>
      </c>
      <c r="I59" s="7" t="s">
        <v>21</v>
      </c>
      <c r="J59" s="7" t="s">
        <v>22</v>
      </c>
      <c r="K59" s="7" t="s">
        <v>23</v>
      </c>
      <c r="L59" s="8" t="s">
        <v>24</v>
      </c>
      <c r="M59" s="8" t="s">
        <v>16</v>
      </c>
      <c r="N59" s="8" t="s">
        <v>25</v>
      </c>
      <c r="O59" s="8" t="s">
        <v>26</v>
      </c>
      <c r="P59" s="8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5.75" customHeight="1">
      <c r="A60" s="1"/>
      <c r="B60" s="1"/>
      <c r="C60" s="1"/>
      <c r="D60" s="10">
        <v>1.0</v>
      </c>
      <c r="E60" s="11" t="str">
        <f>COUNTIF(Viernes1,E$35)</f>
        <v>0</v>
      </c>
      <c r="F60" s="11" t="str">
        <f>COUNTIF(Viernes1,F$35)</f>
        <v>0</v>
      </c>
      <c r="G60" s="11" t="str">
        <f>COUNTIF(Viernes1,G$35)</f>
        <v>0</v>
      </c>
      <c r="H60" s="11" t="str">
        <f>COUNTIF(Viernes1,H$35)</f>
        <v>0</v>
      </c>
      <c r="I60" s="11" t="str">
        <f>COUNTIF(Viernes1,I$35)</f>
        <v>2</v>
      </c>
      <c r="J60" s="11" t="str">
        <f>COUNTIF(Viernes1,J$35)</f>
        <v>7</v>
      </c>
      <c r="K60" s="11" t="str">
        <f>COUNTIF(Viernes1,K$35)</f>
        <v>0</v>
      </c>
      <c r="L60" s="11" t="str">
        <f>COUNTIF(Viernes1,L$35)</f>
        <v>0</v>
      </c>
      <c r="M60" s="11" t="str">
        <f>COUNTIF(Viernes1,M$35)</f>
        <v>0</v>
      </c>
      <c r="N60" s="11" t="str">
        <f>COUNTIF(Viernes1,N$35)</f>
        <v>0</v>
      </c>
      <c r="O60" s="11" t="str">
        <f>COUNTIF(Viernes1,O$35)</f>
        <v>0</v>
      </c>
      <c r="P60" s="1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5.75" customHeight="1">
      <c r="A61" s="1"/>
      <c r="B61" s="1"/>
      <c r="C61" s="1"/>
      <c r="D61" s="10">
        <v>2.0</v>
      </c>
      <c r="E61" s="11" t="str">
        <f>COUNTIF(Viernes2,E$35)</f>
        <v>0</v>
      </c>
      <c r="F61" s="11" t="str">
        <f>COUNTIF(Viernes2,F$35)</f>
        <v>0</v>
      </c>
      <c r="G61" s="11" t="str">
        <f>COUNTIF(Viernes2,G$35)</f>
        <v>0</v>
      </c>
      <c r="H61" s="11" t="str">
        <f>COUNTIF(Viernes2,H$35)</f>
        <v>0</v>
      </c>
      <c r="I61" s="11" t="str">
        <f>COUNTIF(Viernes2,I$35)</f>
        <v>2</v>
      </c>
      <c r="J61" s="11" t="str">
        <f>COUNTIF(Viernes2,J$35)</f>
        <v>7</v>
      </c>
      <c r="K61" s="11" t="str">
        <f>COUNTIF(Viernes2,K$35)</f>
        <v>0</v>
      </c>
      <c r="L61" s="11" t="str">
        <f>COUNTIF(Viernes2,L$35)</f>
        <v>0</v>
      </c>
      <c r="M61" s="11" t="str">
        <f>COUNTIF(Viernes2,M$35)</f>
        <v>0</v>
      </c>
      <c r="N61" s="11" t="str">
        <f>COUNTIF(Viernes2,N$35)</f>
        <v>0</v>
      </c>
      <c r="O61" s="11" t="str">
        <f>COUNTIF(Viernes2,O$35)</f>
        <v>0</v>
      </c>
      <c r="P61" s="1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5.75" customHeight="1">
      <c r="A62" s="1"/>
      <c r="B62" s="1"/>
      <c r="C62" s="1"/>
      <c r="D62" s="13">
        <v>3.0</v>
      </c>
      <c r="E62" s="14" t="str">
        <f>COUNTIF(Viernes3,E$35)</f>
        <v>0</v>
      </c>
      <c r="F62" s="14" t="str">
        <f>COUNTIF(Viernes3,F$35)</f>
        <v>0</v>
      </c>
      <c r="G62" s="14" t="str">
        <f>COUNTIF(Viernes3,G$35)</f>
        <v>0</v>
      </c>
      <c r="H62" s="14" t="str">
        <f>COUNTIF(Viernes3,H$35)</f>
        <v>0</v>
      </c>
      <c r="I62" s="14" t="str">
        <f>COUNTIF(Viernes3,I$35)</f>
        <v>2</v>
      </c>
      <c r="J62" s="14" t="str">
        <f>COUNTIF(Viernes3,J$35)</f>
        <v>7</v>
      </c>
      <c r="K62" s="14" t="str">
        <f>COUNTIF(Viernes3,K$35)</f>
        <v>0</v>
      </c>
      <c r="L62" s="14" t="str">
        <f>COUNTIF(Viernes3,L$35)</f>
        <v>0</v>
      </c>
      <c r="M62" s="14" t="str">
        <f>COUNTIF(Viernes3,M$35)</f>
        <v>0</v>
      </c>
      <c r="N62" s="14" t="str">
        <f>COUNTIF(Viernes3,N$35)</f>
        <v>0</v>
      </c>
      <c r="O62" s="14" t="str">
        <f>COUNTIF(Viernes3,O$35)</f>
        <v>0</v>
      </c>
      <c r="P62" s="14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5.75" customHeight="1">
      <c r="A63" s="1"/>
      <c r="B63" s="1"/>
      <c r="C63" s="1"/>
      <c r="D63" s="15">
        <v>4.0</v>
      </c>
      <c r="E63" s="11" t="str">
        <f>COUNTIF(Viernes4,E$35)</f>
        <v>0</v>
      </c>
      <c r="F63" s="11" t="str">
        <f>COUNTIF(Viernes4,F$35)</f>
        <v>0</v>
      </c>
      <c r="G63" s="11" t="str">
        <f>COUNTIF(Viernes4,G$35)</f>
        <v>0</v>
      </c>
      <c r="H63" s="11" t="str">
        <f>COUNTIF(Viernes4,H$35)</f>
        <v>0</v>
      </c>
      <c r="I63" s="11" t="str">
        <f>COUNTIF(Viernes4,I$35)</f>
        <v>0</v>
      </c>
      <c r="J63" s="11" t="str">
        <f>COUNTIF(Viernes4,J$35)</f>
        <v>0</v>
      </c>
      <c r="K63" s="11" t="str">
        <f>COUNTIF(Viernes4,K$35)</f>
        <v>0</v>
      </c>
      <c r="L63" s="11" t="str">
        <f>COUNTIF(Viernes4,L$35)</f>
        <v>3</v>
      </c>
      <c r="M63" s="11" t="str">
        <f>COUNTIF(Viernes4,M$35)</f>
        <v>1</v>
      </c>
      <c r="N63" s="11" t="str">
        <f>COUNTIF(Viernes4,N$35)</f>
        <v>1</v>
      </c>
      <c r="O63" s="11" t="str">
        <f>COUNTIF(Viernes4,O$35)</f>
        <v>0</v>
      </c>
      <c r="P63" s="1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5.75" customHeight="1">
      <c r="A64" s="1"/>
      <c r="B64" s="1"/>
      <c r="C64" s="1"/>
      <c r="D64" s="10">
        <v>5.0</v>
      </c>
      <c r="E64" s="11" t="str">
        <f>COUNTIF(Viernes5,E$35)</f>
        <v>0</v>
      </c>
      <c r="F64" s="11" t="str">
        <f>COUNTIF(Viernes5,F$35)</f>
        <v>0</v>
      </c>
      <c r="G64" s="11" t="str">
        <f>COUNTIF(Viernes5,G$35)</f>
        <v>0</v>
      </c>
      <c r="H64" s="11" t="str">
        <f>COUNTIF(Viernes5,H$35)</f>
        <v>0</v>
      </c>
      <c r="I64" s="11" t="str">
        <f>COUNTIF(Viernes5,I$35)</f>
        <v>0</v>
      </c>
      <c r="J64" s="11" t="str">
        <f>COUNTIF(Viernes5,J$35)</f>
        <v>0</v>
      </c>
      <c r="K64" s="11" t="str">
        <f>COUNTIF(Viernes5,K$35)</f>
        <v>0</v>
      </c>
      <c r="L64" s="11" t="str">
        <f>COUNTIF(Viernes5,L$35)</f>
        <v>2</v>
      </c>
      <c r="M64" s="11" t="str">
        <f>COUNTIF(Viernes5,M$35)</f>
        <v>1</v>
      </c>
      <c r="N64" s="11" t="str">
        <f>COUNTIF(Viernes5,N$35)</f>
        <v>1</v>
      </c>
      <c r="O64" s="11" t="str">
        <f>COUNTIF(Viernes5,O$35)</f>
        <v>0</v>
      </c>
      <c r="P64" s="1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5.75" customHeight="1">
      <c r="A65" s="1"/>
      <c r="B65" s="1"/>
      <c r="C65" s="1"/>
      <c r="D65" s="10">
        <v>6.0</v>
      </c>
      <c r="E65" s="11" t="str">
        <f>COUNTIF(Viernes6,E$35)</f>
        <v>0</v>
      </c>
      <c r="F65" s="11" t="str">
        <f>COUNTIF(Viernes6,F$35)</f>
        <v>0</v>
      </c>
      <c r="G65" s="11" t="str">
        <f>COUNTIF(Viernes6,G$35)</f>
        <v>0</v>
      </c>
      <c r="H65" s="11" t="str">
        <f>COUNTIF(Viernes6,H$35)</f>
        <v>0</v>
      </c>
      <c r="I65" s="11" t="str">
        <f>COUNTIF(Viernes6,I$35)</f>
        <v>0</v>
      </c>
      <c r="J65" s="11" t="str">
        <f>COUNTIF(Viernes6,J$35)</f>
        <v>0</v>
      </c>
      <c r="K65" s="11" t="str">
        <f>COUNTIF(Viernes6,K$35)</f>
        <v>0</v>
      </c>
      <c r="L65" s="11" t="str">
        <f>COUNTIF(Viernes6,L$35)</f>
        <v>0</v>
      </c>
      <c r="M65" s="11" t="str">
        <f>COUNTIF(Viernes6,M$35)</f>
        <v>1</v>
      </c>
      <c r="N65" s="11" t="str">
        <f>COUNTIF(Viernes6,N$35)</f>
        <v>1</v>
      </c>
      <c r="O65" s="11" t="str">
        <f>COUNTIF(Viernes6,O$35)</f>
        <v>0</v>
      </c>
      <c r="P65" s="1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5.75" customHeight="1">
      <c r="A66" s="1"/>
      <c r="B66" s="1"/>
      <c r="C66" s="1"/>
      <c r="D66" s="1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5.75" customHeight="1">
      <c r="A67" s="1"/>
      <c r="B67" s="1"/>
      <c r="C67" s="1"/>
      <c r="D67" s="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5.75" customHeight="1">
      <c r="A68" s="1"/>
      <c r="B68" s="1"/>
      <c r="C68" s="1"/>
      <c r="D68" s="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5.75" customHeight="1">
      <c r="A69" s="1"/>
      <c r="B69" s="1"/>
      <c r="C69" s="1"/>
      <c r="D69" s="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5.75" customHeight="1">
      <c r="A70" s="1"/>
      <c r="B70" s="1"/>
      <c r="C70" s="1"/>
      <c r="D70" s="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5.75" customHeight="1">
      <c r="A71" s="1"/>
      <c r="B71" s="1"/>
      <c r="C71" s="1"/>
      <c r="D71" s="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5.75" customHeight="1">
      <c r="A72" s="1"/>
      <c r="B72" s="1"/>
      <c r="C72" s="1"/>
      <c r="D72" s="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</sheetData>
  <mergeCells count="3">
    <mergeCell ref="D3:E3"/>
    <mergeCell ref="R3:S3"/>
    <mergeCell ref="R26:S26"/>
  </mergeCells>
  <conditionalFormatting sqref="E6:N11 E13:N18 E29:P34 E36:M41 E53:P58 E60:M65 O13 O20:P24 P6:P11 S6:AB11 S13:AA18 S29:AB34 S36:AA41">
    <cfRule type="colorScale" priority="1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E6:N11 E13:N18 E29:P34 E36:M41 E53:P58 E60:M65 O13 O20:P24 P6:P11 S6:AB11 S13:AA18 S29:AB34 S36:AA41">
    <cfRule type="cellIs" dxfId="0" priority="2" operator="equal">
      <formula>1</formula>
    </cfRule>
  </conditionalFormatting>
  <conditionalFormatting sqref="E6:N11 E13:N18 E29:P34 E36:M41 E53:P58 E60:M65 O13 O20:P24 P6:P11 S6:AB11 S13:AA18 S29:AB34 S36:AA41">
    <cfRule type="cellIs" dxfId="1" priority="3" operator="greaterThan">
      <formula>1</formula>
    </cfRule>
  </conditionalFormatting>
  <conditionalFormatting sqref="P60:P65">
    <cfRule type="colorScale" priority="4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P60:P65">
    <cfRule type="cellIs" dxfId="0" priority="5" operator="equal">
      <formula>1</formula>
    </cfRule>
  </conditionalFormatting>
  <conditionalFormatting sqref="P60:P65">
    <cfRule type="cellIs" dxfId="1" priority="6" operator="greaterThan">
      <formula>1</formula>
    </cfRule>
  </conditionalFormatting>
  <conditionalFormatting sqref="E67:N72">
    <cfRule type="colorScale" priority="7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E67:N72">
    <cfRule type="cellIs" dxfId="0" priority="8" operator="equal">
      <formula>1</formula>
    </cfRule>
  </conditionalFormatting>
  <conditionalFormatting sqref="E67:N72">
    <cfRule type="cellIs" dxfId="1" priority="9" operator="greaterThan">
      <formula>1</formula>
    </cfRule>
  </conditionalFormatting>
  <conditionalFormatting sqref="O14:O18">
    <cfRule type="colorScale" priority="10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O14:O18">
    <cfRule type="cellIs" dxfId="0" priority="11" operator="equal">
      <formula>1</formula>
    </cfRule>
  </conditionalFormatting>
  <conditionalFormatting sqref="O14:O18">
    <cfRule type="cellIs" dxfId="1" priority="12" operator="greaterThan">
      <formula>1</formula>
    </cfRule>
  </conditionalFormatting>
  <conditionalFormatting sqref="P13:P18">
    <cfRule type="colorScale" priority="13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P13:P18">
    <cfRule type="cellIs" dxfId="0" priority="14" operator="equal">
      <formula>1</formula>
    </cfRule>
  </conditionalFormatting>
  <conditionalFormatting sqref="P13:P18">
    <cfRule type="cellIs" dxfId="1" priority="15" operator="greaterThan">
      <formula>1</formula>
    </cfRule>
  </conditionalFormatting>
  <conditionalFormatting sqref="E20:N24">
    <cfRule type="colorScale" priority="16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E20:N24">
    <cfRule type="cellIs" dxfId="0" priority="17" operator="equal">
      <formula>1</formula>
    </cfRule>
  </conditionalFormatting>
  <conditionalFormatting sqref="E20:N24">
    <cfRule type="cellIs" dxfId="1" priority="18" operator="greaterThan">
      <formula>1</formula>
    </cfRule>
  </conditionalFormatting>
  <conditionalFormatting sqref="AC19:AC24">
    <cfRule type="colorScale" priority="19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AC19:AC24">
    <cfRule type="cellIs" dxfId="0" priority="20" operator="equal">
      <formula>1</formula>
    </cfRule>
  </conditionalFormatting>
  <conditionalFormatting sqref="AC19:AC24">
    <cfRule type="cellIs" dxfId="1" priority="21" operator="greaterThan">
      <formula>1</formula>
    </cfRule>
  </conditionalFormatting>
  <conditionalFormatting sqref="S19:AB24">
    <cfRule type="colorScale" priority="22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S19:AB24">
    <cfRule type="cellIs" dxfId="0" priority="23" operator="equal">
      <formula>1</formula>
    </cfRule>
  </conditionalFormatting>
  <conditionalFormatting sqref="S19:AB24">
    <cfRule type="cellIs" dxfId="1" priority="24" operator="greaterThan">
      <formula>1</formula>
    </cfRule>
  </conditionalFormatting>
  <conditionalFormatting sqref="AB13:AB18">
    <cfRule type="colorScale" priority="25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AB13:AB18">
    <cfRule type="cellIs" dxfId="0" priority="26" operator="equal">
      <formula>1</formula>
    </cfRule>
  </conditionalFormatting>
  <conditionalFormatting sqref="AB13:AB18">
    <cfRule type="cellIs" dxfId="1" priority="27" operator="greaterThan">
      <formula>1</formula>
    </cfRule>
  </conditionalFormatting>
  <conditionalFormatting sqref="AC13:AC18">
    <cfRule type="colorScale" priority="28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AC13:AC18">
    <cfRule type="cellIs" dxfId="0" priority="29" operator="equal">
      <formula>1</formula>
    </cfRule>
  </conditionalFormatting>
  <conditionalFormatting sqref="AC13:AC18">
    <cfRule type="cellIs" dxfId="1" priority="30" operator="greaterThan">
      <formula>1</formula>
    </cfRule>
  </conditionalFormatting>
  <conditionalFormatting sqref="AD13:AD18">
    <cfRule type="colorScale" priority="31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AD13:AD18">
    <cfRule type="cellIs" dxfId="0" priority="32" operator="equal">
      <formula>1</formula>
    </cfRule>
  </conditionalFormatting>
  <conditionalFormatting sqref="AD13:AD18">
    <cfRule type="cellIs" dxfId="1" priority="33" operator="greaterThan">
      <formula>1</formula>
    </cfRule>
  </conditionalFormatting>
  <conditionalFormatting sqref="N36:N41">
    <cfRule type="colorScale" priority="34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N36:N41">
    <cfRule type="cellIs" dxfId="0" priority="35" operator="equal">
      <formula>1</formula>
    </cfRule>
  </conditionalFormatting>
  <conditionalFormatting sqref="N36:N41">
    <cfRule type="cellIs" dxfId="1" priority="36" operator="greaterThan">
      <formula>1</formula>
    </cfRule>
  </conditionalFormatting>
  <conditionalFormatting sqref="O36:O41">
    <cfRule type="colorScale" priority="37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O36:O41">
    <cfRule type="cellIs" dxfId="0" priority="38" operator="equal">
      <formula>1</formula>
    </cfRule>
  </conditionalFormatting>
  <conditionalFormatting sqref="O36:O41">
    <cfRule type="cellIs" dxfId="1" priority="39" operator="greaterThan">
      <formula>1</formula>
    </cfRule>
  </conditionalFormatting>
  <conditionalFormatting sqref="P36:P41">
    <cfRule type="colorScale" priority="40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P36:P41">
    <cfRule type="cellIs" dxfId="0" priority="41" operator="equal">
      <formula>1</formula>
    </cfRule>
  </conditionalFormatting>
  <conditionalFormatting sqref="P36:P41">
    <cfRule type="cellIs" dxfId="1" priority="42" operator="greaterThan">
      <formula>1</formula>
    </cfRule>
  </conditionalFormatting>
  <conditionalFormatting sqref="AB36:AB41">
    <cfRule type="colorScale" priority="43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AB36:AB41">
    <cfRule type="cellIs" dxfId="0" priority="44" operator="equal">
      <formula>1</formula>
    </cfRule>
  </conditionalFormatting>
  <conditionalFormatting sqref="AB36:AB41">
    <cfRule type="cellIs" dxfId="1" priority="45" operator="greaterThan">
      <formula>1</formula>
    </cfRule>
  </conditionalFormatting>
  <conditionalFormatting sqref="AC36:AC41">
    <cfRule type="colorScale" priority="46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AC36:AC41">
    <cfRule type="cellIs" dxfId="0" priority="47" operator="equal">
      <formula>1</formula>
    </cfRule>
  </conditionalFormatting>
  <conditionalFormatting sqref="AC36:AC41">
    <cfRule type="cellIs" dxfId="1" priority="48" operator="greaterThan">
      <formula>1</formula>
    </cfRule>
  </conditionalFormatting>
  <conditionalFormatting sqref="AD36:AD41">
    <cfRule type="colorScale" priority="49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AD36:AD41">
    <cfRule type="cellIs" dxfId="0" priority="50" operator="equal">
      <formula>1</formula>
    </cfRule>
  </conditionalFormatting>
  <conditionalFormatting sqref="AD36:AD41">
    <cfRule type="cellIs" dxfId="1" priority="51" operator="greaterThan">
      <formula>1</formula>
    </cfRule>
  </conditionalFormatting>
  <conditionalFormatting sqref="O43:P48">
    <cfRule type="colorScale" priority="52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O43:P48">
    <cfRule type="cellIs" dxfId="0" priority="53" operator="equal">
      <formula>1</formula>
    </cfRule>
  </conditionalFormatting>
  <conditionalFormatting sqref="O43:P48">
    <cfRule type="cellIs" dxfId="1" priority="54" operator="greaterThan">
      <formula>1</formula>
    </cfRule>
  </conditionalFormatting>
  <conditionalFormatting sqref="E43:N48">
    <cfRule type="colorScale" priority="55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E43:N48">
    <cfRule type="cellIs" dxfId="0" priority="56" operator="equal">
      <formula>1</formula>
    </cfRule>
  </conditionalFormatting>
  <conditionalFormatting sqref="E43:N48">
    <cfRule type="cellIs" dxfId="1" priority="57" operator="greaterThan">
      <formula>1</formula>
    </cfRule>
  </conditionalFormatting>
  <conditionalFormatting sqref="AC43:AD48">
    <cfRule type="colorScale" priority="58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AC43:AD48">
    <cfRule type="cellIs" dxfId="0" priority="59" operator="equal">
      <formula>1</formula>
    </cfRule>
  </conditionalFormatting>
  <conditionalFormatting sqref="AC43:AD48">
    <cfRule type="cellIs" dxfId="1" priority="60" operator="greaterThan">
      <formula>1</formula>
    </cfRule>
  </conditionalFormatting>
  <conditionalFormatting sqref="S43:AB48">
    <cfRule type="colorScale" priority="61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S43:AB48">
    <cfRule type="cellIs" dxfId="0" priority="62" operator="equal">
      <formula>1</formula>
    </cfRule>
  </conditionalFormatting>
  <conditionalFormatting sqref="S43:AB48">
    <cfRule type="cellIs" dxfId="1" priority="63" operator="greaterThan">
      <formula>1</formula>
    </cfRule>
  </conditionalFormatting>
  <conditionalFormatting sqref="N60:N65">
    <cfRule type="colorScale" priority="64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N60:N65">
    <cfRule type="cellIs" dxfId="0" priority="65" operator="equal">
      <formula>1</formula>
    </cfRule>
  </conditionalFormatting>
  <conditionalFormatting sqref="N60:N65">
    <cfRule type="cellIs" dxfId="1" priority="66" operator="greaterThan">
      <formula>1</formula>
    </cfRule>
  </conditionalFormatting>
  <conditionalFormatting sqref="O60:O65">
    <cfRule type="colorScale" priority="67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O60:O65">
    <cfRule type="cellIs" dxfId="0" priority="68" operator="equal">
      <formula>1</formula>
    </cfRule>
  </conditionalFormatting>
  <conditionalFormatting sqref="O60:O65">
    <cfRule type="cellIs" dxfId="1" priority="69" operator="greaterThan">
      <formula>1</formula>
    </cfRule>
  </conditionalFormatting>
  <conditionalFormatting sqref="O67:P72">
    <cfRule type="colorScale" priority="70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O67:P72">
    <cfRule type="cellIs" dxfId="0" priority="71" operator="equal">
      <formula>1</formula>
    </cfRule>
  </conditionalFormatting>
  <conditionalFormatting sqref="O67:P72">
    <cfRule type="cellIs" dxfId="1" priority="72" operator="greaterThan">
      <formula>1</formula>
    </cfRule>
  </conditionalFormatting>
  <conditionalFormatting sqref="O6:O11">
    <cfRule type="colorScale" priority="73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O6:O11">
    <cfRule type="cellIs" dxfId="0" priority="74" operator="equal">
      <formula>1</formula>
    </cfRule>
  </conditionalFormatting>
  <conditionalFormatting sqref="O6:O11">
    <cfRule type="cellIs" dxfId="1" priority="75" operator="greaterThan">
      <formula>1</formula>
    </cfRule>
  </conditionalFormatting>
  <conditionalFormatting sqref="AC6:AC11">
    <cfRule type="colorScale" priority="76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AC6:AC11">
    <cfRule type="cellIs" dxfId="0" priority="77" operator="equal">
      <formula>1</formula>
    </cfRule>
  </conditionalFormatting>
  <conditionalFormatting sqref="AC6:AC11">
    <cfRule type="cellIs" dxfId="1" priority="78" operator="greaterThan">
      <formula>1</formula>
    </cfRule>
  </conditionalFormatting>
  <conditionalFormatting sqref="AD6:AD11">
    <cfRule type="colorScale" priority="79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AD6:AD11">
    <cfRule type="cellIs" dxfId="0" priority="80" operator="equal">
      <formula>1</formula>
    </cfRule>
  </conditionalFormatting>
  <conditionalFormatting sqref="AD6:AD11">
    <cfRule type="cellIs" dxfId="1" priority="81" operator="greaterThan">
      <formula>1</formula>
    </cfRule>
  </conditionalFormatting>
  <conditionalFormatting sqref="AC29:AC34">
    <cfRule type="colorScale" priority="82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AC29:AC34">
    <cfRule type="cellIs" dxfId="0" priority="83" operator="equal">
      <formula>1</formula>
    </cfRule>
  </conditionalFormatting>
  <conditionalFormatting sqref="AC29:AC34">
    <cfRule type="cellIs" dxfId="1" priority="84" operator="greaterThan">
      <formula>1</formula>
    </cfRule>
  </conditionalFormatting>
  <conditionalFormatting sqref="AD29:AD34">
    <cfRule type="colorScale" priority="85">
      <colorScale>
        <cfvo type="formula" val="0"/>
        <cfvo type="formula" val="1"/>
        <cfvo type="formula" val="2"/>
        <color/>
        <color rgb="FFA8D08D"/>
        <color rgb="FFFA9090"/>
      </colorScale>
    </cfRule>
  </conditionalFormatting>
  <conditionalFormatting sqref="AD29:AD34">
    <cfRule type="cellIs" dxfId="0" priority="86" operator="equal">
      <formula>1</formula>
    </cfRule>
  </conditionalFormatting>
  <conditionalFormatting sqref="AD29:AD34">
    <cfRule type="cellIs" dxfId="1" priority="87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3.25"/>
    <col customWidth="1" min="3" max="3" width="6.88"/>
    <col customWidth="1" min="4" max="9" width="5.25"/>
    <col customWidth="1" min="10" max="10" width="1.75"/>
    <col customWidth="1" min="11" max="12" width="3.25"/>
    <col customWidth="1" min="13" max="13" width="6.88"/>
    <col customWidth="1" min="14" max="19" width="5.25"/>
    <col customWidth="1" min="20" max="20" width="1.75"/>
    <col customWidth="1" min="21" max="22" width="3.25"/>
    <col customWidth="1" min="23" max="23" width="6.88"/>
    <col customWidth="1" min="24" max="29" width="5.25"/>
    <col customWidth="1" min="30" max="30" width="1.75"/>
    <col customWidth="1" min="31" max="32" width="3.25"/>
    <col customWidth="1" min="33" max="33" width="6.88"/>
    <col customWidth="1" min="34" max="39" width="5.25"/>
    <col customWidth="1" min="40" max="40" width="1.75"/>
    <col customWidth="1" min="41" max="42" width="3.25"/>
    <col customWidth="1" min="43" max="43" width="7.0"/>
    <col customWidth="1" min="44" max="49" width="5.25"/>
  </cols>
  <sheetData>
    <row r="1">
      <c r="A1" s="1"/>
      <c r="B1" s="1"/>
      <c r="C1" s="21"/>
      <c r="D1" s="1"/>
      <c r="E1" s="1"/>
      <c r="F1" s="1"/>
      <c r="G1" s="1"/>
      <c r="H1" s="1"/>
      <c r="I1" s="1"/>
      <c r="J1" s="1"/>
      <c r="K1" s="1"/>
      <c r="L1" s="1"/>
      <c r="M1" s="21"/>
      <c r="N1" s="1"/>
      <c r="O1" s="1"/>
      <c r="P1" s="1"/>
      <c r="Q1" s="18"/>
      <c r="R1" s="18"/>
      <c r="S1" s="1"/>
      <c r="T1" s="1"/>
      <c r="U1" s="1"/>
      <c r="V1" s="1"/>
      <c r="W1" s="21"/>
      <c r="X1" s="1"/>
      <c r="Y1" s="1"/>
      <c r="Z1" s="1"/>
      <c r="AA1" s="1"/>
      <c r="AB1" s="1"/>
      <c r="AC1" s="1"/>
      <c r="AD1" s="1"/>
      <c r="AE1" s="1"/>
      <c r="AF1" s="1"/>
      <c r="AG1" s="2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>
      <c r="A2" s="1"/>
      <c r="B2" s="1"/>
      <c r="C2" s="21"/>
      <c r="D2" s="1"/>
      <c r="E2" s="1"/>
      <c r="F2" s="1"/>
      <c r="G2" s="1"/>
      <c r="H2" s="1"/>
      <c r="I2" s="1"/>
      <c r="J2" s="1"/>
      <c r="K2" s="1"/>
      <c r="L2" s="1"/>
      <c r="M2" s="21"/>
      <c r="N2" s="1"/>
      <c r="O2" s="1"/>
      <c r="P2" s="1"/>
      <c r="Q2" s="18"/>
      <c r="R2" s="18"/>
      <c r="S2" s="1"/>
      <c r="T2" s="1"/>
      <c r="U2" s="1"/>
      <c r="V2" s="1"/>
      <c r="W2" s="21"/>
      <c r="X2" s="1"/>
      <c r="Y2" s="1"/>
      <c r="Z2" s="1"/>
      <c r="AA2" s="1"/>
      <c r="AB2" s="1"/>
      <c r="AC2" s="1"/>
      <c r="AD2" s="1"/>
      <c r="AE2" s="1"/>
      <c r="AF2" s="1"/>
      <c r="AG2" s="2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>
      <c r="A3" s="1"/>
      <c r="B3" s="1"/>
      <c r="C3" s="21"/>
      <c r="D3" s="22" t="s">
        <v>31</v>
      </c>
      <c r="E3" s="23"/>
      <c r="F3" s="23"/>
      <c r="G3" s="23"/>
      <c r="H3" s="23"/>
      <c r="I3" s="23"/>
      <c r="J3" s="24"/>
      <c r="K3" s="1"/>
      <c r="L3" s="1"/>
      <c r="M3" s="24"/>
      <c r="T3" s="24"/>
      <c r="U3" s="1"/>
      <c r="V3" s="1"/>
      <c r="W3" s="24"/>
      <c r="AD3" s="24"/>
      <c r="AE3" s="1"/>
      <c r="AF3" s="1"/>
      <c r="AG3" s="24"/>
      <c r="AN3" s="24"/>
      <c r="AO3" s="1"/>
      <c r="AP3" s="24" t="s">
        <v>32</v>
      </c>
    </row>
    <row r="4" ht="15.75" customHeight="1">
      <c r="A4" s="1"/>
      <c r="B4" s="1"/>
      <c r="C4" s="25"/>
      <c r="D4" s="26" t="s">
        <v>33</v>
      </c>
      <c r="E4" s="27"/>
      <c r="F4" s="27"/>
      <c r="G4" s="27"/>
      <c r="H4" s="27"/>
      <c r="I4" s="28"/>
      <c r="J4" s="29"/>
      <c r="K4" s="1"/>
      <c r="L4" s="1"/>
      <c r="M4" s="25"/>
      <c r="N4" s="26" t="s">
        <v>33</v>
      </c>
      <c r="O4" s="27"/>
      <c r="P4" s="27"/>
      <c r="Q4" s="27"/>
      <c r="R4" s="27"/>
      <c r="S4" s="28"/>
      <c r="T4" s="29"/>
      <c r="U4" s="1"/>
      <c r="V4" s="1"/>
      <c r="W4" s="25"/>
      <c r="X4" s="26" t="s">
        <v>33</v>
      </c>
      <c r="Y4" s="27"/>
      <c r="Z4" s="27"/>
      <c r="AA4" s="27"/>
      <c r="AB4" s="27"/>
      <c r="AC4" s="28"/>
      <c r="AD4" s="29"/>
      <c r="AE4" s="1"/>
      <c r="AF4" s="1"/>
      <c r="AG4" s="25"/>
      <c r="AH4" s="26" t="s">
        <v>33</v>
      </c>
      <c r="AI4" s="27"/>
      <c r="AJ4" s="27"/>
      <c r="AK4" s="27"/>
      <c r="AL4" s="27"/>
      <c r="AM4" s="28"/>
      <c r="AN4" s="29"/>
      <c r="AO4" s="1"/>
      <c r="AP4" s="1"/>
      <c r="AQ4" s="30"/>
      <c r="AR4" s="26" t="s">
        <v>33</v>
      </c>
      <c r="AS4" s="27"/>
      <c r="AT4" s="27"/>
      <c r="AU4" s="27"/>
      <c r="AV4" s="27"/>
      <c r="AW4" s="28"/>
    </row>
    <row r="5" ht="15.75" customHeight="1">
      <c r="A5" s="1"/>
      <c r="B5" s="1"/>
      <c r="C5" s="31" t="s">
        <v>34</v>
      </c>
      <c r="D5" s="32">
        <v>1.0</v>
      </c>
      <c r="E5" s="33">
        <v>2.0</v>
      </c>
      <c r="F5" s="34">
        <v>3.0</v>
      </c>
      <c r="G5" s="32">
        <v>4.0</v>
      </c>
      <c r="H5" s="33">
        <v>5.0</v>
      </c>
      <c r="I5" s="35">
        <v>6.0</v>
      </c>
      <c r="J5" s="29"/>
      <c r="K5" s="1"/>
      <c r="L5" s="1"/>
      <c r="M5" s="31" t="s">
        <v>34</v>
      </c>
      <c r="N5" s="32">
        <v>1.0</v>
      </c>
      <c r="O5" s="33">
        <v>2.0</v>
      </c>
      <c r="P5" s="34">
        <v>3.0</v>
      </c>
      <c r="Q5" s="32">
        <v>4.0</v>
      </c>
      <c r="R5" s="33">
        <v>5.0</v>
      </c>
      <c r="S5" s="35">
        <v>6.0</v>
      </c>
      <c r="T5" s="29"/>
      <c r="U5" s="1"/>
      <c r="V5" s="1"/>
      <c r="W5" s="31" t="s">
        <v>34</v>
      </c>
      <c r="X5" s="32">
        <v>1.0</v>
      </c>
      <c r="Y5" s="33">
        <v>2.0</v>
      </c>
      <c r="Z5" s="34">
        <v>3.0</v>
      </c>
      <c r="AA5" s="32">
        <v>4.0</v>
      </c>
      <c r="AB5" s="33">
        <v>5.0</v>
      </c>
      <c r="AC5" s="35">
        <v>6.0</v>
      </c>
      <c r="AD5" s="29"/>
      <c r="AE5" s="1"/>
      <c r="AF5" s="1"/>
      <c r="AG5" s="31" t="s">
        <v>34</v>
      </c>
      <c r="AH5" s="32">
        <v>1.0</v>
      </c>
      <c r="AI5" s="33">
        <v>2.0</v>
      </c>
      <c r="AJ5" s="34">
        <v>3.0</v>
      </c>
      <c r="AK5" s="32">
        <v>4.0</v>
      </c>
      <c r="AL5" s="33">
        <v>5.0</v>
      </c>
      <c r="AM5" s="35">
        <v>6.0</v>
      </c>
      <c r="AN5" s="29"/>
      <c r="AO5" s="1"/>
      <c r="AP5" s="1"/>
      <c r="AQ5" s="36" t="s">
        <v>34</v>
      </c>
      <c r="AR5" s="32">
        <v>1.0</v>
      </c>
      <c r="AS5" s="33">
        <v>2.0</v>
      </c>
      <c r="AT5" s="34">
        <v>3.0</v>
      </c>
      <c r="AU5" s="32">
        <v>4.0</v>
      </c>
      <c r="AV5" s="33">
        <v>5.0</v>
      </c>
      <c r="AW5" s="35">
        <v>6.0</v>
      </c>
    </row>
    <row r="6">
      <c r="A6" s="37" t="s">
        <v>35</v>
      </c>
      <c r="B6" s="38" t="s">
        <v>36</v>
      </c>
      <c r="C6" s="39" t="s">
        <v>37</v>
      </c>
      <c r="D6" s="40" t="str">
        <f>'1er Año'!D$8</f>
        <v>A-201</v>
      </c>
      <c r="E6" s="40" t="str">
        <f>'1er Año'!D$10</f>
        <v>A-201</v>
      </c>
      <c r="F6" s="40" t="str">
        <f>'1er Año'!D$12</f>
        <v>A-201</v>
      </c>
      <c r="G6" s="40" t="str">
        <f>'1er Año'!D$14</f>
        <v/>
      </c>
      <c r="H6" s="40" t="str">
        <f>'1er Año'!D$16</f>
        <v/>
      </c>
      <c r="I6" s="40" t="str">
        <f>'1er Año'!D$18</f>
        <v/>
      </c>
      <c r="J6" s="30"/>
      <c r="K6" s="37" t="s">
        <v>35</v>
      </c>
      <c r="L6" s="38" t="s">
        <v>36</v>
      </c>
      <c r="M6" s="39" t="s">
        <v>37</v>
      </c>
      <c r="N6" s="40" t="str">
        <f>'1er Año'!E$8</f>
        <v>Lab.101</v>
      </c>
      <c r="O6" s="40" t="str">
        <f>'1er Año'!E$10</f>
        <v>Lab.101</v>
      </c>
      <c r="P6" s="40" t="str">
        <f>'1er Año'!E$12</f>
        <v>Lab.101</v>
      </c>
      <c r="Q6" s="40" t="str">
        <f>'1er Año'!E$14</f>
        <v/>
      </c>
      <c r="R6" s="40" t="str">
        <f>'1er Año'!E$16</f>
        <v>Lab.104</v>
      </c>
      <c r="S6" s="40" t="str">
        <f>'1er Año'!E$18</f>
        <v>Lab.104</v>
      </c>
      <c r="T6" s="41"/>
      <c r="U6" s="37" t="s">
        <v>35</v>
      </c>
      <c r="V6" s="38" t="s">
        <v>36</v>
      </c>
      <c r="W6" s="39" t="s">
        <v>37</v>
      </c>
      <c r="X6" s="40" t="str">
        <f>'1er Año'!F$8</f>
        <v>Lab.101</v>
      </c>
      <c r="Y6" s="40" t="str">
        <f>'1er Año'!#REF!</f>
        <v>#ERROR!</v>
      </c>
      <c r="Z6" s="40" t="str">
        <f>'1er Año'!F$12</f>
        <v>Lab.101</v>
      </c>
      <c r="AA6" s="40" t="str">
        <f>'1er Año'!F$14</f>
        <v/>
      </c>
      <c r="AB6" s="40" t="str">
        <f>'1er Año'!F$16</f>
        <v>Lab.104</v>
      </c>
      <c r="AC6" s="40" t="str">
        <f>'1er Año'!F$18</f>
        <v>Lab.104</v>
      </c>
      <c r="AD6" s="30"/>
      <c r="AE6" s="37" t="s">
        <v>35</v>
      </c>
      <c r="AF6" s="38" t="s">
        <v>36</v>
      </c>
      <c r="AG6" s="39" t="s">
        <v>37</v>
      </c>
      <c r="AH6" s="40" t="str">
        <f>'1er Año'!G$8</f>
        <v>Lab.101</v>
      </c>
      <c r="AI6" s="40" t="str">
        <f>'1er Año'!F$10</f>
        <v>Lab.101</v>
      </c>
      <c r="AJ6" s="40" t="str">
        <f>'1er Año'!#REF!</f>
        <v>#ERROR!</v>
      </c>
      <c r="AK6" s="40" t="str">
        <f>'1er Año'!G$14</f>
        <v/>
      </c>
      <c r="AL6" s="40" t="str">
        <f>'1er Año'!G$16</f>
        <v/>
      </c>
      <c r="AM6" s="40" t="str">
        <f>'1er Año'!G$18</f>
        <v/>
      </c>
      <c r="AN6" s="41"/>
      <c r="AO6" s="37" t="s">
        <v>35</v>
      </c>
      <c r="AP6" s="38" t="s">
        <v>36</v>
      </c>
      <c r="AQ6" s="39" t="s">
        <v>37</v>
      </c>
      <c r="AR6" s="40" t="str">
        <f>'1er Año'!#REF!</f>
        <v>#ERROR!</v>
      </c>
      <c r="AS6" s="40" t="str">
        <f>'1er Año'!H$8</f>
        <v>A-303</v>
      </c>
      <c r="AT6" s="40" t="str">
        <f>'1er Año'!H$12</f>
        <v/>
      </c>
      <c r="AU6" s="40" t="str">
        <f>'1er Año'!H$14</f>
        <v/>
      </c>
      <c r="AV6" s="40" t="str">
        <f>'1er Año'!H$16</f>
        <v/>
      </c>
      <c r="AW6" s="40" t="str">
        <f>'1er Año'!H$18</f>
        <v/>
      </c>
    </row>
    <row r="7">
      <c r="A7" s="42"/>
      <c r="B7" s="42"/>
      <c r="C7" s="39" t="s">
        <v>38</v>
      </c>
      <c r="D7" s="40" t="str">
        <f>'1er Año'!M$8</f>
        <v>A-203</v>
      </c>
      <c r="E7" s="40" t="str">
        <f>'1er Año'!M$10</f>
        <v>A-203</v>
      </c>
      <c r="F7" s="40" t="str">
        <f>'1er Año'!M$12</f>
        <v>A-203</v>
      </c>
      <c r="G7" s="40" t="str">
        <f>'1er Año'!M$14</f>
        <v/>
      </c>
      <c r="H7" s="40" t="str">
        <f>'1er Año'!M$16</f>
        <v/>
      </c>
      <c r="I7" s="40" t="str">
        <f>'1er Año'!M$18</f>
        <v/>
      </c>
      <c r="J7" s="30"/>
      <c r="K7" s="42"/>
      <c r="L7" s="42"/>
      <c r="M7" s="39" t="s">
        <v>38</v>
      </c>
      <c r="N7" s="40" t="str">
        <f>'1er Año'!#REF!</f>
        <v>#ERROR!</v>
      </c>
      <c r="O7" s="40" t="str">
        <f>'1er Año'!#REF!</f>
        <v>#ERROR!</v>
      </c>
      <c r="P7" s="40" t="str">
        <f>'1er Año'!N$8</f>
        <v>Lab.101</v>
      </c>
      <c r="Q7" s="40" t="str">
        <f>'1er Año'!N$14</f>
        <v/>
      </c>
      <c r="R7" s="40" t="str">
        <f>'1er Año'!N$16</f>
        <v>Lab.104</v>
      </c>
      <c r="S7" s="40" t="str">
        <f>'1er Año'!N$18</f>
        <v>Lab.104</v>
      </c>
      <c r="T7" s="41"/>
      <c r="U7" s="42"/>
      <c r="V7" s="42"/>
      <c r="W7" s="39" t="s">
        <v>38</v>
      </c>
      <c r="X7" s="40" t="str">
        <f>'1er Año'!O$12</f>
        <v>Lab.101</v>
      </c>
      <c r="Y7" s="40" t="str">
        <f>'1er Año'!O$10</f>
        <v>Lab.101</v>
      </c>
      <c r="Z7" s="40" t="str">
        <f>'1er Año'!#REF!</f>
        <v>#ERROR!</v>
      </c>
      <c r="AA7" s="40" t="str">
        <f>'1er Año'!O$14</f>
        <v/>
      </c>
      <c r="AB7" s="40" t="str">
        <f>'1er Año'!O$16</f>
        <v>Lab.104</v>
      </c>
      <c r="AC7" s="40" t="str">
        <f>'1er Año'!O$18</f>
        <v>Lab.104</v>
      </c>
      <c r="AD7" s="30"/>
      <c r="AE7" s="42"/>
      <c r="AF7" s="42"/>
      <c r="AG7" s="39" t="s">
        <v>38</v>
      </c>
      <c r="AH7" s="40" t="str">
        <f>'1er Año'!P$8</f>
        <v>A-203</v>
      </c>
      <c r="AI7" s="40" t="str">
        <f>'1er Año'!P$10</f>
        <v>Lab.101</v>
      </c>
      <c r="AJ7" s="40" t="str">
        <f>'1er Año'!P$12</f>
        <v/>
      </c>
      <c r="AK7" s="40" t="str">
        <f>'1er Año'!P$14</f>
        <v/>
      </c>
      <c r="AL7" s="40" t="str">
        <f>'1er Año'!P$16</f>
        <v/>
      </c>
      <c r="AM7" s="40" t="str">
        <f>'1er Año'!P$18</f>
        <v/>
      </c>
      <c r="AN7" s="41"/>
      <c r="AO7" s="42"/>
      <c r="AP7" s="42"/>
      <c r="AQ7" s="39" t="s">
        <v>38</v>
      </c>
      <c r="AR7" s="40" t="str">
        <f>'1er Año'!Q$8</f>
        <v>A-203</v>
      </c>
      <c r="AS7" s="40" t="str">
        <f>'1er Año'!Q$10</f>
        <v>A-203</v>
      </c>
      <c r="AT7" s="40" t="str">
        <f>'1er Año'!Q$12</f>
        <v/>
      </c>
      <c r="AU7" s="40" t="str">
        <f>'1er Año'!Q$14</f>
        <v/>
      </c>
      <c r="AV7" s="40" t="str">
        <f>'1er Año'!Q$16</f>
        <v/>
      </c>
      <c r="AW7" s="40" t="str">
        <f>'1er Año'!Q$18</f>
        <v/>
      </c>
    </row>
    <row r="8">
      <c r="A8" s="42"/>
      <c r="B8" s="42"/>
      <c r="C8" s="39" t="s">
        <v>39</v>
      </c>
      <c r="D8" s="40" t="str">
        <f>'1er Año'!E$25</f>
        <v>Lab.101</v>
      </c>
      <c r="E8" s="40" t="str">
        <f>'1er Año'!D$25</f>
        <v>A-202</v>
      </c>
      <c r="F8" s="40" t="str">
        <f>'1er Año'!D$27</f>
        <v>A-202</v>
      </c>
      <c r="G8" s="40" t="str">
        <f>'1er Año'!D$29</f>
        <v/>
      </c>
      <c r="H8" s="40" t="str">
        <f>'1er Año'!D$31</f>
        <v/>
      </c>
      <c r="I8" s="40" t="str">
        <f>'1er Año'!D$33</f>
        <v/>
      </c>
      <c r="J8" s="30"/>
      <c r="K8" s="42"/>
      <c r="L8" s="42"/>
      <c r="M8" s="39" t="s">
        <v>39</v>
      </c>
      <c r="N8" s="40" t="str">
        <f>'1er Año'!#REF!</f>
        <v>#ERROR!</v>
      </c>
      <c r="O8" s="40" t="str">
        <f>'1er Año'!#REF!</f>
        <v>#ERROR!</v>
      </c>
      <c r="P8" s="40" t="str">
        <f>'1er Año'!E$27</f>
        <v>Lab.101</v>
      </c>
      <c r="Q8" s="40" t="str">
        <f>'1er Año'!E$29</f>
        <v/>
      </c>
      <c r="R8" s="40" t="str">
        <f>'1er Año'!E$31</f>
        <v>Lab.104</v>
      </c>
      <c r="S8" s="40" t="str">
        <f>'1er Año'!E$33</f>
        <v>Lab.104</v>
      </c>
      <c r="T8" s="41"/>
      <c r="U8" s="42"/>
      <c r="V8" s="42"/>
      <c r="W8" s="39" t="s">
        <v>39</v>
      </c>
      <c r="X8" s="40" t="str">
        <f>'1er Año'!F$23</f>
        <v>Lab.101</v>
      </c>
      <c r="Y8" s="40" t="str">
        <f>'1er Año'!F$25</f>
        <v>Lab.101</v>
      </c>
      <c r="Z8" s="40" t="str">
        <f>'1er Año'!F$27</f>
        <v>Lab.101</v>
      </c>
      <c r="AA8" s="40" t="str">
        <f>'1er Año'!F$29</f>
        <v/>
      </c>
      <c r="AB8" s="40" t="str">
        <f>'1er Año'!F$31</f>
        <v>Lab.104</v>
      </c>
      <c r="AC8" s="40" t="str">
        <f>'1er Año'!F$33</f>
        <v>Lab.104</v>
      </c>
      <c r="AD8" s="30"/>
      <c r="AE8" s="42"/>
      <c r="AF8" s="42"/>
      <c r="AG8" s="39" t="s">
        <v>39</v>
      </c>
      <c r="AH8" s="40" t="str">
        <f>'1er Año'!G$23</f>
        <v/>
      </c>
      <c r="AI8" s="40" t="str">
        <f>'1er Año'!G$25</f>
        <v>A-202</v>
      </c>
      <c r="AJ8" s="40" t="str">
        <f>'1er Año'!G$27</f>
        <v>Lab.101</v>
      </c>
      <c r="AK8" s="40" t="str">
        <f>'1er Año'!G$29</f>
        <v/>
      </c>
      <c r="AL8" s="40" t="str">
        <f>'1er Año'!G$31</f>
        <v/>
      </c>
      <c r="AM8" s="40" t="str">
        <f>'1er Año'!G$33</f>
        <v/>
      </c>
      <c r="AN8" s="41"/>
      <c r="AO8" s="42"/>
      <c r="AP8" s="42"/>
      <c r="AQ8" s="39" t="s">
        <v>39</v>
      </c>
      <c r="AR8" s="40" t="str">
        <f>'1er Año'!H$23</f>
        <v>A-202</v>
      </c>
      <c r="AS8" s="40" t="str">
        <f>'1er Año'!H$25</f>
        <v>A-202</v>
      </c>
      <c r="AT8" s="40" t="str">
        <f>'1er Año'!H$27</f>
        <v/>
      </c>
      <c r="AU8" s="40" t="str">
        <f>'1er Año'!H$29</f>
        <v/>
      </c>
      <c r="AV8" s="40" t="str">
        <f>'1er Año'!H$31</f>
        <v/>
      </c>
      <c r="AW8" s="40" t="str">
        <f>'1er Año'!H$33</f>
        <v/>
      </c>
    </row>
    <row r="9" ht="15.75" customHeight="1">
      <c r="A9" s="42"/>
      <c r="B9" s="43"/>
      <c r="C9" s="39" t="s">
        <v>40</v>
      </c>
      <c r="D9" s="40" t="str">
        <f>'1er Año'!M$23</f>
        <v>S-201</v>
      </c>
      <c r="E9" s="40" t="str">
        <f>'1er Año'!M$25</f>
        <v>A-204</v>
      </c>
      <c r="F9" s="40" t="str">
        <f>'1er Año'!M$27</f>
        <v>A-204</v>
      </c>
      <c r="G9" s="40" t="str">
        <f>'1er Año'!M$29</f>
        <v/>
      </c>
      <c r="H9" s="40" t="str">
        <f>'1er Año'!M$31</f>
        <v/>
      </c>
      <c r="I9" s="40" t="str">
        <f>'1er Año'!M$33</f>
        <v/>
      </c>
      <c r="J9" s="40" t="str">
        <f>'1er Año'!S$23</f>
        <v/>
      </c>
      <c r="K9" s="42"/>
      <c r="L9" s="43"/>
      <c r="M9" s="39" t="s">
        <v>40</v>
      </c>
      <c r="N9" s="40" t="str">
        <f>'1er Año'!N$23</f>
        <v>Lab.101</v>
      </c>
      <c r="O9" s="40" t="str">
        <f>'1er Año'!N$25</f>
        <v>Lab.101</v>
      </c>
      <c r="P9" s="40" t="str">
        <f>'1er Año'!O$27</f>
        <v>Lab.101</v>
      </c>
      <c r="Q9" s="40" t="str">
        <f>'1er Año'!N$29</f>
        <v/>
      </c>
      <c r="R9" s="40" t="str">
        <f>'1er Año'!N$31</f>
        <v>Lab.104</v>
      </c>
      <c r="S9" s="40" t="str">
        <f>'1er Año'!N$33</f>
        <v>Lab.104</v>
      </c>
      <c r="T9" s="41"/>
      <c r="U9" s="42"/>
      <c r="V9" s="43"/>
      <c r="W9" s="39" t="s">
        <v>40</v>
      </c>
      <c r="X9" s="40" t="str">
        <f>'1er Año'!#REF!</f>
        <v>#ERROR!</v>
      </c>
      <c r="Y9" s="40" t="str">
        <f>'1er Año'!O$25</f>
        <v>Lab.101</v>
      </c>
      <c r="Z9" s="40" t="str">
        <f>'1er Año'!O$23</f>
        <v>Lab.101</v>
      </c>
      <c r="AA9" s="40" t="str">
        <f>'1er Año'!O$29</f>
        <v/>
      </c>
      <c r="AB9" s="40" t="str">
        <f>'1er Año'!O$31</f>
        <v>Lab.104</v>
      </c>
      <c r="AC9" s="40" t="str">
        <f>'1er Año'!O$33</f>
        <v>Lab.104</v>
      </c>
      <c r="AD9" s="30"/>
      <c r="AE9" s="42"/>
      <c r="AF9" s="43"/>
      <c r="AG9" s="39" t="s">
        <v>40</v>
      </c>
      <c r="AH9" s="40" t="str">
        <f>'1er Año'!P$23</f>
        <v/>
      </c>
      <c r="AI9" s="40" t="str">
        <f>'1er Año'!P$25</f>
        <v>Lab.104</v>
      </c>
      <c r="AJ9" s="40" t="str">
        <f>'1er Año'!P$27</f>
        <v>A-204</v>
      </c>
      <c r="AK9" s="40" t="str">
        <f>'1er Año'!P$29</f>
        <v/>
      </c>
      <c r="AL9" s="40" t="str">
        <f>'1er Año'!P$31</f>
        <v/>
      </c>
      <c r="AM9" s="40" t="str">
        <f>'1er Año'!P$33</f>
        <v/>
      </c>
      <c r="AN9" s="41"/>
      <c r="AO9" s="42"/>
      <c r="AP9" s="43"/>
      <c r="AQ9" s="39" t="s">
        <v>40</v>
      </c>
      <c r="AR9" s="40" t="str">
        <f>'1er Año'!Q$23</f>
        <v>A-204</v>
      </c>
      <c r="AS9" s="40" t="str">
        <f>'1er Año'!Q$25</f>
        <v>A-204</v>
      </c>
      <c r="AT9" s="40" t="str">
        <f>'1er Año'!Q$27</f>
        <v/>
      </c>
      <c r="AU9" s="40" t="str">
        <f>'1er Año'!Q$29</f>
        <v/>
      </c>
      <c r="AV9" s="40" t="str">
        <f>'1er Año'!Q$31</f>
        <v/>
      </c>
      <c r="AW9" s="40" t="str">
        <f>'1er Año'!Q$33</f>
        <v/>
      </c>
    </row>
    <row r="10">
      <c r="A10" s="44" t="s">
        <v>41</v>
      </c>
      <c r="B10" s="45" t="s">
        <v>36</v>
      </c>
      <c r="C10" s="39" t="s">
        <v>42</v>
      </c>
      <c r="D10" s="40" t="str">
        <f>'2do Año'!D$8</f>
        <v>A-301</v>
      </c>
      <c r="E10" s="40" t="str">
        <f>'2do Año'!D$10</f>
        <v>A-301</v>
      </c>
      <c r="F10" s="40" t="str">
        <f>'2do Año'!D$12</f>
        <v>A-301</v>
      </c>
      <c r="G10" s="40" t="str">
        <f>'2do Año'!D$14</f>
        <v/>
      </c>
      <c r="H10" s="40" t="str">
        <f>'2do Año'!D$16</f>
        <v/>
      </c>
      <c r="I10" s="40" t="str">
        <f>'2do Año'!D$18</f>
        <v/>
      </c>
      <c r="J10" s="30"/>
      <c r="K10" s="44" t="s">
        <v>41</v>
      </c>
      <c r="L10" s="45" t="s">
        <v>36</v>
      </c>
      <c r="M10" s="39" t="s">
        <v>42</v>
      </c>
      <c r="N10" s="40" t="str">
        <f>'2do Año'!E$8</f>
        <v>S-301</v>
      </c>
      <c r="O10" s="40" t="str">
        <f>'2do Año'!E$10</f>
        <v>S-301</v>
      </c>
      <c r="P10" s="40" t="str">
        <f>'2do Año'!E$12</f>
        <v/>
      </c>
      <c r="Q10" s="40" t="str">
        <f>'2do Año'!E$14</f>
        <v/>
      </c>
      <c r="R10" s="40" t="str">
        <f>'2do Año'!E$16</f>
        <v/>
      </c>
      <c r="S10" s="40" t="str">
        <f>'2do Año'!E$18</f>
        <v/>
      </c>
      <c r="T10" s="41"/>
      <c r="U10" s="44" t="s">
        <v>41</v>
      </c>
      <c r="V10" s="45" t="s">
        <v>36</v>
      </c>
      <c r="W10" s="39" t="s">
        <v>42</v>
      </c>
      <c r="X10" s="40" t="str">
        <f>'2do Año'!F$8</f>
        <v/>
      </c>
      <c r="Y10" s="40" t="str">
        <f>'2do Año'!F$10</f>
        <v>A-301</v>
      </c>
      <c r="Z10" s="40" t="str">
        <f>'2do Año'!F$12</f>
        <v>A-301</v>
      </c>
      <c r="AA10" s="40" t="str">
        <f>'2do Año'!F$14</f>
        <v/>
      </c>
      <c r="AB10" s="40" t="str">
        <f>'2do Año'!F$16</f>
        <v/>
      </c>
      <c r="AC10" s="40" t="str">
        <f>'2do Año'!F$18</f>
        <v/>
      </c>
      <c r="AD10" s="30"/>
      <c r="AE10" s="44" t="s">
        <v>41</v>
      </c>
      <c r="AF10" s="45" t="s">
        <v>36</v>
      </c>
      <c r="AG10" s="39" t="s">
        <v>42</v>
      </c>
      <c r="AH10" s="40" t="str">
        <f>'2do Año'!G$8</f>
        <v/>
      </c>
      <c r="AI10" s="40" t="str">
        <f>'2do Año'!G$10</f>
        <v>A-301</v>
      </c>
      <c r="AJ10" s="40" t="str">
        <f>'2do Año'!G$12</f>
        <v/>
      </c>
      <c r="AK10" s="40" t="str">
        <f>'2do Año'!G$14</f>
        <v/>
      </c>
      <c r="AL10" s="40" t="str">
        <f>'2do Año'!G$16</f>
        <v/>
      </c>
      <c r="AM10" s="40" t="str">
        <f>'2do Año'!G$18</f>
        <v/>
      </c>
      <c r="AN10" s="41"/>
      <c r="AO10" s="44" t="s">
        <v>41</v>
      </c>
      <c r="AP10" s="45" t="s">
        <v>36</v>
      </c>
      <c r="AQ10" s="39" t="s">
        <v>42</v>
      </c>
      <c r="AR10" s="40" t="str">
        <f>'2do Año'!H$8</f>
        <v>A-301</v>
      </c>
      <c r="AS10" s="40" t="str">
        <f>'2do Año'!H$10</f>
        <v>A-301</v>
      </c>
      <c r="AT10" s="40" t="str">
        <f>'2do Año'!H$12</f>
        <v>A-301</v>
      </c>
      <c r="AU10" s="40" t="str">
        <f>'2do Año'!H$14</f>
        <v/>
      </c>
      <c r="AV10" s="40" t="str">
        <f>'2do Año'!H$16</f>
        <v/>
      </c>
      <c r="AW10" s="40" t="str">
        <f>'2do Año'!H$18</f>
        <v/>
      </c>
    </row>
    <row r="11">
      <c r="A11" s="42"/>
      <c r="B11" s="42"/>
      <c r="C11" s="39" t="s">
        <v>43</v>
      </c>
      <c r="D11" s="40" t="str">
        <f>'2do Año'!M$8</f>
        <v>A-302</v>
      </c>
      <c r="E11" s="40" t="str">
        <f>'2do Año'!M$10</f>
        <v>A-302</v>
      </c>
      <c r="F11" s="40" t="str">
        <f>'2do Año'!M$12</f>
        <v>A-302</v>
      </c>
      <c r="G11" s="40" t="str">
        <f>'2do Año'!M$14</f>
        <v/>
      </c>
      <c r="H11" s="40" t="str">
        <f>'2do Año'!M$16</f>
        <v/>
      </c>
      <c r="I11" s="40" t="str">
        <f>'2do Año'!M$18</f>
        <v/>
      </c>
      <c r="J11" s="30"/>
      <c r="K11" s="42"/>
      <c r="L11" s="42"/>
      <c r="M11" s="39" t="s">
        <v>43</v>
      </c>
      <c r="N11" s="40" t="str">
        <f>'2do Año'!N$8</f>
        <v>S-301</v>
      </c>
      <c r="O11" s="40" t="str">
        <f>'2do Año'!N$10</f>
        <v>S-301</v>
      </c>
      <c r="P11" s="40" t="str">
        <f>'2do Año'!N$12</f>
        <v/>
      </c>
      <c r="Q11" s="40" t="str">
        <f>'2do Año'!N$14</f>
        <v/>
      </c>
      <c r="R11" s="40" t="str">
        <f>'2do Año'!N$16</f>
        <v/>
      </c>
      <c r="S11" s="40" t="str">
        <f>'2do Año'!N$18</f>
        <v/>
      </c>
      <c r="T11" s="41"/>
      <c r="U11" s="42"/>
      <c r="V11" s="42"/>
      <c r="W11" s="39" t="s">
        <v>43</v>
      </c>
      <c r="X11" s="40" t="str">
        <f>'2do Año'!O$8</f>
        <v>A-302</v>
      </c>
      <c r="Y11" s="40" t="str">
        <f>'2do Año'!O$10</f>
        <v>A-302</v>
      </c>
      <c r="Z11" s="40" t="str">
        <f>'2do Año'!O$12</f>
        <v/>
      </c>
      <c r="AA11" s="40" t="str">
        <f>'2do Año'!O$14</f>
        <v/>
      </c>
      <c r="AB11" s="40" t="str">
        <f>'2do Año'!O$16</f>
        <v/>
      </c>
      <c r="AC11" s="40" t="str">
        <f>'2do Año'!O$18</f>
        <v/>
      </c>
      <c r="AD11" s="30"/>
      <c r="AE11" s="42"/>
      <c r="AF11" s="42"/>
      <c r="AG11" s="39" t="s">
        <v>43</v>
      </c>
      <c r="AH11" s="40" t="str">
        <f>'2do Año'!P$8</f>
        <v>A-302</v>
      </c>
      <c r="AI11" s="40" t="str">
        <f>'2do Año'!P$10</f>
        <v>A-302</v>
      </c>
      <c r="AJ11" s="40" t="str">
        <f>'2do Año'!P$12</f>
        <v/>
      </c>
      <c r="AK11" s="40" t="str">
        <f>'2do Año'!P$14</f>
        <v/>
      </c>
      <c r="AL11" s="40" t="str">
        <f>'2do Año'!P$16</f>
        <v/>
      </c>
      <c r="AM11" s="40" t="str">
        <f>'2do Año'!P$18</f>
        <v/>
      </c>
      <c r="AN11" s="41"/>
      <c r="AO11" s="42"/>
      <c r="AP11" s="42"/>
      <c r="AQ11" s="39" t="s">
        <v>43</v>
      </c>
      <c r="AR11" s="40" t="str">
        <f>'2do Año'!Q$8</f>
        <v/>
      </c>
      <c r="AS11" s="40" t="str">
        <f>'2do Año'!Q$10</f>
        <v>A-302</v>
      </c>
      <c r="AT11" s="40" t="str">
        <f>'2do Año'!Q$12</f>
        <v>A-302</v>
      </c>
      <c r="AU11" s="40" t="str">
        <f>'2do Año'!Q$14</f>
        <v/>
      </c>
      <c r="AV11" s="40" t="str">
        <f>'2do Año'!Q$16</f>
        <v/>
      </c>
      <c r="AW11" s="40" t="str">
        <f>'2do Año'!Q$18</f>
        <v/>
      </c>
    </row>
    <row r="12" ht="18.75" customHeight="1">
      <c r="A12" s="46"/>
      <c r="B12" s="47"/>
      <c r="C12" s="39" t="s">
        <v>44</v>
      </c>
      <c r="D12" s="40" t="str">
        <f>'2do Año'!D$23</f>
        <v>A-305</v>
      </c>
      <c r="E12" s="40" t="str">
        <f>'2do Año'!D$25</f>
        <v>A-305</v>
      </c>
      <c r="F12" s="40" t="str">
        <f>'2do Año'!D$27</f>
        <v>A-305</v>
      </c>
      <c r="G12" s="40" t="str">
        <f>'2do Año'!D$29</f>
        <v/>
      </c>
      <c r="H12" s="40" t="str">
        <f>'2do Año'!D$31</f>
        <v/>
      </c>
      <c r="I12" s="40" t="str">
        <f>'2do Año'!D$33</f>
        <v/>
      </c>
      <c r="J12" s="30"/>
      <c r="K12" s="46"/>
      <c r="L12" s="47"/>
      <c r="M12" s="39" t="s">
        <v>44</v>
      </c>
      <c r="N12" s="40" t="str">
        <f>'2do Año'!E$23</f>
        <v>S-301</v>
      </c>
      <c r="O12" s="40" t="str">
        <f>'2do Año'!E$25</f>
        <v>S-301</v>
      </c>
      <c r="P12" s="40" t="str">
        <f>'2do Año'!E$27</f>
        <v/>
      </c>
      <c r="Q12" s="40" t="str">
        <f>'2do Año'!E$29</f>
        <v/>
      </c>
      <c r="R12" s="40" t="str">
        <f>'2do Año'!E$31</f>
        <v/>
      </c>
      <c r="S12" s="40" t="str">
        <f>'2do Año'!E$33</f>
        <v/>
      </c>
      <c r="T12" s="41"/>
      <c r="U12" s="46"/>
      <c r="V12" s="47"/>
      <c r="W12" s="39" t="s">
        <v>44</v>
      </c>
      <c r="X12" s="40" t="str">
        <f>'2do Año'!F$23</f>
        <v/>
      </c>
      <c r="Y12" s="40" t="str">
        <f>'2do Año'!F$25</f>
        <v>A-305</v>
      </c>
      <c r="Z12" s="40" t="str">
        <f>'2do Año'!F$27</f>
        <v>A-305</v>
      </c>
      <c r="AA12" s="40" t="str">
        <f>'2do Año'!F$29</f>
        <v/>
      </c>
      <c r="AB12" s="40" t="str">
        <f>'2do Año'!F$31</f>
        <v/>
      </c>
      <c r="AC12" s="40" t="str">
        <f>'2do Año'!F$33</f>
        <v/>
      </c>
      <c r="AD12" s="30"/>
      <c r="AE12" s="46"/>
      <c r="AF12" s="47"/>
      <c r="AG12" s="39" t="s">
        <v>44</v>
      </c>
      <c r="AH12" s="40" t="str">
        <f>'2do Año'!G$23</f>
        <v/>
      </c>
      <c r="AI12" s="40" t="str">
        <f>'2do Año'!G$25</f>
        <v>A-305</v>
      </c>
      <c r="AJ12" s="40" t="str">
        <f>'2do Año'!G$27</f>
        <v>A-305</v>
      </c>
      <c r="AK12" s="40" t="str">
        <f>'2do Año'!G$29</f>
        <v/>
      </c>
      <c r="AL12" s="40" t="str">
        <f>'2do Año'!G$31</f>
        <v/>
      </c>
      <c r="AM12" s="40" t="str">
        <f>'2do Año'!G$33</f>
        <v/>
      </c>
      <c r="AN12" s="41"/>
      <c r="AO12" s="46"/>
      <c r="AP12" s="47"/>
      <c r="AQ12" s="39" t="s">
        <v>44</v>
      </c>
      <c r="AR12" s="40" t="str">
        <f>'2do Año'!H$23</f>
        <v>A-305</v>
      </c>
      <c r="AS12" s="40" t="str">
        <f>'2do Año'!H$25</f>
        <v>A-305</v>
      </c>
      <c r="AT12" s="40" t="str">
        <f>'2do Año'!H$27</f>
        <v/>
      </c>
      <c r="AU12" s="40" t="str">
        <f>'2do Año'!H$29</f>
        <v/>
      </c>
      <c r="AV12" s="40" t="str">
        <f>'2do Año'!H$31</f>
        <v/>
      </c>
      <c r="AW12" s="40" t="str">
        <f>'2do Año'!H$33</f>
        <v/>
      </c>
    </row>
    <row r="13">
      <c r="A13" s="44" t="s">
        <v>45</v>
      </c>
      <c r="B13" s="45" t="s">
        <v>36</v>
      </c>
      <c r="C13" s="39" t="s">
        <v>46</v>
      </c>
      <c r="D13" s="40" t="str">
        <f>'3er Año'!D$8</f>
        <v/>
      </c>
      <c r="E13" s="40" t="str">
        <f>'3er Año'!D$10</f>
        <v/>
      </c>
      <c r="F13" s="40" t="str">
        <f>'3er Año'!D$12</f>
        <v/>
      </c>
      <c r="G13" s="40" t="str">
        <f>'3er Año'!D$14</f>
        <v/>
      </c>
      <c r="H13" s="40" t="str">
        <f>'3er Año'!D$16</f>
        <v/>
      </c>
      <c r="I13" s="40" t="str">
        <f>'3er Año'!D$18</f>
        <v/>
      </c>
      <c r="J13" s="30"/>
      <c r="K13" s="44" t="s">
        <v>45</v>
      </c>
      <c r="L13" s="45" t="s">
        <v>36</v>
      </c>
      <c r="M13" s="39" t="s">
        <v>46</v>
      </c>
      <c r="N13" s="40" t="str">
        <f>'3er Año'!E$8</f>
        <v>A-301</v>
      </c>
      <c r="O13" s="40" t="str">
        <f>'3er Año'!E$10</f>
        <v>A-301</v>
      </c>
      <c r="P13" s="40" t="str">
        <f>'3er Año'!E$12</f>
        <v>A-301</v>
      </c>
      <c r="Q13" s="40" t="str">
        <f>'3er Año'!E$14</f>
        <v/>
      </c>
      <c r="R13" s="40" t="str">
        <f>'3er Año'!E$16</f>
        <v/>
      </c>
      <c r="S13" s="40" t="str">
        <f>'3er Año'!E$18</f>
        <v/>
      </c>
      <c r="T13" s="41"/>
      <c r="U13" s="44" t="s">
        <v>45</v>
      </c>
      <c r="V13" s="45" t="s">
        <v>36</v>
      </c>
      <c r="W13" s="39" t="s">
        <v>46</v>
      </c>
      <c r="X13" s="40" t="str">
        <f>'3er Año'!F$8</f>
        <v/>
      </c>
      <c r="Y13" s="40" t="str">
        <f>'3er Año'!F$10</f>
        <v/>
      </c>
      <c r="Z13" s="40" t="str">
        <f>'3er Año'!F$12</f>
        <v/>
      </c>
      <c r="AA13" s="40" t="str">
        <f>'3er Año'!F$14</f>
        <v/>
      </c>
      <c r="AB13" s="40" t="str">
        <f>'3er Año'!F$16</f>
        <v/>
      </c>
      <c r="AC13" s="40" t="str">
        <f>'3er Año'!F$18</f>
        <v/>
      </c>
      <c r="AD13" s="30"/>
      <c r="AE13" s="44" t="s">
        <v>45</v>
      </c>
      <c r="AF13" s="45" t="s">
        <v>36</v>
      </c>
      <c r="AG13" s="39" t="s">
        <v>46</v>
      </c>
      <c r="AH13" s="40" t="str">
        <f>'3er Año'!G$8</f>
        <v/>
      </c>
      <c r="AI13" s="40" t="str">
        <f>'3er Año'!G$10</f>
        <v/>
      </c>
      <c r="AJ13" s="40" t="str">
        <f>'3er Año'!G$12</f>
        <v/>
      </c>
      <c r="AK13" s="40" t="str">
        <f>'3er Año'!G$14</f>
        <v/>
      </c>
      <c r="AL13" s="40" t="str">
        <f>'3er Año'!G$16</f>
        <v/>
      </c>
      <c r="AM13" s="40" t="str">
        <f>'3er Año'!G$18</f>
        <v/>
      </c>
      <c r="AN13" s="41"/>
      <c r="AO13" s="44" t="s">
        <v>45</v>
      </c>
      <c r="AP13" s="45" t="s">
        <v>36</v>
      </c>
      <c r="AQ13" s="39" t="s">
        <v>46</v>
      </c>
      <c r="AR13" s="40" t="str">
        <f>'3er Año'!H$8</f>
        <v>S-201</v>
      </c>
      <c r="AS13" s="40" t="str">
        <f>'3er Año'!H$10</f>
        <v>S-201</v>
      </c>
      <c r="AT13" s="40" t="str">
        <f>'3er Año'!H$12</f>
        <v>S-201</v>
      </c>
      <c r="AU13" s="40" t="str">
        <f>'3er Año'!H$14</f>
        <v/>
      </c>
      <c r="AV13" s="40" t="str">
        <f>'3er Año'!H$16</f>
        <v/>
      </c>
      <c r="AW13" s="40" t="str">
        <f>'3er Año'!H$18</f>
        <v/>
      </c>
    </row>
    <row r="14">
      <c r="A14" s="42"/>
      <c r="B14" s="42"/>
      <c r="C14" s="39" t="s">
        <v>47</v>
      </c>
      <c r="D14" s="40" t="str">
        <f>'3er Año'!M$8</f>
        <v/>
      </c>
      <c r="E14" s="40" t="str">
        <f>'3er Año'!M$10</f>
        <v/>
      </c>
      <c r="F14" s="40" t="str">
        <f>'3er Año'!M$12</f>
        <v/>
      </c>
      <c r="G14" s="40" t="str">
        <f>'3er Año'!M$14</f>
        <v/>
      </c>
      <c r="H14" s="40" t="str">
        <f>'3er Año'!M$16</f>
        <v/>
      </c>
      <c r="I14" s="40" t="str">
        <f>'3er Año'!M$18</f>
        <v/>
      </c>
      <c r="J14" s="30"/>
      <c r="K14" s="42"/>
      <c r="L14" s="42"/>
      <c r="M14" s="39" t="s">
        <v>47</v>
      </c>
      <c r="N14" s="40" t="str">
        <f>'3er Año'!N$8</f>
        <v/>
      </c>
      <c r="O14" s="40" t="str">
        <f>'3er Año'!N$10</f>
        <v/>
      </c>
      <c r="P14" s="40" t="str">
        <f>'3er Año'!N$12</f>
        <v/>
      </c>
      <c r="Q14" s="40" t="str">
        <f>'3er Año'!N$14</f>
        <v/>
      </c>
      <c r="R14" s="40" t="str">
        <f>'3er Año'!N$16</f>
        <v/>
      </c>
      <c r="S14" s="40" t="str">
        <f>'3er Año'!N$18</f>
        <v/>
      </c>
      <c r="T14" s="41"/>
      <c r="U14" s="42"/>
      <c r="V14" s="42"/>
      <c r="W14" s="39" t="s">
        <v>47</v>
      </c>
      <c r="X14" s="40" t="str">
        <f>'3er Año'!O$8</f>
        <v/>
      </c>
      <c r="Y14" s="40" t="str">
        <f>'3er Año'!O$10</f>
        <v/>
      </c>
      <c r="Z14" s="40" t="str">
        <f>'3er Año'!O$12</f>
        <v/>
      </c>
      <c r="AA14" s="40" t="str">
        <f>'3er Año'!O$14</f>
        <v>A-302</v>
      </c>
      <c r="AB14" s="40" t="str">
        <f>'3er Año'!O$16</f>
        <v>A-302</v>
      </c>
      <c r="AC14" s="40" t="str">
        <f>'3er Año'!O$18</f>
        <v>A-302</v>
      </c>
      <c r="AD14" s="30"/>
      <c r="AE14" s="42"/>
      <c r="AF14" s="42"/>
      <c r="AG14" s="39" t="s">
        <v>47</v>
      </c>
      <c r="AH14" s="40" t="str">
        <f>'3er Año'!P$8</f>
        <v/>
      </c>
      <c r="AI14" s="40" t="str">
        <f>'3er Año'!P$10</f>
        <v/>
      </c>
      <c r="AJ14" s="40" t="str">
        <f>'3er Año'!P$12</f>
        <v/>
      </c>
      <c r="AK14" s="40" t="str">
        <f>'3er Año'!P$14</f>
        <v/>
      </c>
      <c r="AL14" s="40" t="str">
        <f>'3er Año'!P$16</f>
        <v/>
      </c>
      <c r="AM14" s="40" t="str">
        <f>'3er Año'!P$18</f>
        <v/>
      </c>
      <c r="AN14" s="41"/>
      <c r="AO14" s="42"/>
      <c r="AP14" s="42"/>
      <c r="AQ14" s="39" t="s">
        <v>47</v>
      </c>
      <c r="AR14" s="40" t="str">
        <f>'3er Año'!Q$8</f>
        <v>S-201</v>
      </c>
      <c r="AS14" s="40" t="str">
        <f>'3er Año'!Q$10</f>
        <v>S-201</v>
      </c>
      <c r="AT14" s="40" t="str">
        <f>'3er Año'!Q$12</f>
        <v>S-201</v>
      </c>
      <c r="AU14" s="40" t="str">
        <f>'3er Año'!Q$14</f>
        <v/>
      </c>
      <c r="AV14" s="40" t="str">
        <f>'3er Año'!Q$16</f>
        <v/>
      </c>
      <c r="AW14" s="40" t="str">
        <f>'3er Año'!Q$18</f>
        <v/>
      </c>
    </row>
    <row r="15">
      <c r="A15" s="42"/>
      <c r="B15" s="42"/>
      <c r="C15" s="39" t="s">
        <v>48</v>
      </c>
      <c r="D15" s="40" t="str">
        <f>'3er Año'!D$23</f>
        <v/>
      </c>
      <c r="E15" s="40" t="str">
        <f>'3er Año'!D$25</f>
        <v/>
      </c>
      <c r="F15" s="40" t="str">
        <f>'3er Año'!D$27</f>
        <v/>
      </c>
      <c r="G15" s="40" t="str">
        <f>'3er Año'!D$29</f>
        <v/>
      </c>
      <c r="H15" s="40" t="str">
        <f>'3er Año'!D$31</f>
        <v/>
      </c>
      <c r="I15" s="40" t="str">
        <f>'3er Año'!D$33</f>
        <v/>
      </c>
      <c r="J15" s="30"/>
      <c r="K15" s="42"/>
      <c r="L15" s="42"/>
      <c r="M15" s="39" t="s">
        <v>48</v>
      </c>
      <c r="N15" s="40" t="str">
        <f>'3er Año'!E$23</f>
        <v>A-301</v>
      </c>
      <c r="O15" s="40" t="str">
        <f>'3er Año'!E$25</f>
        <v>A-301</v>
      </c>
      <c r="P15" s="40" t="str">
        <f>'3er Año'!E$27</f>
        <v>A-301</v>
      </c>
      <c r="Q15" s="40" t="str">
        <f>'3er Año'!E$29</f>
        <v/>
      </c>
      <c r="R15" s="40" t="str">
        <f>'3er Año'!E$31</f>
        <v/>
      </c>
      <c r="S15" s="40" t="str">
        <f>'3er Año'!E$33</f>
        <v/>
      </c>
      <c r="T15" s="41"/>
      <c r="U15" s="42"/>
      <c r="V15" s="42"/>
      <c r="W15" s="39" t="s">
        <v>48</v>
      </c>
      <c r="X15" s="40" t="str">
        <f>'3er Año'!F$23</f>
        <v/>
      </c>
      <c r="Y15" s="40" t="str">
        <f>'3er Año'!F$25</f>
        <v/>
      </c>
      <c r="Z15" s="40" t="str">
        <f>'3er Año'!F$27</f>
        <v/>
      </c>
      <c r="AA15" s="40" t="str">
        <f>'3er Año'!F$29</f>
        <v/>
      </c>
      <c r="AB15" s="40" t="str">
        <f>'3er Año'!F$31</f>
        <v/>
      </c>
      <c r="AC15" s="40" t="str">
        <f>'3er Año'!F$33</f>
        <v/>
      </c>
      <c r="AD15" s="30"/>
      <c r="AE15" s="42"/>
      <c r="AF15" s="42"/>
      <c r="AG15" s="39" t="s">
        <v>48</v>
      </c>
      <c r="AH15" s="40" t="str">
        <f>'3er Año'!G$23</f>
        <v/>
      </c>
      <c r="AI15" s="40" t="str">
        <f>'3er Año'!G$25</f>
        <v/>
      </c>
      <c r="AJ15" s="40" t="str">
        <f>'3er Año'!G$27</f>
        <v/>
      </c>
      <c r="AK15" s="40" t="str">
        <f>'3er Año'!G$29</f>
        <v/>
      </c>
      <c r="AL15" s="40" t="str">
        <f>'3er Año'!G$31</f>
        <v/>
      </c>
      <c r="AM15" s="40" t="str">
        <f>'3er Año'!G$33</f>
        <v/>
      </c>
      <c r="AN15" s="41"/>
      <c r="AO15" s="42"/>
      <c r="AP15" s="42"/>
      <c r="AQ15" s="39" t="s">
        <v>48</v>
      </c>
      <c r="AR15" s="40" t="str">
        <f>'3er Año'!H$23</f>
        <v>S-202</v>
      </c>
      <c r="AS15" s="40" t="str">
        <f>'3er Año'!H$25</f>
        <v>S-202</v>
      </c>
      <c r="AT15" s="40" t="str">
        <f>'3er Año'!H$27</f>
        <v>S-202</v>
      </c>
      <c r="AU15" s="40" t="str">
        <f>'3er Año'!H$29</f>
        <v/>
      </c>
      <c r="AV15" s="40" t="str">
        <f>'3er Año'!H$31</f>
        <v/>
      </c>
      <c r="AW15" s="40" t="str">
        <f>'3er Año'!H$33</f>
        <v/>
      </c>
    </row>
    <row r="16">
      <c r="A16" s="42"/>
      <c r="B16" s="42"/>
      <c r="C16" s="39" t="s">
        <v>49</v>
      </c>
      <c r="D16" s="40" t="str">
        <f>'3er Año'!M$23</f>
        <v/>
      </c>
      <c r="E16" s="40" t="str">
        <f>'3er Año'!M$25</f>
        <v/>
      </c>
      <c r="F16" s="40" t="str">
        <f>'3er Año'!M$27</f>
        <v/>
      </c>
      <c r="G16" s="40" t="str">
        <f>'3er Año'!M$29</f>
        <v/>
      </c>
      <c r="H16" s="40" t="str">
        <f>'3er Año'!M$31</f>
        <v/>
      </c>
      <c r="I16" s="40" t="str">
        <f>'3er Año'!M$33</f>
        <v/>
      </c>
      <c r="J16" s="30"/>
      <c r="K16" s="42"/>
      <c r="L16" s="42"/>
      <c r="M16" s="39" t="s">
        <v>49</v>
      </c>
      <c r="N16" s="40" t="str">
        <f>'3er Año'!N$23</f>
        <v/>
      </c>
      <c r="O16" s="40" t="str">
        <f>'3er Año'!N$25</f>
        <v/>
      </c>
      <c r="P16" s="40" t="str">
        <f>'3er Año'!N$27</f>
        <v/>
      </c>
      <c r="Q16" s="40" t="str">
        <f>'3er Año'!N$29</f>
        <v>A-304</v>
      </c>
      <c r="R16" s="40" t="str">
        <f>'3er Año'!N$31</f>
        <v>A-304</v>
      </c>
      <c r="S16" s="40" t="str">
        <f>'3er Año'!N$33</f>
        <v>A-304</v>
      </c>
      <c r="T16" s="41"/>
      <c r="U16" s="42"/>
      <c r="V16" s="42"/>
      <c r="W16" s="39" t="s">
        <v>49</v>
      </c>
      <c r="X16" s="40" t="str">
        <f>'3er Año'!O$23</f>
        <v/>
      </c>
      <c r="Y16" s="40" t="str">
        <f>'3er Año'!O$25</f>
        <v/>
      </c>
      <c r="Z16" s="40" t="str">
        <f>'3er Año'!O$27</f>
        <v/>
      </c>
      <c r="AA16" s="40" t="str">
        <f>'3er Año'!O$29</f>
        <v/>
      </c>
      <c r="AB16" s="40" t="str">
        <f>'3er Año'!O$31</f>
        <v/>
      </c>
      <c r="AC16" s="40" t="str">
        <f>'3er Año'!O$33</f>
        <v/>
      </c>
      <c r="AD16" s="30"/>
      <c r="AE16" s="42"/>
      <c r="AF16" s="42"/>
      <c r="AG16" s="39" t="s">
        <v>49</v>
      </c>
      <c r="AH16" s="40" t="str">
        <f>'3er Año'!P$23</f>
        <v/>
      </c>
      <c r="AI16" s="40" t="str">
        <f>'3er Año'!P$25</f>
        <v/>
      </c>
      <c r="AJ16" s="40" t="str">
        <f>'3er Año'!P$27</f>
        <v/>
      </c>
      <c r="AK16" s="40" t="str">
        <f>'3er Año'!P$29</f>
        <v/>
      </c>
      <c r="AL16" s="40" t="str">
        <f>'3er Año'!P$31</f>
        <v/>
      </c>
      <c r="AM16" s="40" t="str">
        <f>'3er Año'!P$33</f>
        <v/>
      </c>
      <c r="AN16" s="41"/>
      <c r="AO16" s="42"/>
      <c r="AP16" s="42"/>
      <c r="AQ16" s="39" t="s">
        <v>49</v>
      </c>
      <c r="AR16" s="40" t="str">
        <f>'3er Año'!Q$23</f>
        <v>S-202</v>
      </c>
      <c r="AS16" s="40" t="str">
        <f>'3er Año'!Q$25</f>
        <v>S-202</v>
      </c>
      <c r="AT16" s="40" t="str">
        <f>'3er Año'!Q$27</f>
        <v>S-202</v>
      </c>
      <c r="AU16" s="40" t="str">
        <f>'3er Año'!Q$29</f>
        <v/>
      </c>
      <c r="AV16" s="40" t="str">
        <f>'3er Año'!Q$31</f>
        <v/>
      </c>
      <c r="AW16" s="40" t="str">
        <f>'3er Año'!Q$33</f>
        <v/>
      </c>
    </row>
    <row r="17">
      <c r="A17" s="42"/>
      <c r="B17" s="42"/>
      <c r="C17" s="39" t="s">
        <v>50</v>
      </c>
      <c r="D17" s="40" t="str">
        <f>'3er Año'!D$38</f>
        <v/>
      </c>
      <c r="E17" s="40" t="str">
        <f>'3er Año'!D$40</f>
        <v/>
      </c>
      <c r="F17" s="40" t="str">
        <f>'3er Año'!D$42</f>
        <v/>
      </c>
      <c r="G17" s="40" t="str">
        <f>'3er Año'!D$44</f>
        <v/>
      </c>
      <c r="H17" s="40" t="str">
        <f>'3er Año'!D$46</f>
        <v/>
      </c>
      <c r="I17" s="40" t="str">
        <f>'3er Año'!D$48</f>
        <v/>
      </c>
      <c r="J17" s="30"/>
      <c r="K17" s="42"/>
      <c r="L17" s="42"/>
      <c r="M17" s="39" t="s">
        <v>50</v>
      </c>
      <c r="N17" s="40" t="str">
        <f>'3er Año'!E$38</f>
        <v/>
      </c>
      <c r="O17" s="40" t="str">
        <f>'3er Año'!E$40</f>
        <v/>
      </c>
      <c r="P17" s="40" t="str">
        <f>'3er Año'!E$42</f>
        <v/>
      </c>
      <c r="Q17" s="40" t="str">
        <f>'3er Año'!E$44</f>
        <v/>
      </c>
      <c r="R17" s="40" t="str">
        <f>'3er Año'!E$46</f>
        <v/>
      </c>
      <c r="S17" s="40" t="str">
        <f>'3er Año'!E$48</f>
        <v/>
      </c>
      <c r="T17" s="41"/>
      <c r="U17" s="42"/>
      <c r="V17" s="42"/>
      <c r="W17" s="39" t="s">
        <v>50</v>
      </c>
      <c r="X17" s="40" t="str">
        <f>'3er Año'!F$38</f>
        <v>A-305</v>
      </c>
      <c r="Y17" s="40" t="str">
        <f>'3er Año'!F$40</f>
        <v>A-305</v>
      </c>
      <c r="Z17" s="40" t="str">
        <f>'3er Año'!F$42</f>
        <v>A-305</v>
      </c>
      <c r="AA17" s="40" t="str">
        <f>'3er Año'!F$44</f>
        <v/>
      </c>
      <c r="AB17" s="40" t="str">
        <f>'3er Año'!F$46</f>
        <v/>
      </c>
      <c r="AC17" s="40" t="str">
        <f>'3er Año'!F$48</f>
        <v/>
      </c>
      <c r="AD17" s="30"/>
      <c r="AE17" s="42"/>
      <c r="AF17" s="42"/>
      <c r="AG17" s="39" t="s">
        <v>50</v>
      </c>
      <c r="AH17" s="40" t="str">
        <f>'3er Año'!G$38</f>
        <v/>
      </c>
      <c r="AI17" s="40" t="str">
        <f>'3er Año'!G$40</f>
        <v/>
      </c>
      <c r="AJ17" s="40" t="str">
        <f>'3er Año'!G$42</f>
        <v/>
      </c>
      <c r="AK17" s="40" t="str">
        <f>'3er Año'!G$44</f>
        <v/>
      </c>
      <c r="AL17" s="40" t="str">
        <f>'3er Año'!G$46</f>
        <v/>
      </c>
      <c r="AM17" s="40" t="str">
        <f>'3er Año'!G$48</f>
        <v/>
      </c>
      <c r="AN17" s="41"/>
      <c r="AO17" s="42"/>
      <c r="AP17" s="42"/>
      <c r="AQ17" s="39" t="s">
        <v>50</v>
      </c>
      <c r="AR17" s="40" t="str">
        <f>'3er Año'!H$38</f>
        <v>A-201</v>
      </c>
      <c r="AS17" s="40" t="str">
        <f>'3er Año'!H$40</f>
        <v>A-201</v>
      </c>
      <c r="AT17" s="40" t="str">
        <f>'3er Año'!H$42</f>
        <v>A-201</v>
      </c>
      <c r="AU17" s="40" t="str">
        <f>'3er Año'!H$44</f>
        <v/>
      </c>
      <c r="AV17" s="40" t="str">
        <f>'3er Año'!H$46</f>
        <v/>
      </c>
      <c r="AW17" s="40" t="str">
        <f>'3er Año'!H$48</f>
        <v/>
      </c>
    </row>
    <row r="18">
      <c r="A18" s="46"/>
      <c r="B18" s="46"/>
      <c r="C18" s="39" t="s">
        <v>51</v>
      </c>
      <c r="D18" s="40" t="str">
        <f>'3er Año'!M$38</f>
        <v/>
      </c>
      <c r="E18" s="40" t="str">
        <f>'3er Año'!M$40</f>
        <v/>
      </c>
      <c r="F18" s="40" t="str">
        <f>'3er Año'!M$42</f>
        <v/>
      </c>
      <c r="G18" s="40" t="str">
        <f>'3er Año'!M$44</f>
        <v/>
      </c>
      <c r="H18" s="40" t="str">
        <f>'3er Año'!M$46</f>
        <v/>
      </c>
      <c r="I18" s="40" t="str">
        <f>'3er Año'!M$48</f>
        <v/>
      </c>
      <c r="J18" s="30"/>
      <c r="K18" s="46"/>
      <c r="L18" s="46"/>
      <c r="M18" s="39" t="s">
        <v>51</v>
      </c>
      <c r="N18" s="40" t="str">
        <f>'3er Año'!N$38</f>
        <v/>
      </c>
      <c r="O18" s="40" t="str">
        <f>'3er Año'!N$40</f>
        <v/>
      </c>
      <c r="P18" s="40" t="str">
        <f>'3er Año'!N$42</f>
        <v/>
      </c>
      <c r="Q18" s="40" t="str">
        <f>'3er Año'!N$44</f>
        <v/>
      </c>
      <c r="R18" s="40" t="str">
        <f>'3er Año'!N$46</f>
        <v/>
      </c>
      <c r="S18" s="40" t="str">
        <f>'3er Año'!N$48</f>
        <v/>
      </c>
      <c r="T18" s="41"/>
      <c r="U18" s="46"/>
      <c r="V18" s="46"/>
      <c r="W18" s="39" t="s">
        <v>51</v>
      </c>
      <c r="X18" s="40" t="str">
        <f>'3er Año'!O$38</f>
        <v/>
      </c>
      <c r="Y18" s="40" t="str">
        <f>'3er Año'!O$40</f>
        <v/>
      </c>
      <c r="Z18" s="40" t="str">
        <f>'3er Año'!O$42</f>
        <v/>
      </c>
      <c r="AA18" s="40" t="str">
        <f>'3er Año'!O$44</f>
        <v/>
      </c>
      <c r="AB18" s="40" t="str">
        <f>'3er Año'!O$46</f>
        <v/>
      </c>
      <c r="AC18" s="40" t="str">
        <f>'3er Año'!O$48</f>
        <v/>
      </c>
      <c r="AD18" s="30"/>
      <c r="AE18" s="46"/>
      <c r="AF18" s="46"/>
      <c r="AG18" s="39" t="s">
        <v>51</v>
      </c>
      <c r="AH18" s="40" t="str">
        <f>'3er Año'!P$38</f>
        <v/>
      </c>
      <c r="AI18" s="40" t="str">
        <f>'3er Año'!P$40</f>
        <v/>
      </c>
      <c r="AJ18" s="40" t="str">
        <f>'3er Año'!P$42</f>
        <v/>
      </c>
      <c r="AK18" s="40" t="str">
        <f>'3er Año'!P$44</f>
        <v/>
      </c>
      <c r="AL18" s="40" t="str">
        <f>'3er Año'!P$46</f>
        <v/>
      </c>
      <c r="AM18" s="40" t="str">
        <f>'3er Año'!P$48</f>
        <v/>
      </c>
      <c r="AN18" s="41"/>
      <c r="AO18" s="46"/>
      <c r="AP18" s="46"/>
      <c r="AQ18" s="39" t="s">
        <v>51</v>
      </c>
      <c r="AR18" s="40" t="str">
        <f>'3er Año'!Q$38</f>
        <v/>
      </c>
      <c r="AS18" s="40" t="str">
        <f>'3er Año'!Q$40</f>
        <v/>
      </c>
      <c r="AT18" s="40" t="str">
        <f>'3er Año'!Q$42</f>
        <v/>
      </c>
      <c r="AU18" s="40" t="str">
        <f>'3er Año'!Q$44</f>
        <v/>
      </c>
      <c r="AV18" s="40" t="str">
        <f>'3er Año'!Q$46</f>
        <v/>
      </c>
      <c r="AW18" s="40" t="str">
        <f>'3er Año'!Q$48</f>
        <v/>
      </c>
    </row>
    <row r="19">
      <c r="A19" s="48" t="s">
        <v>52</v>
      </c>
      <c r="B19" s="49" t="s">
        <v>36</v>
      </c>
      <c r="C19" s="39" t="s">
        <v>53</v>
      </c>
      <c r="D19" s="40" t="str">
        <f>'4to Año'!D$8</f>
        <v/>
      </c>
      <c r="E19" s="40" t="str">
        <f>'4to Año'!D$10</f>
        <v/>
      </c>
      <c r="F19" s="50" t="str">
        <f>'4to Año'!D$12</f>
        <v/>
      </c>
      <c r="G19" s="51" t="str">
        <f>'4to Año'!D$14</f>
        <v>S-302</v>
      </c>
      <c r="H19" s="40" t="str">
        <f>'4to Año'!D$16</f>
        <v>A-208</v>
      </c>
      <c r="I19" s="52" t="str">
        <f>'4to Año'!D$18</f>
        <v>Lab.101</v>
      </c>
      <c r="J19" s="30"/>
      <c r="K19" s="48" t="s">
        <v>52</v>
      </c>
      <c r="L19" s="49" t="s">
        <v>36</v>
      </c>
      <c r="M19" s="39" t="s">
        <v>53</v>
      </c>
      <c r="N19" s="40" t="str">
        <f>'4to Año'!E$8</f>
        <v/>
      </c>
      <c r="O19" s="40" t="str">
        <f>'4to Año'!E$10</f>
        <v/>
      </c>
      <c r="P19" s="50" t="str">
        <f>'4to Año'!E$12</f>
        <v/>
      </c>
      <c r="Q19" s="51" t="str">
        <f>'4to Año'!E$14</f>
        <v/>
      </c>
      <c r="R19" s="40" t="str">
        <f>'4to Año'!E$16</f>
        <v/>
      </c>
      <c r="S19" s="52" t="str">
        <f>'4to Año'!E$18</f>
        <v/>
      </c>
      <c r="T19" s="41"/>
      <c r="U19" s="48" t="s">
        <v>52</v>
      </c>
      <c r="V19" s="49" t="s">
        <v>36</v>
      </c>
      <c r="W19" s="39" t="s">
        <v>53</v>
      </c>
      <c r="X19" s="40" t="str">
        <f>'4to Año'!F$8</f>
        <v>A-305</v>
      </c>
      <c r="Y19" s="40" t="str">
        <f>'4to Año'!F$10</f>
        <v>A-305</v>
      </c>
      <c r="Z19" s="50" t="str">
        <f>'4to Año'!F$12</f>
        <v>A-305</v>
      </c>
      <c r="AA19" s="51" t="str">
        <f>'4to Año'!F$14</f>
        <v>A-208</v>
      </c>
      <c r="AB19" s="40" t="str">
        <f>'4to Año'!F$16</f>
        <v>A-208</v>
      </c>
      <c r="AC19" s="52" t="str">
        <f>'4to Año'!F$18</f>
        <v/>
      </c>
      <c r="AD19" s="30"/>
      <c r="AE19" s="48" t="s">
        <v>52</v>
      </c>
      <c r="AF19" s="49" t="s">
        <v>36</v>
      </c>
      <c r="AG19" s="39" t="s">
        <v>53</v>
      </c>
      <c r="AH19" s="40" t="str">
        <f>'4to Año'!G$8</f>
        <v/>
      </c>
      <c r="AI19" s="40" t="str">
        <f>'4to Año'!G$10</f>
        <v/>
      </c>
      <c r="AJ19" s="50" t="str">
        <f>'4to Año'!G$12</f>
        <v/>
      </c>
      <c r="AK19" s="51" t="str">
        <f>'4to Año'!G$14</f>
        <v>Lab.102</v>
      </c>
      <c r="AL19" s="40" t="str">
        <f>'4to Año'!G$16</f>
        <v>S-302</v>
      </c>
      <c r="AM19" s="52" t="str">
        <f>'4to Año'!G$18</f>
        <v>A-208</v>
      </c>
      <c r="AN19" s="41"/>
      <c r="AO19" s="48" t="s">
        <v>52</v>
      </c>
      <c r="AP19" s="49" t="s">
        <v>36</v>
      </c>
      <c r="AQ19" s="39" t="s">
        <v>53</v>
      </c>
      <c r="AR19" s="40" t="str">
        <f>'4to Año'!H$8</f>
        <v>S-202</v>
      </c>
      <c r="AS19" s="40" t="str">
        <f>'4to Año'!H$10</f>
        <v>S-202</v>
      </c>
      <c r="AT19" s="50" t="str">
        <f>'4to Año'!H$12</f>
        <v>S-202</v>
      </c>
      <c r="AU19" s="51" t="str">
        <f>'4to Año'!H$14</f>
        <v>S-302</v>
      </c>
      <c r="AV19" s="40" t="str">
        <f>'4to Año'!H$16</f>
        <v>Lab.101</v>
      </c>
      <c r="AW19" s="52" t="str">
        <f>'4to Año'!H$18</f>
        <v>Lab.102</v>
      </c>
    </row>
    <row r="20">
      <c r="A20" s="42"/>
      <c r="B20" s="42"/>
      <c r="C20" s="39" t="s">
        <v>54</v>
      </c>
      <c r="D20" s="53" t="str">
        <f>'4to Año'!M$8</f>
        <v/>
      </c>
      <c r="E20" s="53" t="str">
        <f>'4to Año'!M$10</f>
        <v/>
      </c>
      <c r="F20" s="54" t="str">
        <f>'4to Año'!M$12</f>
        <v/>
      </c>
      <c r="G20" s="55" t="str">
        <f>'4to Año'!M$14</f>
        <v>S-302</v>
      </c>
      <c r="H20" s="53" t="str">
        <f>'4to Año'!M$16</f>
        <v>Lab.101</v>
      </c>
      <c r="I20" s="56" t="str">
        <f>'4to Año'!M$18</f>
        <v>A-303</v>
      </c>
      <c r="J20" s="30"/>
      <c r="K20" s="42"/>
      <c r="L20" s="42"/>
      <c r="M20" s="39" t="s">
        <v>54</v>
      </c>
      <c r="N20" s="53" t="str">
        <f>'4to Año'!N$8</f>
        <v/>
      </c>
      <c r="O20" s="53" t="str">
        <f>'4to Año'!N$10</f>
        <v/>
      </c>
      <c r="P20" s="54" t="str">
        <f>'4to Año'!N$12</f>
        <v/>
      </c>
      <c r="Q20" s="55" t="str">
        <f>'4to Año'!N$14</f>
        <v/>
      </c>
      <c r="R20" s="53" t="str">
        <f>'4to Año'!N$16</f>
        <v/>
      </c>
      <c r="S20" s="56" t="str">
        <f>'4to Año'!N$18</f>
        <v/>
      </c>
      <c r="T20" s="41"/>
      <c r="U20" s="42"/>
      <c r="V20" s="42"/>
      <c r="W20" s="39" t="s">
        <v>54</v>
      </c>
      <c r="X20" s="53" t="str">
        <f>'4to Año'!O$8</f>
        <v>A-305</v>
      </c>
      <c r="Y20" s="53" t="str">
        <f>'4to Año'!O$10</f>
        <v>A-305</v>
      </c>
      <c r="Z20" s="54" t="str">
        <f>'4to Año'!O$12</f>
        <v>A-305</v>
      </c>
      <c r="AA20" s="55" t="str">
        <f>'4to Año'!O$14</f>
        <v>A-303</v>
      </c>
      <c r="AB20" s="53" t="str">
        <f>'4to Año'!O$16</f>
        <v>A-303</v>
      </c>
      <c r="AC20" s="56" t="str">
        <f>'4to Año'!O$18</f>
        <v>Lab.101</v>
      </c>
      <c r="AD20" s="30"/>
      <c r="AE20" s="42"/>
      <c r="AF20" s="42"/>
      <c r="AG20" s="39" t="s">
        <v>54</v>
      </c>
      <c r="AH20" s="53" t="str">
        <f>'4to Año'!P$8</f>
        <v/>
      </c>
      <c r="AI20" s="53" t="str">
        <f>'4to Año'!P$10</f>
        <v/>
      </c>
      <c r="AJ20" s="54" t="str">
        <f>'4to Año'!P$12</f>
        <v/>
      </c>
      <c r="AK20" s="55" t="str">
        <f>'4to Año'!P$14</f>
        <v/>
      </c>
      <c r="AL20" s="53" t="str">
        <f>'4to Año'!P$16</f>
        <v>S-302</v>
      </c>
      <c r="AM20" s="56" t="str">
        <f>'4to Año'!P$18</f>
        <v>Lab.101</v>
      </c>
      <c r="AN20" s="41"/>
      <c r="AO20" s="42"/>
      <c r="AP20" s="42"/>
      <c r="AQ20" s="39" t="s">
        <v>54</v>
      </c>
      <c r="AR20" s="53" t="str">
        <f>'4to Año'!Q$8</f>
        <v>S-202</v>
      </c>
      <c r="AS20" s="53" t="str">
        <f>'4to Año'!Q$10</f>
        <v>S-202</v>
      </c>
      <c r="AT20" s="54" t="str">
        <f>'4to Año'!Q$12</f>
        <v>S-202</v>
      </c>
      <c r="AU20" s="55" t="str">
        <f>'4to Año'!Q$14</f>
        <v>S-302</v>
      </c>
      <c r="AV20" s="53" t="str">
        <f>'4to Año'!Q$16</f>
        <v>Lab.102</v>
      </c>
      <c r="AW20" s="56" t="str">
        <f>'4to Año'!Q$18</f>
        <v>A-303</v>
      </c>
    </row>
    <row r="21" ht="15.75" customHeight="1">
      <c r="A21" s="42"/>
      <c r="B21" s="42"/>
      <c r="C21" s="39" t="s">
        <v>55</v>
      </c>
      <c r="D21" s="40" t="str">
        <f>'4to Año'!D$23</f>
        <v/>
      </c>
      <c r="E21" s="40" t="str">
        <f>'4to Año'!D$25</f>
        <v/>
      </c>
      <c r="F21" s="40" t="str">
        <f>'4to Año'!D$27</f>
        <v/>
      </c>
      <c r="G21" s="40" t="str">
        <f>'4to Año'!D$29</f>
        <v>S-302</v>
      </c>
      <c r="H21" s="40" t="str">
        <f>'4to Año'!D$31</f>
        <v>A-304</v>
      </c>
      <c r="I21" s="40" t="str">
        <f>'4to Año'!D$33</f>
        <v>Lab.102</v>
      </c>
      <c r="J21" s="30"/>
      <c r="K21" s="42"/>
      <c r="L21" s="42"/>
      <c r="M21" s="39" t="s">
        <v>55</v>
      </c>
      <c r="N21" s="40" t="str">
        <f>'4to Año'!E$23</f>
        <v/>
      </c>
      <c r="O21" s="40" t="str">
        <f>'4to Año'!E$25</f>
        <v/>
      </c>
      <c r="P21" s="40" t="str">
        <f>'4to Año'!E$27</f>
        <v/>
      </c>
      <c r="Q21" s="40" t="str">
        <f>'4to Año'!E$29</f>
        <v/>
      </c>
      <c r="R21" s="40" t="str">
        <f>'4to Año'!E$31</f>
        <v/>
      </c>
      <c r="S21" s="40" t="str">
        <f>'4to Año'!E$33</f>
        <v/>
      </c>
      <c r="T21" s="41"/>
      <c r="U21" s="42"/>
      <c r="V21" s="42"/>
      <c r="W21" s="39" t="s">
        <v>55</v>
      </c>
      <c r="X21" s="40" t="str">
        <f>'4to Año'!F$23</f>
        <v>A-305</v>
      </c>
      <c r="Y21" s="40" t="str">
        <f>'4to Año'!F$25</f>
        <v>A-305</v>
      </c>
      <c r="Z21" s="40" t="str">
        <f>'4to Año'!F$27</f>
        <v>A-305</v>
      </c>
      <c r="AA21" s="40" t="str">
        <f>'4to Año'!F$29</f>
        <v>A-304</v>
      </c>
      <c r="AB21" s="40" t="str">
        <f>'4to Año'!F$31</f>
        <v>Lab.101</v>
      </c>
      <c r="AC21" s="40" t="str">
        <f>'4to Año'!F$33</f>
        <v>A-304</v>
      </c>
      <c r="AD21" s="30"/>
      <c r="AE21" s="42"/>
      <c r="AF21" s="42"/>
      <c r="AG21" s="39" t="s">
        <v>55</v>
      </c>
      <c r="AH21" s="40" t="str">
        <f>'4to Año'!G$23</f>
        <v/>
      </c>
      <c r="AI21" s="40" t="str">
        <f>'4to Año'!G$25</f>
        <v/>
      </c>
      <c r="AJ21" s="40" t="str">
        <f>'4to Año'!G$27</f>
        <v/>
      </c>
      <c r="AK21" s="40" t="str">
        <f>'4to Año'!G$29</f>
        <v>Lab.101</v>
      </c>
      <c r="AL21" s="40" t="str">
        <f>'4to Año'!G$31</f>
        <v>S-301</v>
      </c>
      <c r="AM21" s="40" t="str">
        <f>'4to Año'!G$33</f>
        <v>Lab.102</v>
      </c>
      <c r="AN21" s="41"/>
      <c r="AO21" s="42"/>
      <c r="AP21" s="42"/>
      <c r="AQ21" s="39" t="s">
        <v>55</v>
      </c>
      <c r="AR21" s="40" t="str">
        <f>'4to Año'!H$23</f>
        <v>S-202</v>
      </c>
      <c r="AS21" s="40" t="str">
        <f>'4to Año'!H$25</f>
        <v>S-202</v>
      </c>
      <c r="AT21" s="40" t="str">
        <f>'4to Año'!H$27</f>
        <v>S-202</v>
      </c>
      <c r="AU21" s="40" t="str">
        <f>'4to Año'!H$29</f>
        <v>S-302</v>
      </c>
      <c r="AV21" s="40" t="str">
        <f>'4to Año'!H$31</f>
        <v>A-304</v>
      </c>
      <c r="AW21" s="40" t="str">
        <f>'4to Año'!H$33</f>
        <v/>
      </c>
    </row>
    <row r="22" ht="15.75" customHeight="1">
      <c r="A22" s="42"/>
      <c r="B22" s="42"/>
      <c r="C22" s="39" t="s">
        <v>56</v>
      </c>
      <c r="D22" s="40" t="str">
        <f>'4to Año'!M$23</f>
        <v/>
      </c>
      <c r="E22" s="40" t="str">
        <f>'4to Año'!M$25</f>
        <v/>
      </c>
      <c r="F22" s="40" t="str">
        <f>'4to Año'!M$27</f>
        <v/>
      </c>
      <c r="G22" s="40" t="str">
        <f>'4to Año'!M$29</f>
        <v>A-307</v>
      </c>
      <c r="H22" s="40" t="str">
        <f>'4to Año'!M$31</f>
        <v>S-302</v>
      </c>
      <c r="I22" s="40" t="str">
        <f>'4to Año'!M$33</f>
        <v/>
      </c>
      <c r="J22" s="30"/>
      <c r="K22" s="42"/>
      <c r="L22" s="42"/>
      <c r="M22" s="39" t="s">
        <v>56</v>
      </c>
      <c r="N22" s="40" t="str">
        <f>'4to Año'!N$23</f>
        <v/>
      </c>
      <c r="O22" s="40" t="str">
        <f>'4to Año'!N$25</f>
        <v/>
      </c>
      <c r="P22" s="40" t="str">
        <f>'4to Año'!N$27</f>
        <v/>
      </c>
      <c r="Q22" s="40" t="str">
        <f>'4to Año'!N$29</f>
        <v/>
      </c>
      <c r="R22" s="40" t="str">
        <f>'4to Año'!N$31</f>
        <v/>
      </c>
      <c r="S22" s="40" t="str">
        <f>'4to Año'!N$33</f>
        <v/>
      </c>
      <c r="T22" s="41"/>
      <c r="U22" s="42"/>
      <c r="V22" s="42"/>
      <c r="W22" s="39" t="s">
        <v>56</v>
      </c>
      <c r="X22" s="40" t="str">
        <f>'4to Año'!O$23</f>
        <v>A-305</v>
      </c>
      <c r="Y22" s="40" t="str">
        <f>'4to Año'!O$25</f>
        <v>A-305</v>
      </c>
      <c r="Z22" s="40" t="str">
        <f>'4to Año'!O$27</f>
        <v>A-305</v>
      </c>
      <c r="AA22" s="40" t="str">
        <f>'4to Año'!O$29</f>
        <v>Lab.101</v>
      </c>
      <c r="AB22" s="40" t="str">
        <f>'4to Año'!O$31</f>
        <v>A-307</v>
      </c>
      <c r="AC22" s="40" t="str">
        <f>'4to Año'!O$33</f>
        <v>Lab.102</v>
      </c>
      <c r="AD22" s="30"/>
      <c r="AE22" s="42"/>
      <c r="AF22" s="42"/>
      <c r="AG22" s="39" t="s">
        <v>56</v>
      </c>
      <c r="AH22" s="40" t="str">
        <f>'4to Año'!P$23</f>
        <v/>
      </c>
      <c r="AI22" s="40" t="str">
        <f>'4to Año'!P$25</f>
        <v/>
      </c>
      <c r="AJ22" s="40" t="str">
        <f>'4to Año'!P$27</f>
        <v/>
      </c>
      <c r="AK22" s="40" t="str">
        <f>'4to Año'!P$29</f>
        <v>A-307</v>
      </c>
      <c r="AL22" s="40" t="str">
        <f>'4to Año'!P$31</f>
        <v>S-301</v>
      </c>
      <c r="AM22" s="40" t="str">
        <f>'4to Año'!P$33</f>
        <v>Lab.104</v>
      </c>
      <c r="AN22" s="41"/>
      <c r="AO22" s="42"/>
      <c r="AP22" s="42"/>
      <c r="AQ22" s="39" t="s">
        <v>56</v>
      </c>
      <c r="AR22" s="40" t="str">
        <f>'4to Año'!Q$23</f>
        <v>S-202</v>
      </c>
      <c r="AS22" s="40" t="str">
        <f>'4to Año'!Q$25</f>
        <v>S-202</v>
      </c>
      <c r="AT22" s="40" t="str">
        <f>'4to Año'!Q$27</f>
        <v>S-202</v>
      </c>
      <c r="AU22" s="40" t="str">
        <f>'4to Año'!Q$29</f>
        <v>Lab.101</v>
      </c>
      <c r="AV22" s="40" t="str">
        <f>'4to Año'!Q$31</f>
        <v>S-302</v>
      </c>
      <c r="AW22" s="40" t="str">
        <f>'4to Año'!Q$33</f>
        <v/>
      </c>
    </row>
    <row r="23" ht="15.75" customHeight="1">
      <c r="A23" s="42"/>
      <c r="B23" s="42"/>
      <c r="C23" s="39" t="s">
        <v>57</v>
      </c>
      <c r="D23" s="53" t="str">
        <f>'4to Año'!D$38</f>
        <v/>
      </c>
      <c r="E23" s="53" t="str">
        <f>'4to Año'!D$40</f>
        <v/>
      </c>
      <c r="F23" s="54" t="str">
        <f>'4to Año'!D$42</f>
        <v/>
      </c>
      <c r="G23" s="55" t="str">
        <f>'4to Año'!D$44</f>
        <v>A-308</v>
      </c>
      <c r="H23" s="53" t="str">
        <f>'4to Año'!D$46</f>
        <v>S-302</v>
      </c>
      <c r="I23" s="56" t="str">
        <f>'4to Año'!D$48</f>
        <v>Lab.104</v>
      </c>
      <c r="J23" s="30"/>
      <c r="K23" s="42"/>
      <c r="L23" s="42"/>
      <c r="M23" s="39" t="s">
        <v>57</v>
      </c>
      <c r="N23" s="53" t="str">
        <f>'4to Año'!E$38</f>
        <v/>
      </c>
      <c r="O23" s="53" t="str">
        <f>'4to Año'!E$40</f>
        <v/>
      </c>
      <c r="P23" s="54" t="str">
        <f>'4to Año'!E$42</f>
        <v/>
      </c>
      <c r="Q23" s="55" t="str">
        <f>'4to Año'!E$44</f>
        <v/>
      </c>
      <c r="R23" s="53" t="str">
        <f>'4to Año'!E$46</f>
        <v/>
      </c>
      <c r="S23" s="56" t="str">
        <f>'4to Año'!E$48</f>
        <v/>
      </c>
      <c r="T23" s="41"/>
      <c r="U23" s="42"/>
      <c r="V23" s="42"/>
      <c r="W23" s="39" t="s">
        <v>57</v>
      </c>
      <c r="X23" s="53" t="str">
        <f>'4to Año'!F$38</f>
        <v>A-305</v>
      </c>
      <c r="Y23" s="53" t="str">
        <f>'4to Año'!F$40</f>
        <v>A-305</v>
      </c>
      <c r="Z23" s="54" t="str">
        <f>'4to Año'!F$42</f>
        <v>A-305</v>
      </c>
      <c r="AA23" s="55" t="str">
        <f>'4to Año'!F$44</f>
        <v>A-308</v>
      </c>
      <c r="AB23" s="53" t="str">
        <f>'4to Año'!F$46</f>
        <v>Lab.102</v>
      </c>
      <c r="AC23" s="56" t="str">
        <f>'4to Año'!F$48</f>
        <v/>
      </c>
      <c r="AD23" s="30"/>
      <c r="AE23" s="42"/>
      <c r="AF23" s="42"/>
      <c r="AG23" s="39" t="s">
        <v>57</v>
      </c>
      <c r="AH23" s="53" t="str">
        <f>'4to Año'!G$38</f>
        <v/>
      </c>
      <c r="AI23" s="53" t="str">
        <f>'4to Año'!G$40</f>
        <v/>
      </c>
      <c r="AJ23" s="54" t="str">
        <f>'4to Año'!G$42</f>
        <v/>
      </c>
      <c r="AK23" s="55" t="str">
        <f>'4to Año'!G$44</f>
        <v>A-308</v>
      </c>
      <c r="AL23" s="53" t="str">
        <f>'4to Año'!G$46</f>
        <v>A-308</v>
      </c>
      <c r="AM23" s="56" t="str">
        <f>'4to Año'!G$48</f>
        <v/>
      </c>
      <c r="AN23" s="41"/>
      <c r="AO23" s="42"/>
      <c r="AP23" s="42"/>
      <c r="AQ23" s="39" t="s">
        <v>57</v>
      </c>
      <c r="AR23" s="53" t="str">
        <f>'4to Año'!H$38</f>
        <v>S-202</v>
      </c>
      <c r="AS23" s="53" t="str">
        <f>'4to Año'!H$40</f>
        <v>S-202</v>
      </c>
      <c r="AT23" s="54" t="str">
        <f>'4to Año'!H$42</f>
        <v>S-202</v>
      </c>
      <c r="AU23" s="55" t="str">
        <f>'4to Año'!H$44</f>
        <v>Lab.102</v>
      </c>
      <c r="AV23" s="53" t="str">
        <f>'4to Año'!H$46</f>
        <v>S-302</v>
      </c>
      <c r="AW23" s="56" t="str">
        <f>'4to Año'!H$48</f>
        <v>Lab.101</v>
      </c>
    </row>
    <row r="24" ht="15.75" customHeight="1">
      <c r="A24" s="43"/>
      <c r="B24" s="46"/>
      <c r="C24" s="39" t="s">
        <v>58</v>
      </c>
      <c r="D24" s="57" t="str">
        <f>'4to Año'!M$38</f>
        <v/>
      </c>
      <c r="E24" s="58" t="str">
        <f>'4to Año'!M$40</f>
        <v/>
      </c>
      <c r="F24" s="59" t="str">
        <f>'4to Año'!M$42</f>
        <v/>
      </c>
      <c r="G24" s="60" t="str">
        <f>'4to Año'!M$44</f>
        <v/>
      </c>
      <c r="H24" s="58" t="str">
        <f>'4to Año'!M$46</f>
        <v/>
      </c>
      <c r="I24" s="61" t="str">
        <f>'4to Año'!M$48</f>
        <v/>
      </c>
      <c r="J24" s="30"/>
      <c r="K24" s="43"/>
      <c r="L24" s="47"/>
      <c r="M24" s="39" t="s">
        <v>58</v>
      </c>
      <c r="N24" s="57" t="str">
        <f>'4to Año'!N$38</f>
        <v/>
      </c>
      <c r="O24" s="58" t="str">
        <f>'4to Año'!N$40</f>
        <v/>
      </c>
      <c r="P24" s="59" t="str">
        <f>'4to Año'!N$42</f>
        <v/>
      </c>
      <c r="Q24" s="60" t="str">
        <f>'4to Año'!N$44</f>
        <v/>
      </c>
      <c r="R24" s="58" t="str">
        <f>'4to Año'!N$46</f>
        <v/>
      </c>
      <c r="S24" s="61" t="str">
        <f>'4to Año'!N$48</f>
        <v/>
      </c>
      <c r="T24" s="41"/>
      <c r="U24" s="43"/>
      <c r="V24" s="47"/>
      <c r="W24" s="39" t="s">
        <v>58</v>
      </c>
      <c r="X24" s="57" t="str">
        <f>'4to Año'!O$38</f>
        <v/>
      </c>
      <c r="Y24" s="58" t="str">
        <f>'4to Año'!O$40</f>
        <v/>
      </c>
      <c r="Z24" s="59" t="str">
        <f>'4to Año'!O$42</f>
        <v/>
      </c>
      <c r="AA24" s="60" t="str">
        <f>'4to Año'!O$44</f>
        <v/>
      </c>
      <c r="AB24" s="58" t="str">
        <f>'4to Año'!O$46</f>
        <v/>
      </c>
      <c r="AC24" s="61" t="str">
        <f>'4to Año'!O$48</f>
        <v/>
      </c>
      <c r="AD24" s="30"/>
      <c r="AE24" s="43"/>
      <c r="AF24" s="47"/>
      <c r="AG24" s="39" t="s">
        <v>58</v>
      </c>
      <c r="AH24" s="57" t="str">
        <f>'4to Año'!P$38</f>
        <v/>
      </c>
      <c r="AI24" s="58" t="str">
        <f>'4to Año'!P$40</f>
        <v/>
      </c>
      <c r="AJ24" s="59" t="str">
        <f>'4to Año'!P$42</f>
        <v/>
      </c>
      <c r="AK24" s="60" t="str">
        <f>'4to Año'!P$44</f>
        <v/>
      </c>
      <c r="AL24" s="58" t="str">
        <f>'4to Año'!P$46</f>
        <v/>
      </c>
      <c r="AM24" s="61" t="str">
        <f>'4to Año'!P$48</f>
        <v/>
      </c>
      <c r="AN24" s="41"/>
      <c r="AO24" s="43"/>
      <c r="AP24" s="47"/>
      <c r="AQ24" s="39" t="s">
        <v>58</v>
      </c>
      <c r="AR24" s="57" t="str">
        <f>'4to Año'!Q$38</f>
        <v/>
      </c>
      <c r="AS24" s="58" t="str">
        <f>'4to Año'!Q$40</f>
        <v/>
      </c>
      <c r="AT24" s="59" t="str">
        <f>'4to Año'!Q$42</f>
        <v/>
      </c>
      <c r="AU24" s="60" t="str">
        <f>'4to Año'!Q$44</f>
        <v/>
      </c>
      <c r="AV24" s="58" t="str">
        <f>'4to Año'!Q$46</f>
        <v/>
      </c>
      <c r="AW24" s="61" t="str">
        <f>'4to Año'!Q$48</f>
        <v/>
      </c>
    </row>
    <row r="25" ht="15.75" customHeight="1">
      <c r="A25" s="44" t="s">
        <v>59</v>
      </c>
      <c r="B25" s="45" t="s">
        <v>36</v>
      </c>
      <c r="C25" s="39" t="s">
        <v>60</v>
      </c>
      <c r="D25" s="40" t="str">
        <f>'[1]5to Año'!D$8</f>
        <v>#REF!</v>
      </c>
      <c r="E25" s="40" t="str">
        <f>'1er Año'!D$10</f>
        <v>A-201</v>
      </c>
      <c r="F25" s="40" t="str">
        <f>'1er Año'!D$12</f>
        <v>A-201</v>
      </c>
      <c r="G25" s="40" t="str">
        <f>'1er Año'!D$14</f>
        <v/>
      </c>
      <c r="H25" s="40" t="str">
        <f>'1er Año'!D$16</f>
        <v/>
      </c>
      <c r="I25" s="40" t="str">
        <f>'1er Año'!D$18</f>
        <v/>
      </c>
      <c r="J25" s="30"/>
      <c r="K25" s="44" t="s">
        <v>59</v>
      </c>
      <c r="L25" s="45" t="s">
        <v>36</v>
      </c>
      <c r="M25" s="39" t="s">
        <v>60</v>
      </c>
      <c r="N25" s="40"/>
      <c r="O25" s="40"/>
      <c r="P25" s="40"/>
      <c r="Q25" s="40"/>
      <c r="R25" s="40"/>
      <c r="S25" s="40"/>
      <c r="T25" s="41"/>
      <c r="U25" s="44" t="s">
        <v>59</v>
      </c>
      <c r="V25" s="45" t="s">
        <v>36</v>
      </c>
      <c r="W25" s="39" t="s">
        <v>60</v>
      </c>
      <c r="X25" s="40"/>
      <c r="Y25" s="40"/>
      <c r="Z25" s="40"/>
      <c r="AA25" s="40"/>
      <c r="AB25" s="40"/>
      <c r="AC25" s="40"/>
      <c r="AD25" s="30"/>
      <c r="AE25" s="44" t="s">
        <v>59</v>
      </c>
      <c r="AF25" s="45" t="s">
        <v>36</v>
      </c>
      <c r="AG25" s="39" t="s">
        <v>60</v>
      </c>
      <c r="AH25" s="40"/>
      <c r="AI25" s="40"/>
      <c r="AJ25" s="40"/>
      <c r="AK25" s="40"/>
      <c r="AL25" s="40"/>
      <c r="AM25" s="40"/>
      <c r="AN25" s="41"/>
      <c r="AO25" s="44" t="s">
        <v>59</v>
      </c>
      <c r="AP25" s="45" t="s">
        <v>36</v>
      </c>
      <c r="AQ25" s="39" t="s">
        <v>60</v>
      </c>
      <c r="AR25" s="40"/>
      <c r="AS25" s="40"/>
      <c r="AT25" s="40"/>
      <c r="AU25" s="40"/>
      <c r="AV25" s="40"/>
      <c r="AW25" s="40"/>
    </row>
    <row r="26" ht="15.75" customHeight="1">
      <c r="A26" s="42"/>
      <c r="B26" s="42"/>
      <c r="C26" s="39" t="s">
        <v>61</v>
      </c>
      <c r="D26" s="40" t="str">
        <f>'1er Año'!M$8</f>
        <v>A-203</v>
      </c>
      <c r="E26" s="40" t="str">
        <f>'1er Año'!M$10</f>
        <v>A-203</v>
      </c>
      <c r="F26" s="40" t="str">
        <f>'1er Año'!M$12</f>
        <v>A-203</v>
      </c>
      <c r="G26" s="40" t="str">
        <f>'1er Año'!M$14</f>
        <v/>
      </c>
      <c r="H26" s="40" t="str">
        <f>'1er Año'!M$16</f>
        <v/>
      </c>
      <c r="I26" s="40" t="str">
        <f>'1er Año'!M$18</f>
        <v/>
      </c>
      <c r="J26" s="30"/>
      <c r="K26" s="42"/>
      <c r="L26" s="42"/>
      <c r="M26" s="39" t="s">
        <v>61</v>
      </c>
      <c r="N26" s="40"/>
      <c r="O26" s="40"/>
      <c r="P26" s="40"/>
      <c r="Q26" s="40"/>
      <c r="R26" s="40"/>
      <c r="S26" s="40"/>
      <c r="T26" s="41"/>
      <c r="U26" s="42"/>
      <c r="V26" s="42"/>
      <c r="W26" s="39" t="s">
        <v>61</v>
      </c>
      <c r="X26" s="40"/>
      <c r="Y26" s="40"/>
      <c r="Z26" s="40"/>
      <c r="AA26" s="40"/>
      <c r="AB26" s="40"/>
      <c r="AC26" s="40"/>
      <c r="AD26" s="30"/>
      <c r="AE26" s="42"/>
      <c r="AF26" s="42"/>
      <c r="AG26" s="39" t="s">
        <v>61</v>
      </c>
      <c r="AH26" s="40"/>
      <c r="AI26" s="40"/>
      <c r="AJ26" s="40"/>
      <c r="AK26" s="40"/>
      <c r="AL26" s="40"/>
      <c r="AM26" s="40"/>
      <c r="AN26" s="41"/>
      <c r="AO26" s="42"/>
      <c r="AP26" s="42"/>
      <c r="AQ26" s="39" t="s">
        <v>61</v>
      </c>
      <c r="AR26" s="40"/>
      <c r="AS26" s="40"/>
      <c r="AT26" s="40"/>
      <c r="AU26" s="40"/>
      <c r="AV26" s="40"/>
      <c r="AW26" s="40"/>
    </row>
    <row r="27" ht="18.75" customHeight="1">
      <c r="A27" s="46"/>
      <c r="B27" s="47"/>
      <c r="C27" s="39" t="s">
        <v>62</v>
      </c>
      <c r="D27" s="40" t="str">
        <f>'1er Año'!E$25</f>
        <v>Lab.101</v>
      </c>
      <c r="E27" s="40" t="str">
        <f>'1er Año'!D$25</f>
        <v>A-202</v>
      </c>
      <c r="F27" s="40" t="str">
        <f>'1er Año'!D$27</f>
        <v>A-202</v>
      </c>
      <c r="G27" s="40" t="str">
        <f>'1er Año'!D$29</f>
        <v/>
      </c>
      <c r="H27" s="40" t="str">
        <f>'1er Año'!D$31</f>
        <v/>
      </c>
      <c r="I27" s="40" t="str">
        <f>'1er Año'!D$33</f>
        <v/>
      </c>
      <c r="J27" s="30"/>
      <c r="K27" s="46"/>
      <c r="L27" s="47"/>
      <c r="M27" s="39" t="s">
        <v>62</v>
      </c>
      <c r="N27" s="40"/>
      <c r="O27" s="40"/>
      <c r="P27" s="40"/>
      <c r="Q27" s="40"/>
      <c r="R27" s="40"/>
      <c r="S27" s="40"/>
      <c r="T27" s="41"/>
      <c r="U27" s="46"/>
      <c r="V27" s="47"/>
      <c r="W27" s="39" t="s">
        <v>62</v>
      </c>
      <c r="X27" s="40"/>
      <c r="Y27" s="40"/>
      <c r="Z27" s="40"/>
      <c r="AA27" s="40"/>
      <c r="AB27" s="40"/>
      <c r="AC27" s="40"/>
      <c r="AD27" s="30"/>
      <c r="AE27" s="46"/>
      <c r="AF27" s="47"/>
      <c r="AG27" s="39" t="s">
        <v>62</v>
      </c>
      <c r="AH27" s="40"/>
      <c r="AI27" s="40"/>
      <c r="AJ27" s="40"/>
      <c r="AK27" s="40"/>
      <c r="AL27" s="40"/>
      <c r="AM27" s="40"/>
      <c r="AN27" s="41"/>
      <c r="AO27" s="46"/>
      <c r="AP27" s="47"/>
      <c r="AQ27" s="39" t="s">
        <v>62</v>
      </c>
      <c r="AR27" s="40"/>
      <c r="AS27" s="40"/>
      <c r="AT27" s="40"/>
      <c r="AU27" s="40"/>
      <c r="AV27" s="40"/>
      <c r="AW27" s="40"/>
    </row>
    <row r="28" ht="15.75" customHeight="1">
      <c r="A28" s="1"/>
      <c r="B28" s="1"/>
      <c r="C28" s="21"/>
      <c r="D28" s="1"/>
      <c r="E28" s="1"/>
      <c r="F28" s="1"/>
      <c r="G28" s="1"/>
      <c r="H28" s="1"/>
      <c r="I28" s="1"/>
      <c r="J28" s="1"/>
      <c r="K28" s="1"/>
      <c r="L28" s="1"/>
      <c r="M28" s="21"/>
      <c r="N28" s="1"/>
      <c r="O28" s="1"/>
      <c r="P28" s="1"/>
      <c r="Q28" s="18"/>
      <c r="R28" s="18"/>
      <c r="S28" s="1"/>
      <c r="T28" s="1"/>
      <c r="U28" s="1"/>
      <c r="V28" s="1"/>
      <c r="W28" s="21"/>
      <c r="X28" s="1"/>
      <c r="Y28" s="1"/>
      <c r="Z28" s="1"/>
      <c r="AA28" s="1"/>
      <c r="AB28" s="1"/>
      <c r="AC28" s="1"/>
      <c r="AD28" s="1"/>
      <c r="AE28" s="1"/>
      <c r="AF28" s="1"/>
      <c r="AG28" s="2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ht="15.75" customHeight="1">
      <c r="A29" s="1"/>
      <c r="B29" s="1"/>
      <c r="C29" s="21"/>
      <c r="D29" s="1"/>
      <c r="E29" s="1"/>
      <c r="F29" s="1"/>
      <c r="G29" s="1"/>
      <c r="H29" s="1"/>
      <c r="I29" s="1"/>
      <c r="J29" s="1"/>
      <c r="K29" s="1"/>
      <c r="L29" s="1"/>
      <c r="M29" s="21"/>
      <c r="N29" s="1"/>
      <c r="O29" s="1"/>
      <c r="P29" s="1"/>
      <c r="Q29" s="18"/>
      <c r="R29" s="18"/>
      <c r="S29" s="1"/>
      <c r="T29" s="1"/>
      <c r="U29" s="1"/>
      <c r="V29" s="1"/>
      <c r="W29" s="21"/>
      <c r="X29" s="1"/>
      <c r="Y29" s="1"/>
      <c r="Z29" s="1"/>
      <c r="AA29" s="1"/>
      <c r="AB29" s="1"/>
      <c r="AC29" s="1"/>
      <c r="AD29" s="1"/>
      <c r="AE29" s="1"/>
      <c r="AF29" s="1"/>
      <c r="AG29" s="2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ht="15.75" customHeight="1">
      <c r="A30" s="1"/>
      <c r="B30" s="1"/>
      <c r="C30" s="21"/>
      <c r="D30" s="1"/>
      <c r="E30" s="1"/>
      <c r="F30" s="1"/>
      <c r="G30" s="1"/>
      <c r="H30" s="1"/>
      <c r="I30" s="1"/>
      <c r="J30" s="1"/>
      <c r="K30" s="1"/>
      <c r="L30" s="1"/>
      <c r="M30" s="21"/>
      <c r="N30" s="1"/>
      <c r="O30" s="1"/>
      <c r="P30" s="1"/>
      <c r="Q30" s="18"/>
      <c r="R30" s="18"/>
      <c r="S30" s="1"/>
      <c r="T30" s="1"/>
      <c r="U30" s="1"/>
      <c r="V30" s="1"/>
      <c r="W30" s="21"/>
      <c r="X30" s="1"/>
      <c r="Y30" s="1"/>
      <c r="Z30" s="1"/>
      <c r="AA30" s="1"/>
      <c r="AB30" s="1"/>
      <c r="AC30" s="1"/>
      <c r="AD30" s="1"/>
      <c r="AE30" s="1"/>
      <c r="AF30" s="1"/>
      <c r="AG30" s="2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ht="15.75" customHeight="1">
      <c r="A31" s="1"/>
      <c r="B31" s="1"/>
      <c r="C31" s="21"/>
      <c r="D31" s="1"/>
      <c r="E31" s="1"/>
      <c r="F31" s="1"/>
      <c r="G31" s="1"/>
      <c r="H31" s="1"/>
      <c r="I31" s="1"/>
      <c r="J31" s="1"/>
      <c r="K31" s="1"/>
      <c r="L31" s="1"/>
      <c r="M31" s="21"/>
      <c r="N31" s="1"/>
      <c r="O31" s="1"/>
      <c r="P31" s="1"/>
      <c r="Q31" s="18"/>
      <c r="R31" s="18"/>
      <c r="S31" s="1"/>
      <c r="T31" s="1"/>
      <c r="U31" s="1"/>
      <c r="V31" s="1"/>
      <c r="W31" s="21"/>
      <c r="X31" s="1"/>
      <c r="Y31" s="1"/>
      <c r="Z31" s="1"/>
      <c r="AA31" s="1"/>
      <c r="AB31" s="1"/>
      <c r="AC31" s="1"/>
      <c r="AD31" s="1"/>
      <c r="AE31" s="1"/>
      <c r="AF31" s="1"/>
      <c r="AG31" s="2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ht="15.75" customHeight="1">
      <c r="A32" s="1"/>
      <c r="B32" s="1"/>
      <c r="C32" s="21"/>
      <c r="D32" s="1"/>
      <c r="E32" s="1"/>
      <c r="F32" s="1"/>
      <c r="G32" s="1"/>
      <c r="H32" s="1"/>
      <c r="I32" s="1"/>
      <c r="J32" s="1"/>
      <c r="K32" s="1"/>
      <c r="L32" s="1"/>
      <c r="M32" s="21"/>
      <c r="N32" s="1"/>
      <c r="O32" s="1"/>
      <c r="P32" s="1"/>
      <c r="Q32" s="18"/>
      <c r="R32" s="18"/>
      <c r="S32" s="1"/>
      <c r="T32" s="1"/>
      <c r="U32" s="1"/>
      <c r="V32" s="1"/>
      <c r="W32" s="21"/>
      <c r="X32" s="1"/>
      <c r="Y32" s="1"/>
      <c r="Z32" s="1"/>
      <c r="AA32" s="1"/>
      <c r="AB32" s="1"/>
      <c r="AC32" s="1"/>
      <c r="AD32" s="1"/>
      <c r="AE32" s="1"/>
      <c r="AF32" s="1"/>
      <c r="AG32" s="2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ht="15.75" customHeight="1">
      <c r="A33" s="1"/>
      <c r="B33" s="1"/>
      <c r="C33" s="21"/>
      <c r="D33" s="1"/>
      <c r="E33" s="1"/>
      <c r="F33" s="1"/>
      <c r="G33" s="1"/>
      <c r="H33" s="1"/>
      <c r="I33" s="1"/>
      <c r="J33" s="1"/>
      <c r="K33" s="1"/>
      <c r="L33" s="1"/>
      <c r="M33" s="21"/>
      <c r="N33" s="1"/>
      <c r="O33" s="1"/>
      <c r="P33" s="1"/>
      <c r="Q33" s="18"/>
      <c r="R33" s="18"/>
      <c r="S33" s="1"/>
      <c r="T33" s="1"/>
      <c r="U33" s="1"/>
      <c r="V33" s="1"/>
      <c r="W33" s="21"/>
      <c r="X33" s="1"/>
      <c r="Y33" s="1"/>
      <c r="Z33" s="1"/>
      <c r="AA33" s="1"/>
      <c r="AB33" s="1"/>
      <c r="AC33" s="1"/>
      <c r="AD33" s="1"/>
      <c r="AE33" s="1"/>
      <c r="AF33" s="1"/>
      <c r="AG33" s="2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ht="15.75" customHeight="1">
      <c r="A34" s="1"/>
      <c r="B34" s="1"/>
      <c r="C34" s="21"/>
      <c r="D34" s="1"/>
      <c r="E34" s="1"/>
      <c r="F34" s="1"/>
      <c r="G34" s="1"/>
      <c r="H34" s="1"/>
      <c r="I34" s="1"/>
      <c r="J34" s="1"/>
      <c r="K34" s="1"/>
      <c r="L34" s="1"/>
      <c r="M34" s="21"/>
      <c r="N34" s="1"/>
      <c r="O34" s="1"/>
      <c r="P34" s="1"/>
      <c r="Q34" s="18"/>
      <c r="R34" s="18"/>
      <c r="S34" s="1"/>
      <c r="T34" s="1"/>
      <c r="U34" s="1"/>
      <c r="V34" s="1"/>
      <c r="W34" s="21"/>
      <c r="X34" s="1"/>
      <c r="Y34" s="1"/>
      <c r="Z34" s="1"/>
      <c r="AA34" s="1"/>
      <c r="AB34" s="1"/>
      <c r="AC34" s="1"/>
      <c r="AD34" s="1"/>
      <c r="AE34" s="1"/>
      <c r="AF34" s="1"/>
      <c r="AG34" s="2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ht="15.75" customHeight="1">
      <c r="A35" s="1"/>
      <c r="B35" s="1"/>
      <c r="C35" s="21"/>
      <c r="D35" s="1"/>
      <c r="E35" s="1"/>
      <c r="F35" s="1"/>
      <c r="G35" s="1"/>
      <c r="H35" s="1"/>
      <c r="I35" s="1"/>
      <c r="J35" s="1"/>
      <c r="K35" s="1"/>
      <c r="L35" s="1"/>
      <c r="M35" s="21"/>
      <c r="N35" s="1"/>
      <c r="O35" s="1"/>
      <c r="P35" s="1"/>
      <c r="Q35" s="18"/>
      <c r="R35" s="18"/>
      <c r="S35" s="1"/>
      <c r="T35" s="1"/>
      <c r="U35" s="1"/>
      <c r="V35" s="1"/>
      <c r="W35" s="21"/>
      <c r="X35" s="1"/>
      <c r="Y35" s="1"/>
      <c r="Z35" s="1"/>
      <c r="AA35" s="1"/>
      <c r="AB35" s="1"/>
      <c r="AC35" s="1"/>
      <c r="AD35" s="1"/>
      <c r="AE35" s="1"/>
      <c r="AF35" s="1"/>
      <c r="AG35" s="2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ht="15.75" customHeight="1">
      <c r="A36" s="1"/>
      <c r="B36" s="1"/>
      <c r="C36" s="21"/>
      <c r="D36" s="1"/>
      <c r="E36" s="1"/>
      <c r="F36" s="1"/>
      <c r="G36" s="1"/>
      <c r="H36" s="1"/>
      <c r="I36" s="1"/>
      <c r="J36" s="1"/>
      <c r="K36" s="1"/>
      <c r="L36" s="1"/>
      <c r="M36" s="21"/>
      <c r="N36" s="1"/>
      <c r="O36" s="1"/>
      <c r="P36" s="1"/>
      <c r="Q36" s="18"/>
      <c r="R36" s="18"/>
      <c r="S36" s="1"/>
      <c r="T36" s="1"/>
      <c r="U36" s="1"/>
      <c r="V36" s="1"/>
      <c r="W36" s="21"/>
      <c r="X36" s="1"/>
      <c r="Y36" s="1"/>
      <c r="Z36" s="1"/>
      <c r="AA36" s="1"/>
      <c r="AB36" s="1"/>
      <c r="AC36" s="1"/>
      <c r="AD36" s="1"/>
      <c r="AE36" s="1"/>
      <c r="AF36" s="1"/>
      <c r="AG36" s="2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ht="15.75" customHeight="1">
      <c r="A37" s="1"/>
      <c r="B37" s="1"/>
      <c r="C37" s="21"/>
      <c r="D37" s="1"/>
      <c r="E37" s="1"/>
      <c r="F37" s="1"/>
      <c r="G37" s="1"/>
      <c r="H37" s="1"/>
      <c r="I37" s="1"/>
      <c r="J37" s="1"/>
      <c r="K37" s="1"/>
      <c r="L37" s="1"/>
      <c r="M37" s="21"/>
      <c r="N37" s="1"/>
      <c r="O37" s="1"/>
      <c r="P37" s="1"/>
      <c r="Q37" s="18"/>
      <c r="R37" s="18"/>
      <c r="S37" s="1"/>
      <c r="T37" s="1"/>
      <c r="U37" s="1"/>
      <c r="V37" s="1"/>
      <c r="W37" s="21"/>
      <c r="X37" s="1"/>
      <c r="Y37" s="1"/>
      <c r="Z37" s="1"/>
      <c r="AA37" s="1"/>
      <c r="AB37" s="1"/>
      <c r="AC37" s="1"/>
      <c r="AD37" s="1"/>
      <c r="AE37" s="1"/>
      <c r="AF37" s="1"/>
      <c r="AG37" s="2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ht="15.75" customHeight="1">
      <c r="A38" s="1"/>
      <c r="B38" s="1"/>
      <c r="C38" s="21"/>
      <c r="D38" s="1"/>
      <c r="E38" s="1"/>
      <c r="F38" s="1"/>
      <c r="G38" s="1"/>
      <c r="H38" s="1"/>
      <c r="I38" s="1"/>
      <c r="J38" s="1"/>
      <c r="K38" s="1"/>
      <c r="L38" s="1"/>
      <c r="M38" s="21"/>
      <c r="N38" s="1"/>
      <c r="O38" s="1"/>
      <c r="P38" s="1"/>
      <c r="Q38" s="18"/>
      <c r="R38" s="18"/>
      <c r="S38" s="1"/>
      <c r="T38" s="1"/>
      <c r="U38" s="1"/>
      <c r="V38" s="1"/>
      <c r="W38" s="21"/>
      <c r="X38" s="1"/>
      <c r="Y38" s="1"/>
      <c r="Z38" s="1"/>
      <c r="AA38" s="1"/>
      <c r="AB38" s="1"/>
      <c r="AC38" s="1"/>
      <c r="AD38" s="1"/>
      <c r="AE38" s="1"/>
      <c r="AF38" s="1"/>
      <c r="AG38" s="2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ht="15.75" customHeight="1">
      <c r="A39" s="1"/>
      <c r="B39" s="1"/>
      <c r="C39" s="21"/>
      <c r="D39" s="1"/>
      <c r="E39" s="1"/>
      <c r="F39" s="1"/>
      <c r="G39" s="1"/>
      <c r="H39" s="1"/>
      <c r="I39" s="1"/>
      <c r="J39" s="1"/>
      <c r="K39" s="1"/>
      <c r="L39" s="1"/>
      <c r="M39" s="21"/>
      <c r="N39" s="1"/>
      <c r="O39" s="1"/>
      <c r="P39" s="1"/>
      <c r="Q39" s="18"/>
      <c r="R39" s="18"/>
      <c r="S39" s="1"/>
      <c r="T39" s="1"/>
      <c r="U39" s="1"/>
      <c r="V39" s="1"/>
      <c r="W39" s="21"/>
      <c r="X39" s="1"/>
      <c r="Y39" s="1"/>
      <c r="Z39" s="1"/>
      <c r="AA39" s="1"/>
      <c r="AB39" s="1"/>
      <c r="AC39" s="1"/>
      <c r="AD39" s="1"/>
      <c r="AE39" s="1"/>
      <c r="AF39" s="1"/>
      <c r="AG39" s="2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ht="15.75" customHeight="1">
      <c r="A40" s="1"/>
      <c r="B40" s="1"/>
      <c r="C40" s="21"/>
      <c r="D40" s="1"/>
      <c r="E40" s="1"/>
      <c r="F40" s="1"/>
      <c r="G40" s="1"/>
      <c r="H40" s="1"/>
      <c r="I40" s="1"/>
      <c r="J40" s="1"/>
      <c r="K40" s="1"/>
      <c r="L40" s="1"/>
      <c r="M40" s="21"/>
      <c r="N40" s="1"/>
      <c r="O40" s="1"/>
      <c r="P40" s="1"/>
      <c r="Q40" s="18"/>
      <c r="R40" s="18"/>
      <c r="S40" s="1"/>
      <c r="T40" s="1"/>
      <c r="U40" s="1"/>
      <c r="V40" s="1"/>
      <c r="W40" s="21"/>
      <c r="X40" s="1"/>
      <c r="Y40" s="1"/>
      <c r="Z40" s="1"/>
      <c r="AA40" s="1"/>
      <c r="AB40" s="1"/>
      <c r="AC40" s="1"/>
      <c r="AD40" s="1"/>
      <c r="AE40" s="1"/>
      <c r="AF40" s="1"/>
      <c r="AG40" s="2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ht="15.75" customHeight="1">
      <c r="A41" s="1"/>
      <c r="B41" s="1"/>
      <c r="C41" s="21"/>
      <c r="D41" s="1"/>
      <c r="E41" s="1"/>
      <c r="F41" s="1"/>
      <c r="G41" s="1"/>
      <c r="H41" s="1"/>
      <c r="I41" s="1"/>
      <c r="J41" s="1"/>
      <c r="K41" s="1"/>
      <c r="L41" s="1"/>
      <c r="M41" s="21"/>
      <c r="N41" s="1"/>
      <c r="O41" s="1"/>
      <c r="P41" s="1"/>
      <c r="Q41" s="18"/>
      <c r="R41" s="18"/>
      <c r="S41" s="1"/>
      <c r="T41" s="1"/>
      <c r="U41" s="1"/>
      <c r="V41" s="1"/>
      <c r="W41" s="21"/>
      <c r="X41" s="1"/>
      <c r="Y41" s="1"/>
      <c r="Z41" s="1"/>
      <c r="AA41" s="1"/>
      <c r="AB41" s="1"/>
      <c r="AC41" s="1"/>
      <c r="AD41" s="1"/>
      <c r="AE41" s="1"/>
      <c r="AF41" s="1"/>
      <c r="AG41" s="2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ht="15.75" customHeight="1">
      <c r="A42" s="1"/>
      <c r="B42" s="1"/>
      <c r="C42" s="21"/>
      <c r="D42" s="1"/>
      <c r="E42" s="1"/>
      <c r="F42" s="1"/>
      <c r="G42" s="1"/>
      <c r="H42" s="1"/>
      <c r="I42" s="1"/>
      <c r="J42" s="1"/>
      <c r="K42" s="1"/>
      <c r="L42" s="1"/>
      <c r="M42" s="21"/>
      <c r="N42" s="1"/>
      <c r="O42" s="1"/>
      <c r="P42" s="1"/>
      <c r="Q42" s="18"/>
      <c r="R42" s="18"/>
      <c r="S42" s="1"/>
      <c r="T42" s="1"/>
      <c r="U42" s="1"/>
      <c r="V42" s="1"/>
      <c r="W42" s="21"/>
      <c r="X42" s="1"/>
      <c r="Y42" s="1"/>
      <c r="Z42" s="1"/>
      <c r="AA42" s="1"/>
      <c r="AB42" s="1"/>
      <c r="AC42" s="1"/>
      <c r="AD42" s="1"/>
      <c r="AE42" s="1"/>
      <c r="AF42" s="1"/>
      <c r="AG42" s="2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ht="15.75" customHeight="1">
      <c r="A43" s="1"/>
      <c r="B43" s="1"/>
      <c r="C43" s="21"/>
      <c r="D43" s="1"/>
      <c r="E43" s="1"/>
      <c r="F43" s="1"/>
      <c r="G43" s="1"/>
      <c r="H43" s="1"/>
      <c r="I43" s="1"/>
      <c r="J43" s="1"/>
      <c r="K43" s="1"/>
      <c r="L43" s="1"/>
      <c r="M43" s="21"/>
      <c r="N43" s="1"/>
      <c r="O43" s="1"/>
      <c r="P43" s="1"/>
      <c r="Q43" s="18"/>
      <c r="R43" s="18"/>
      <c r="S43" s="1"/>
      <c r="T43" s="1"/>
      <c r="U43" s="1"/>
      <c r="V43" s="1"/>
      <c r="W43" s="21"/>
      <c r="X43" s="1"/>
      <c r="Y43" s="1"/>
      <c r="Z43" s="1"/>
      <c r="AA43" s="1"/>
      <c r="AB43" s="1"/>
      <c r="AC43" s="1"/>
      <c r="AD43" s="1"/>
      <c r="AE43" s="1"/>
      <c r="AF43" s="1"/>
      <c r="AG43" s="2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ht="15.75" customHeight="1">
      <c r="A44" s="1"/>
      <c r="B44" s="1"/>
      <c r="C44" s="21"/>
      <c r="D44" s="1"/>
      <c r="E44" s="1"/>
      <c r="F44" s="1"/>
      <c r="G44" s="1"/>
      <c r="H44" s="1"/>
      <c r="I44" s="1"/>
      <c r="J44" s="1"/>
      <c r="K44" s="1"/>
      <c r="L44" s="1"/>
      <c r="M44" s="21"/>
      <c r="N44" s="1"/>
      <c r="O44" s="1"/>
      <c r="P44" s="1"/>
      <c r="Q44" s="18"/>
      <c r="R44" s="18"/>
      <c r="S44" s="1"/>
      <c r="T44" s="1"/>
      <c r="U44" s="1"/>
      <c r="V44" s="1"/>
      <c r="W44" s="21"/>
      <c r="X44" s="1"/>
      <c r="Y44" s="1"/>
      <c r="Z44" s="1"/>
      <c r="AA44" s="1"/>
      <c r="AB44" s="1"/>
      <c r="AC44" s="1"/>
      <c r="AD44" s="1"/>
      <c r="AE44" s="1"/>
      <c r="AF44" s="1"/>
      <c r="AG44" s="2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ht="15.75" customHeight="1">
      <c r="A45" s="1"/>
      <c r="B45" s="1"/>
      <c r="C45" s="21"/>
      <c r="D45" s="1"/>
      <c r="E45" s="1"/>
      <c r="F45" s="1"/>
      <c r="G45" s="1"/>
      <c r="H45" s="1"/>
      <c r="I45" s="1"/>
      <c r="J45" s="1"/>
      <c r="K45" s="1"/>
      <c r="L45" s="1"/>
      <c r="M45" s="21"/>
      <c r="N45" s="1"/>
      <c r="O45" s="1"/>
      <c r="P45" s="1"/>
      <c r="Q45" s="18"/>
      <c r="R45" s="18"/>
      <c r="S45" s="1"/>
      <c r="T45" s="1"/>
      <c r="U45" s="1"/>
      <c r="V45" s="1"/>
      <c r="W45" s="21"/>
      <c r="X45" s="1"/>
      <c r="Y45" s="1"/>
      <c r="Z45" s="1"/>
      <c r="AA45" s="1"/>
      <c r="AB45" s="1"/>
      <c r="AC45" s="1"/>
      <c r="AD45" s="1"/>
      <c r="AE45" s="1"/>
      <c r="AF45" s="1"/>
      <c r="AG45" s="2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ht="15.75" customHeight="1">
      <c r="A46" s="1"/>
      <c r="B46" s="1"/>
      <c r="C46" s="21"/>
      <c r="D46" s="1"/>
      <c r="E46" s="1"/>
      <c r="F46" s="1"/>
      <c r="G46" s="1"/>
      <c r="H46" s="1"/>
      <c r="I46" s="1"/>
      <c r="J46" s="1"/>
      <c r="K46" s="1"/>
      <c r="L46" s="1"/>
      <c r="M46" s="21"/>
      <c r="N46" s="1"/>
      <c r="O46" s="1"/>
      <c r="P46" s="1"/>
      <c r="Q46" s="18"/>
      <c r="R46" s="18"/>
      <c r="S46" s="1"/>
      <c r="T46" s="1"/>
      <c r="U46" s="1"/>
      <c r="V46" s="1"/>
      <c r="W46" s="21"/>
      <c r="X46" s="1"/>
      <c r="Y46" s="1"/>
      <c r="Z46" s="1"/>
      <c r="AA46" s="1"/>
      <c r="AB46" s="1"/>
      <c r="AC46" s="1"/>
      <c r="AD46" s="1"/>
      <c r="AE46" s="1"/>
      <c r="AF46" s="1"/>
      <c r="AG46" s="2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ht="15.75" customHeight="1">
      <c r="A47" s="1"/>
      <c r="B47" s="1"/>
      <c r="C47" s="21"/>
      <c r="D47" s="1"/>
      <c r="E47" s="1"/>
      <c r="F47" s="1"/>
      <c r="G47" s="1"/>
      <c r="H47" s="1"/>
      <c r="I47" s="1"/>
      <c r="J47" s="1"/>
      <c r="K47" s="1"/>
      <c r="L47" s="1"/>
      <c r="M47" s="21"/>
      <c r="N47" s="1"/>
      <c r="O47" s="1"/>
      <c r="P47" s="1"/>
      <c r="Q47" s="18"/>
      <c r="R47" s="18"/>
      <c r="S47" s="1"/>
      <c r="T47" s="1"/>
      <c r="U47" s="1"/>
      <c r="V47" s="1"/>
      <c r="W47" s="21"/>
      <c r="X47" s="1"/>
      <c r="Y47" s="1"/>
      <c r="Z47" s="1"/>
      <c r="AA47" s="1"/>
      <c r="AB47" s="1"/>
      <c r="AC47" s="1"/>
      <c r="AD47" s="1"/>
      <c r="AE47" s="1"/>
      <c r="AF47" s="1"/>
      <c r="AG47" s="2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ht="15.75" customHeight="1">
      <c r="A48" s="1"/>
      <c r="B48" s="1"/>
      <c r="C48" s="21"/>
      <c r="D48" s="1"/>
      <c r="E48" s="1"/>
      <c r="F48" s="1"/>
      <c r="G48" s="1"/>
      <c r="H48" s="1"/>
      <c r="I48" s="1"/>
      <c r="J48" s="1"/>
      <c r="K48" s="1"/>
      <c r="L48" s="1"/>
      <c r="M48" s="21"/>
      <c r="N48" s="1"/>
      <c r="O48" s="1"/>
      <c r="P48" s="1"/>
      <c r="Q48" s="18"/>
      <c r="R48" s="18"/>
      <c r="S48" s="1"/>
      <c r="T48" s="1"/>
      <c r="U48" s="1"/>
      <c r="V48" s="1"/>
      <c r="W48" s="21"/>
      <c r="X48" s="1"/>
      <c r="Y48" s="1"/>
      <c r="Z48" s="1"/>
      <c r="AA48" s="1"/>
      <c r="AB48" s="1"/>
      <c r="AC48" s="1"/>
      <c r="AD48" s="1"/>
      <c r="AE48" s="1"/>
      <c r="AF48" s="1"/>
      <c r="AG48" s="2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ht="15.75" customHeight="1">
      <c r="A49" s="1"/>
      <c r="B49" s="1"/>
      <c r="C49" s="21"/>
      <c r="D49" s="1"/>
      <c r="E49" s="1"/>
      <c r="F49" s="1"/>
      <c r="G49" s="1"/>
      <c r="H49" s="1"/>
      <c r="I49" s="1"/>
      <c r="J49" s="1"/>
      <c r="K49" s="1"/>
      <c r="L49" s="1"/>
      <c r="M49" s="21"/>
      <c r="N49" s="1"/>
      <c r="O49" s="1"/>
      <c r="P49" s="1"/>
      <c r="Q49" s="18"/>
      <c r="R49" s="18"/>
      <c r="S49" s="1"/>
      <c r="T49" s="1"/>
      <c r="U49" s="1"/>
      <c r="V49" s="1"/>
      <c r="W49" s="21"/>
      <c r="X49" s="1"/>
      <c r="Y49" s="1"/>
      <c r="Z49" s="1"/>
      <c r="AA49" s="1"/>
      <c r="AB49" s="1"/>
      <c r="AC49" s="1"/>
      <c r="AD49" s="1"/>
      <c r="AE49" s="1"/>
      <c r="AF49" s="1"/>
      <c r="AG49" s="2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ht="15.75" customHeight="1">
      <c r="A50" s="1"/>
      <c r="B50" s="1"/>
      <c r="C50" s="21"/>
      <c r="D50" s="1"/>
      <c r="E50" s="1"/>
      <c r="F50" s="1"/>
      <c r="G50" s="1"/>
      <c r="H50" s="1"/>
      <c r="I50" s="1"/>
      <c r="J50" s="1"/>
      <c r="K50" s="1"/>
      <c r="L50" s="1"/>
      <c r="M50" s="21"/>
      <c r="N50" s="1"/>
      <c r="O50" s="1"/>
      <c r="P50" s="1"/>
      <c r="Q50" s="18"/>
      <c r="R50" s="18"/>
      <c r="S50" s="1"/>
      <c r="T50" s="1"/>
      <c r="U50" s="1"/>
      <c r="V50" s="1"/>
      <c r="W50" s="21"/>
      <c r="X50" s="1"/>
      <c r="Y50" s="1"/>
      <c r="Z50" s="1"/>
      <c r="AA50" s="1"/>
      <c r="AB50" s="1"/>
      <c r="AC50" s="1"/>
      <c r="AD50" s="1"/>
      <c r="AE50" s="1"/>
      <c r="AF50" s="1"/>
      <c r="AG50" s="2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ht="15.75" customHeight="1">
      <c r="A51" s="1"/>
      <c r="B51" s="1"/>
      <c r="C51" s="21"/>
      <c r="D51" s="1"/>
      <c r="E51" s="1"/>
      <c r="F51" s="1"/>
      <c r="G51" s="1"/>
      <c r="H51" s="1"/>
      <c r="I51" s="1"/>
      <c r="J51" s="1"/>
      <c r="K51" s="1"/>
      <c r="L51" s="1"/>
      <c r="M51" s="21"/>
      <c r="N51" s="1"/>
      <c r="O51" s="1"/>
      <c r="P51" s="1"/>
      <c r="Q51" s="18"/>
      <c r="R51" s="18"/>
      <c r="S51" s="1"/>
      <c r="T51" s="1"/>
      <c r="U51" s="1"/>
      <c r="V51" s="1"/>
      <c r="W51" s="21"/>
      <c r="X51" s="1"/>
      <c r="Y51" s="1"/>
      <c r="Z51" s="1"/>
      <c r="AA51" s="1"/>
      <c r="AB51" s="1"/>
      <c r="AC51" s="1"/>
      <c r="AD51" s="1"/>
      <c r="AE51" s="1"/>
      <c r="AF51" s="1"/>
      <c r="AG51" s="2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ht="15.75" customHeight="1">
      <c r="A52" s="1"/>
      <c r="B52" s="1"/>
      <c r="C52" s="21"/>
      <c r="D52" s="1"/>
      <c r="E52" s="1"/>
      <c r="F52" s="1"/>
      <c r="G52" s="1"/>
      <c r="H52" s="1"/>
      <c r="I52" s="1"/>
      <c r="J52" s="1"/>
      <c r="K52" s="1"/>
      <c r="L52" s="1"/>
      <c r="M52" s="21"/>
      <c r="N52" s="1"/>
      <c r="O52" s="1"/>
      <c r="P52" s="1"/>
      <c r="Q52" s="18"/>
      <c r="R52" s="18"/>
      <c r="S52" s="1"/>
      <c r="T52" s="1"/>
      <c r="U52" s="1"/>
      <c r="V52" s="1"/>
      <c r="W52" s="21"/>
      <c r="X52" s="1"/>
      <c r="Y52" s="1"/>
      <c r="Z52" s="1"/>
      <c r="AA52" s="1"/>
      <c r="AB52" s="1"/>
      <c r="AC52" s="1"/>
      <c r="AD52" s="1"/>
      <c r="AE52" s="1"/>
      <c r="AF52" s="1"/>
      <c r="AG52" s="2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ht="15.75" customHeight="1">
      <c r="A53" s="1"/>
      <c r="B53" s="1"/>
      <c r="C53" s="21"/>
      <c r="D53" s="1"/>
      <c r="E53" s="1"/>
      <c r="F53" s="1"/>
      <c r="G53" s="1"/>
      <c r="H53" s="1"/>
      <c r="I53" s="1"/>
      <c r="J53" s="1"/>
      <c r="K53" s="1"/>
      <c r="L53" s="1"/>
      <c r="M53" s="21"/>
      <c r="N53" s="1"/>
      <c r="O53" s="1"/>
      <c r="P53" s="1"/>
      <c r="Q53" s="18"/>
      <c r="R53" s="18"/>
      <c r="S53" s="1"/>
      <c r="T53" s="1"/>
      <c r="U53" s="1"/>
      <c r="V53" s="1"/>
      <c r="W53" s="21"/>
      <c r="X53" s="1"/>
      <c r="Y53" s="1"/>
      <c r="Z53" s="1"/>
      <c r="AA53" s="1"/>
      <c r="AB53" s="1"/>
      <c r="AC53" s="1"/>
      <c r="AD53" s="1"/>
      <c r="AE53" s="1"/>
      <c r="AF53" s="1"/>
      <c r="AG53" s="2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ht="15.75" customHeight="1">
      <c r="A54" s="1"/>
      <c r="B54" s="1"/>
      <c r="C54" s="21"/>
      <c r="D54" s="1"/>
      <c r="E54" s="1"/>
      <c r="F54" s="1"/>
      <c r="G54" s="1"/>
      <c r="H54" s="1"/>
      <c r="I54" s="1"/>
      <c r="J54" s="1"/>
      <c r="K54" s="1"/>
      <c r="L54" s="1"/>
      <c r="M54" s="21"/>
      <c r="N54" s="1"/>
      <c r="O54" s="1"/>
      <c r="P54" s="1"/>
      <c r="Q54" s="18"/>
      <c r="R54" s="18"/>
      <c r="S54" s="1"/>
      <c r="T54" s="1"/>
      <c r="U54" s="1"/>
      <c r="V54" s="1"/>
      <c r="W54" s="21"/>
      <c r="X54" s="1"/>
      <c r="Y54" s="1"/>
      <c r="Z54" s="1"/>
      <c r="AA54" s="1"/>
      <c r="AB54" s="1"/>
      <c r="AC54" s="1"/>
      <c r="AD54" s="1"/>
      <c r="AE54" s="1"/>
      <c r="AF54" s="1"/>
      <c r="AG54" s="2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ht="15.75" customHeight="1">
      <c r="A55" s="1"/>
      <c r="B55" s="1"/>
      <c r="C55" s="21"/>
      <c r="D55" s="1"/>
      <c r="E55" s="1"/>
      <c r="F55" s="1"/>
      <c r="G55" s="1"/>
      <c r="H55" s="1"/>
      <c r="I55" s="1"/>
      <c r="J55" s="1"/>
      <c r="K55" s="1"/>
      <c r="L55" s="1"/>
      <c r="M55" s="21"/>
      <c r="N55" s="1"/>
      <c r="O55" s="1"/>
      <c r="P55" s="1"/>
      <c r="Q55" s="18"/>
      <c r="R55" s="18"/>
      <c r="S55" s="1"/>
      <c r="T55" s="1"/>
      <c r="U55" s="1"/>
      <c r="V55" s="1"/>
      <c r="W55" s="21"/>
      <c r="X55" s="1"/>
      <c r="Y55" s="1"/>
      <c r="Z55" s="1"/>
      <c r="AA55" s="1"/>
      <c r="AB55" s="1"/>
      <c r="AC55" s="1"/>
      <c r="AD55" s="1"/>
      <c r="AE55" s="1"/>
      <c r="AF55" s="1"/>
      <c r="AG55" s="2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ht="15.75" customHeight="1">
      <c r="A56" s="1"/>
      <c r="B56" s="1"/>
      <c r="C56" s="21"/>
      <c r="D56" s="1"/>
      <c r="E56" s="1"/>
      <c r="F56" s="1"/>
      <c r="G56" s="1"/>
      <c r="H56" s="1"/>
      <c r="I56" s="1"/>
      <c r="J56" s="1"/>
      <c r="K56" s="1"/>
      <c r="L56" s="1"/>
      <c r="M56" s="21"/>
      <c r="N56" s="1"/>
      <c r="O56" s="1"/>
      <c r="P56" s="1"/>
      <c r="Q56" s="18"/>
      <c r="R56" s="18"/>
      <c r="S56" s="1"/>
      <c r="T56" s="1"/>
      <c r="U56" s="1"/>
      <c r="V56" s="1"/>
      <c r="W56" s="21"/>
      <c r="X56" s="1"/>
      <c r="Y56" s="1"/>
      <c r="Z56" s="1"/>
      <c r="AA56" s="1"/>
      <c r="AB56" s="1"/>
      <c r="AC56" s="1"/>
      <c r="AD56" s="1"/>
      <c r="AE56" s="1"/>
      <c r="AF56" s="1"/>
      <c r="AG56" s="2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ht="15.75" customHeight="1">
      <c r="A57" s="1"/>
      <c r="B57" s="1"/>
      <c r="C57" s="21"/>
      <c r="D57" s="1"/>
      <c r="E57" s="1"/>
      <c r="F57" s="1"/>
      <c r="G57" s="1"/>
      <c r="H57" s="1"/>
      <c r="I57" s="1"/>
      <c r="J57" s="1"/>
      <c r="K57" s="1"/>
      <c r="L57" s="1"/>
      <c r="M57" s="21"/>
      <c r="N57" s="1"/>
      <c r="O57" s="1"/>
      <c r="P57" s="1"/>
      <c r="Q57" s="18"/>
      <c r="R57" s="18"/>
      <c r="S57" s="1"/>
      <c r="T57" s="1"/>
      <c r="U57" s="1"/>
      <c r="V57" s="1"/>
      <c r="W57" s="21"/>
      <c r="X57" s="1"/>
      <c r="Y57" s="1"/>
      <c r="Z57" s="1"/>
      <c r="AA57" s="1"/>
      <c r="AB57" s="1"/>
      <c r="AC57" s="1"/>
      <c r="AD57" s="1"/>
      <c r="AE57" s="1"/>
      <c r="AF57" s="1"/>
      <c r="AG57" s="2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ht="15.75" customHeight="1">
      <c r="A58" s="1"/>
      <c r="B58" s="1"/>
      <c r="C58" s="21"/>
      <c r="D58" s="1"/>
      <c r="E58" s="1"/>
      <c r="F58" s="1"/>
      <c r="G58" s="1"/>
      <c r="H58" s="1"/>
      <c r="I58" s="1"/>
      <c r="J58" s="1"/>
      <c r="K58" s="1"/>
      <c r="L58" s="1"/>
      <c r="M58" s="21"/>
      <c r="N58" s="1"/>
      <c r="O58" s="1"/>
      <c r="P58" s="1"/>
      <c r="Q58" s="18"/>
      <c r="R58" s="18"/>
      <c r="S58" s="1"/>
      <c r="T58" s="1"/>
      <c r="U58" s="1"/>
      <c r="V58" s="1"/>
      <c r="W58" s="21"/>
      <c r="X58" s="1"/>
      <c r="Y58" s="1"/>
      <c r="Z58" s="1"/>
      <c r="AA58" s="1"/>
      <c r="AB58" s="1"/>
      <c r="AC58" s="1"/>
      <c r="AD58" s="1"/>
      <c r="AE58" s="1"/>
      <c r="AF58" s="1"/>
      <c r="AG58" s="2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ht="15.75" customHeight="1">
      <c r="A59" s="1"/>
      <c r="B59" s="1"/>
      <c r="C59" s="21"/>
      <c r="D59" s="1"/>
      <c r="E59" s="1"/>
      <c r="F59" s="1"/>
      <c r="G59" s="1"/>
      <c r="H59" s="1"/>
      <c r="I59" s="1"/>
      <c r="J59" s="1"/>
      <c r="K59" s="1"/>
      <c r="L59" s="1"/>
      <c r="M59" s="21"/>
      <c r="N59" s="1"/>
      <c r="O59" s="1"/>
      <c r="P59" s="1"/>
      <c r="Q59" s="18"/>
      <c r="R59" s="18"/>
      <c r="S59" s="1"/>
      <c r="T59" s="1"/>
      <c r="U59" s="1"/>
      <c r="V59" s="1"/>
      <c r="W59" s="21"/>
      <c r="X59" s="1"/>
      <c r="Y59" s="1"/>
      <c r="Z59" s="1"/>
      <c r="AA59" s="1"/>
      <c r="AB59" s="1"/>
      <c r="AC59" s="1"/>
      <c r="AD59" s="1"/>
      <c r="AE59" s="1"/>
      <c r="AF59" s="1"/>
      <c r="AG59" s="2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ht="15.75" customHeight="1">
      <c r="A60" s="1"/>
      <c r="B60" s="1"/>
      <c r="C60" s="21"/>
      <c r="D60" s="1"/>
      <c r="E60" s="1"/>
      <c r="F60" s="1"/>
      <c r="G60" s="1"/>
      <c r="H60" s="1"/>
      <c r="I60" s="1"/>
      <c r="J60" s="1"/>
      <c r="K60" s="1"/>
      <c r="L60" s="1"/>
      <c r="M60" s="21"/>
      <c r="N60" s="1"/>
      <c r="O60" s="1"/>
      <c r="P60" s="1"/>
      <c r="Q60" s="18"/>
      <c r="R60" s="18"/>
      <c r="S60" s="1"/>
      <c r="T60" s="1"/>
      <c r="U60" s="1"/>
      <c r="V60" s="1"/>
      <c r="W60" s="21"/>
      <c r="X60" s="1"/>
      <c r="Y60" s="1"/>
      <c r="Z60" s="1"/>
      <c r="AA60" s="1"/>
      <c r="AB60" s="1"/>
      <c r="AC60" s="1"/>
      <c r="AD60" s="1"/>
      <c r="AE60" s="1"/>
      <c r="AF60" s="1"/>
      <c r="AG60" s="2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ht="15.75" customHeight="1">
      <c r="A61" s="1"/>
      <c r="B61" s="1"/>
      <c r="C61" s="21"/>
      <c r="D61" s="1"/>
      <c r="E61" s="1"/>
      <c r="F61" s="1"/>
      <c r="G61" s="1"/>
      <c r="H61" s="1"/>
      <c r="I61" s="1"/>
      <c r="J61" s="1"/>
      <c r="K61" s="1"/>
      <c r="L61" s="1"/>
      <c r="M61" s="21"/>
      <c r="N61" s="1"/>
      <c r="O61" s="1"/>
      <c r="P61" s="1"/>
      <c r="Q61" s="18"/>
      <c r="R61" s="18"/>
      <c r="S61" s="1"/>
      <c r="T61" s="1"/>
      <c r="U61" s="1"/>
      <c r="V61" s="1"/>
      <c r="W61" s="21"/>
      <c r="X61" s="1"/>
      <c r="Y61" s="1"/>
      <c r="Z61" s="1"/>
      <c r="AA61" s="1"/>
      <c r="AB61" s="1"/>
      <c r="AC61" s="1"/>
      <c r="AD61" s="1"/>
      <c r="AE61" s="1"/>
      <c r="AF61" s="1"/>
      <c r="AG61" s="2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ht="15.75" customHeight="1">
      <c r="A62" s="1"/>
      <c r="B62" s="1"/>
      <c r="C62" s="21"/>
      <c r="D62" s="1"/>
      <c r="E62" s="1"/>
      <c r="F62" s="1"/>
      <c r="G62" s="1"/>
      <c r="H62" s="1"/>
      <c r="I62" s="1"/>
      <c r="J62" s="1"/>
      <c r="K62" s="1"/>
      <c r="L62" s="1"/>
      <c r="M62" s="21"/>
      <c r="N62" s="1"/>
      <c r="O62" s="1"/>
      <c r="P62" s="1"/>
      <c r="Q62" s="18"/>
      <c r="R62" s="18"/>
      <c r="S62" s="1"/>
      <c r="T62" s="1"/>
      <c r="U62" s="1"/>
      <c r="V62" s="1"/>
      <c r="W62" s="21"/>
      <c r="X62" s="1"/>
      <c r="Y62" s="1"/>
      <c r="Z62" s="1"/>
      <c r="AA62" s="1"/>
      <c r="AB62" s="1"/>
      <c r="AC62" s="1"/>
      <c r="AD62" s="1"/>
      <c r="AE62" s="1"/>
      <c r="AF62" s="1"/>
      <c r="AG62" s="2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ht="15.75" customHeight="1">
      <c r="A63" s="1"/>
      <c r="B63" s="1"/>
      <c r="C63" s="21"/>
      <c r="D63" s="1"/>
      <c r="E63" s="1"/>
      <c r="F63" s="1"/>
      <c r="G63" s="1"/>
      <c r="H63" s="1"/>
      <c r="I63" s="1"/>
      <c r="J63" s="1"/>
      <c r="K63" s="1"/>
      <c r="L63" s="1"/>
      <c r="M63" s="21"/>
      <c r="N63" s="1"/>
      <c r="O63" s="1"/>
      <c r="P63" s="1"/>
      <c r="Q63" s="18"/>
      <c r="R63" s="18"/>
      <c r="S63" s="1"/>
      <c r="T63" s="1"/>
      <c r="U63" s="1"/>
      <c r="V63" s="1"/>
      <c r="W63" s="21"/>
      <c r="X63" s="1"/>
      <c r="Y63" s="1"/>
      <c r="Z63" s="1"/>
      <c r="AA63" s="1"/>
      <c r="AB63" s="1"/>
      <c r="AC63" s="1"/>
      <c r="AD63" s="1"/>
      <c r="AE63" s="1"/>
      <c r="AF63" s="1"/>
      <c r="AG63" s="2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ht="15.75" customHeight="1">
      <c r="A64" s="1"/>
      <c r="B64" s="1"/>
      <c r="C64" s="21"/>
      <c r="D64" s="1"/>
      <c r="E64" s="1"/>
      <c r="F64" s="1"/>
      <c r="G64" s="1"/>
      <c r="H64" s="1"/>
      <c r="I64" s="1"/>
      <c r="J64" s="1"/>
      <c r="K64" s="1"/>
      <c r="L64" s="1"/>
      <c r="M64" s="21"/>
      <c r="N64" s="1"/>
      <c r="O64" s="1"/>
      <c r="P64" s="1"/>
      <c r="Q64" s="18"/>
      <c r="R64" s="18"/>
      <c r="S64" s="1"/>
      <c r="T64" s="1"/>
      <c r="U64" s="1"/>
      <c r="V64" s="1"/>
      <c r="W64" s="21"/>
      <c r="X64" s="1"/>
      <c r="Y64" s="1"/>
      <c r="Z64" s="1"/>
      <c r="AA64" s="1"/>
      <c r="AB64" s="1"/>
      <c r="AC64" s="1"/>
      <c r="AD64" s="1"/>
      <c r="AE64" s="1"/>
      <c r="AF64" s="1"/>
      <c r="AG64" s="2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ht="15.75" customHeight="1">
      <c r="A65" s="1"/>
      <c r="B65" s="1"/>
      <c r="C65" s="21"/>
      <c r="D65" s="1"/>
      <c r="E65" s="1"/>
      <c r="F65" s="1"/>
      <c r="G65" s="1"/>
      <c r="H65" s="1"/>
      <c r="I65" s="1"/>
      <c r="J65" s="1"/>
      <c r="K65" s="1"/>
      <c r="L65" s="1"/>
      <c r="M65" s="21"/>
      <c r="N65" s="1"/>
      <c r="O65" s="1"/>
      <c r="P65" s="1"/>
      <c r="Q65" s="18"/>
      <c r="R65" s="18"/>
      <c r="S65" s="1"/>
      <c r="T65" s="1"/>
      <c r="U65" s="1"/>
      <c r="V65" s="1"/>
      <c r="W65" s="21"/>
      <c r="X65" s="1"/>
      <c r="Y65" s="1"/>
      <c r="Z65" s="1"/>
      <c r="AA65" s="1"/>
      <c r="AB65" s="1"/>
      <c r="AC65" s="1"/>
      <c r="AD65" s="1"/>
      <c r="AE65" s="1"/>
      <c r="AF65" s="1"/>
      <c r="AG65" s="2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ht="15.75" customHeight="1">
      <c r="A66" s="1"/>
      <c r="B66" s="1"/>
      <c r="C66" s="21"/>
      <c r="D66" s="1"/>
      <c r="E66" s="1"/>
      <c r="F66" s="1"/>
      <c r="G66" s="1"/>
      <c r="H66" s="1"/>
      <c r="I66" s="1"/>
      <c r="J66" s="1"/>
      <c r="K66" s="1"/>
      <c r="L66" s="1"/>
      <c r="M66" s="21"/>
      <c r="N66" s="1"/>
      <c r="O66" s="1"/>
      <c r="P66" s="1"/>
      <c r="Q66" s="18"/>
      <c r="R66" s="18"/>
      <c r="S66" s="1"/>
      <c r="T66" s="1"/>
      <c r="U66" s="1"/>
      <c r="V66" s="1"/>
      <c r="W66" s="21"/>
      <c r="X66" s="1"/>
      <c r="Y66" s="1"/>
      <c r="Z66" s="1"/>
      <c r="AA66" s="1"/>
      <c r="AB66" s="1"/>
      <c r="AC66" s="1"/>
      <c r="AD66" s="1"/>
      <c r="AE66" s="1"/>
      <c r="AF66" s="1"/>
      <c r="AG66" s="2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ht="15.75" customHeight="1">
      <c r="A67" s="1"/>
      <c r="B67" s="1"/>
      <c r="C67" s="21"/>
      <c r="D67" s="1"/>
      <c r="E67" s="1"/>
      <c r="F67" s="1"/>
      <c r="G67" s="1"/>
      <c r="H67" s="1"/>
      <c r="I67" s="1"/>
      <c r="J67" s="1"/>
      <c r="K67" s="1"/>
      <c r="L67" s="1"/>
      <c r="M67" s="21"/>
      <c r="N67" s="1"/>
      <c r="O67" s="1"/>
      <c r="P67" s="1"/>
      <c r="Q67" s="18"/>
      <c r="R67" s="18"/>
      <c r="S67" s="1"/>
      <c r="T67" s="1"/>
      <c r="U67" s="1"/>
      <c r="V67" s="1"/>
      <c r="W67" s="21"/>
      <c r="X67" s="1"/>
      <c r="Y67" s="1"/>
      <c r="Z67" s="1"/>
      <c r="AA67" s="1"/>
      <c r="AB67" s="1"/>
      <c r="AC67" s="1"/>
      <c r="AD67" s="1"/>
      <c r="AE67" s="1"/>
      <c r="AF67" s="1"/>
      <c r="AG67" s="2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ht="15.75" customHeight="1">
      <c r="A68" s="1"/>
      <c r="B68" s="1"/>
      <c r="C68" s="21"/>
      <c r="D68" s="1"/>
      <c r="E68" s="1"/>
      <c r="F68" s="1"/>
      <c r="G68" s="1"/>
      <c r="H68" s="1"/>
      <c r="I68" s="1"/>
      <c r="J68" s="1"/>
      <c r="K68" s="1"/>
      <c r="L68" s="1"/>
      <c r="M68" s="21"/>
      <c r="N68" s="1"/>
      <c r="O68" s="1"/>
      <c r="P68" s="1"/>
      <c r="Q68" s="18"/>
      <c r="R68" s="18"/>
      <c r="S68" s="1"/>
      <c r="T68" s="1"/>
      <c r="U68" s="1"/>
      <c r="V68" s="1"/>
      <c r="W68" s="21"/>
      <c r="X68" s="1"/>
      <c r="Y68" s="1"/>
      <c r="Z68" s="1"/>
      <c r="AA68" s="1"/>
      <c r="AB68" s="1"/>
      <c r="AC68" s="1"/>
      <c r="AD68" s="1"/>
      <c r="AE68" s="1"/>
      <c r="AF68" s="1"/>
      <c r="AG68" s="2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ht="15.75" customHeight="1">
      <c r="A69" s="1"/>
      <c r="B69" s="1"/>
      <c r="C69" s="21"/>
      <c r="D69" s="1"/>
      <c r="E69" s="1"/>
      <c r="F69" s="1"/>
      <c r="G69" s="1"/>
      <c r="H69" s="1"/>
      <c r="I69" s="1"/>
      <c r="J69" s="1"/>
      <c r="K69" s="1"/>
      <c r="L69" s="1"/>
      <c r="M69" s="21"/>
      <c r="N69" s="1"/>
      <c r="O69" s="1"/>
      <c r="P69" s="1"/>
      <c r="Q69" s="18"/>
      <c r="R69" s="18"/>
      <c r="S69" s="1"/>
      <c r="T69" s="1"/>
      <c r="U69" s="1"/>
      <c r="V69" s="1"/>
      <c r="W69" s="21"/>
      <c r="X69" s="1"/>
      <c r="Y69" s="1"/>
      <c r="Z69" s="1"/>
      <c r="AA69" s="1"/>
      <c r="AB69" s="1"/>
      <c r="AC69" s="1"/>
      <c r="AD69" s="1"/>
      <c r="AE69" s="1"/>
      <c r="AF69" s="1"/>
      <c r="AG69" s="2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ht="15.75" customHeight="1">
      <c r="A70" s="1"/>
      <c r="B70" s="1"/>
      <c r="C70" s="21"/>
      <c r="D70" s="1"/>
      <c r="E70" s="1"/>
      <c r="F70" s="1"/>
      <c r="G70" s="1"/>
      <c r="H70" s="1"/>
      <c r="I70" s="1"/>
      <c r="J70" s="1"/>
      <c r="K70" s="1"/>
      <c r="L70" s="1"/>
      <c r="M70" s="21"/>
      <c r="N70" s="1"/>
      <c r="O70" s="1"/>
      <c r="P70" s="1"/>
      <c r="Q70" s="18"/>
      <c r="R70" s="18"/>
      <c r="S70" s="1"/>
      <c r="T70" s="1"/>
      <c r="U70" s="1"/>
      <c r="V70" s="1"/>
      <c r="W70" s="21"/>
      <c r="X70" s="1"/>
      <c r="Y70" s="1"/>
      <c r="Z70" s="1"/>
      <c r="AA70" s="1"/>
      <c r="AB70" s="1"/>
      <c r="AC70" s="1"/>
      <c r="AD70" s="1"/>
      <c r="AE70" s="1"/>
      <c r="AF70" s="1"/>
      <c r="AG70" s="2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ht="15.75" customHeight="1">
      <c r="A71" s="1"/>
      <c r="B71" s="1"/>
      <c r="C71" s="21"/>
      <c r="D71" s="1"/>
      <c r="E71" s="1"/>
      <c r="F71" s="1"/>
      <c r="G71" s="1"/>
      <c r="H71" s="1"/>
      <c r="I71" s="1"/>
      <c r="J71" s="1"/>
      <c r="K71" s="1"/>
      <c r="L71" s="1"/>
      <c r="M71" s="21"/>
      <c r="N71" s="1"/>
      <c r="O71" s="1"/>
      <c r="P71" s="1"/>
      <c r="Q71" s="18"/>
      <c r="R71" s="18"/>
      <c r="S71" s="1"/>
      <c r="T71" s="1"/>
      <c r="U71" s="1"/>
      <c r="V71" s="1"/>
      <c r="W71" s="21"/>
      <c r="X71" s="1"/>
      <c r="Y71" s="1"/>
      <c r="Z71" s="1"/>
      <c r="AA71" s="1"/>
      <c r="AB71" s="1"/>
      <c r="AC71" s="1"/>
      <c r="AD71" s="1"/>
      <c r="AE71" s="1"/>
      <c r="AF71" s="1"/>
      <c r="AG71" s="2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ht="15.75" customHeight="1">
      <c r="A72" s="1"/>
      <c r="B72" s="1"/>
      <c r="C72" s="21"/>
      <c r="D72" s="1"/>
      <c r="E72" s="1"/>
      <c r="F72" s="1"/>
      <c r="G72" s="1"/>
      <c r="H72" s="1"/>
      <c r="I72" s="1"/>
      <c r="J72" s="1"/>
      <c r="K72" s="1"/>
      <c r="L72" s="1"/>
      <c r="M72" s="21"/>
      <c r="N72" s="1"/>
      <c r="O72" s="1"/>
      <c r="P72" s="1"/>
      <c r="Q72" s="18"/>
      <c r="R72" s="18"/>
      <c r="S72" s="1"/>
      <c r="T72" s="1"/>
      <c r="U72" s="1"/>
      <c r="V72" s="1"/>
      <c r="W72" s="21"/>
      <c r="X72" s="1"/>
      <c r="Y72" s="1"/>
      <c r="Z72" s="1"/>
      <c r="AA72" s="1"/>
      <c r="AB72" s="1"/>
      <c r="AC72" s="1"/>
      <c r="AD72" s="1"/>
      <c r="AE72" s="1"/>
      <c r="AF72" s="1"/>
      <c r="AG72" s="2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ht="15.75" customHeight="1">
      <c r="A73" s="1"/>
      <c r="B73" s="1"/>
      <c r="C73" s="21"/>
      <c r="D73" s="1"/>
      <c r="E73" s="1"/>
      <c r="F73" s="1"/>
      <c r="G73" s="1"/>
      <c r="H73" s="1"/>
      <c r="I73" s="1"/>
      <c r="J73" s="1"/>
      <c r="K73" s="1"/>
      <c r="L73" s="1"/>
      <c r="M73" s="21"/>
      <c r="N73" s="1"/>
      <c r="O73" s="1"/>
      <c r="P73" s="1"/>
      <c r="Q73" s="18"/>
      <c r="R73" s="18"/>
      <c r="S73" s="1"/>
      <c r="T73" s="1"/>
      <c r="U73" s="1"/>
      <c r="V73" s="1"/>
      <c r="W73" s="21"/>
      <c r="X73" s="1"/>
      <c r="Y73" s="1"/>
      <c r="Z73" s="1"/>
      <c r="AA73" s="1"/>
      <c r="AB73" s="1"/>
      <c r="AC73" s="1"/>
      <c r="AD73" s="1"/>
      <c r="AE73" s="1"/>
      <c r="AF73" s="1"/>
      <c r="AG73" s="2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ht="15.75" customHeight="1">
      <c r="A74" s="1"/>
      <c r="B74" s="1"/>
      <c r="C74" s="21"/>
      <c r="D74" s="1"/>
      <c r="E74" s="1"/>
      <c r="F74" s="1"/>
      <c r="G74" s="1"/>
      <c r="H74" s="1"/>
      <c r="I74" s="1"/>
      <c r="J74" s="1"/>
      <c r="K74" s="1"/>
      <c r="L74" s="1"/>
      <c r="M74" s="21"/>
      <c r="N74" s="1"/>
      <c r="O74" s="1"/>
      <c r="P74" s="1"/>
      <c r="Q74" s="18"/>
      <c r="R74" s="18"/>
      <c r="S74" s="1"/>
      <c r="T74" s="1"/>
      <c r="U74" s="1"/>
      <c r="V74" s="1"/>
      <c r="W74" s="21"/>
      <c r="X74" s="1"/>
      <c r="Y74" s="1"/>
      <c r="Z74" s="1"/>
      <c r="AA74" s="1"/>
      <c r="AB74" s="1"/>
      <c r="AC74" s="1"/>
      <c r="AD74" s="1"/>
      <c r="AE74" s="1"/>
      <c r="AF74" s="1"/>
      <c r="AG74" s="2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ht="15.75" customHeight="1">
      <c r="A75" s="1"/>
      <c r="B75" s="1"/>
      <c r="C75" s="21"/>
      <c r="D75" s="1"/>
      <c r="E75" s="1"/>
      <c r="F75" s="1"/>
      <c r="G75" s="1"/>
      <c r="H75" s="1"/>
      <c r="I75" s="1"/>
      <c r="J75" s="1"/>
      <c r="K75" s="1"/>
      <c r="L75" s="1"/>
      <c r="M75" s="21"/>
      <c r="N75" s="1"/>
      <c r="O75" s="1"/>
      <c r="P75" s="1"/>
      <c r="Q75" s="18"/>
      <c r="R75" s="18"/>
      <c r="S75" s="1"/>
      <c r="T75" s="1"/>
      <c r="U75" s="1"/>
      <c r="V75" s="1"/>
      <c r="W75" s="21"/>
      <c r="X75" s="1"/>
      <c r="Y75" s="1"/>
      <c r="Z75" s="1"/>
      <c r="AA75" s="1"/>
      <c r="AB75" s="1"/>
      <c r="AC75" s="1"/>
      <c r="AD75" s="1"/>
      <c r="AE75" s="1"/>
      <c r="AF75" s="1"/>
      <c r="AG75" s="2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ht="15.75" customHeight="1">
      <c r="A76" s="1"/>
      <c r="B76" s="1"/>
      <c r="C76" s="21"/>
      <c r="D76" s="1"/>
      <c r="E76" s="1"/>
      <c r="F76" s="1"/>
      <c r="G76" s="1"/>
      <c r="H76" s="1"/>
      <c r="I76" s="1"/>
      <c r="J76" s="1"/>
      <c r="K76" s="1"/>
      <c r="L76" s="1"/>
      <c r="M76" s="21"/>
      <c r="N76" s="1"/>
      <c r="O76" s="1"/>
      <c r="P76" s="1"/>
      <c r="Q76" s="18"/>
      <c r="R76" s="18"/>
      <c r="S76" s="1"/>
      <c r="T76" s="1"/>
      <c r="U76" s="1"/>
      <c r="V76" s="1"/>
      <c r="W76" s="21"/>
      <c r="X76" s="1"/>
      <c r="Y76" s="1"/>
      <c r="Z76" s="1"/>
      <c r="AA76" s="1"/>
      <c r="AB76" s="1"/>
      <c r="AC76" s="1"/>
      <c r="AD76" s="1"/>
      <c r="AE76" s="1"/>
      <c r="AF76" s="1"/>
      <c r="AG76" s="2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ht="15.75" customHeight="1">
      <c r="A77" s="1"/>
      <c r="B77" s="1"/>
      <c r="C77" s="21"/>
      <c r="D77" s="1"/>
      <c r="E77" s="1"/>
      <c r="F77" s="1"/>
      <c r="G77" s="1"/>
      <c r="H77" s="1"/>
      <c r="I77" s="1"/>
      <c r="J77" s="1"/>
      <c r="K77" s="1"/>
      <c r="L77" s="1"/>
      <c r="M77" s="21"/>
      <c r="N77" s="1"/>
      <c r="O77" s="1"/>
      <c r="P77" s="1"/>
      <c r="Q77" s="18"/>
      <c r="R77" s="18"/>
      <c r="S77" s="1"/>
      <c r="T77" s="1"/>
      <c r="U77" s="1"/>
      <c r="V77" s="1"/>
      <c r="W77" s="21"/>
      <c r="X77" s="1"/>
      <c r="Y77" s="1"/>
      <c r="Z77" s="1"/>
      <c r="AA77" s="1"/>
      <c r="AB77" s="1"/>
      <c r="AC77" s="1"/>
      <c r="AD77" s="1"/>
      <c r="AE77" s="1"/>
      <c r="AF77" s="1"/>
      <c r="AG77" s="2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ht="15.75" customHeight="1">
      <c r="A78" s="1"/>
      <c r="B78" s="1"/>
      <c r="C78" s="21"/>
      <c r="D78" s="1"/>
      <c r="E78" s="1"/>
      <c r="F78" s="1"/>
      <c r="G78" s="1"/>
      <c r="H78" s="1"/>
      <c r="I78" s="1"/>
      <c r="J78" s="1"/>
      <c r="K78" s="1"/>
      <c r="L78" s="1"/>
      <c r="M78" s="21"/>
      <c r="N78" s="1"/>
      <c r="O78" s="1"/>
      <c r="P78" s="1"/>
      <c r="Q78" s="18"/>
      <c r="R78" s="18"/>
      <c r="S78" s="1"/>
      <c r="T78" s="1"/>
      <c r="U78" s="1"/>
      <c r="V78" s="1"/>
      <c r="W78" s="21"/>
      <c r="X78" s="1"/>
      <c r="Y78" s="1"/>
      <c r="Z78" s="1"/>
      <c r="AA78" s="1"/>
      <c r="AB78" s="1"/>
      <c r="AC78" s="1"/>
      <c r="AD78" s="1"/>
      <c r="AE78" s="1"/>
      <c r="AF78" s="1"/>
      <c r="AG78" s="2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ht="15.75" customHeight="1">
      <c r="A79" s="1"/>
      <c r="B79" s="1"/>
      <c r="C79" s="21"/>
      <c r="D79" s="1"/>
      <c r="E79" s="1"/>
      <c r="F79" s="1"/>
      <c r="G79" s="1"/>
      <c r="H79" s="1"/>
      <c r="I79" s="1"/>
      <c r="J79" s="1"/>
      <c r="K79" s="1"/>
      <c r="L79" s="1"/>
      <c r="M79" s="21"/>
      <c r="N79" s="1"/>
      <c r="O79" s="1"/>
      <c r="P79" s="1"/>
      <c r="Q79" s="18"/>
      <c r="R79" s="18"/>
      <c r="S79" s="1"/>
      <c r="T79" s="1"/>
      <c r="U79" s="1"/>
      <c r="V79" s="1"/>
      <c r="W79" s="21"/>
      <c r="X79" s="1"/>
      <c r="Y79" s="1"/>
      <c r="Z79" s="1"/>
      <c r="AA79" s="1"/>
      <c r="AB79" s="1"/>
      <c r="AC79" s="1"/>
      <c r="AD79" s="1"/>
      <c r="AE79" s="1"/>
      <c r="AF79" s="1"/>
      <c r="AG79" s="2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ht="15.75" customHeight="1">
      <c r="A80" s="1"/>
      <c r="B80" s="1"/>
      <c r="C80" s="21"/>
      <c r="D80" s="1"/>
      <c r="E80" s="1"/>
      <c r="F80" s="1"/>
      <c r="G80" s="1"/>
      <c r="H80" s="1"/>
      <c r="I80" s="1"/>
      <c r="J80" s="1"/>
      <c r="K80" s="1"/>
      <c r="L80" s="1"/>
      <c r="M80" s="21"/>
      <c r="N80" s="1"/>
      <c r="O80" s="1"/>
      <c r="P80" s="1"/>
      <c r="Q80" s="18"/>
      <c r="R80" s="18"/>
      <c r="S80" s="1"/>
      <c r="T80" s="1"/>
      <c r="U80" s="1"/>
      <c r="V80" s="1"/>
      <c r="W80" s="21"/>
      <c r="X80" s="1"/>
      <c r="Y80" s="1"/>
      <c r="Z80" s="1"/>
      <c r="AA80" s="1"/>
      <c r="AB80" s="1"/>
      <c r="AC80" s="1"/>
      <c r="AD80" s="1"/>
      <c r="AE80" s="1"/>
      <c r="AF80" s="1"/>
      <c r="AG80" s="2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ht="15.75" customHeight="1">
      <c r="A81" s="1"/>
      <c r="B81" s="1"/>
      <c r="C81" s="21"/>
      <c r="D81" s="1"/>
      <c r="E81" s="1"/>
      <c r="F81" s="1"/>
      <c r="G81" s="1"/>
      <c r="H81" s="1"/>
      <c r="I81" s="1"/>
      <c r="J81" s="1"/>
      <c r="K81" s="1"/>
      <c r="L81" s="1"/>
      <c r="M81" s="21"/>
      <c r="N81" s="1"/>
      <c r="O81" s="1"/>
      <c r="P81" s="1"/>
      <c r="Q81" s="18"/>
      <c r="R81" s="18"/>
      <c r="S81" s="1"/>
      <c r="T81" s="1"/>
      <c r="U81" s="1"/>
      <c r="V81" s="1"/>
      <c r="W81" s="21"/>
      <c r="X81" s="1"/>
      <c r="Y81" s="1"/>
      <c r="Z81" s="1"/>
      <c r="AA81" s="1"/>
      <c r="AB81" s="1"/>
      <c r="AC81" s="1"/>
      <c r="AD81" s="1"/>
      <c r="AE81" s="1"/>
      <c r="AF81" s="1"/>
      <c r="AG81" s="2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ht="15.75" customHeight="1">
      <c r="A82" s="1"/>
      <c r="B82" s="1"/>
      <c r="C82" s="21"/>
      <c r="D82" s="1"/>
      <c r="E82" s="1"/>
      <c r="F82" s="1"/>
      <c r="G82" s="1"/>
      <c r="H82" s="1"/>
      <c r="I82" s="1"/>
      <c r="J82" s="1"/>
      <c r="K82" s="1"/>
      <c r="L82" s="1"/>
      <c r="M82" s="21"/>
      <c r="N82" s="1"/>
      <c r="O82" s="1"/>
      <c r="P82" s="1"/>
      <c r="Q82" s="18"/>
      <c r="R82" s="18"/>
      <c r="S82" s="1"/>
      <c r="T82" s="1"/>
      <c r="U82" s="1"/>
      <c r="V82" s="1"/>
      <c r="W82" s="21"/>
      <c r="X82" s="1"/>
      <c r="Y82" s="1"/>
      <c r="Z82" s="1"/>
      <c r="AA82" s="1"/>
      <c r="AB82" s="1"/>
      <c r="AC82" s="1"/>
      <c r="AD82" s="1"/>
      <c r="AE82" s="1"/>
      <c r="AF82" s="1"/>
      <c r="AG82" s="2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ht="15.75" customHeight="1">
      <c r="A83" s="1"/>
      <c r="B83" s="1"/>
      <c r="C83" s="21"/>
      <c r="D83" s="1"/>
      <c r="E83" s="1"/>
      <c r="F83" s="1"/>
      <c r="G83" s="1"/>
      <c r="H83" s="1"/>
      <c r="I83" s="1"/>
      <c r="J83" s="1"/>
      <c r="K83" s="1"/>
      <c r="L83" s="1"/>
      <c r="M83" s="21"/>
      <c r="N83" s="1"/>
      <c r="O83" s="1"/>
      <c r="P83" s="1"/>
      <c r="Q83" s="18"/>
      <c r="R83" s="18"/>
      <c r="S83" s="1"/>
      <c r="T83" s="1"/>
      <c r="U83" s="1"/>
      <c r="V83" s="1"/>
      <c r="W83" s="21"/>
      <c r="X83" s="1"/>
      <c r="Y83" s="1"/>
      <c r="Z83" s="1"/>
      <c r="AA83" s="1"/>
      <c r="AB83" s="1"/>
      <c r="AC83" s="1"/>
      <c r="AD83" s="1"/>
      <c r="AE83" s="1"/>
      <c r="AF83" s="1"/>
      <c r="AG83" s="2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ht="15.75" customHeight="1">
      <c r="A84" s="1"/>
      <c r="B84" s="1"/>
      <c r="C84" s="21"/>
      <c r="D84" s="1"/>
      <c r="E84" s="1"/>
      <c r="F84" s="1"/>
      <c r="G84" s="1"/>
      <c r="H84" s="1"/>
      <c r="I84" s="1"/>
      <c r="J84" s="1"/>
      <c r="K84" s="1"/>
      <c r="L84" s="1"/>
      <c r="M84" s="21"/>
      <c r="N84" s="1"/>
      <c r="O84" s="1"/>
      <c r="P84" s="1"/>
      <c r="Q84" s="18"/>
      <c r="R84" s="18"/>
      <c r="S84" s="1"/>
      <c r="T84" s="1"/>
      <c r="U84" s="1"/>
      <c r="V84" s="1"/>
      <c r="W84" s="21"/>
      <c r="X84" s="1"/>
      <c r="Y84" s="1"/>
      <c r="Z84" s="1"/>
      <c r="AA84" s="1"/>
      <c r="AB84" s="1"/>
      <c r="AC84" s="1"/>
      <c r="AD84" s="1"/>
      <c r="AE84" s="1"/>
      <c r="AF84" s="1"/>
      <c r="AG84" s="2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ht="15.75" customHeight="1">
      <c r="A85" s="1"/>
      <c r="B85" s="1"/>
      <c r="C85" s="21"/>
      <c r="D85" s="1"/>
      <c r="E85" s="1"/>
      <c r="F85" s="1"/>
      <c r="G85" s="1"/>
      <c r="H85" s="1"/>
      <c r="I85" s="1"/>
      <c r="J85" s="1"/>
      <c r="K85" s="1"/>
      <c r="L85" s="1"/>
      <c r="M85" s="21"/>
      <c r="N85" s="1"/>
      <c r="O85" s="1"/>
      <c r="P85" s="1"/>
      <c r="Q85" s="18"/>
      <c r="R85" s="18"/>
      <c r="S85" s="1"/>
      <c r="T85" s="1"/>
      <c r="U85" s="1"/>
      <c r="V85" s="1"/>
      <c r="W85" s="21"/>
      <c r="X85" s="1"/>
      <c r="Y85" s="1"/>
      <c r="Z85" s="1"/>
      <c r="AA85" s="1"/>
      <c r="AB85" s="1"/>
      <c r="AC85" s="1"/>
      <c r="AD85" s="1"/>
      <c r="AE85" s="1"/>
      <c r="AF85" s="1"/>
      <c r="AG85" s="2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ht="15.75" customHeight="1">
      <c r="A86" s="1"/>
      <c r="B86" s="1"/>
      <c r="C86" s="21"/>
      <c r="D86" s="1"/>
      <c r="E86" s="1"/>
      <c r="F86" s="1"/>
      <c r="G86" s="1"/>
      <c r="H86" s="1"/>
      <c r="I86" s="1"/>
      <c r="J86" s="1"/>
      <c r="K86" s="1"/>
      <c r="L86" s="1"/>
      <c r="M86" s="21"/>
      <c r="N86" s="1"/>
      <c r="O86" s="1"/>
      <c r="P86" s="1"/>
      <c r="Q86" s="18"/>
      <c r="R86" s="18"/>
      <c r="S86" s="1"/>
      <c r="T86" s="1"/>
      <c r="U86" s="1"/>
      <c r="V86" s="1"/>
      <c r="W86" s="21"/>
      <c r="X86" s="1"/>
      <c r="Y86" s="1"/>
      <c r="Z86" s="1"/>
      <c r="AA86" s="1"/>
      <c r="AB86" s="1"/>
      <c r="AC86" s="1"/>
      <c r="AD86" s="1"/>
      <c r="AE86" s="1"/>
      <c r="AF86" s="1"/>
      <c r="AG86" s="2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ht="15.75" customHeight="1">
      <c r="A87" s="1"/>
      <c r="B87" s="1"/>
      <c r="C87" s="21"/>
      <c r="D87" s="1"/>
      <c r="E87" s="1"/>
      <c r="F87" s="1"/>
      <c r="G87" s="1"/>
      <c r="H87" s="1"/>
      <c r="I87" s="1"/>
      <c r="J87" s="1"/>
      <c r="K87" s="1"/>
      <c r="L87" s="1"/>
      <c r="M87" s="21"/>
      <c r="N87" s="1"/>
      <c r="O87" s="1"/>
      <c r="P87" s="1"/>
      <c r="Q87" s="18"/>
      <c r="R87" s="18"/>
      <c r="S87" s="1"/>
      <c r="T87" s="1"/>
      <c r="U87" s="1"/>
      <c r="V87" s="1"/>
      <c r="W87" s="21"/>
      <c r="X87" s="1"/>
      <c r="Y87" s="1"/>
      <c r="Z87" s="1"/>
      <c r="AA87" s="1"/>
      <c r="AB87" s="1"/>
      <c r="AC87" s="1"/>
      <c r="AD87" s="1"/>
      <c r="AE87" s="1"/>
      <c r="AF87" s="1"/>
      <c r="AG87" s="2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ht="15.75" customHeight="1">
      <c r="A88" s="1"/>
      <c r="B88" s="1"/>
      <c r="C88" s="21"/>
      <c r="D88" s="1"/>
      <c r="E88" s="1"/>
      <c r="F88" s="1"/>
      <c r="G88" s="1"/>
      <c r="H88" s="1"/>
      <c r="I88" s="1"/>
      <c r="J88" s="1"/>
      <c r="K88" s="1"/>
      <c r="L88" s="1"/>
      <c r="M88" s="21"/>
      <c r="N88" s="1"/>
      <c r="O88" s="1"/>
      <c r="P88" s="1"/>
      <c r="Q88" s="18"/>
      <c r="R88" s="18"/>
      <c r="S88" s="1"/>
      <c r="T88" s="1"/>
      <c r="U88" s="1"/>
      <c r="V88" s="1"/>
      <c r="W88" s="21"/>
      <c r="X88" s="1"/>
      <c r="Y88" s="1"/>
      <c r="Z88" s="1"/>
      <c r="AA88" s="1"/>
      <c r="AB88" s="1"/>
      <c r="AC88" s="1"/>
      <c r="AD88" s="1"/>
      <c r="AE88" s="1"/>
      <c r="AF88" s="1"/>
      <c r="AG88" s="2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ht="15.75" customHeight="1">
      <c r="A89" s="1"/>
      <c r="B89" s="1"/>
      <c r="C89" s="21"/>
      <c r="D89" s="1"/>
      <c r="E89" s="1"/>
      <c r="F89" s="1"/>
      <c r="G89" s="1"/>
      <c r="H89" s="1"/>
      <c r="I89" s="1"/>
      <c r="J89" s="1"/>
      <c r="K89" s="1"/>
      <c r="L89" s="1"/>
      <c r="M89" s="21"/>
      <c r="N89" s="1"/>
      <c r="O89" s="1"/>
      <c r="P89" s="1"/>
      <c r="Q89" s="18"/>
      <c r="R89" s="18"/>
      <c r="S89" s="1"/>
      <c r="T89" s="1"/>
      <c r="U89" s="1"/>
      <c r="V89" s="1"/>
      <c r="W89" s="21"/>
      <c r="X89" s="1"/>
      <c r="Y89" s="1"/>
      <c r="Z89" s="1"/>
      <c r="AA89" s="1"/>
      <c r="AB89" s="1"/>
      <c r="AC89" s="1"/>
      <c r="AD89" s="1"/>
      <c r="AE89" s="1"/>
      <c r="AF89" s="1"/>
      <c r="AG89" s="2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ht="15.75" customHeight="1">
      <c r="A90" s="1"/>
      <c r="B90" s="1"/>
      <c r="C90" s="21"/>
      <c r="D90" s="1"/>
      <c r="E90" s="1"/>
      <c r="F90" s="1"/>
      <c r="G90" s="1"/>
      <c r="H90" s="1"/>
      <c r="I90" s="1"/>
      <c r="J90" s="1"/>
      <c r="K90" s="1"/>
      <c r="L90" s="1"/>
      <c r="M90" s="21"/>
      <c r="N90" s="1"/>
      <c r="O90" s="1"/>
      <c r="P90" s="1"/>
      <c r="Q90" s="18"/>
      <c r="R90" s="18"/>
      <c r="S90" s="1"/>
      <c r="T90" s="1"/>
      <c r="U90" s="1"/>
      <c r="V90" s="1"/>
      <c r="W90" s="21"/>
      <c r="X90" s="1"/>
      <c r="Y90" s="1"/>
      <c r="Z90" s="1"/>
      <c r="AA90" s="1"/>
      <c r="AB90" s="1"/>
      <c r="AC90" s="1"/>
      <c r="AD90" s="1"/>
      <c r="AE90" s="1"/>
      <c r="AF90" s="1"/>
      <c r="AG90" s="2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ht="15.75" customHeight="1">
      <c r="A91" s="1"/>
      <c r="B91" s="1"/>
      <c r="C91" s="21"/>
      <c r="D91" s="1"/>
      <c r="E91" s="1"/>
      <c r="F91" s="1"/>
      <c r="G91" s="1"/>
      <c r="H91" s="1"/>
      <c r="I91" s="1"/>
      <c r="J91" s="1"/>
      <c r="K91" s="1"/>
      <c r="L91" s="1"/>
      <c r="M91" s="21"/>
      <c r="N91" s="1"/>
      <c r="O91" s="1"/>
      <c r="P91" s="1"/>
      <c r="Q91" s="18"/>
      <c r="R91" s="18"/>
      <c r="S91" s="1"/>
      <c r="T91" s="1"/>
      <c r="U91" s="1"/>
      <c r="V91" s="1"/>
      <c r="W91" s="21"/>
      <c r="X91" s="1"/>
      <c r="Y91" s="1"/>
      <c r="Z91" s="1"/>
      <c r="AA91" s="1"/>
      <c r="AB91" s="1"/>
      <c r="AC91" s="1"/>
      <c r="AD91" s="1"/>
      <c r="AE91" s="1"/>
      <c r="AF91" s="1"/>
      <c r="AG91" s="2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ht="15.75" customHeight="1">
      <c r="A92" s="1"/>
      <c r="B92" s="1"/>
      <c r="C92" s="21"/>
      <c r="D92" s="1"/>
      <c r="E92" s="1"/>
      <c r="F92" s="1"/>
      <c r="G92" s="1"/>
      <c r="H92" s="1"/>
      <c r="I92" s="1"/>
      <c r="J92" s="1"/>
      <c r="K92" s="1"/>
      <c r="L92" s="1"/>
      <c r="M92" s="21"/>
      <c r="N92" s="1"/>
      <c r="O92" s="1"/>
      <c r="P92" s="1"/>
      <c r="Q92" s="18"/>
      <c r="R92" s="18"/>
      <c r="S92" s="1"/>
      <c r="T92" s="1"/>
      <c r="U92" s="1"/>
      <c r="V92" s="1"/>
      <c r="W92" s="21"/>
      <c r="X92" s="1"/>
      <c r="Y92" s="1"/>
      <c r="Z92" s="1"/>
      <c r="AA92" s="1"/>
      <c r="AB92" s="1"/>
      <c r="AC92" s="1"/>
      <c r="AD92" s="1"/>
      <c r="AE92" s="1"/>
      <c r="AF92" s="1"/>
      <c r="AG92" s="2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ht="15.75" customHeight="1">
      <c r="A93" s="1"/>
      <c r="B93" s="1"/>
      <c r="C93" s="21"/>
      <c r="D93" s="1"/>
      <c r="E93" s="1"/>
      <c r="F93" s="1"/>
      <c r="G93" s="1"/>
      <c r="H93" s="1"/>
      <c r="I93" s="1"/>
      <c r="J93" s="1"/>
      <c r="K93" s="1"/>
      <c r="L93" s="1"/>
      <c r="M93" s="21"/>
      <c r="N93" s="1"/>
      <c r="O93" s="1"/>
      <c r="P93" s="1"/>
      <c r="Q93" s="18"/>
      <c r="R93" s="18"/>
      <c r="S93" s="1"/>
      <c r="T93" s="1"/>
      <c r="U93" s="1"/>
      <c r="V93" s="1"/>
      <c r="W93" s="21"/>
      <c r="X93" s="1"/>
      <c r="Y93" s="1"/>
      <c r="Z93" s="1"/>
      <c r="AA93" s="1"/>
      <c r="AB93" s="1"/>
      <c r="AC93" s="1"/>
      <c r="AD93" s="1"/>
      <c r="AE93" s="1"/>
      <c r="AF93" s="1"/>
      <c r="AG93" s="2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ht="15.75" customHeight="1">
      <c r="A94" s="1"/>
      <c r="B94" s="1"/>
      <c r="C94" s="21"/>
      <c r="D94" s="1"/>
      <c r="E94" s="1"/>
      <c r="F94" s="1"/>
      <c r="G94" s="1"/>
      <c r="H94" s="1"/>
      <c r="I94" s="1"/>
      <c r="J94" s="1"/>
      <c r="K94" s="1"/>
      <c r="L94" s="1"/>
      <c r="M94" s="21"/>
      <c r="N94" s="1"/>
      <c r="O94" s="1"/>
      <c r="P94" s="1"/>
      <c r="Q94" s="18"/>
      <c r="R94" s="18"/>
      <c r="S94" s="1"/>
      <c r="T94" s="1"/>
      <c r="U94" s="1"/>
      <c r="V94" s="1"/>
      <c r="W94" s="21"/>
      <c r="X94" s="1"/>
      <c r="Y94" s="1"/>
      <c r="Z94" s="1"/>
      <c r="AA94" s="1"/>
      <c r="AB94" s="1"/>
      <c r="AC94" s="1"/>
      <c r="AD94" s="1"/>
      <c r="AE94" s="1"/>
      <c r="AF94" s="1"/>
      <c r="AG94" s="2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ht="15.75" customHeight="1">
      <c r="A95" s="1"/>
      <c r="B95" s="1"/>
      <c r="C95" s="21"/>
      <c r="D95" s="1"/>
      <c r="E95" s="1"/>
      <c r="F95" s="1"/>
      <c r="G95" s="1"/>
      <c r="H95" s="1"/>
      <c r="I95" s="1"/>
      <c r="J95" s="1"/>
      <c r="K95" s="1"/>
      <c r="L95" s="1"/>
      <c r="M95" s="21"/>
      <c r="N95" s="1"/>
      <c r="O95" s="1"/>
      <c r="P95" s="1"/>
      <c r="Q95" s="18"/>
      <c r="R95" s="18"/>
      <c r="S95" s="1"/>
      <c r="T95" s="1"/>
      <c r="U95" s="1"/>
      <c r="V95" s="1"/>
      <c r="W95" s="21"/>
      <c r="X95" s="1"/>
      <c r="Y95" s="1"/>
      <c r="Z95" s="1"/>
      <c r="AA95" s="1"/>
      <c r="AB95" s="1"/>
      <c r="AC95" s="1"/>
      <c r="AD95" s="1"/>
      <c r="AE95" s="1"/>
      <c r="AF95" s="1"/>
      <c r="AG95" s="2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ht="15.75" customHeight="1">
      <c r="A96" s="1"/>
      <c r="B96" s="1"/>
      <c r="C96" s="21"/>
      <c r="D96" s="1"/>
      <c r="E96" s="1"/>
      <c r="F96" s="1"/>
      <c r="G96" s="1"/>
      <c r="H96" s="1"/>
      <c r="I96" s="1"/>
      <c r="J96" s="1"/>
      <c r="K96" s="1"/>
      <c r="L96" s="1"/>
      <c r="M96" s="21"/>
      <c r="N96" s="1"/>
      <c r="O96" s="1"/>
      <c r="P96" s="1"/>
      <c r="Q96" s="18"/>
      <c r="R96" s="18"/>
      <c r="S96" s="1"/>
      <c r="T96" s="1"/>
      <c r="U96" s="1"/>
      <c r="V96" s="1"/>
      <c r="W96" s="21"/>
      <c r="X96" s="1"/>
      <c r="Y96" s="1"/>
      <c r="Z96" s="1"/>
      <c r="AA96" s="1"/>
      <c r="AB96" s="1"/>
      <c r="AC96" s="1"/>
      <c r="AD96" s="1"/>
      <c r="AE96" s="1"/>
      <c r="AF96" s="1"/>
      <c r="AG96" s="2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ht="15.75" customHeight="1">
      <c r="A97" s="1"/>
      <c r="B97" s="1"/>
      <c r="C97" s="21"/>
      <c r="D97" s="1"/>
      <c r="E97" s="1"/>
      <c r="F97" s="1"/>
      <c r="G97" s="1"/>
      <c r="H97" s="1"/>
      <c r="I97" s="1"/>
      <c r="J97" s="1"/>
      <c r="K97" s="1"/>
      <c r="L97" s="1"/>
      <c r="M97" s="21"/>
      <c r="N97" s="1"/>
      <c r="O97" s="1"/>
      <c r="P97" s="1"/>
      <c r="Q97" s="18"/>
      <c r="R97" s="18"/>
      <c r="S97" s="1"/>
      <c r="T97" s="1"/>
      <c r="U97" s="1"/>
      <c r="V97" s="1"/>
      <c r="W97" s="21"/>
      <c r="X97" s="1"/>
      <c r="Y97" s="1"/>
      <c r="Z97" s="1"/>
      <c r="AA97" s="1"/>
      <c r="AB97" s="1"/>
      <c r="AC97" s="1"/>
      <c r="AD97" s="1"/>
      <c r="AE97" s="1"/>
      <c r="AF97" s="1"/>
      <c r="AG97" s="2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ht="15.75" customHeight="1">
      <c r="A98" s="1"/>
      <c r="B98" s="1"/>
      <c r="C98" s="21"/>
      <c r="D98" s="1"/>
      <c r="E98" s="1"/>
      <c r="F98" s="1"/>
      <c r="G98" s="1"/>
      <c r="H98" s="1"/>
      <c r="I98" s="1"/>
      <c r="J98" s="1"/>
      <c r="K98" s="1"/>
      <c r="L98" s="1"/>
      <c r="M98" s="21"/>
      <c r="N98" s="1"/>
      <c r="O98" s="1"/>
      <c r="P98" s="1"/>
      <c r="Q98" s="18"/>
      <c r="R98" s="18"/>
      <c r="S98" s="1"/>
      <c r="T98" s="1"/>
      <c r="U98" s="1"/>
      <c r="V98" s="1"/>
      <c r="W98" s="21"/>
      <c r="X98" s="1"/>
      <c r="Y98" s="1"/>
      <c r="Z98" s="1"/>
      <c r="AA98" s="1"/>
      <c r="AB98" s="1"/>
      <c r="AC98" s="1"/>
      <c r="AD98" s="1"/>
      <c r="AE98" s="1"/>
      <c r="AF98" s="1"/>
      <c r="AG98" s="2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ht="15.75" customHeight="1">
      <c r="A99" s="1"/>
      <c r="B99" s="1"/>
      <c r="C99" s="21"/>
      <c r="D99" s="1"/>
      <c r="E99" s="1"/>
      <c r="F99" s="1"/>
      <c r="G99" s="1"/>
      <c r="H99" s="1"/>
      <c r="I99" s="1"/>
      <c r="J99" s="1"/>
      <c r="K99" s="1"/>
      <c r="L99" s="1"/>
      <c r="M99" s="21"/>
      <c r="N99" s="1"/>
      <c r="O99" s="1"/>
      <c r="P99" s="1"/>
      <c r="Q99" s="18"/>
      <c r="R99" s="18"/>
      <c r="S99" s="1"/>
      <c r="T99" s="1"/>
      <c r="U99" s="1"/>
      <c r="V99" s="1"/>
      <c r="W99" s="21"/>
      <c r="X99" s="1"/>
      <c r="Y99" s="1"/>
      <c r="Z99" s="1"/>
      <c r="AA99" s="1"/>
      <c r="AB99" s="1"/>
      <c r="AC99" s="1"/>
      <c r="AD99" s="1"/>
      <c r="AE99" s="1"/>
      <c r="AF99" s="1"/>
      <c r="AG99" s="2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ht="15.75" customHeight="1">
      <c r="A100" s="1"/>
      <c r="B100" s="1"/>
      <c r="C100" s="21"/>
      <c r="D100" s="1"/>
      <c r="E100" s="1"/>
      <c r="F100" s="1"/>
      <c r="G100" s="1"/>
      <c r="H100" s="1"/>
      <c r="I100" s="1"/>
      <c r="J100" s="1"/>
      <c r="K100" s="1"/>
      <c r="L100" s="1"/>
      <c r="M100" s="21"/>
      <c r="N100" s="1"/>
      <c r="O100" s="1"/>
      <c r="P100" s="1"/>
      <c r="Q100" s="18"/>
      <c r="R100" s="18"/>
      <c r="S100" s="1"/>
      <c r="T100" s="1"/>
      <c r="U100" s="1"/>
      <c r="V100" s="1"/>
      <c r="W100" s="21"/>
      <c r="X100" s="1"/>
      <c r="Y100" s="1"/>
      <c r="Z100" s="1"/>
      <c r="AA100" s="1"/>
      <c r="AB100" s="1"/>
      <c r="AC100" s="1"/>
      <c r="AD100" s="1"/>
      <c r="AE100" s="1"/>
      <c r="AF100" s="1"/>
      <c r="AG100" s="2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</sheetData>
  <mergeCells count="60">
    <mergeCell ref="U13:U18"/>
    <mergeCell ref="V13:V18"/>
    <mergeCell ref="U19:U24"/>
    <mergeCell ref="V19:V24"/>
    <mergeCell ref="AE6:AE9"/>
    <mergeCell ref="AF6:AF9"/>
    <mergeCell ref="AE10:AE12"/>
    <mergeCell ref="AF10:AF12"/>
    <mergeCell ref="AF13:AF18"/>
    <mergeCell ref="AE13:AE18"/>
    <mergeCell ref="AF19:AF24"/>
    <mergeCell ref="AE19:AE24"/>
    <mergeCell ref="AO6:AO9"/>
    <mergeCell ref="AP6:AP9"/>
    <mergeCell ref="AP19:AP24"/>
    <mergeCell ref="AO19:AO24"/>
    <mergeCell ref="AO25:AO27"/>
    <mergeCell ref="AP25:AP27"/>
    <mergeCell ref="AO10:AO12"/>
    <mergeCell ref="AP10:AP12"/>
    <mergeCell ref="AO13:AO18"/>
    <mergeCell ref="AP3:AW3"/>
    <mergeCell ref="AH4:AM4"/>
    <mergeCell ref="AR4:AW4"/>
    <mergeCell ref="AG3:AM3"/>
    <mergeCell ref="AP13:AP18"/>
    <mergeCell ref="U10:U12"/>
    <mergeCell ref="V10:V12"/>
    <mergeCell ref="N4:S4"/>
    <mergeCell ref="U6:U9"/>
    <mergeCell ref="V6:V9"/>
    <mergeCell ref="M3:S3"/>
    <mergeCell ref="K6:K9"/>
    <mergeCell ref="L6:L9"/>
    <mergeCell ref="L19:L24"/>
    <mergeCell ref="K19:K24"/>
    <mergeCell ref="K25:K27"/>
    <mergeCell ref="L25:L27"/>
    <mergeCell ref="B10:B12"/>
    <mergeCell ref="K10:K12"/>
    <mergeCell ref="L10:L12"/>
    <mergeCell ref="K13:K18"/>
    <mergeCell ref="L13:L18"/>
    <mergeCell ref="D4:I4"/>
    <mergeCell ref="D3:I3"/>
    <mergeCell ref="X4:AC4"/>
    <mergeCell ref="W3:AC3"/>
    <mergeCell ref="A25:A27"/>
    <mergeCell ref="B25:B27"/>
    <mergeCell ref="U25:U27"/>
    <mergeCell ref="V25:V27"/>
    <mergeCell ref="AE25:AE27"/>
    <mergeCell ref="AF25:AF27"/>
    <mergeCell ref="A19:A24"/>
    <mergeCell ref="B13:B18"/>
    <mergeCell ref="B6:B9"/>
    <mergeCell ref="A6:A9"/>
    <mergeCell ref="A10:A12"/>
    <mergeCell ref="A13:A18"/>
    <mergeCell ref="B19:B24"/>
  </mergeCells>
  <conditionalFormatting sqref="D6:J24 N6:T24 X6:AD24 AH6:AN24 AR6:AW24">
    <cfRule type="cellIs" dxfId="2" priority="1" operator="equal">
      <formula>0</formula>
    </cfRule>
  </conditionalFormatting>
  <conditionalFormatting sqref="J25:J27 N25:T27 X25:AD27 AH25:AN27 AR25:AW27">
    <cfRule type="cellIs" dxfId="2" priority="2" operator="equal">
      <formula>0</formula>
    </cfRule>
  </conditionalFormatting>
  <conditionalFormatting sqref="D25:I27">
    <cfRule type="cellIs" dxfId="2" priority="3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4.5"/>
    <col customWidth="1" min="3" max="4" width="8.75"/>
    <col customWidth="1" min="5" max="5" width="7.5"/>
    <col customWidth="1" min="6" max="6" width="9.38"/>
    <col customWidth="1" min="7" max="7" width="7.5"/>
    <col customWidth="1" min="8" max="8" width="8.0"/>
    <col customWidth="1" min="9" max="9" width="6.38"/>
    <col customWidth="1" min="10" max="10" width="20.5"/>
    <col customWidth="1" min="11" max="11" width="4.5"/>
    <col customWidth="1" min="12" max="12" width="8.75"/>
    <col customWidth="1" min="13" max="13" width="9.5"/>
    <col customWidth="1" min="14" max="14" width="7.5"/>
    <col customWidth="1" min="15" max="15" width="9.38"/>
    <col customWidth="1" min="16" max="16" width="7.5"/>
    <col customWidth="1" min="17" max="17" width="6.38"/>
    <col customWidth="1" min="18" max="18" width="4.63"/>
    <col customWidth="1" min="19" max="19" width="25.38"/>
  </cols>
  <sheetData>
    <row r="1">
      <c r="A1" s="1"/>
      <c r="B1" s="1"/>
      <c r="C1" s="1"/>
      <c r="D1" s="1"/>
      <c r="E1" s="62" t="s">
        <v>63</v>
      </c>
      <c r="F1" s="63"/>
      <c r="G1" s="63"/>
      <c r="H1" s="63"/>
      <c r="I1" s="63"/>
      <c r="J1" s="63"/>
      <c r="K1" s="63"/>
      <c r="L1" s="63"/>
      <c r="M1" s="63"/>
      <c r="N1" s="64"/>
      <c r="O1" s="1"/>
      <c r="P1" s="1"/>
      <c r="Q1" s="1"/>
      <c r="R1" s="1"/>
      <c r="S1" s="1"/>
    </row>
    <row r="2" ht="15.75" customHeight="1">
      <c r="A2" s="1"/>
      <c r="B2" s="1"/>
      <c r="C2" s="1"/>
      <c r="D2" s="1"/>
      <c r="E2" s="65"/>
      <c r="F2" s="66"/>
      <c r="G2" s="66"/>
      <c r="H2" s="66"/>
      <c r="I2" s="66"/>
      <c r="J2" s="66"/>
      <c r="K2" s="66"/>
      <c r="L2" s="66"/>
      <c r="M2" s="66"/>
      <c r="N2" s="67"/>
      <c r="O2" s="1"/>
      <c r="P2" s="1"/>
      <c r="Q2" s="1"/>
      <c r="R2" s="1"/>
      <c r="S2" s="1"/>
    </row>
    <row r="3">
      <c r="A3" s="1"/>
      <c r="B3" s="1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ht="15.75" customHeight="1">
      <c r="A5" s="1"/>
      <c r="B5" s="68"/>
      <c r="C5" s="68"/>
      <c r="D5" s="68"/>
      <c r="E5" s="68" t="s">
        <v>65</v>
      </c>
      <c r="F5" s="68"/>
      <c r="G5" s="68"/>
      <c r="H5" s="68"/>
      <c r="I5" s="18"/>
      <c r="J5" s="1"/>
      <c r="K5" s="68"/>
      <c r="L5" s="68"/>
      <c r="M5" s="68"/>
      <c r="N5" s="68" t="s">
        <v>66</v>
      </c>
      <c r="O5" s="68"/>
      <c r="P5" s="68"/>
      <c r="Q5" s="68"/>
      <c r="R5" s="1"/>
      <c r="S5" s="1"/>
    </row>
    <row r="6" ht="15.75" customHeight="1">
      <c r="A6" s="1"/>
      <c r="B6" s="69" t="s">
        <v>67</v>
      </c>
      <c r="C6" s="70" t="s">
        <v>68</v>
      </c>
      <c r="D6" s="71" t="s">
        <v>69</v>
      </c>
      <c r="E6" s="72" t="s">
        <v>70</v>
      </c>
      <c r="F6" s="72" t="s">
        <v>71</v>
      </c>
      <c r="G6" s="71" t="s">
        <v>72</v>
      </c>
      <c r="H6" s="73" t="s">
        <v>73</v>
      </c>
      <c r="I6" s="74" t="s">
        <v>74</v>
      </c>
      <c r="J6" s="75"/>
      <c r="K6" s="76" t="s">
        <v>67</v>
      </c>
      <c r="L6" s="70" t="s">
        <v>68</v>
      </c>
      <c r="M6" s="71" t="s">
        <v>69</v>
      </c>
      <c r="N6" s="72" t="s">
        <v>70</v>
      </c>
      <c r="O6" s="72" t="s">
        <v>71</v>
      </c>
      <c r="P6" s="71" t="s">
        <v>72</v>
      </c>
      <c r="Q6" s="73" t="s">
        <v>73</v>
      </c>
      <c r="R6" s="74" t="s">
        <v>74</v>
      </c>
      <c r="S6" s="75"/>
    </row>
    <row r="7">
      <c r="A7" s="1"/>
      <c r="B7" s="77">
        <v>1.0</v>
      </c>
      <c r="C7" s="78" t="s">
        <v>75</v>
      </c>
      <c r="D7" s="79" t="s">
        <v>76</v>
      </c>
      <c r="E7" s="80" t="s">
        <v>77</v>
      </c>
      <c r="F7" s="80" t="s">
        <v>77</v>
      </c>
      <c r="G7" s="81" t="s">
        <v>78</v>
      </c>
      <c r="H7" s="82" t="s">
        <v>76</v>
      </c>
      <c r="I7" s="83" t="s">
        <v>79</v>
      </c>
      <c r="J7" s="84"/>
      <c r="K7" s="85">
        <v>1.0</v>
      </c>
      <c r="L7" s="78" t="s">
        <v>75</v>
      </c>
      <c r="M7" s="79" t="s">
        <v>80</v>
      </c>
      <c r="N7" s="80" t="s">
        <v>77</v>
      </c>
      <c r="O7" s="80" t="s">
        <v>77</v>
      </c>
      <c r="P7" s="81" t="s">
        <v>80</v>
      </c>
      <c r="Q7" s="82" t="s">
        <v>81</v>
      </c>
      <c r="R7" s="83" t="s">
        <v>79</v>
      </c>
      <c r="S7" s="84"/>
    </row>
    <row r="8">
      <c r="A8" s="1"/>
      <c r="B8" s="86"/>
      <c r="C8" s="87"/>
      <c r="D8" s="88" t="s">
        <v>13</v>
      </c>
      <c r="E8" s="89" t="s">
        <v>16</v>
      </c>
      <c r="F8" s="89" t="s">
        <v>16</v>
      </c>
      <c r="G8" s="88" t="s">
        <v>16</v>
      </c>
      <c r="H8" s="90" t="s">
        <v>7</v>
      </c>
      <c r="I8" s="91" t="s">
        <v>82</v>
      </c>
      <c r="J8" s="84"/>
      <c r="K8" s="92"/>
      <c r="L8" s="87"/>
      <c r="M8" s="88" t="s">
        <v>14</v>
      </c>
      <c r="N8" s="89" t="s">
        <v>16</v>
      </c>
      <c r="O8" s="89" t="s">
        <v>16</v>
      </c>
      <c r="P8" s="88" t="s">
        <v>14</v>
      </c>
      <c r="Q8" s="90" t="s">
        <v>14</v>
      </c>
      <c r="R8" s="83" t="s">
        <v>82</v>
      </c>
      <c r="S8" s="84"/>
    </row>
    <row r="9">
      <c r="A9" s="1"/>
      <c r="B9" s="93">
        <v>2.0</v>
      </c>
      <c r="C9" s="94" t="s">
        <v>83</v>
      </c>
      <c r="D9" s="95" t="s">
        <v>84</v>
      </c>
      <c r="E9" s="96" t="s">
        <v>77</v>
      </c>
      <c r="F9" s="96" t="s">
        <v>77</v>
      </c>
      <c r="G9" s="97" t="s">
        <v>80</v>
      </c>
      <c r="H9" s="82" t="s">
        <v>81</v>
      </c>
      <c r="I9" s="83" t="s">
        <v>85</v>
      </c>
      <c r="J9" s="84"/>
      <c r="K9" s="98">
        <v>2.0</v>
      </c>
      <c r="L9" s="94" t="s">
        <v>83</v>
      </c>
      <c r="M9" s="95" t="s">
        <v>76</v>
      </c>
      <c r="N9" s="96" t="s">
        <v>77</v>
      </c>
      <c r="O9" s="96" t="s">
        <v>77</v>
      </c>
      <c r="P9" s="97" t="s">
        <v>78</v>
      </c>
      <c r="Q9" s="82" t="s">
        <v>76</v>
      </c>
      <c r="R9" s="83" t="s">
        <v>85</v>
      </c>
      <c r="S9" s="84"/>
    </row>
    <row r="10">
      <c r="A10" s="1"/>
      <c r="B10" s="86"/>
      <c r="C10" s="99"/>
      <c r="D10" s="88" t="s">
        <v>13</v>
      </c>
      <c r="E10" s="89" t="s">
        <v>16</v>
      </c>
      <c r="F10" s="89" t="s">
        <v>16</v>
      </c>
      <c r="G10" s="88" t="s">
        <v>13</v>
      </c>
      <c r="H10" s="90" t="s">
        <v>7</v>
      </c>
      <c r="I10" s="100" t="s">
        <v>86</v>
      </c>
      <c r="J10" s="101"/>
      <c r="K10" s="92"/>
      <c r="L10" s="99"/>
      <c r="M10" s="88" t="s">
        <v>14</v>
      </c>
      <c r="N10" s="89" t="s">
        <v>16</v>
      </c>
      <c r="O10" s="89" t="s">
        <v>16</v>
      </c>
      <c r="P10" s="88" t="s">
        <v>16</v>
      </c>
      <c r="Q10" s="90" t="s">
        <v>14</v>
      </c>
      <c r="R10" s="100" t="s">
        <v>87</v>
      </c>
      <c r="S10" s="101"/>
    </row>
    <row r="11">
      <c r="A11" s="1"/>
      <c r="B11" s="93">
        <v>3.0</v>
      </c>
      <c r="C11" s="102" t="s">
        <v>88</v>
      </c>
      <c r="D11" s="103" t="s">
        <v>80</v>
      </c>
      <c r="E11" s="104" t="s">
        <v>77</v>
      </c>
      <c r="F11" s="104" t="s">
        <v>77</v>
      </c>
      <c r="G11" s="105"/>
      <c r="H11" s="82"/>
      <c r="I11" s="100" t="s">
        <v>89</v>
      </c>
      <c r="J11" s="101"/>
      <c r="K11" s="98">
        <v>3.0</v>
      </c>
      <c r="L11" s="102" t="s">
        <v>88</v>
      </c>
      <c r="M11" s="103" t="s">
        <v>84</v>
      </c>
      <c r="N11" s="104" t="s">
        <v>77</v>
      </c>
      <c r="O11" s="104" t="s">
        <v>77</v>
      </c>
      <c r="P11" s="105"/>
      <c r="Q11" s="82"/>
      <c r="R11" s="100" t="s">
        <v>89</v>
      </c>
      <c r="S11" s="101"/>
    </row>
    <row r="12" ht="15.75" customHeight="1">
      <c r="A12" s="1"/>
      <c r="B12" s="106"/>
      <c r="C12" s="107"/>
      <c r="D12" s="88" t="s">
        <v>13</v>
      </c>
      <c r="E12" s="89" t="s">
        <v>16</v>
      </c>
      <c r="F12" s="89" t="s">
        <v>16</v>
      </c>
      <c r="G12" s="88"/>
      <c r="H12" s="90"/>
      <c r="I12" s="108" t="s">
        <v>90</v>
      </c>
      <c r="J12" s="101"/>
      <c r="K12" s="109"/>
      <c r="L12" s="107"/>
      <c r="M12" s="88" t="s">
        <v>14</v>
      </c>
      <c r="N12" s="89" t="s">
        <v>16</v>
      </c>
      <c r="O12" s="89" t="s">
        <v>16</v>
      </c>
      <c r="P12" s="88"/>
      <c r="Q12" s="90"/>
      <c r="R12" s="100" t="s">
        <v>91</v>
      </c>
      <c r="S12" s="101"/>
    </row>
    <row r="13" ht="15.75" customHeight="1">
      <c r="A13" s="1"/>
      <c r="B13" s="110">
        <v>4.0</v>
      </c>
      <c r="C13" s="111" t="s">
        <v>92</v>
      </c>
      <c r="D13" s="112"/>
      <c r="E13" s="113"/>
      <c r="F13" s="113"/>
      <c r="G13" s="114"/>
      <c r="H13" s="115"/>
      <c r="I13" s="100" t="s">
        <v>93</v>
      </c>
      <c r="J13" s="101"/>
      <c r="K13" s="116">
        <v>4.0</v>
      </c>
      <c r="L13" s="117" t="s">
        <v>92</v>
      </c>
      <c r="M13" s="112"/>
      <c r="N13" s="113"/>
      <c r="O13" s="113"/>
      <c r="P13" s="114"/>
      <c r="Q13" s="115"/>
      <c r="R13" s="100" t="s">
        <v>94</v>
      </c>
      <c r="S13" s="101"/>
    </row>
    <row r="14">
      <c r="A14" s="1"/>
      <c r="B14" s="86"/>
      <c r="C14" s="99"/>
      <c r="D14" s="88"/>
      <c r="E14" s="89"/>
      <c r="F14" s="89"/>
      <c r="G14" s="88"/>
      <c r="H14" s="90"/>
      <c r="I14" s="100" t="s">
        <v>95</v>
      </c>
      <c r="J14" s="101"/>
      <c r="K14" s="118"/>
      <c r="L14" s="119"/>
      <c r="M14" s="88"/>
      <c r="N14" s="89"/>
      <c r="O14" s="89"/>
      <c r="P14" s="88"/>
      <c r="Q14" s="90"/>
      <c r="R14" s="100" t="s">
        <v>96</v>
      </c>
      <c r="S14" s="101"/>
    </row>
    <row r="15">
      <c r="A15" s="1"/>
      <c r="B15" s="93">
        <v>5.0</v>
      </c>
      <c r="C15" s="94" t="s">
        <v>97</v>
      </c>
      <c r="D15" s="95"/>
      <c r="E15" s="96" t="s">
        <v>77</v>
      </c>
      <c r="F15" s="96" t="s">
        <v>77</v>
      </c>
      <c r="G15" s="97"/>
      <c r="H15" s="82"/>
      <c r="I15" s="108" t="s">
        <v>98</v>
      </c>
      <c r="J15" s="120"/>
      <c r="K15" s="121">
        <v>5.0</v>
      </c>
      <c r="L15" s="122" t="s">
        <v>97</v>
      </c>
      <c r="M15" s="95"/>
      <c r="N15" s="96" t="s">
        <v>77</v>
      </c>
      <c r="O15" s="96" t="s">
        <v>77</v>
      </c>
      <c r="P15" s="97"/>
      <c r="Q15" s="82"/>
      <c r="R15" s="123" t="s">
        <v>95</v>
      </c>
      <c r="S15" s="124"/>
    </row>
    <row r="16">
      <c r="A16" s="1"/>
      <c r="B16" s="86"/>
      <c r="C16" s="99"/>
      <c r="D16" s="88"/>
      <c r="E16" s="89" t="s">
        <v>26</v>
      </c>
      <c r="F16" s="89" t="s">
        <v>26</v>
      </c>
      <c r="G16" s="88"/>
      <c r="H16" s="90"/>
      <c r="I16" s="108" t="s">
        <v>99</v>
      </c>
      <c r="J16" s="120"/>
      <c r="K16" s="118"/>
      <c r="L16" s="119"/>
      <c r="M16" s="88"/>
      <c r="N16" s="89" t="s">
        <v>26</v>
      </c>
      <c r="O16" s="89" t="s">
        <v>26</v>
      </c>
      <c r="P16" s="88"/>
      <c r="Q16" s="90"/>
      <c r="R16" s="100" t="s">
        <v>98</v>
      </c>
      <c r="S16" s="101"/>
    </row>
    <row r="17">
      <c r="A17" s="1"/>
      <c r="B17" s="93">
        <v>6.0</v>
      </c>
      <c r="C17" s="94" t="s">
        <v>100</v>
      </c>
      <c r="D17" s="95"/>
      <c r="E17" s="96" t="s">
        <v>77</v>
      </c>
      <c r="F17" s="96" t="s">
        <v>77</v>
      </c>
      <c r="G17" s="97"/>
      <c r="H17" s="82"/>
      <c r="I17" s="125"/>
      <c r="J17" s="126"/>
      <c r="K17" s="121">
        <v>6.0</v>
      </c>
      <c r="L17" s="122" t="s">
        <v>100</v>
      </c>
      <c r="M17" s="95"/>
      <c r="N17" s="96" t="s">
        <v>77</v>
      </c>
      <c r="O17" s="96" t="s">
        <v>77</v>
      </c>
      <c r="P17" s="97"/>
      <c r="Q17" s="82"/>
      <c r="R17" s="100" t="s">
        <v>99</v>
      </c>
      <c r="S17" s="101"/>
    </row>
    <row r="18" ht="15.75" customHeight="1">
      <c r="A18" s="1"/>
      <c r="B18" s="127"/>
      <c r="C18" s="128"/>
      <c r="D18" s="129"/>
      <c r="E18" s="130" t="s">
        <v>26</v>
      </c>
      <c r="F18" s="130" t="s">
        <v>26</v>
      </c>
      <c r="G18" s="131"/>
      <c r="H18" s="132"/>
      <c r="I18" s="133"/>
      <c r="J18" s="134"/>
      <c r="K18" s="135"/>
      <c r="L18" s="136"/>
      <c r="M18" s="129"/>
      <c r="N18" s="130" t="s">
        <v>26</v>
      </c>
      <c r="O18" s="130" t="s">
        <v>26</v>
      </c>
      <c r="P18" s="131"/>
      <c r="Q18" s="132"/>
      <c r="R18" s="137"/>
      <c r="S18" s="138"/>
    </row>
    <row r="19">
      <c r="A19" s="1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</row>
    <row r="20">
      <c r="A20" s="1"/>
      <c r="B20" s="140"/>
      <c r="C20" s="140"/>
      <c r="D20" s="140"/>
      <c r="E20" s="140" t="s">
        <v>101</v>
      </c>
      <c r="F20" s="140"/>
      <c r="G20" s="140"/>
      <c r="H20" s="140"/>
      <c r="I20" s="141"/>
      <c r="J20" s="139"/>
      <c r="K20" s="140"/>
      <c r="L20" s="140"/>
      <c r="M20" s="140"/>
      <c r="N20" s="140" t="s">
        <v>102</v>
      </c>
      <c r="O20" s="140"/>
      <c r="P20" s="140"/>
      <c r="Q20" s="140"/>
      <c r="R20" s="141"/>
      <c r="S20" s="139"/>
    </row>
    <row r="21" ht="15.75" customHeight="1">
      <c r="A21" s="1"/>
      <c r="B21" s="69" t="s">
        <v>67</v>
      </c>
      <c r="C21" s="70" t="s">
        <v>68</v>
      </c>
      <c r="D21" s="71" t="s">
        <v>69</v>
      </c>
      <c r="E21" s="72" t="s">
        <v>70</v>
      </c>
      <c r="F21" s="72" t="s">
        <v>71</v>
      </c>
      <c r="G21" s="71" t="s">
        <v>72</v>
      </c>
      <c r="H21" s="73" t="s">
        <v>73</v>
      </c>
      <c r="I21" s="74" t="s">
        <v>74</v>
      </c>
      <c r="J21" s="75"/>
      <c r="K21" s="69" t="s">
        <v>67</v>
      </c>
      <c r="L21" s="70" t="s">
        <v>68</v>
      </c>
      <c r="M21" s="71" t="s">
        <v>69</v>
      </c>
      <c r="N21" s="72" t="s">
        <v>70</v>
      </c>
      <c r="O21" s="72" t="s">
        <v>71</v>
      </c>
      <c r="P21" s="71" t="s">
        <v>72</v>
      </c>
      <c r="Q21" s="73" t="s">
        <v>73</v>
      </c>
      <c r="R21" s="74" t="s">
        <v>74</v>
      </c>
      <c r="S21" s="75"/>
    </row>
    <row r="22" ht="15.75" customHeight="1">
      <c r="A22" s="1"/>
      <c r="B22" s="77">
        <v>1.0</v>
      </c>
      <c r="C22" s="78" t="s">
        <v>75</v>
      </c>
      <c r="D22" s="79" t="s">
        <v>76</v>
      </c>
      <c r="E22" s="80" t="s">
        <v>77</v>
      </c>
      <c r="F22" s="80" t="s">
        <v>77</v>
      </c>
      <c r="G22" s="81"/>
      <c r="H22" s="82" t="s">
        <v>80</v>
      </c>
      <c r="I22" s="83" t="s">
        <v>103</v>
      </c>
      <c r="J22" s="84"/>
      <c r="K22" s="77">
        <v>1.0</v>
      </c>
      <c r="L22" s="78" t="s">
        <v>75</v>
      </c>
      <c r="M22" s="79" t="s">
        <v>76</v>
      </c>
      <c r="N22" s="80" t="s">
        <v>77</v>
      </c>
      <c r="O22" s="80" t="s">
        <v>77</v>
      </c>
      <c r="P22" s="81"/>
      <c r="Q22" s="82" t="s">
        <v>76</v>
      </c>
      <c r="R22" s="83" t="s">
        <v>103</v>
      </c>
      <c r="S22" s="84"/>
    </row>
    <row r="23" ht="15.75" customHeight="1">
      <c r="A23" s="1"/>
      <c r="B23" s="86"/>
      <c r="C23" s="87"/>
      <c r="D23" s="88" t="s">
        <v>21</v>
      </c>
      <c r="E23" s="89" t="s">
        <v>16</v>
      </c>
      <c r="F23" s="89" t="s">
        <v>16</v>
      </c>
      <c r="G23" s="88"/>
      <c r="H23" s="90" t="s">
        <v>6</v>
      </c>
      <c r="I23" s="83" t="s">
        <v>85</v>
      </c>
      <c r="J23" s="84"/>
      <c r="K23" s="86"/>
      <c r="L23" s="87"/>
      <c r="M23" s="88" t="s">
        <v>21</v>
      </c>
      <c r="N23" s="89" t="s">
        <v>16</v>
      </c>
      <c r="O23" s="89" t="s">
        <v>16</v>
      </c>
      <c r="P23" s="88"/>
      <c r="Q23" s="88" t="s">
        <v>15</v>
      </c>
      <c r="R23" s="83" t="s">
        <v>85</v>
      </c>
      <c r="S23" s="84"/>
    </row>
    <row r="24" ht="15.75" customHeight="1">
      <c r="A24" s="1"/>
      <c r="B24" s="93">
        <v>2.0</v>
      </c>
      <c r="C24" s="94" t="s">
        <v>83</v>
      </c>
      <c r="D24" s="95" t="s">
        <v>80</v>
      </c>
      <c r="E24" s="96" t="s">
        <v>77</v>
      </c>
      <c r="F24" s="96" t="s">
        <v>77</v>
      </c>
      <c r="G24" s="97" t="s">
        <v>81</v>
      </c>
      <c r="H24" s="82" t="s">
        <v>76</v>
      </c>
      <c r="I24" s="83" t="s">
        <v>87</v>
      </c>
      <c r="J24" s="84"/>
      <c r="K24" s="93">
        <v>2.0</v>
      </c>
      <c r="L24" s="94" t="s">
        <v>83</v>
      </c>
      <c r="M24" s="95" t="s">
        <v>84</v>
      </c>
      <c r="N24" s="96" t="s">
        <v>77</v>
      </c>
      <c r="O24" s="96" t="s">
        <v>77</v>
      </c>
      <c r="P24" s="97" t="s">
        <v>78</v>
      </c>
      <c r="Q24" s="82" t="s">
        <v>81</v>
      </c>
      <c r="R24" s="83" t="s">
        <v>104</v>
      </c>
      <c r="S24" s="84"/>
    </row>
    <row r="25" ht="15.75" customHeight="1">
      <c r="A25" s="1"/>
      <c r="B25" s="86"/>
      <c r="C25" s="99"/>
      <c r="D25" s="88" t="s">
        <v>6</v>
      </c>
      <c r="E25" s="89" t="s">
        <v>16</v>
      </c>
      <c r="F25" s="89" t="s">
        <v>16</v>
      </c>
      <c r="G25" s="88" t="s">
        <v>6</v>
      </c>
      <c r="H25" s="90" t="s">
        <v>6</v>
      </c>
      <c r="I25" s="83" t="s">
        <v>89</v>
      </c>
      <c r="J25" s="84"/>
      <c r="K25" s="86"/>
      <c r="L25" s="99"/>
      <c r="M25" s="88" t="s">
        <v>15</v>
      </c>
      <c r="N25" s="89" t="s">
        <v>16</v>
      </c>
      <c r="O25" s="89" t="s">
        <v>16</v>
      </c>
      <c r="P25" s="88" t="s">
        <v>26</v>
      </c>
      <c r="Q25" s="88" t="s">
        <v>15</v>
      </c>
      <c r="R25" s="100" t="s">
        <v>89</v>
      </c>
      <c r="S25" s="101"/>
    </row>
    <row r="26" ht="15.75" customHeight="1">
      <c r="A26" s="1"/>
      <c r="B26" s="93">
        <v>3.0</v>
      </c>
      <c r="C26" s="102" t="s">
        <v>88</v>
      </c>
      <c r="D26" s="103" t="s">
        <v>84</v>
      </c>
      <c r="E26" s="104" t="s">
        <v>77</v>
      </c>
      <c r="F26" s="104" t="s">
        <v>77</v>
      </c>
      <c r="G26" s="105" t="s">
        <v>78</v>
      </c>
      <c r="H26" s="82"/>
      <c r="I26" s="91" t="s">
        <v>105</v>
      </c>
      <c r="J26" s="84"/>
      <c r="K26" s="93">
        <v>3.0</v>
      </c>
      <c r="L26" s="102" t="s">
        <v>88</v>
      </c>
      <c r="M26" s="103" t="s">
        <v>80</v>
      </c>
      <c r="N26" s="104" t="s">
        <v>77</v>
      </c>
      <c r="O26" s="104" t="s">
        <v>77</v>
      </c>
      <c r="P26" s="105" t="s">
        <v>80</v>
      </c>
      <c r="Q26" s="82"/>
      <c r="R26" s="142" t="s">
        <v>90</v>
      </c>
      <c r="S26" s="84"/>
    </row>
    <row r="27" ht="15.75" customHeight="1">
      <c r="A27" s="1"/>
      <c r="B27" s="106"/>
      <c r="C27" s="107"/>
      <c r="D27" s="88" t="s">
        <v>6</v>
      </c>
      <c r="E27" s="89" t="s">
        <v>16</v>
      </c>
      <c r="F27" s="89" t="s">
        <v>16</v>
      </c>
      <c r="G27" s="88" t="s">
        <v>16</v>
      </c>
      <c r="H27" s="90"/>
      <c r="I27" s="100" t="s">
        <v>106</v>
      </c>
      <c r="J27" s="101"/>
      <c r="K27" s="106"/>
      <c r="L27" s="107"/>
      <c r="M27" s="88" t="s">
        <v>15</v>
      </c>
      <c r="N27" s="89" t="s">
        <v>16</v>
      </c>
      <c r="O27" s="89" t="s">
        <v>16</v>
      </c>
      <c r="P27" s="88" t="s">
        <v>15</v>
      </c>
      <c r="Q27" s="90"/>
      <c r="R27" s="83" t="s">
        <v>107</v>
      </c>
      <c r="S27" s="84"/>
    </row>
    <row r="28" ht="15.75" customHeight="1">
      <c r="A28" s="1"/>
      <c r="B28" s="110">
        <v>4.0</v>
      </c>
      <c r="C28" s="111" t="s">
        <v>92</v>
      </c>
      <c r="D28" s="112"/>
      <c r="E28" s="113"/>
      <c r="F28" s="113"/>
      <c r="G28" s="114"/>
      <c r="H28" s="115"/>
      <c r="I28" s="83" t="s">
        <v>108</v>
      </c>
      <c r="J28" s="84"/>
      <c r="K28" s="110">
        <v>4.0</v>
      </c>
      <c r="L28" s="111" t="s">
        <v>92</v>
      </c>
      <c r="M28" s="112"/>
      <c r="N28" s="113"/>
      <c r="O28" s="113"/>
      <c r="P28" s="114"/>
      <c r="Q28" s="115"/>
      <c r="R28" s="91" t="s">
        <v>109</v>
      </c>
      <c r="S28" s="84"/>
    </row>
    <row r="29" ht="15.75" customHeight="1">
      <c r="A29" s="1"/>
      <c r="B29" s="86"/>
      <c r="C29" s="99"/>
      <c r="D29" s="88"/>
      <c r="E29" s="89"/>
      <c r="F29" s="89"/>
      <c r="G29" s="88"/>
      <c r="H29" s="90"/>
      <c r="I29" s="142" t="s">
        <v>109</v>
      </c>
      <c r="J29" s="84"/>
      <c r="K29" s="86"/>
      <c r="L29" s="99"/>
      <c r="M29" s="88"/>
      <c r="N29" s="89"/>
      <c r="O29" s="89"/>
      <c r="P29" s="88"/>
      <c r="Q29" s="90"/>
      <c r="R29" s="83" t="s">
        <v>110</v>
      </c>
      <c r="S29" s="84"/>
    </row>
    <row r="30" ht="15.75" customHeight="1">
      <c r="A30" s="1"/>
      <c r="B30" s="93">
        <v>5.0</v>
      </c>
      <c r="C30" s="94" t="s">
        <v>97</v>
      </c>
      <c r="D30" s="95"/>
      <c r="E30" s="96" t="s">
        <v>77</v>
      </c>
      <c r="F30" s="96" t="s">
        <v>77</v>
      </c>
      <c r="G30" s="97"/>
      <c r="H30" s="82"/>
      <c r="I30" s="83" t="s">
        <v>110</v>
      </c>
      <c r="J30" s="84"/>
      <c r="K30" s="93">
        <v>5.0</v>
      </c>
      <c r="L30" s="94" t="s">
        <v>97</v>
      </c>
      <c r="M30" s="95"/>
      <c r="N30" s="96" t="s">
        <v>77</v>
      </c>
      <c r="O30" s="96" t="s">
        <v>77</v>
      </c>
      <c r="P30" s="97"/>
      <c r="Q30" s="82"/>
      <c r="R30" s="83" t="s">
        <v>99</v>
      </c>
      <c r="S30" s="84"/>
    </row>
    <row r="31" ht="15.75" customHeight="1">
      <c r="A31" s="1"/>
      <c r="B31" s="143"/>
      <c r="C31" s="144"/>
      <c r="D31" s="88"/>
      <c r="E31" s="89" t="s">
        <v>26</v>
      </c>
      <c r="F31" s="89" t="s">
        <v>26</v>
      </c>
      <c r="G31" s="88"/>
      <c r="H31" s="90"/>
      <c r="I31" s="145" t="s">
        <v>99</v>
      </c>
      <c r="J31" s="146"/>
      <c r="K31" s="143"/>
      <c r="L31" s="144"/>
      <c r="M31" s="88"/>
      <c r="N31" s="89" t="s">
        <v>26</v>
      </c>
      <c r="O31" s="89" t="s">
        <v>26</v>
      </c>
      <c r="P31" s="88"/>
      <c r="Q31" s="90"/>
      <c r="R31" s="145"/>
      <c r="S31" s="146"/>
    </row>
    <row r="32" ht="15.75" customHeight="1">
      <c r="A32" s="1"/>
      <c r="B32" s="147">
        <v>6.0</v>
      </c>
      <c r="C32" s="148" t="s">
        <v>100</v>
      </c>
      <c r="D32" s="95"/>
      <c r="E32" s="96" t="s">
        <v>77</v>
      </c>
      <c r="F32" s="96" t="s">
        <v>77</v>
      </c>
      <c r="G32" s="97"/>
      <c r="H32" s="82"/>
      <c r="I32" s="149"/>
      <c r="J32" s="150"/>
      <c r="K32" s="147">
        <v>6.0</v>
      </c>
      <c r="L32" s="148" t="s">
        <v>100</v>
      </c>
      <c r="M32" s="95"/>
      <c r="N32" s="96" t="s">
        <v>77</v>
      </c>
      <c r="O32" s="96" t="s">
        <v>77</v>
      </c>
      <c r="P32" s="97"/>
      <c r="Q32" s="82"/>
      <c r="R32" s="149"/>
      <c r="S32" s="150"/>
    </row>
    <row r="33" ht="15.75" customHeight="1">
      <c r="A33" s="1"/>
      <c r="B33" s="151"/>
      <c r="C33" s="152"/>
      <c r="D33" s="129"/>
      <c r="E33" s="130" t="s">
        <v>26</v>
      </c>
      <c r="F33" s="130" t="s">
        <v>26</v>
      </c>
      <c r="G33" s="131"/>
      <c r="H33" s="132"/>
      <c r="I33" s="153"/>
      <c r="J33" s="154"/>
      <c r="K33" s="151"/>
      <c r="L33" s="152"/>
      <c r="M33" s="129"/>
      <c r="N33" s="130" t="s">
        <v>26</v>
      </c>
      <c r="O33" s="130" t="s">
        <v>26</v>
      </c>
      <c r="P33" s="131"/>
      <c r="Q33" s="132"/>
      <c r="R33" s="153"/>
      <c r="S33" s="154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</sheetData>
  <mergeCells count="28">
    <mergeCell ref="R31:S31"/>
    <mergeCell ref="I31:J31"/>
    <mergeCell ref="I21:J21"/>
    <mergeCell ref="R21:S21"/>
    <mergeCell ref="R27:S27"/>
    <mergeCell ref="I22:J22"/>
    <mergeCell ref="I23:J23"/>
    <mergeCell ref="R28:S28"/>
    <mergeCell ref="I28:J28"/>
    <mergeCell ref="R23:S23"/>
    <mergeCell ref="I7:J7"/>
    <mergeCell ref="I8:J8"/>
    <mergeCell ref="I24:J24"/>
    <mergeCell ref="I25:J25"/>
    <mergeCell ref="I29:J29"/>
    <mergeCell ref="I30:J30"/>
    <mergeCell ref="I26:J26"/>
    <mergeCell ref="I6:J6"/>
    <mergeCell ref="I9:J9"/>
    <mergeCell ref="R8:S8"/>
    <mergeCell ref="R9:S9"/>
    <mergeCell ref="R22:S22"/>
    <mergeCell ref="R24:S24"/>
    <mergeCell ref="R6:S6"/>
    <mergeCell ref="R7:S7"/>
    <mergeCell ref="R29:S29"/>
    <mergeCell ref="R30:S30"/>
    <mergeCell ref="R26:S2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4.5"/>
    <col customWidth="1" min="3" max="3" width="8.75"/>
    <col customWidth="1" min="4" max="8" width="7.75"/>
    <col customWidth="1" min="9" max="9" width="6.38"/>
    <col customWidth="1" min="10" max="10" width="19.0"/>
    <col customWidth="1" min="11" max="11" width="4.5"/>
    <col customWidth="1" min="12" max="12" width="8.75"/>
    <col customWidth="1" min="13" max="17" width="7.75"/>
    <col customWidth="1" min="18" max="18" width="4.63"/>
    <col customWidth="1" min="19" max="19" width="25.38"/>
  </cols>
  <sheetData>
    <row r="1">
      <c r="A1" s="1"/>
      <c r="B1" s="1"/>
      <c r="C1" s="1"/>
      <c r="D1" s="1"/>
      <c r="E1" s="62" t="s">
        <v>63</v>
      </c>
      <c r="F1" s="63"/>
      <c r="G1" s="63"/>
      <c r="H1" s="63"/>
      <c r="I1" s="63"/>
      <c r="J1" s="63"/>
      <c r="K1" s="63"/>
      <c r="L1" s="63"/>
      <c r="M1" s="63"/>
      <c r="N1" s="64"/>
      <c r="O1" s="1"/>
      <c r="P1" s="1"/>
      <c r="Q1" s="1"/>
      <c r="R1" s="1"/>
      <c r="S1" s="1"/>
    </row>
    <row r="2" ht="15.75" customHeight="1">
      <c r="A2" s="1"/>
      <c r="B2" s="1"/>
      <c r="C2" s="1"/>
      <c r="D2" s="1"/>
      <c r="E2" s="65"/>
      <c r="F2" s="66"/>
      <c r="G2" s="66"/>
      <c r="H2" s="66"/>
      <c r="I2" s="66"/>
      <c r="J2" s="66"/>
      <c r="K2" s="66"/>
      <c r="L2" s="66"/>
      <c r="M2" s="66"/>
      <c r="N2" s="67"/>
      <c r="O2" s="1"/>
      <c r="P2" s="1"/>
      <c r="Q2" s="1"/>
      <c r="R2" s="1"/>
      <c r="S2" s="1"/>
    </row>
    <row r="3">
      <c r="A3" s="1"/>
      <c r="B3" s="1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ht="15.75" customHeight="1">
      <c r="A5" s="1"/>
      <c r="B5" s="68"/>
      <c r="C5" s="68"/>
      <c r="D5" s="68"/>
      <c r="E5" s="68" t="s">
        <v>111</v>
      </c>
      <c r="F5" s="68"/>
      <c r="G5" s="68"/>
      <c r="H5" s="68"/>
      <c r="I5" s="18"/>
      <c r="J5" s="1"/>
      <c r="K5" s="68"/>
      <c r="L5" s="68"/>
      <c r="M5" s="68"/>
      <c r="N5" s="68" t="s">
        <v>112</v>
      </c>
      <c r="O5" s="68"/>
      <c r="P5" s="68"/>
      <c r="Q5" s="68"/>
      <c r="R5" s="1"/>
      <c r="S5" s="1"/>
    </row>
    <row r="6" ht="15.75" customHeight="1">
      <c r="A6" s="1"/>
      <c r="B6" s="155" t="s">
        <v>67</v>
      </c>
      <c r="C6" s="156" t="s">
        <v>68</v>
      </c>
      <c r="D6" s="157" t="s">
        <v>69</v>
      </c>
      <c r="E6" s="158" t="s">
        <v>70</v>
      </c>
      <c r="F6" s="158" t="s">
        <v>71</v>
      </c>
      <c r="G6" s="157" t="s">
        <v>72</v>
      </c>
      <c r="H6" s="159" t="s">
        <v>73</v>
      </c>
      <c r="I6" s="160" t="s">
        <v>74</v>
      </c>
      <c r="J6" s="75"/>
      <c r="K6" s="161" t="s">
        <v>67</v>
      </c>
      <c r="L6" s="156" t="s">
        <v>68</v>
      </c>
      <c r="M6" s="157" t="s">
        <v>69</v>
      </c>
      <c r="N6" s="158" t="s">
        <v>70</v>
      </c>
      <c r="O6" s="158" t="s">
        <v>71</v>
      </c>
      <c r="P6" s="157" t="s">
        <v>72</v>
      </c>
      <c r="Q6" s="159" t="s">
        <v>73</v>
      </c>
      <c r="R6" s="160" t="s">
        <v>74</v>
      </c>
      <c r="S6" s="75"/>
    </row>
    <row r="7">
      <c r="A7" s="1"/>
      <c r="B7" s="162">
        <v>1.0</v>
      </c>
      <c r="C7" s="163" t="s">
        <v>75</v>
      </c>
      <c r="D7" s="164" t="s">
        <v>113</v>
      </c>
      <c r="E7" s="165" t="s">
        <v>114</v>
      </c>
      <c r="F7" s="165"/>
      <c r="G7" s="166"/>
      <c r="H7" s="166" t="s">
        <v>114</v>
      </c>
      <c r="I7" s="145" t="s">
        <v>115</v>
      </c>
      <c r="J7" s="146"/>
      <c r="K7" s="167">
        <v>1.0</v>
      </c>
      <c r="L7" s="163" t="s">
        <v>75</v>
      </c>
      <c r="M7" s="164" t="s">
        <v>116</v>
      </c>
      <c r="N7" s="165" t="s">
        <v>114</v>
      </c>
      <c r="O7" s="165" t="s">
        <v>113</v>
      </c>
      <c r="P7" s="165" t="s">
        <v>117</v>
      </c>
      <c r="Q7" s="165"/>
      <c r="R7" s="145" t="s">
        <v>118</v>
      </c>
      <c r="S7" s="146"/>
    </row>
    <row r="8">
      <c r="A8" s="1"/>
      <c r="B8" s="168"/>
      <c r="C8" s="169"/>
      <c r="D8" s="170" t="s">
        <v>4</v>
      </c>
      <c r="E8" s="170" t="s">
        <v>23</v>
      </c>
      <c r="F8" s="170"/>
      <c r="G8" s="170"/>
      <c r="H8" s="170" t="s">
        <v>4</v>
      </c>
      <c r="I8" s="145" t="s">
        <v>119</v>
      </c>
      <c r="J8" s="146"/>
      <c r="K8" s="171"/>
      <c r="L8" s="169"/>
      <c r="M8" s="170" t="s">
        <v>5</v>
      </c>
      <c r="N8" s="170" t="s">
        <v>23</v>
      </c>
      <c r="O8" s="170" t="s">
        <v>5</v>
      </c>
      <c r="P8" s="170" t="s">
        <v>5</v>
      </c>
      <c r="Q8" s="170"/>
      <c r="R8" s="145" t="s">
        <v>120</v>
      </c>
      <c r="S8" s="146"/>
    </row>
    <row r="9">
      <c r="A9" s="1"/>
      <c r="B9" s="172">
        <v>2.0</v>
      </c>
      <c r="C9" s="173" t="s">
        <v>83</v>
      </c>
      <c r="D9" s="174" t="s">
        <v>117</v>
      </c>
      <c r="E9" s="175" t="s">
        <v>121</v>
      </c>
      <c r="F9" s="175" t="s">
        <v>122</v>
      </c>
      <c r="G9" s="175" t="s">
        <v>122</v>
      </c>
      <c r="H9" s="175" t="s">
        <v>117</v>
      </c>
      <c r="I9" s="145" t="s">
        <v>123</v>
      </c>
      <c r="J9" s="146"/>
      <c r="K9" s="176">
        <v>2.0</v>
      </c>
      <c r="L9" s="173" t="s">
        <v>83</v>
      </c>
      <c r="M9" s="174" t="s">
        <v>113</v>
      </c>
      <c r="N9" s="175" t="s">
        <v>121</v>
      </c>
      <c r="O9" s="175" t="s">
        <v>122</v>
      </c>
      <c r="P9" s="175" t="s">
        <v>122</v>
      </c>
      <c r="Q9" s="175" t="s">
        <v>124</v>
      </c>
      <c r="R9" s="145" t="s">
        <v>119</v>
      </c>
      <c r="S9" s="146"/>
    </row>
    <row r="10">
      <c r="A10" s="1"/>
      <c r="B10" s="168"/>
      <c r="C10" s="169"/>
      <c r="D10" s="170" t="s">
        <v>4</v>
      </c>
      <c r="E10" s="170" t="s">
        <v>23</v>
      </c>
      <c r="F10" s="170" t="s">
        <v>4</v>
      </c>
      <c r="G10" s="170" t="s">
        <v>4</v>
      </c>
      <c r="H10" s="170" t="s">
        <v>4</v>
      </c>
      <c r="I10" s="145" t="s">
        <v>125</v>
      </c>
      <c r="J10" s="146"/>
      <c r="K10" s="171"/>
      <c r="L10" s="169"/>
      <c r="M10" s="170" t="s">
        <v>5</v>
      </c>
      <c r="N10" s="170" t="s">
        <v>23</v>
      </c>
      <c r="O10" s="170" t="s">
        <v>5</v>
      </c>
      <c r="P10" s="170" t="s">
        <v>5</v>
      </c>
      <c r="Q10" s="170" t="s">
        <v>5</v>
      </c>
      <c r="R10" s="145" t="s">
        <v>123</v>
      </c>
      <c r="S10" s="146"/>
    </row>
    <row r="11">
      <c r="A11" s="1"/>
      <c r="B11" s="172">
        <v>3.0</v>
      </c>
      <c r="C11" s="173" t="s">
        <v>88</v>
      </c>
      <c r="D11" s="177" t="s">
        <v>116</v>
      </c>
      <c r="E11" s="178"/>
      <c r="F11" s="178" t="s">
        <v>113</v>
      </c>
      <c r="G11" s="179"/>
      <c r="H11" s="179" t="s">
        <v>124</v>
      </c>
      <c r="I11" s="145" t="s">
        <v>126</v>
      </c>
      <c r="J11" s="146"/>
      <c r="K11" s="176">
        <v>3.0</v>
      </c>
      <c r="L11" s="173" t="s">
        <v>88</v>
      </c>
      <c r="M11" s="177" t="s">
        <v>117</v>
      </c>
      <c r="N11" s="179"/>
      <c r="O11" s="178"/>
      <c r="P11" s="179"/>
      <c r="Q11" s="179" t="s">
        <v>114</v>
      </c>
      <c r="R11" s="145" t="s">
        <v>125</v>
      </c>
      <c r="S11" s="146"/>
    </row>
    <row r="12" ht="15.75" customHeight="1">
      <c r="A12" s="1"/>
      <c r="B12" s="180"/>
      <c r="C12" s="181"/>
      <c r="D12" s="170" t="s">
        <v>4</v>
      </c>
      <c r="E12" s="182"/>
      <c r="F12" s="182" t="s">
        <v>4</v>
      </c>
      <c r="G12" s="170"/>
      <c r="H12" s="183" t="s">
        <v>4</v>
      </c>
      <c r="I12" s="145" t="s">
        <v>127</v>
      </c>
      <c r="J12" s="146"/>
      <c r="K12" s="184"/>
      <c r="L12" s="181"/>
      <c r="M12" s="170" t="s">
        <v>5</v>
      </c>
      <c r="N12" s="182"/>
      <c r="O12" s="170"/>
      <c r="P12" s="170"/>
      <c r="Q12" s="183" t="s">
        <v>5</v>
      </c>
      <c r="R12" s="145" t="s">
        <v>126</v>
      </c>
      <c r="S12" s="146"/>
    </row>
    <row r="13" ht="15.75" customHeight="1">
      <c r="A13" s="1"/>
      <c r="B13" s="185">
        <v>4.0</v>
      </c>
      <c r="C13" s="186" t="s">
        <v>92</v>
      </c>
      <c r="D13" s="187"/>
      <c r="E13" s="188"/>
      <c r="F13" s="165"/>
      <c r="G13" s="189"/>
      <c r="H13" s="189"/>
      <c r="I13" s="190" t="s">
        <v>128</v>
      </c>
      <c r="J13" s="191"/>
      <c r="K13" s="192">
        <v>4.0</v>
      </c>
      <c r="L13" s="193" t="s">
        <v>92</v>
      </c>
      <c r="M13" s="187"/>
      <c r="N13" s="188"/>
      <c r="O13" s="189"/>
      <c r="P13" s="189"/>
      <c r="Q13" s="189"/>
      <c r="R13" s="145" t="s">
        <v>129</v>
      </c>
      <c r="S13" s="194"/>
    </row>
    <row r="14">
      <c r="A14" s="1"/>
      <c r="B14" s="168"/>
      <c r="C14" s="169"/>
      <c r="D14" s="170"/>
      <c r="E14" s="170"/>
      <c r="F14" s="170"/>
      <c r="G14" s="170"/>
      <c r="H14" s="170"/>
      <c r="I14" s="190" t="s">
        <v>130</v>
      </c>
      <c r="J14" s="191"/>
      <c r="K14" s="171"/>
      <c r="L14" s="169"/>
      <c r="M14" s="170"/>
      <c r="N14" s="170"/>
      <c r="O14" s="170"/>
      <c r="P14" s="170"/>
      <c r="Q14" s="170"/>
      <c r="R14" s="145" t="s">
        <v>131</v>
      </c>
      <c r="S14" s="146"/>
    </row>
    <row r="15">
      <c r="A15" s="1"/>
      <c r="B15" s="172">
        <v>5.0</v>
      </c>
      <c r="C15" s="173" t="s">
        <v>97</v>
      </c>
      <c r="D15" s="174"/>
      <c r="E15" s="175" t="s">
        <v>132</v>
      </c>
      <c r="F15" s="175"/>
      <c r="G15" s="175"/>
      <c r="H15" s="175"/>
      <c r="I15" s="190"/>
      <c r="J15" s="191"/>
      <c r="K15" s="195">
        <v>5.0</v>
      </c>
      <c r="L15" s="196" t="s">
        <v>97</v>
      </c>
      <c r="M15" s="174"/>
      <c r="N15" s="175" t="s">
        <v>132</v>
      </c>
      <c r="O15" s="175"/>
      <c r="P15" s="175"/>
      <c r="Q15" s="175"/>
      <c r="R15" s="145" t="s">
        <v>128</v>
      </c>
      <c r="S15" s="146"/>
    </row>
    <row r="16">
      <c r="A16" s="1"/>
      <c r="B16" s="168"/>
      <c r="C16" s="169"/>
      <c r="D16" s="170"/>
      <c r="E16" s="170"/>
      <c r="F16" s="170"/>
      <c r="G16" s="170"/>
      <c r="H16" s="170"/>
      <c r="I16" s="197"/>
      <c r="J16" s="198"/>
      <c r="K16" s="171"/>
      <c r="L16" s="169"/>
      <c r="M16" s="170"/>
      <c r="N16" s="170"/>
      <c r="O16" s="170"/>
      <c r="P16" s="170"/>
      <c r="Q16" s="170"/>
      <c r="R16" s="145" t="s">
        <v>133</v>
      </c>
      <c r="S16" s="146"/>
    </row>
    <row r="17">
      <c r="A17" s="1"/>
      <c r="B17" s="172">
        <v>6.0</v>
      </c>
      <c r="C17" s="173" t="s">
        <v>100</v>
      </c>
      <c r="D17" s="174"/>
      <c r="E17" s="175"/>
      <c r="F17" s="175"/>
      <c r="G17" s="175"/>
      <c r="H17" s="175"/>
      <c r="I17" s="197"/>
      <c r="J17" s="198"/>
      <c r="K17" s="195">
        <v>6.0</v>
      </c>
      <c r="L17" s="196" t="s">
        <v>100</v>
      </c>
      <c r="M17" s="174"/>
      <c r="N17" s="175"/>
      <c r="O17" s="175"/>
      <c r="P17" s="175"/>
      <c r="Q17" s="199"/>
      <c r="R17" s="149"/>
      <c r="S17" s="150"/>
    </row>
    <row r="18" ht="15.75" customHeight="1">
      <c r="A18" s="1"/>
      <c r="B18" s="200"/>
      <c r="C18" s="201"/>
      <c r="D18" s="202"/>
      <c r="E18" s="203"/>
      <c r="F18" s="203"/>
      <c r="G18" s="203"/>
      <c r="H18" s="203"/>
      <c r="I18" s="204"/>
      <c r="J18" s="205"/>
      <c r="K18" s="206"/>
      <c r="L18" s="201"/>
      <c r="M18" s="202"/>
      <c r="N18" s="203"/>
      <c r="O18" s="203"/>
      <c r="P18" s="203"/>
      <c r="Q18" s="207"/>
      <c r="R18" s="153"/>
      <c r="S18" s="154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>
      <c r="A20" s="1"/>
      <c r="B20" s="68"/>
      <c r="C20" s="68"/>
      <c r="D20" s="68"/>
      <c r="E20" s="68" t="s">
        <v>134</v>
      </c>
      <c r="F20" s="68"/>
      <c r="G20" s="68"/>
      <c r="H20" s="68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ht="15.75" customHeight="1">
      <c r="A21" s="1"/>
      <c r="B21" s="155" t="s">
        <v>67</v>
      </c>
      <c r="C21" s="156" t="s">
        <v>68</v>
      </c>
      <c r="D21" s="157" t="s">
        <v>69</v>
      </c>
      <c r="E21" s="158" t="s">
        <v>70</v>
      </c>
      <c r="F21" s="158" t="s">
        <v>71</v>
      </c>
      <c r="G21" s="157" t="s">
        <v>72</v>
      </c>
      <c r="H21" s="159" t="s">
        <v>73</v>
      </c>
      <c r="I21" s="160" t="s">
        <v>74</v>
      </c>
      <c r="J21" s="75"/>
      <c r="K21" s="1"/>
      <c r="L21" s="1"/>
      <c r="M21" s="1"/>
      <c r="N21" s="1"/>
      <c r="O21" s="1"/>
      <c r="P21" s="1"/>
      <c r="Q21" s="1"/>
      <c r="R21" s="1"/>
      <c r="S21" s="1"/>
    </row>
    <row r="22" ht="15.75" customHeight="1">
      <c r="A22" s="1"/>
      <c r="B22" s="162">
        <v>1.0</v>
      </c>
      <c r="C22" s="163" t="s">
        <v>75</v>
      </c>
      <c r="D22" s="164" t="s">
        <v>117</v>
      </c>
      <c r="E22" s="165" t="s">
        <v>114</v>
      </c>
      <c r="F22" s="165"/>
      <c r="G22" s="166"/>
      <c r="H22" s="165" t="s">
        <v>124</v>
      </c>
      <c r="I22" s="145" t="s">
        <v>118</v>
      </c>
      <c r="J22" s="146"/>
      <c r="K22" s="1"/>
      <c r="L22" s="1"/>
      <c r="M22" s="1"/>
      <c r="N22" s="1"/>
      <c r="O22" s="1"/>
      <c r="P22" s="1"/>
      <c r="Q22" s="1"/>
      <c r="R22" s="1"/>
      <c r="S22" s="1"/>
    </row>
    <row r="23" ht="15.75" customHeight="1">
      <c r="A23" s="1"/>
      <c r="B23" s="168"/>
      <c r="C23" s="169"/>
      <c r="D23" s="170" t="s">
        <v>9</v>
      </c>
      <c r="E23" s="170" t="s">
        <v>23</v>
      </c>
      <c r="F23" s="170"/>
      <c r="G23" s="170"/>
      <c r="H23" s="170" t="s">
        <v>9</v>
      </c>
      <c r="I23" s="145" t="s">
        <v>135</v>
      </c>
      <c r="J23" s="146"/>
      <c r="K23" s="1"/>
      <c r="L23" s="1"/>
      <c r="M23" s="1"/>
      <c r="N23" s="1"/>
      <c r="O23" s="1"/>
      <c r="P23" s="1"/>
      <c r="Q23" s="1"/>
      <c r="R23" s="1"/>
      <c r="S23" s="1"/>
    </row>
    <row r="24" ht="15.75" customHeight="1">
      <c r="A24" s="1"/>
      <c r="B24" s="172">
        <v>2.0</v>
      </c>
      <c r="C24" s="173" t="s">
        <v>83</v>
      </c>
      <c r="D24" s="174" t="s">
        <v>116</v>
      </c>
      <c r="E24" s="175" t="s">
        <v>121</v>
      </c>
      <c r="F24" s="208" t="s">
        <v>113</v>
      </c>
      <c r="G24" s="208" t="s">
        <v>117</v>
      </c>
      <c r="H24" s="175" t="s">
        <v>114</v>
      </c>
      <c r="I24" s="145" t="s">
        <v>119</v>
      </c>
      <c r="J24" s="146"/>
      <c r="K24" s="1"/>
      <c r="L24" s="1"/>
      <c r="M24" s="1"/>
      <c r="N24" s="1"/>
      <c r="O24" s="1"/>
      <c r="P24" s="1"/>
      <c r="Q24" s="1"/>
      <c r="R24" s="1"/>
      <c r="S24" s="1"/>
    </row>
    <row r="25" ht="15.75" customHeight="1">
      <c r="A25" s="1"/>
      <c r="B25" s="168"/>
      <c r="C25" s="169"/>
      <c r="D25" s="170" t="s">
        <v>9</v>
      </c>
      <c r="E25" s="170" t="s">
        <v>23</v>
      </c>
      <c r="F25" s="209" t="s">
        <v>9</v>
      </c>
      <c r="G25" s="209" t="s">
        <v>9</v>
      </c>
      <c r="H25" s="170" t="s">
        <v>9</v>
      </c>
      <c r="I25" s="145" t="s">
        <v>123</v>
      </c>
      <c r="J25" s="146"/>
      <c r="K25" s="1"/>
      <c r="L25" s="1"/>
      <c r="M25" s="1"/>
      <c r="N25" s="1"/>
      <c r="O25" s="1"/>
      <c r="P25" s="1"/>
      <c r="Q25" s="1"/>
      <c r="R25" s="1"/>
      <c r="S25" s="1"/>
    </row>
    <row r="26" ht="15.75" customHeight="1">
      <c r="A26" s="1"/>
      <c r="B26" s="172">
        <v>3.0</v>
      </c>
      <c r="C26" s="173" t="s">
        <v>88</v>
      </c>
      <c r="D26" s="177" t="s">
        <v>113</v>
      </c>
      <c r="E26" s="210"/>
      <c r="F26" s="210" t="s">
        <v>122</v>
      </c>
      <c r="G26" s="175" t="s">
        <v>122</v>
      </c>
      <c r="H26" s="179"/>
      <c r="I26" s="145" t="s">
        <v>125</v>
      </c>
      <c r="J26" s="146"/>
      <c r="K26" s="1"/>
      <c r="L26" s="1"/>
      <c r="M26" s="1"/>
      <c r="N26" s="1"/>
      <c r="O26" s="1"/>
      <c r="P26" s="1"/>
      <c r="Q26" s="1"/>
      <c r="R26" s="1"/>
      <c r="S26" s="1"/>
    </row>
    <row r="27" ht="15.75" customHeight="1">
      <c r="A27" s="1"/>
      <c r="B27" s="180"/>
      <c r="C27" s="181"/>
      <c r="D27" s="170" t="s">
        <v>9</v>
      </c>
      <c r="E27" s="211"/>
      <c r="F27" s="211" t="s">
        <v>9</v>
      </c>
      <c r="G27" s="209" t="s">
        <v>9</v>
      </c>
      <c r="H27" s="183"/>
      <c r="I27" s="145" t="s">
        <v>126</v>
      </c>
      <c r="J27" s="194"/>
      <c r="K27" s="1"/>
      <c r="L27" s="1"/>
      <c r="M27" s="1"/>
      <c r="N27" s="1"/>
      <c r="O27" s="1"/>
      <c r="P27" s="1"/>
      <c r="Q27" s="1"/>
      <c r="R27" s="1"/>
      <c r="S27" s="1"/>
    </row>
    <row r="28" ht="15.75" customHeight="1">
      <c r="A28" s="1"/>
      <c r="B28" s="185">
        <v>4.0</v>
      </c>
      <c r="C28" s="186" t="s">
        <v>92</v>
      </c>
      <c r="D28" s="187"/>
      <c r="E28" s="188"/>
      <c r="F28" s="189"/>
      <c r="G28" s="189"/>
      <c r="H28" s="212"/>
      <c r="I28" s="145" t="s">
        <v>136</v>
      </c>
      <c r="J28" s="146"/>
      <c r="K28" s="1"/>
      <c r="L28" s="1"/>
      <c r="M28" s="1"/>
      <c r="N28" s="1"/>
      <c r="O28" s="1"/>
      <c r="P28" s="1"/>
      <c r="Q28" s="1"/>
      <c r="R28" s="1"/>
      <c r="S28" s="1"/>
    </row>
    <row r="29" ht="15.75" customHeight="1">
      <c r="A29" s="1"/>
      <c r="B29" s="168"/>
      <c r="C29" s="169"/>
      <c r="D29" s="170"/>
      <c r="E29" s="170"/>
      <c r="F29" s="170"/>
      <c r="G29" s="170"/>
      <c r="H29" s="209"/>
      <c r="I29" s="145" t="s">
        <v>128</v>
      </c>
      <c r="J29" s="146"/>
      <c r="K29" s="1"/>
      <c r="L29" s="1"/>
      <c r="M29" s="1"/>
      <c r="N29" s="1"/>
      <c r="O29" s="1"/>
      <c r="P29" s="1"/>
      <c r="Q29" s="1"/>
      <c r="R29" s="1"/>
      <c r="S29" s="1"/>
    </row>
    <row r="30" ht="15.75" customHeight="1">
      <c r="A30" s="1"/>
      <c r="B30" s="172">
        <v>5.0</v>
      </c>
      <c r="C30" s="173" t="s">
        <v>97</v>
      </c>
      <c r="D30" s="175"/>
      <c r="E30" s="175"/>
      <c r="F30" s="208"/>
      <c r="G30" s="175"/>
      <c r="H30" s="175"/>
      <c r="I30" s="145" t="s">
        <v>133</v>
      </c>
      <c r="J30" s="146"/>
      <c r="K30" s="1"/>
      <c r="L30" s="1"/>
      <c r="M30" s="1"/>
      <c r="N30" s="1"/>
      <c r="O30" s="1"/>
      <c r="P30" s="1"/>
      <c r="Q30" s="1"/>
      <c r="R30" s="1"/>
      <c r="S30" s="1"/>
    </row>
    <row r="31" ht="15.75" customHeight="1">
      <c r="A31" s="1"/>
      <c r="B31" s="168"/>
      <c r="C31" s="169"/>
      <c r="D31" s="170"/>
      <c r="E31" s="170"/>
      <c r="F31" s="209"/>
      <c r="G31" s="170"/>
      <c r="H31" s="170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</row>
    <row r="32" ht="15.75" customHeight="1">
      <c r="A32" s="1"/>
      <c r="B32" s="172">
        <v>6.0</v>
      </c>
      <c r="C32" s="173" t="s">
        <v>100</v>
      </c>
      <c r="D32" s="175"/>
      <c r="E32" s="175" t="s">
        <v>132</v>
      </c>
      <c r="F32" s="175"/>
      <c r="G32" s="175"/>
      <c r="H32" s="199"/>
      <c r="I32" s="149"/>
      <c r="J32" s="150"/>
      <c r="K32" s="1"/>
      <c r="L32" s="1"/>
      <c r="M32" s="1"/>
      <c r="N32" s="1"/>
      <c r="O32" s="1"/>
      <c r="P32" s="1"/>
      <c r="Q32" s="1"/>
      <c r="R32" s="1"/>
      <c r="S32" s="1"/>
    </row>
    <row r="33" ht="15.75" customHeight="1">
      <c r="A33" s="1"/>
      <c r="B33" s="200"/>
      <c r="C33" s="201"/>
      <c r="D33" s="203"/>
      <c r="E33" s="203"/>
      <c r="F33" s="203"/>
      <c r="G33" s="203"/>
      <c r="H33" s="207"/>
      <c r="I33" s="153"/>
      <c r="J33" s="154"/>
      <c r="K33" s="1"/>
      <c r="L33" s="1"/>
      <c r="M33" s="1"/>
      <c r="N33" s="1"/>
      <c r="O33" s="1"/>
      <c r="P33" s="1"/>
      <c r="Q33" s="1"/>
      <c r="R33" s="1"/>
      <c r="S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</sheetData>
  <mergeCells count="63">
    <mergeCell ref="I9:J9"/>
    <mergeCell ref="I10:J10"/>
    <mergeCell ref="K7:K8"/>
    <mergeCell ref="K9:K10"/>
    <mergeCell ref="I11:J11"/>
    <mergeCell ref="I12:J12"/>
    <mergeCell ref="L11:L12"/>
    <mergeCell ref="L13:L14"/>
    <mergeCell ref="I6:J6"/>
    <mergeCell ref="I7:J7"/>
    <mergeCell ref="I8:J8"/>
    <mergeCell ref="L7:L8"/>
    <mergeCell ref="L9:L10"/>
    <mergeCell ref="I21:J21"/>
    <mergeCell ref="I22:J22"/>
    <mergeCell ref="I24:J24"/>
    <mergeCell ref="I25:J25"/>
    <mergeCell ref="K11:K12"/>
    <mergeCell ref="K13:K14"/>
    <mergeCell ref="K15:K16"/>
    <mergeCell ref="K17:K18"/>
    <mergeCell ref="R16:S16"/>
    <mergeCell ref="B22:B23"/>
    <mergeCell ref="B24:B25"/>
    <mergeCell ref="B7:B8"/>
    <mergeCell ref="B9:B10"/>
    <mergeCell ref="B11:B12"/>
    <mergeCell ref="B13:B14"/>
    <mergeCell ref="B15:B16"/>
    <mergeCell ref="B17:B18"/>
    <mergeCell ref="C22:C23"/>
    <mergeCell ref="C17:C18"/>
    <mergeCell ref="C7:C8"/>
    <mergeCell ref="C9:C10"/>
    <mergeCell ref="C11:C12"/>
    <mergeCell ref="C13:C14"/>
    <mergeCell ref="C15:C16"/>
    <mergeCell ref="B32:B33"/>
    <mergeCell ref="C24:C25"/>
    <mergeCell ref="C26:C27"/>
    <mergeCell ref="C28:C29"/>
    <mergeCell ref="C30:C31"/>
    <mergeCell ref="C32:C33"/>
    <mergeCell ref="B30:B31"/>
    <mergeCell ref="B26:B27"/>
    <mergeCell ref="B28:B29"/>
    <mergeCell ref="I31:J31"/>
    <mergeCell ref="I28:J28"/>
    <mergeCell ref="I29:J29"/>
    <mergeCell ref="I30:J30"/>
    <mergeCell ref="I23:J23"/>
    <mergeCell ref="I26:J26"/>
    <mergeCell ref="L15:L16"/>
    <mergeCell ref="L17:L18"/>
    <mergeCell ref="R12:S12"/>
    <mergeCell ref="R6:S6"/>
    <mergeCell ref="R7:S7"/>
    <mergeCell ref="R8:S8"/>
    <mergeCell ref="R9:S9"/>
    <mergeCell ref="R10:S10"/>
    <mergeCell ref="R11:S11"/>
    <mergeCell ref="R14:S14"/>
    <mergeCell ref="R15:S1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4.5"/>
    <col customWidth="1" min="3" max="3" width="8.75"/>
    <col customWidth="1" min="4" max="4" width="9.5"/>
    <col customWidth="1" min="5" max="5" width="7.5"/>
    <col customWidth="1" min="6" max="6" width="9.38"/>
    <col customWidth="1" min="7" max="7" width="7.5"/>
    <col customWidth="1" min="8" max="9" width="6.38"/>
    <col customWidth="1" min="10" max="10" width="18.63"/>
    <col customWidth="1" min="11" max="11" width="4.5"/>
    <col customWidth="1" min="12" max="12" width="8.75"/>
    <col customWidth="1" min="13" max="13" width="9.5"/>
    <col customWidth="1" min="14" max="14" width="7.5"/>
    <col customWidth="1" min="15" max="15" width="9.38"/>
    <col customWidth="1" min="16" max="16" width="7.5"/>
    <col customWidth="1" min="17" max="17" width="6.38"/>
    <col customWidth="1" min="18" max="18" width="4.63"/>
    <col customWidth="1" min="19" max="19" width="25.38"/>
  </cols>
  <sheetData>
    <row r="1">
      <c r="A1" s="1"/>
      <c r="B1" s="1"/>
      <c r="C1" s="1"/>
      <c r="D1" s="1"/>
      <c r="E1" s="62" t="s">
        <v>63</v>
      </c>
      <c r="F1" s="63"/>
      <c r="G1" s="63"/>
      <c r="H1" s="63"/>
      <c r="I1" s="63"/>
      <c r="J1" s="63"/>
      <c r="K1" s="63"/>
      <c r="L1" s="63"/>
      <c r="M1" s="63"/>
      <c r="N1" s="64"/>
      <c r="O1" s="1"/>
      <c r="P1" s="1"/>
      <c r="Q1" s="1"/>
      <c r="R1" s="1"/>
      <c r="S1" s="1"/>
    </row>
    <row r="2" ht="15.75" customHeight="1">
      <c r="A2" s="1"/>
      <c r="B2" s="1"/>
      <c r="C2" s="1"/>
      <c r="D2" s="1"/>
      <c r="E2" s="65"/>
      <c r="F2" s="66"/>
      <c r="G2" s="66"/>
      <c r="H2" s="66"/>
      <c r="I2" s="66"/>
      <c r="J2" s="66"/>
      <c r="K2" s="66"/>
      <c r="L2" s="66"/>
      <c r="M2" s="66"/>
      <c r="N2" s="67"/>
      <c r="O2" s="1"/>
      <c r="P2" s="1"/>
      <c r="Q2" s="1"/>
      <c r="R2" s="1"/>
      <c r="S2" s="1"/>
    </row>
    <row r="3">
      <c r="A3" s="1"/>
      <c r="B3" s="1" t="s">
        <v>137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ht="15.75" customHeight="1">
      <c r="A5" s="1"/>
      <c r="B5" s="68"/>
      <c r="C5" s="68"/>
      <c r="D5" s="68"/>
      <c r="E5" s="68" t="s">
        <v>138</v>
      </c>
      <c r="F5" s="68"/>
      <c r="G5" s="68"/>
      <c r="H5" s="68"/>
      <c r="I5" s="18"/>
      <c r="J5" s="1"/>
      <c r="K5" s="68"/>
      <c r="L5" s="68"/>
      <c r="M5" s="68"/>
      <c r="N5" s="68" t="s">
        <v>139</v>
      </c>
      <c r="O5" s="68"/>
      <c r="P5" s="68"/>
      <c r="Q5" s="68"/>
      <c r="R5" s="1"/>
      <c r="S5" s="1"/>
    </row>
    <row r="6" ht="15.75" customHeight="1">
      <c r="A6" s="1"/>
      <c r="B6" s="155" t="s">
        <v>67</v>
      </c>
      <c r="C6" s="156" t="s">
        <v>68</v>
      </c>
      <c r="D6" s="157" t="s">
        <v>69</v>
      </c>
      <c r="E6" s="158" t="s">
        <v>70</v>
      </c>
      <c r="F6" s="158" t="s">
        <v>71</v>
      </c>
      <c r="G6" s="157" t="s">
        <v>72</v>
      </c>
      <c r="H6" s="159" t="s">
        <v>73</v>
      </c>
      <c r="I6" s="160" t="s">
        <v>74</v>
      </c>
      <c r="J6" s="75"/>
      <c r="K6" s="161" t="s">
        <v>67</v>
      </c>
      <c r="L6" s="156" t="s">
        <v>68</v>
      </c>
      <c r="M6" s="157" t="s">
        <v>69</v>
      </c>
      <c r="N6" s="158" t="s">
        <v>70</v>
      </c>
      <c r="O6" s="158" t="s">
        <v>71</v>
      </c>
      <c r="P6" s="157" t="s">
        <v>72</v>
      </c>
      <c r="Q6" s="159" t="s">
        <v>73</v>
      </c>
      <c r="R6" s="160" t="s">
        <v>74</v>
      </c>
      <c r="S6" s="75"/>
    </row>
    <row r="7" ht="15.75" customHeight="1">
      <c r="A7" s="1"/>
      <c r="B7" s="213">
        <v>1.0</v>
      </c>
      <c r="C7" s="214" t="s">
        <v>75</v>
      </c>
      <c r="D7" s="79"/>
      <c r="E7" s="80" t="s">
        <v>140</v>
      </c>
      <c r="F7" s="165"/>
      <c r="G7" s="81"/>
      <c r="H7" s="215" t="s">
        <v>141</v>
      </c>
      <c r="I7" s="216" t="s">
        <v>142</v>
      </c>
      <c r="J7" s="146"/>
      <c r="K7" s="217">
        <v>1.0</v>
      </c>
      <c r="L7" s="214" t="s">
        <v>75</v>
      </c>
      <c r="M7" s="79"/>
      <c r="N7" s="165"/>
      <c r="O7" s="165"/>
      <c r="P7" s="81"/>
      <c r="Q7" s="215" t="s">
        <v>141</v>
      </c>
      <c r="R7" s="216" t="s">
        <v>143</v>
      </c>
      <c r="S7" s="146"/>
    </row>
    <row r="8" ht="15.75" customHeight="1">
      <c r="A8" s="1"/>
      <c r="B8" s="143"/>
      <c r="C8" s="218"/>
      <c r="D8" s="88"/>
      <c r="E8" s="89" t="s">
        <v>4</v>
      </c>
      <c r="F8" s="170"/>
      <c r="G8" s="88"/>
      <c r="H8" s="219" t="s">
        <v>21</v>
      </c>
      <c r="I8" s="216" t="s">
        <v>144</v>
      </c>
      <c r="J8" s="146"/>
      <c r="K8" s="220"/>
      <c r="L8" s="218"/>
      <c r="M8" s="88"/>
      <c r="N8" s="170"/>
      <c r="O8" s="170"/>
      <c r="P8" s="88"/>
      <c r="Q8" s="219" t="s">
        <v>21</v>
      </c>
      <c r="R8" s="216" t="s">
        <v>145</v>
      </c>
      <c r="S8" s="146"/>
    </row>
    <row r="9" ht="15.75" customHeight="1">
      <c r="A9" s="1"/>
      <c r="B9" s="147">
        <v>2.0</v>
      </c>
      <c r="C9" s="148" t="s">
        <v>83</v>
      </c>
      <c r="D9" s="95"/>
      <c r="E9" s="96" t="s">
        <v>140</v>
      </c>
      <c r="F9" s="175"/>
      <c r="G9" s="97"/>
      <c r="H9" s="215" t="s">
        <v>141</v>
      </c>
      <c r="I9" s="221" t="s">
        <v>146</v>
      </c>
      <c r="J9" s="146"/>
      <c r="K9" s="222">
        <v>2.0</v>
      </c>
      <c r="L9" s="148" t="s">
        <v>83</v>
      </c>
      <c r="M9" s="95"/>
      <c r="N9" s="175"/>
      <c r="O9" s="175"/>
      <c r="P9" s="97"/>
      <c r="Q9" s="215" t="s">
        <v>141</v>
      </c>
      <c r="R9" s="216" t="s">
        <v>147</v>
      </c>
      <c r="S9" s="146"/>
    </row>
    <row r="10" ht="15.75" customHeight="1">
      <c r="A10" s="1"/>
      <c r="B10" s="143"/>
      <c r="C10" s="144"/>
      <c r="D10" s="88"/>
      <c r="E10" s="89" t="s">
        <v>4</v>
      </c>
      <c r="F10" s="170"/>
      <c r="G10" s="88"/>
      <c r="H10" s="219" t="s">
        <v>21</v>
      </c>
      <c r="I10" s="216" t="s">
        <v>148</v>
      </c>
      <c r="J10" s="146"/>
      <c r="K10" s="220"/>
      <c r="L10" s="144"/>
      <c r="M10" s="88"/>
      <c r="N10" s="170"/>
      <c r="O10" s="170"/>
      <c r="P10" s="88"/>
      <c r="Q10" s="219" t="s">
        <v>21</v>
      </c>
      <c r="R10" s="221" t="s">
        <v>149</v>
      </c>
      <c r="S10" s="146"/>
    </row>
    <row r="11">
      <c r="A11" s="1"/>
      <c r="B11" s="147">
        <v>3.0</v>
      </c>
      <c r="C11" s="223" t="s">
        <v>88</v>
      </c>
      <c r="D11" s="103"/>
      <c r="E11" s="96" t="s">
        <v>140</v>
      </c>
      <c r="F11" s="178"/>
      <c r="G11" s="105"/>
      <c r="H11" s="215" t="s">
        <v>141</v>
      </c>
      <c r="I11" s="216" t="s">
        <v>150</v>
      </c>
      <c r="J11" s="146"/>
      <c r="K11" s="222">
        <v>3.0</v>
      </c>
      <c r="L11" s="223" t="s">
        <v>88</v>
      </c>
      <c r="M11" s="103"/>
      <c r="N11" s="178"/>
      <c r="O11" s="178"/>
      <c r="P11" s="105"/>
      <c r="Q11" s="215" t="s">
        <v>141</v>
      </c>
      <c r="R11" s="216" t="s">
        <v>151</v>
      </c>
      <c r="S11" s="146"/>
    </row>
    <row r="12" ht="16.5" customHeight="1">
      <c r="A12" s="1"/>
      <c r="B12" s="224"/>
      <c r="C12" s="225"/>
      <c r="D12" s="88"/>
      <c r="E12" s="89" t="s">
        <v>4</v>
      </c>
      <c r="F12" s="170"/>
      <c r="G12" s="88"/>
      <c r="H12" s="219" t="s">
        <v>21</v>
      </c>
      <c r="I12" s="216" t="s">
        <v>152</v>
      </c>
      <c r="J12" s="146"/>
      <c r="K12" s="226"/>
      <c r="L12" s="225"/>
      <c r="M12" s="88"/>
      <c r="N12" s="182"/>
      <c r="O12" s="170"/>
      <c r="P12" s="88"/>
      <c r="Q12" s="219" t="s">
        <v>21</v>
      </c>
      <c r="R12" s="216" t="s">
        <v>152</v>
      </c>
      <c r="S12" s="146"/>
    </row>
    <row r="13" ht="15.75" customHeight="1">
      <c r="A13" s="1"/>
      <c r="B13" s="227">
        <v>4.0</v>
      </c>
      <c r="C13" s="228" t="s">
        <v>92</v>
      </c>
      <c r="D13" s="112"/>
      <c r="E13" s="189"/>
      <c r="F13" s="189"/>
      <c r="G13" s="114"/>
      <c r="H13" s="115"/>
      <c r="I13" s="216" t="s">
        <v>153</v>
      </c>
      <c r="J13" s="229"/>
      <c r="K13" s="230">
        <v>4.0</v>
      </c>
      <c r="L13" s="231" t="s">
        <v>92</v>
      </c>
      <c r="M13" s="112"/>
      <c r="N13" s="188"/>
      <c r="O13" s="113" t="s">
        <v>140</v>
      </c>
      <c r="P13" s="114"/>
      <c r="Q13" s="115"/>
      <c r="R13" s="216" t="s">
        <v>153</v>
      </c>
      <c r="S13" s="229"/>
    </row>
    <row r="14" ht="15.75" customHeight="1">
      <c r="A14" s="1"/>
      <c r="B14" s="143"/>
      <c r="C14" s="144"/>
      <c r="D14" s="88"/>
      <c r="E14" s="170"/>
      <c r="F14" s="170"/>
      <c r="G14" s="88"/>
      <c r="H14" s="90"/>
      <c r="I14" s="216" t="s">
        <v>154</v>
      </c>
      <c r="J14" s="229"/>
      <c r="K14" s="232"/>
      <c r="L14" s="233"/>
      <c r="M14" s="88"/>
      <c r="N14" s="170"/>
      <c r="O14" s="89" t="s">
        <v>5</v>
      </c>
      <c r="P14" s="88"/>
      <c r="Q14" s="90"/>
      <c r="R14" s="216" t="s">
        <v>155</v>
      </c>
      <c r="S14" s="146"/>
    </row>
    <row r="15" ht="15.75" customHeight="1">
      <c r="A15" s="1"/>
      <c r="B15" s="147">
        <v>5.0</v>
      </c>
      <c r="C15" s="148" t="s">
        <v>97</v>
      </c>
      <c r="D15" s="95"/>
      <c r="E15" s="175"/>
      <c r="F15" s="175"/>
      <c r="G15" s="97"/>
      <c r="H15" s="82"/>
      <c r="I15" s="216" t="s">
        <v>156</v>
      </c>
      <c r="J15" s="229"/>
      <c r="K15" s="234">
        <v>5.0</v>
      </c>
      <c r="L15" s="235" t="s">
        <v>97</v>
      </c>
      <c r="M15" s="95"/>
      <c r="N15" s="175"/>
      <c r="O15" s="96" t="s">
        <v>140</v>
      </c>
      <c r="P15" s="97"/>
      <c r="Q15" s="82"/>
      <c r="R15" s="216" t="s">
        <v>156</v>
      </c>
      <c r="S15" s="146"/>
    </row>
    <row r="16">
      <c r="A16" s="1"/>
      <c r="B16" s="143"/>
      <c r="C16" s="144"/>
      <c r="D16" s="88"/>
      <c r="E16" s="170"/>
      <c r="F16" s="170"/>
      <c r="G16" s="88"/>
      <c r="H16" s="90"/>
      <c r="I16" s="197"/>
      <c r="J16" s="198"/>
      <c r="K16" s="232"/>
      <c r="L16" s="233"/>
      <c r="M16" s="88"/>
      <c r="N16" s="170"/>
      <c r="O16" s="89" t="s">
        <v>5</v>
      </c>
      <c r="P16" s="88"/>
      <c r="Q16" s="90"/>
      <c r="R16" s="149"/>
      <c r="S16" s="150"/>
    </row>
    <row r="17">
      <c r="A17" s="1"/>
      <c r="B17" s="147">
        <v>6.0</v>
      </c>
      <c r="C17" s="148" t="s">
        <v>100</v>
      </c>
      <c r="D17" s="95"/>
      <c r="E17" s="96"/>
      <c r="F17" s="96"/>
      <c r="G17" s="97"/>
      <c r="H17" s="82"/>
      <c r="I17" s="197"/>
      <c r="J17" s="198"/>
      <c r="K17" s="234">
        <v>6.0</v>
      </c>
      <c r="L17" s="235" t="s">
        <v>100</v>
      </c>
      <c r="M17" s="95"/>
      <c r="N17" s="96"/>
      <c r="O17" s="96" t="s">
        <v>140</v>
      </c>
      <c r="P17" s="97"/>
      <c r="Q17" s="82"/>
      <c r="R17" s="149"/>
      <c r="S17" s="150"/>
    </row>
    <row r="18" ht="15.75" customHeight="1">
      <c r="A18" s="1"/>
      <c r="B18" s="151"/>
      <c r="C18" s="152"/>
      <c r="D18" s="129"/>
      <c r="E18" s="130"/>
      <c r="F18" s="130"/>
      <c r="G18" s="131"/>
      <c r="H18" s="132"/>
      <c r="I18" s="204"/>
      <c r="J18" s="205"/>
      <c r="K18" s="236"/>
      <c r="L18" s="237"/>
      <c r="M18" s="129"/>
      <c r="N18" s="130"/>
      <c r="O18" s="130" t="s">
        <v>5</v>
      </c>
      <c r="P18" s="131"/>
      <c r="Q18" s="132"/>
      <c r="R18" s="153"/>
      <c r="S18" s="154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>
      <c r="A20" s="1"/>
      <c r="B20" s="68"/>
      <c r="C20" s="68"/>
      <c r="D20" s="68"/>
      <c r="E20" s="68" t="s">
        <v>157</v>
      </c>
      <c r="F20" s="68"/>
      <c r="G20" s="68"/>
      <c r="H20" s="68"/>
      <c r="I20" s="18"/>
      <c r="J20" s="1"/>
      <c r="K20" s="68"/>
      <c r="L20" s="68"/>
      <c r="M20" s="68"/>
      <c r="N20" s="68" t="s">
        <v>158</v>
      </c>
      <c r="O20" s="68"/>
      <c r="P20" s="68"/>
      <c r="Q20" s="68"/>
      <c r="R20" s="18"/>
      <c r="S20" s="1"/>
    </row>
    <row r="21" ht="15.75" customHeight="1">
      <c r="A21" s="1"/>
      <c r="B21" s="155" t="s">
        <v>67</v>
      </c>
      <c r="C21" s="156" t="s">
        <v>68</v>
      </c>
      <c r="D21" s="157" t="s">
        <v>69</v>
      </c>
      <c r="E21" s="158" t="s">
        <v>70</v>
      </c>
      <c r="F21" s="158" t="s">
        <v>71</v>
      </c>
      <c r="G21" s="157" t="s">
        <v>72</v>
      </c>
      <c r="H21" s="159" t="s">
        <v>73</v>
      </c>
      <c r="I21" s="160" t="s">
        <v>74</v>
      </c>
      <c r="J21" s="75"/>
      <c r="K21" s="155" t="s">
        <v>67</v>
      </c>
      <c r="L21" s="156" t="s">
        <v>68</v>
      </c>
      <c r="M21" s="157" t="s">
        <v>69</v>
      </c>
      <c r="N21" s="158" t="s">
        <v>70</v>
      </c>
      <c r="O21" s="158" t="s">
        <v>71</v>
      </c>
      <c r="P21" s="157" t="s">
        <v>72</v>
      </c>
      <c r="Q21" s="159" t="s">
        <v>73</v>
      </c>
      <c r="R21" s="160" t="s">
        <v>74</v>
      </c>
      <c r="S21" s="75"/>
    </row>
    <row r="22" ht="15.75" customHeight="1">
      <c r="A22" s="1"/>
      <c r="B22" s="213">
        <v>1.0</v>
      </c>
      <c r="C22" s="214" t="s">
        <v>75</v>
      </c>
      <c r="D22" s="79"/>
      <c r="E22" s="80" t="s">
        <v>140</v>
      </c>
      <c r="F22" s="165"/>
      <c r="G22" s="81"/>
      <c r="H22" s="215" t="s">
        <v>141</v>
      </c>
      <c r="I22" s="221" t="s">
        <v>143</v>
      </c>
      <c r="J22" s="146"/>
      <c r="K22" s="213">
        <v>1.0</v>
      </c>
      <c r="L22" s="214" t="s">
        <v>75</v>
      </c>
      <c r="M22" s="79"/>
      <c r="N22" s="165"/>
      <c r="O22" s="165"/>
      <c r="P22" s="81"/>
      <c r="Q22" s="215" t="s">
        <v>141</v>
      </c>
      <c r="R22" s="216" t="s">
        <v>159</v>
      </c>
      <c r="S22" s="146"/>
    </row>
    <row r="23" ht="15.75" customHeight="1">
      <c r="A23" s="1"/>
      <c r="B23" s="143"/>
      <c r="C23" s="218"/>
      <c r="D23" s="88"/>
      <c r="E23" s="89" t="s">
        <v>4</v>
      </c>
      <c r="F23" s="170"/>
      <c r="G23" s="88"/>
      <c r="H23" s="219" t="s">
        <v>22</v>
      </c>
      <c r="I23" s="216" t="s">
        <v>144</v>
      </c>
      <c r="J23" s="146"/>
      <c r="K23" s="143"/>
      <c r="L23" s="218"/>
      <c r="M23" s="88"/>
      <c r="N23" s="170"/>
      <c r="O23" s="170"/>
      <c r="P23" s="88"/>
      <c r="Q23" s="219" t="s">
        <v>22</v>
      </c>
      <c r="R23" s="216" t="s">
        <v>160</v>
      </c>
      <c r="S23" s="146"/>
    </row>
    <row r="24" ht="15.75" customHeight="1">
      <c r="A24" s="1"/>
      <c r="B24" s="147">
        <v>2.0</v>
      </c>
      <c r="C24" s="148" t="s">
        <v>83</v>
      </c>
      <c r="D24" s="95"/>
      <c r="E24" s="96" t="s">
        <v>140</v>
      </c>
      <c r="F24" s="175"/>
      <c r="G24" s="97"/>
      <c r="H24" s="215" t="s">
        <v>141</v>
      </c>
      <c r="I24" s="216" t="s">
        <v>161</v>
      </c>
      <c r="J24" s="146"/>
      <c r="K24" s="147">
        <v>2.0</v>
      </c>
      <c r="L24" s="148" t="s">
        <v>83</v>
      </c>
      <c r="M24" s="95"/>
      <c r="N24" s="175"/>
      <c r="O24" s="175"/>
      <c r="P24" s="97"/>
      <c r="Q24" s="215" t="s">
        <v>141</v>
      </c>
      <c r="R24" s="216" t="s">
        <v>162</v>
      </c>
      <c r="S24" s="146"/>
    </row>
    <row r="25" ht="15.75" customHeight="1">
      <c r="A25" s="1"/>
      <c r="B25" s="143"/>
      <c r="C25" s="144"/>
      <c r="D25" s="88"/>
      <c r="E25" s="89" t="s">
        <v>4</v>
      </c>
      <c r="F25" s="170"/>
      <c r="G25" s="88"/>
      <c r="H25" s="219" t="s">
        <v>22</v>
      </c>
      <c r="I25" s="216" t="s">
        <v>163</v>
      </c>
      <c r="J25" s="146"/>
      <c r="K25" s="143"/>
      <c r="L25" s="144"/>
      <c r="M25" s="88"/>
      <c r="N25" s="170"/>
      <c r="O25" s="170"/>
      <c r="P25" s="88"/>
      <c r="Q25" s="219" t="s">
        <v>22</v>
      </c>
      <c r="R25" s="216" t="s">
        <v>164</v>
      </c>
      <c r="S25" s="146"/>
    </row>
    <row r="26" ht="15.75" customHeight="1">
      <c r="A26" s="1"/>
      <c r="B26" s="147">
        <v>3.0</v>
      </c>
      <c r="C26" s="223" t="s">
        <v>88</v>
      </c>
      <c r="D26" s="103"/>
      <c r="E26" s="96" t="s">
        <v>140</v>
      </c>
      <c r="F26" s="178"/>
      <c r="G26" s="105"/>
      <c r="H26" s="215" t="s">
        <v>141</v>
      </c>
      <c r="I26" s="216" t="s">
        <v>152</v>
      </c>
      <c r="J26" s="146"/>
      <c r="K26" s="147">
        <v>3.0</v>
      </c>
      <c r="L26" s="223" t="s">
        <v>88</v>
      </c>
      <c r="M26" s="103"/>
      <c r="N26" s="178"/>
      <c r="O26" s="178"/>
      <c r="P26" s="105"/>
      <c r="Q26" s="215" t="s">
        <v>141</v>
      </c>
      <c r="R26" s="216" t="s">
        <v>165</v>
      </c>
      <c r="S26" s="229"/>
    </row>
    <row r="27" ht="16.5" customHeight="1">
      <c r="A27" s="1"/>
      <c r="B27" s="224"/>
      <c r="C27" s="225"/>
      <c r="D27" s="88"/>
      <c r="E27" s="89" t="s">
        <v>4</v>
      </c>
      <c r="F27" s="170"/>
      <c r="G27" s="88"/>
      <c r="H27" s="219" t="s">
        <v>22</v>
      </c>
      <c r="I27" s="216" t="s">
        <v>153</v>
      </c>
      <c r="J27" s="146"/>
      <c r="K27" s="224"/>
      <c r="L27" s="225"/>
      <c r="M27" s="88"/>
      <c r="N27" s="182"/>
      <c r="O27" s="170"/>
      <c r="P27" s="88"/>
      <c r="Q27" s="219" t="s">
        <v>22</v>
      </c>
      <c r="R27" s="216" t="s">
        <v>152</v>
      </c>
      <c r="S27" s="229"/>
    </row>
    <row r="28" ht="15.75" customHeight="1">
      <c r="A28" s="1"/>
      <c r="B28" s="227">
        <v>4.0</v>
      </c>
      <c r="C28" s="228" t="s">
        <v>92</v>
      </c>
      <c r="D28" s="112"/>
      <c r="E28" s="189"/>
      <c r="F28" s="189"/>
      <c r="G28" s="114"/>
      <c r="H28" s="115"/>
      <c r="I28" s="216" t="s">
        <v>166</v>
      </c>
      <c r="J28" s="229"/>
      <c r="K28" s="227">
        <v>4.0</v>
      </c>
      <c r="L28" s="228" t="s">
        <v>92</v>
      </c>
      <c r="M28" s="112"/>
      <c r="N28" s="113" t="s">
        <v>140</v>
      </c>
      <c r="O28" s="189"/>
      <c r="P28" s="114"/>
      <c r="Q28" s="115"/>
      <c r="R28" s="216" t="s">
        <v>167</v>
      </c>
      <c r="S28" s="229"/>
    </row>
    <row r="29" ht="15.75" customHeight="1">
      <c r="A29" s="1"/>
      <c r="B29" s="143"/>
      <c r="C29" s="144"/>
      <c r="D29" s="88"/>
      <c r="E29" s="170"/>
      <c r="F29" s="170"/>
      <c r="G29" s="88"/>
      <c r="H29" s="90"/>
      <c r="I29" s="216" t="s">
        <v>156</v>
      </c>
      <c r="J29" s="229"/>
      <c r="K29" s="143"/>
      <c r="L29" s="144"/>
      <c r="M29" s="88"/>
      <c r="N29" s="89" t="s">
        <v>8</v>
      </c>
      <c r="O29" s="170"/>
      <c r="P29" s="88"/>
      <c r="Q29" s="90"/>
      <c r="R29" s="216" t="s">
        <v>166</v>
      </c>
      <c r="S29" s="229"/>
    </row>
    <row r="30" ht="15.75" customHeight="1">
      <c r="A30" s="1"/>
      <c r="B30" s="147">
        <v>5.0</v>
      </c>
      <c r="C30" s="148" t="s">
        <v>97</v>
      </c>
      <c r="D30" s="95"/>
      <c r="E30" s="175"/>
      <c r="F30" s="175"/>
      <c r="G30" s="97"/>
      <c r="H30" s="82"/>
      <c r="I30" s="145"/>
      <c r="J30" s="146"/>
      <c r="K30" s="147">
        <v>5.0</v>
      </c>
      <c r="L30" s="148" t="s">
        <v>97</v>
      </c>
      <c r="M30" s="95"/>
      <c r="N30" s="96" t="s">
        <v>140</v>
      </c>
      <c r="O30" s="175"/>
      <c r="P30" s="97"/>
      <c r="Q30" s="82"/>
      <c r="R30" s="221" t="s">
        <v>156</v>
      </c>
      <c r="S30" s="229"/>
    </row>
    <row r="31" ht="15.75" customHeight="1">
      <c r="A31" s="1"/>
      <c r="B31" s="143"/>
      <c r="C31" s="144"/>
      <c r="D31" s="88"/>
      <c r="E31" s="170"/>
      <c r="F31" s="170"/>
      <c r="G31" s="88"/>
      <c r="H31" s="90"/>
      <c r="I31" s="145"/>
      <c r="J31" s="146"/>
      <c r="K31" s="143"/>
      <c r="L31" s="144"/>
      <c r="M31" s="88"/>
      <c r="N31" s="89" t="s">
        <v>8</v>
      </c>
      <c r="O31" s="170"/>
      <c r="P31" s="88"/>
      <c r="Q31" s="90"/>
      <c r="R31" s="145"/>
      <c r="S31" s="146"/>
    </row>
    <row r="32" ht="15.75" customHeight="1">
      <c r="A32" s="1"/>
      <c r="B32" s="147">
        <v>6.0</v>
      </c>
      <c r="C32" s="148" t="s">
        <v>100</v>
      </c>
      <c r="D32" s="95"/>
      <c r="E32" s="96"/>
      <c r="F32" s="96"/>
      <c r="G32" s="97"/>
      <c r="H32" s="82"/>
      <c r="I32" s="149"/>
      <c r="J32" s="150"/>
      <c r="K32" s="147">
        <v>6.0</v>
      </c>
      <c r="L32" s="148" t="s">
        <v>100</v>
      </c>
      <c r="M32" s="95"/>
      <c r="N32" s="96" t="s">
        <v>140</v>
      </c>
      <c r="O32" s="96"/>
      <c r="P32" s="97"/>
      <c r="Q32" s="82"/>
      <c r="R32" s="149"/>
      <c r="S32" s="150"/>
    </row>
    <row r="33" ht="15.75" customHeight="1">
      <c r="A33" s="1"/>
      <c r="B33" s="151"/>
      <c r="C33" s="152"/>
      <c r="D33" s="129"/>
      <c r="E33" s="130"/>
      <c r="F33" s="130"/>
      <c r="G33" s="131"/>
      <c r="H33" s="132"/>
      <c r="I33" s="153"/>
      <c r="J33" s="154"/>
      <c r="K33" s="151"/>
      <c r="L33" s="152"/>
      <c r="M33" s="129"/>
      <c r="N33" s="130" t="s">
        <v>8</v>
      </c>
      <c r="O33" s="130"/>
      <c r="P33" s="131"/>
      <c r="Q33" s="132"/>
      <c r="R33" s="153"/>
      <c r="S33" s="154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ht="15.75" customHeight="1">
      <c r="A35" s="1"/>
      <c r="B35" s="68"/>
      <c r="C35" s="68"/>
      <c r="D35" s="68"/>
      <c r="E35" s="68" t="s">
        <v>168</v>
      </c>
      <c r="F35" s="68"/>
      <c r="G35" s="68"/>
      <c r="H35" s="68"/>
      <c r="I35" s="18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ht="15.75" customHeight="1">
      <c r="A36" s="1"/>
      <c r="B36" s="155" t="s">
        <v>67</v>
      </c>
      <c r="C36" s="156" t="s">
        <v>68</v>
      </c>
      <c r="D36" s="157" t="s">
        <v>69</v>
      </c>
      <c r="E36" s="158" t="s">
        <v>70</v>
      </c>
      <c r="F36" s="158" t="s">
        <v>71</v>
      </c>
      <c r="G36" s="157" t="s">
        <v>72</v>
      </c>
      <c r="H36" s="159" t="s">
        <v>73</v>
      </c>
      <c r="I36" s="160" t="s">
        <v>74</v>
      </c>
      <c r="J36" s="75"/>
      <c r="K36" s="1"/>
      <c r="L36" s="1"/>
      <c r="M36" s="1"/>
      <c r="N36" s="1"/>
      <c r="O36" s="1"/>
      <c r="P36" s="1"/>
      <c r="Q36" s="1"/>
      <c r="R36" s="1"/>
      <c r="S36" s="1"/>
    </row>
    <row r="37" ht="15.75" customHeight="1">
      <c r="A37" s="1"/>
      <c r="B37" s="213">
        <v>1.0</v>
      </c>
      <c r="C37" s="214" t="s">
        <v>75</v>
      </c>
      <c r="D37" s="79"/>
      <c r="E37" s="165"/>
      <c r="F37" s="80" t="s">
        <v>140</v>
      </c>
      <c r="G37" s="81"/>
      <c r="H37" s="215" t="s">
        <v>141</v>
      </c>
      <c r="I37" s="216" t="s">
        <v>142</v>
      </c>
      <c r="J37" s="146"/>
      <c r="K37" s="1"/>
      <c r="L37" s="1"/>
      <c r="M37" s="1"/>
      <c r="N37" s="1"/>
      <c r="O37" s="1"/>
      <c r="P37" s="1"/>
      <c r="Q37" s="1"/>
      <c r="R37" s="1"/>
      <c r="S37" s="1"/>
    </row>
    <row r="38" ht="15.75" customHeight="1">
      <c r="A38" s="1"/>
      <c r="B38" s="143"/>
      <c r="C38" s="218"/>
      <c r="D38" s="88"/>
      <c r="E38" s="170"/>
      <c r="F38" s="89" t="s">
        <v>9</v>
      </c>
      <c r="G38" s="88"/>
      <c r="H38" s="219" t="s">
        <v>13</v>
      </c>
      <c r="I38" s="216" t="s">
        <v>169</v>
      </c>
      <c r="J38" s="229"/>
      <c r="K38" s="1"/>
      <c r="L38" s="1"/>
      <c r="M38" s="1"/>
      <c r="N38" s="1"/>
      <c r="O38" s="1"/>
      <c r="P38" s="1"/>
      <c r="Q38" s="1"/>
      <c r="R38" s="1"/>
      <c r="S38" s="1"/>
    </row>
    <row r="39" ht="15.75" customHeight="1">
      <c r="A39" s="1"/>
      <c r="B39" s="147">
        <v>2.0</v>
      </c>
      <c r="C39" s="148" t="s">
        <v>83</v>
      </c>
      <c r="D39" s="95"/>
      <c r="E39" s="175"/>
      <c r="F39" s="96" t="s">
        <v>140</v>
      </c>
      <c r="G39" s="97"/>
      <c r="H39" s="215" t="s">
        <v>141</v>
      </c>
      <c r="I39" s="216" t="s">
        <v>170</v>
      </c>
      <c r="J39" s="229"/>
      <c r="K39" s="1"/>
      <c r="L39" s="1"/>
      <c r="M39" s="1"/>
      <c r="N39" s="1"/>
      <c r="O39" s="1"/>
      <c r="P39" s="1"/>
      <c r="Q39" s="1"/>
      <c r="R39" s="1"/>
      <c r="S39" s="1"/>
    </row>
    <row r="40" ht="15.75" customHeight="1">
      <c r="A40" s="1"/>
      <c r="B40" s="143"/>
      <c r="C40" s="144"/>
      <c r="D40" s="88"/>
      <c r="E40" s="170"/>
      <c r="F40" s="89" t="s">
        <v>9</v>
      </c>
      <c r="G40" s="88"/>
      <c r="H40" s="219" t="s">
        <v>13</v>
      </c>
      <c r="I40" s="216" t="s">
        <v>171</v>
      </c>
      <c r="J40" s="229"/>
      <c r="K40" s="1"/>
      <c r="L40" s="1"/>
      <c r="M40" s="1"/>
      <c r="N40" s="1"/>
      <c r="O40" s="1"/>
      <c r="P40" s="1"/>
      <c r="Q40" s="1"/>
      <c r="R40" s="1"/>
      <c r="S40" s="1"/>
    </row>
    <row r="41" ht="15.75" customHeight="1">
      <c r="A41" s="1"/>
      <c r="B41" s="147">
        <v>3.0</v>
      </c>
      <c r="C41" s="223" t="s">
        <v>88</v>
      </c>
      <c r="D41" s="103"/>
      <c r="E41" s="178"/>
      <c r="F41" s="96" t="s">
        <v>140</v>
      </c>
      <c r="G41" s="105"/>
      <c r="H41" s="215" t="s">
        <v>141</v>
      </c>
      <c r="I41" s="216" t="s">
        <v>152</v>
      </c>
      <c r="J41" s="229"/>
      <c r="K41" s="1"/>
      <c r="L41" s="1"/>
      <c r="M41" s="1"/>
      <c r="N41" s="1"/>
      <c r="O41" s="1"/>
      <c r="P41" s="1"/>
      <c r="Q41" s="1"/>
      <c r="R41" s="1"/>
      <c r="S41" s="1"/>
    </row>
    <row r="42" ht="16.5" customHeight="1">
      <c r="A42" s="1"/>
      <c r="B42" s="224"/>
      <c r="C42" s="225"/>
      <c r="D42" s="88"/>
      <c r="E42" s="182"/>
      <c r="F42" s="89" t="s">
        <v>9</v>
      </c>
      <c r="G42" s="88"/>
      <c r="H42" s="219" t="s">
        <v>13</v>
      </c>
      <c r="I42" s="216" t="s">
        <v>167</v>
      </c>
      <c r="J42" s="146"/>
      <c r="K42" s="1"/>
      <c r="L42" s="1"/>
      <c r="M42" s="1"/>
      <c r="N42" s="1"/>
      <c r="O42" s="1"/>
      <c r="P42" s="1"/>
      <c r="Q42" s="1"/>
      <c r="R42" s="1"/>
      <c r="S42" s="1"/>
    </row>
    <row r="43" ht="15.75" customHeight="1">
      <c r="A43" s="1"/>
      <c r="B43" s="227">
        <v>4.0</v>
      </c>
      <c r="C43" s="228" t="s">
        <v>92</v>
      </c>
      <c r="D43" s="112"/>
      <c r="E43" s="188"/>
      <c r="F43" s="189"/>
      <c r="G43" s="114"/>
      <c r="H43" s="115"/>
      <c r="I43" s="216" t="s">
        <v>155</v>
      </c>
      <c r="J43" s="229"/>
      <c r="K43" s="1"/>
      <c r="L43" s="1"/>
      <c r="M43" s="1"/>
      <c r="N43" s="1"/>
      <c r="O43" s="1"/>
      <c r="P43" s="1"/>
      <c r="Q43" s="1"/>
      <c r="R43" s="1"/>
      <c r="S43" s="1"/>
    </row>
    <row r="44" ht="15.75" customHeight="1">
      <c r="A44" s="1"/>
      <c r="B44" s="143"/>
      <c r="C44" s="144"/>
      <c r="D44" s="88"/>
      <c r="E44" s="170"/>
      <c r="F44" s="170"/>
      <c r="G44" s="88"/>
      <c r="H44" s="90"/>
      <c r="I44" s="216" t="s">
        <v>156</v>
      </c>
      <c r="J44" s="229"/>
      <c r="K44" s="1"/>
      <c r="L44" s="1"/>
      <c r="M44" s="1"/>
      <c r="N44" s="1"/>
      <c r="O44" s="1"/>
      <c r="P44" s="1"/>
      <c r="Q44" s="1"/>
      <c r="R44" s="1"/>
      <c r="S44" s="1"/>
    </row>
    <row r="45" ht="15.75" customHeight="1">
      <c r="A45" s="1"/>
      <c r="B45" s="147">
        <v>5.0</v>
      </c>
      <c r="C45" s="148" t="s">
        <v>97</v>
      </c>
      <c r="D45" s="95"/>
      <c r="E45" s="175"/>
      <c r="F45" s="175"/>
      <c r="G45" s="97"/>
      <c r="H45" s="82"/>
      <c r="I45" s="145"/>
      <c r="J45" s="146"/>
      <c r="K45" s="1"/>
      <c r="L45" s="1"/>
      <c r="M45" s="1"/>
      <c r="N45" s="1"/>
      <c r="O45" s="1"/>
      <c r="P45" s="1"/>
      <c r="Q45" s="1"/>
      <c r="R45" s="1"/>
      <c r="S45" s="1"/>
    </row>
    <row r="46" ht="15.75" customHeight="1">
      <c r="A46" s="1"/>
      <c r="B46" s="143"/>
      <c r="C46" s="144"/>
      <c r="D46" s="88"/>
      <c r="E46" s="170"/>
      <c r="F46" s="170"/>
      <c r="G46" s="88"/>
      <c r="H46" s="90"/>
      <c r="I46" s="145"/>
      <c r="J46" s="146"/>
      <c r="K46" s="1"/>
      <c r="L46" s="1"/>
      <c r="M46" s="1"/>
      <c r="N46" s="1"/>
      <c r="O46" s="1"/>
      <c r="P46" s="1"/>
      <c r="Q46" s="1"/>
      <c r="R46" s="1"/>
      <c r="S46" s="1"/>
    </row>
    <row r="47" ht="15.75" customHeight="1">
      <c r="A47" s="1"/>
      <c r="B47" s="147">
        <v>6.0</v>
      </c>
      <c r="C47" s="148" t="s">
        <v>100</v>
      </c>
      <c r="D47" s="95"/>
      <c r="E47" s="96"/>
      <c r="F47" s="96"/>
      <c r="G47" s="97"/>
      <c r="H47" s="82"/>
      <c r="I47" s="149"/>
      <c r="J47" s="150"/>
      <c r="K47" s="1"/>
      <c r="L47" s="1"/>
      <c r="M47" s="1"/>
      <c r="N47" s="1"/>
      <c r="O47" s="1"/>
      <c r="P47" s="1"/>
      <c r="Q47" s="1"/>
      <c r="R47" s="1"/>
      <c r="S47" s="1"/>
    </row>
    <row r="48" ht="15.75" customHeight="1">
      <c r="A48" s="1"/>
      <c r="B48" s="151"/>
      <c r="C48" s="152"/>
      <c r="D48" s="129"/>
      <c r="E48" s="130"/>
      <c r="F48" s="130"/>
      <c r="G48" s="131"/>
      <c r="H48" s="132"/>
      <c r="I48" s="153"/>
      <c r="J48" s="154"/>
      <c r="K48" s="1"/>
      <c r="L48" s="1"/>
      <c r="M48" s="1"/>
      <c r="N48" s="1"/>
      <c r="O48" s="1"/>
      <c r="P48" s="1"/>
      <c r="Q48" s="1"/>
      <c r="R48" s="1"/>
      <c r="S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</sheetData>
  <mergeCells count="36">
    <mergeCell ref="I36:J36"/>
    <mergeCell ref="I37:J37"/>
    <mergeCell ref="R22:S22"/>
    <mergeCell ref="R24:S24"/>
    <mergeCell ref="R23:S23"/>
    <mergeCell ref="I27:J27"/>
    <mergeCell ref="I24:J24"/>
    <mergeCell ref="I26:J26"/>
    <mergeCell ref="I25:J25"/>
    <mergeCell ref="I21:J21"/>
    <mergeCell ref="I10:J10"/>
    <mergeCell ref="I11:J11"/>
    <mergeCell ref="I9:J9"/>
    <mergeCell ref="I8:J8"/>
    <mergeCell ref="I7:J7"/>
    <mergeCell ref="I12:J12"/>
    <mergeCell ref="I6:J6"/>
    <mergeCell ref="I23:J23"/>
    <mergeCell ref="I22:J22"/>
    <mergeCell ref="I30:J30"/>
    <mergeCell ref="I31:J31"/>
    <mergeCell ref="I45:J45"/>
    <mergeCell ref="I46:J46"/>
    <mergeCell ref="I42:J42"/>
    <mergeCell ref="R7:S7"/>
    <mergeCell ref="R9:S9"/>
    <mergeCell ref="R8:S8"/>
    <mergeCell ref="R10:S10"/>
    <mergeCell ref="R11:S11"/>
    <mergeCell ref="R25:S25"/>
    <mergeCell ref="R31:S31"/>
    <mergeCell ref="R21:S21"/>
    <mergeCell ref="R6:S6"/>
    <mergeCell ref="R12:S12"/>
    <mergeCell ref="R14:S14"/>
    <mergeCell ref="R15:S1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4.5"/>
    <col customWidth="1" min="3" max="3" width="8.75"/>
    <col customWidth="1" min="4" max="4" width="9.5"/>
    <col customWidth="1" min="5" max="5" width="7.5"/>
    <col customWidth="1" min="6" max="6" width="9.38"/>
    <col customWidth="1" min="7" max="7" width="7.5"/>
    <col customWidth="1" min="8" max="9" width="6.38"/>
    <col customWidth="1" min="10" max="10" width="18.63"/>
    <col customWidth="1" min="11" max="11" width="4.5"/>
    <col customWidth="1" min="12" max="12" width="8.75"/>
    <col customWidth="1" min="13" max="13" width="9.5"/>
    <col customWidth="1" min="14" max="14" width="7.5"/>
    <col customWidth="1" min="15" max="15" width="9.38"/>
    <col customWidth="1" min="16" max="16" width="7.5"/>
    <col customWidth="1" min="17" max="17" width="6.38"/>
    <col customWidth="1" min="18" max="18" width="4.63"/>
    <col customWidth="1" min="19" max="19" width="20.63"/>
  </cols>
  <sheetData>
    <row r="1">
      <c r="A1" s="1"/>
      <c r="B1" s="1"/>
      <c r="C1" s="1"/>
      <c r="D1" s="1"/>
      <c r="E1" s="62" t="s">
        <v>63</v>
      </c>
      <c r="F1" s="63"/>
      <c r="G1" s="63"/>
      <c r="H1" s="63"/>
      <c r="I1" s="63"/>
      <c r="J1" s="63"/>
      <c r="K1" s="63"/>
      <c r="L1" s="63"/>
      <c r="M1" s="63"/>
      <c r="N1" s="64"/>
      <c r="O1" s="1"/>
      <c r="P1" s="1"/>
      <c r="Q1" s="1"/>
      <c r="R1" s="1"/>
      <c r="S1" s="1"/>
    </row>
    <row r="2" ht="15.75" customHeight="1">
      <c r="A2" s="1"/>
      <c r="B2" s="1"/>
      <c r="C2" s="1"/>
      <c r="D2" s="1"/>
      <c r="E2" s="65"/>
      <c r="F2" s="66"/>
      <c r="G2" s="66"/>
      <c r="H2" s="66"/>
      <c r="I2" s="66"/>
      <c r="J2" s="66"/>
      <c r="K2" s="66"/>
      <c r="L2" s="66"/>
      <c r="M2" s="66"/>
      <c r="N2" s="67"/>
      <c r="O2" s="1"/>
      <c r="P2" s="1"/>
      <c r="Q2" s="1"/>
      <c r="R2" s="1"/>
      <c r="S2" s="1"/>
    </row>
    <row r="3">
      <c r="A3" s="1"/>
      <c r="B3" s="1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ht="15.75" customHeight="1">
      <c r="A5" s="1"/>
      <c r="B5" s="68"/>
      <c r="C5" s="68"/>
      <c r="D5" s="68"/>
      <c r="E5" s="68" t="s">
        <v>172</v>
      </c>
      <c r="F5" s="68"/>
      <c r="G5" s="68"/>
      <c r="H5" s="68"/>
      <c r="I5" s="18"/>
      <c r="J5" s="1"/>
      <c r="K5" s="68"/>
      <c r="L5" s="68"/>
      <c r="M5" s="68"/>
      <c r="N5" s="68" t="s">
        <v>173</v>
      </c>
      <c r="O5" s="68"/>
      <c r="P5" s="68"/>
      <c r="Q5" s="68"/>
      <c r="R5" s="1"/>
      <c r="S5" s="1"/>
    </row>
    <row r="6" ht="15.75" customHeight="1">
      <c r="A6" s="1"/>
      <c r="B6" s="155" t="s">
        <v>67</v>
      </c>
      <c r="C6" s="156" t="s">
        <v>68</v>
      </c>
      <c r="D6" s="157" t="s">
        <v>69</v>
      </c>
      <c r="E6" s="158" t="s">
        <v>70</v>
      </c>
      <c r="F6" s="158" t="s">
        <v>71</v>
      </c>
      <c r="G6" s="157" t="s">
        <v>72</v>
      </c>
      <c r="H6" s="159" t="s">
        <v>73</v>
      </c>
      <c r="I6" s="160" t="s">
        <v>74</v>
      </c>
      <c r="J6" s="75"/>
      <c r="K6" s="161" t="s">
        <v>67</v>
      </c>
      <c r="L6" s="156" t="s">
        <v>68</v>
      </c>
      <c r="M6" s="157" t="s">
        <v>69</v>
      </c>
      <c r="N6" s="158" t="s">
        <v>70</v>
      </c>
      <c r="O6" s="158" t="s">
        <v>71</v>
      </c>
      <c r="P6" s="157" t="s">
        <v>72</v>
      </c>
      <c r="Q6" s="159" t="s">
        <v>73</v>
      </c>
      <c r="R6" s="160" t="s">
        <v>74</v>
      </c>
      <c r="S6" s="75"/>
    </row>
    <row r="7" ht="16.5" customHeight="1">
      <c r="A7" s="1"/>
      <c r="B7" s="238">
        <v>1.0</v>
      </c>
      <c r="C7" s="239" t="s">
        <v>75</v>
      </c>
      <c r="D7" s="240"/>
      <c r="E7" s="241" t="s">
        <v>174</v>
      </c>
      <c r="F7" s="80" t="s">
        <v>140</v>
      </c>
      <c r="G7" s="81"/>
      <c r="H7" s="215" t="s">
        <v>141</v>
      </c>
      <c r="I7" s="190" t="s">
        <v>175</v>
      </c>
      <c r="J7" s="146"/>
      <c r="K7" s="217">
        <v>1.0</v>
      </c>
      <c r="L7" s="214" t="s">
        <v>75</v>
      </c>
      <c r="M7" s="79"/>
      <c r="N7" s="241" t="s">
        <v>174</v>
      </c>
      <c r="O7" s="80" t="s">
        <v>140</v>
      </c>
      <c r="P7" s="81"/>
      <c r="Q7" s="215" t="s">
        <v>141</v>
      </c>
      <c r="R7" s="190" t="s">
        <v>175</v>
      </c>
      <c r="S7" s="146"/>
    </row>
    <row r="8">
      <c r="A8" s="1"/>
      <c r="B8" s="242"/>
      <c r="C8" s="243"/>
      <c r="D8" s="244"/>
      <c r="E8" s="245"/>
      <c r="F8" s="89" t="s">
        <v>9</v>
      </c>
      <c r="G8" s="88"/>
      <c r="H8" s="219" t="s">
        <v>22</v>
      </c>
      <c r="I8" s="190" t="s">
        <v>176</v>
      </c>
      <c r="J8" s="191"/>
      <c r="K8" s="220"/>
      <c r="L8" s="218"/>
      <c r="M8" s="88"/>
      <c r="N8" s="245"/>
      <c r="O8" s="89" t="s">
        <v>9</v>
      </c>
      <c r="P8" s="88"/>
      <c r="Q8" s="219" t="s">
        <v>22</v>
      </c>
      <c r="R8" s="190" t="s">
        <v>176</v>
      </c>
      <c r="S8" s="191"/>
    </row>
    <row r="9">
      <c r="A9" s="1"/>
      <c r="B9" s="246">
        <v>2.0</v>
      </c>
      <c r="C9" s="247" t="s">
        <v>83</v>
      </c>
      <c r="D9" s="174"/>
      <c r="E9" s="248" t="s">
        <v>174</v>
      </c>
      <c r="F9" s="96" t="s">
        <v>140</v>
      </c>
      <c r="G9" s="97"/>
      <c r="H9" s="215" t="s">
        <v>141</v>
      </c>
      <c r="I9" s="190" t="s">
        <v>177</v>
      </c>
      <c r="J9" s="191"/>
      <c r="K9" s="222">
        <v>2.0</v>
      </c>
      <c r="L9" s="148" t="s">
        <v>83</v>
      </c>
      <c r="M9" s="95"/>
      <c r="N9" s="248" t="s">
        <v>174</v>
      </c>
      <c r="O9" s="96" t="s">
        <v>140</v>
      </c>
      <c r="P9" s="97"/>
      <c r="Q9" s="215" t="s">
        <v>141</v>
      </c>
      <c r="R9" s="190" t="s">
        <v>178</v>
      </c>
      <c r="S9" s="191"/>
    </row>
    <row r="10">
      <c r="A10" s="1"/>
      <c r="B10" s="242"/>
      <c r="C10" s="249"/>
      <c r="D10" s="244"/>
      <c r="E10" s="250"/>
      <c r="F10" s="89" t="s">
        <v>9</v>
      </c>
      <c r="G10" s="88"/>
      <c r="H10" s="219" t="s">
        <v>22</v>
      </c>
      <c r="I10" s="221" t="s">
        <v>179</v>
      </c>
      <c r="J10" s="191"/>
      <c r="K10" s="220"/>
      <c r="L10" s="144"/>
      <c r="M10" s="88"/>
      <c r="N10" s="250"/>
      <c r="O10" s="89" t="s">
        <v>9</v>
      </c>
      <c r="P10" s="88"/>
      <c r="Q10" s="219" t="s">
        <v>22</v>
      </c>
      <c r="R10" s="190" t="s">
        <v>180</v>
      </c>
      <c r="S10" s="191"/>
    </row>
    <row r="11">
      <c r="A11" s="1"/>
      <c r="B11" s="246">
        <v>3.0</v>
      </c>
      <c r="C11" s="251" t="s">
        <v>88</v>
      </c>
      <c r="D11" s="252"/>
      <c r="E11" s="253" t="s">
        <v>174</v>
      </c>
      <c r="F11" s="96" t="s">
        <v>140</v>
      </c>
      <c r="G11" s="105"/>
      <c r="H11" s="215" t="s">
        <v>141</v>
      </c>
      <c r="I11" s="190" t="s">
        <v>181</v>
      </c>
      <c r="J11" s="191"/>
      <c r="K11" s="222">
        <v>3.0</v>
      </c>
      <c r="L11" s="223" t="s">
        <v>88</v>
      </c>
      <c r="M11" s="103"/>
      <c r="N11" s="253" t="s">
        <v>174</v>
      </c>
      <c r="O11" s="96" t="s">
        <v>140</v>
      </c>
      <c r="P11" s="105"/>
      <c r="Q11" s="215" t="s">
        <v>141</v>
      </c>
      <c r="R11" s="221" t="s">
        <v>182</v>
      </c>
      <c r="S11" s="191"/>
    </row>
    <row r="12" ht="15.75" customHeight="1">
      <c r="A12" s="1"/>
      <c r="B12" s="254"/>
      <c r="C12" s="255"/>
      <c r="D12" s="244"/>
      <c r="E12" s="256"/>
      <c r="F12" s="89" t="s">
        <v>9</v>
      </c>
      <c r="G12" s="88"/>
      <c r="H12" s="219" t="s">
        <v>22</v>
      </c>
      <c r="I12" s="190" t="s">
        <v>183</v>
      </c>
      <c r="J12" s="191"/>
      <c r="K12" s="226"/>
      <c r="L12" s="225"/>
      <c r="M12" s="88"/>
      <c r="N12" s="256"/>
      <c r="O12" s="89" t="s">
        <v>9</v>
      </c>
      <c r="P12" s="88"/>
      <c r="Q12" s="219" t="s">
        <v>22</v>
      </c>
      <c r="R12" s="190" t="s">
        <v>181</v>
      </c>
      <c r="S12" s="191"/>
    </row>
    <row r="13" ht="15.75" customHeight="1">
      <c r="A13" s="1"/>
      <c r="B13" s="257">
        <v>4.0</v>
      </c>
      <c r="C13" s="258" t="s">
        <v>92</v>
      </c>
      <c r="D13" s="259" t="s">
        <v>184</v>
      </c>
      <c r="E13" s="260" t="s">
        <v>174</v>
      </c>
      <c r="F13" s="212" t="s">
        <v>185</v>
      </c>
      <c r="G13" s="212" t="s">
        <v>186</v>
      </c>
      <c r="H13" s="261" t="s">
        <v>187</v>
      </c>
      <c r="I13" s="190" t="s">
        <v>188</v>
      </c>
      <c r="J13" s="146"/>
      <c r="K13" s="262">
        <v>4.0</v>
      </c>
      <c r="L13" s="228" t="s">
        <v>92</v>
      </c>
      <c r="M13" s="259" t="s">
        <v>189</v>
      </c>
      <c r="N13" s="260" t="s">
        <v>174</v>
      </c>
      <c r="O13" s="212" t="s">
        <v>190</v>
      </c>
      <c r="P13" s="212"/>
      <c r="Q13" s="261" t="s">
        <v>187</v>
      </c>
      <c r="R13" s="190" t="s">
        <v>183</v>
      </c>
      <c r="S13" s="146"/>
    </row>
    <row r="14" ht="15.75" customHeight="1">
      <c r="A14" s="1"/>
      <c r="B14" s="242"/>
      <c r="C14" s="249"/>
      <c r="D14" s="263" t="s">
        <v>24</v>
      </c>
      <c r="E14" s="245"/>
      <c r="F14" s="209" t="s">
        <v>20</v>
      </c>
      <c r="G14" s="209" t="s">
        <v>25</v>
      </c>
      <c r="H14" s="264" t="s">
        <v>24</v>
      </c>
      <c r="I14" s="190" t="s">
        <v>191</v>
      </c>
      <c r="J14" s="146"/>
      <c r="K14" s="220"/>
      <c r="L14" s="144"/>
      <c r="M14" s="263" t="s">
        <v>24</v>
      </c>
      <c r="N14" s="245"/>
      <c r="O14" s="209" t="s">
        <v>7</v>
      </c>
      <c r="P14" s="209"/>
      <c r="Q14" s="264" t="s">
        <v>24</v>
      </c>
      <c r="R14" s="190" t="s">
        <v>188</v>
      </c>
      <c r="S14" s="146"/>
    </row>
    <row r="15" ht="15.75" customHeight="1">
      <c r="A15" s="1"/>
      <c r="B15" s="246">
        <v>5.0</v>
      </c>
      <c r="C15" s="247" t="s">
        <v>97</v>
      </c>
      <c r="D15" s="265" t="s">
        <v>190</v>
      </c>
      <c r="E15" s="266" t="s">
        <v>174</v>
      </c>
      <c r="F15" s="208" t="s">
        <v>190</v>
      </c>
      <c r="G15" s="215" t="s">
        <v>192</v>
      </c>
      <c r="H15" s="267" t="s">
        <v>186</v>
      </c>
      <c r="I15" s="149"/>
      <c r="J15" s="150"/>
      <c r="K15" s="222">
        <v>5.0</v>
      </c>
      <c r="L15" s="148" t="s">
        <v>97</v>
      </c>
      <c r="M15" s="265" t="s">
        <v>193</v>
      </c>
      <c r="N15" s="266" t="s">
        <v>174</v>
      </c>
      <c r="O15" s="208" t="s">
        <v>194</v>
      </c>
      <c r="P15" s="268" t="s">
        <v>192</v>
      </c>
      <c r="Q15" s="269" t="s">
        <v>193</v>
      </c>
      <c r="R15" s="190" t="s">
        <v>195</v>
      </c>
      <c r="S15" s="146"/>
    </row>
    <row r="16">
      <c r="A16" s="1"/>
      <c r="B16" s="242"/>
      <c r="C16" s="249"/>
      <c r="D16" s="263" t="s">
        <v>20</v>
      </c>
      <c r="E16" s="245"/>
      <c r="F16" s="270" t="s">
        <v>20</v>
      </c>
      <c r="G16" s="219" t="s">
        <v>24</v>
      </c>
      <c r="H16" s="209" t="s">
        <v>16</v>
      </c>
      <c r="I16" s="149"/>
      <c r="J16" s="150"/>
      <c r="K16" s="220"/>
      <c r="L16" s="144"/>
      <c r="M16" s="263" t="s">
        <v>16</v>
      </c>
      <c r="N16" s="245"/>
      <c r="O16" s="209" t="s">
        <v>7</v>
      </c>
      <c r="P16" s="219" t="s">
        <v>24</v>
      </c>
      <c r="Q16" s="209" t="s">
        <v>25</v>
      </c>
      <c r="R16" s="149"/>
      <c r="S16" s="150"/>
    </row>
    <row r="17">
      <c r="A17" s="1"/>
      <c r="B17" s="246">
        <v>6.0</v>
      </c>
      <c r="C17" s="247" t="s">
        <v>100</v>
      </c>
      <c r="D17" s="265" t="s">
        <v>193</v>
      </c>
      <c r="E17" s="266" t="s">
        <v>174</v>
      </c>
      <c r="F17" s="208"/>
      <c r="G17" s="208" t="s">
        <v>196</v>
      </c>
      <c r="H17" s="269" t="s">
        <v>193</v>
      </c>
      <c r="I17" s="149"/>
      <c r="J17" s="150"/>
      <c r="K17" s="222">
        <v>6.0</v>
      </c>
      <c r="L17" s="148" t="s">
        <v>100</v>
      </c>
      <c r="M17" s="265" t="s">
        <v>190</v>
      </c>
      <c r="N17" s="266" t="s">
        <v>174</v>
      </c>
      <c r="O17" s="208" t="s">
        <v>197</v>
      </c>
      <c r="P17" s="208" t="s">
        <v>186</v>
      </c>
      <c r="Q17" s="271" t="s">
        <v>196</v>
      </c>
      <c r="R17" s="149"/>
      <c r="S17" s="150"/>
    </row>
    <row r="18" ht="15.75" customHeight="1">
      <c r="A18" s="1"/>
      <c r="B18" s="272"/>
      <c r="C18" s="273"/>
      <c r="D18" s="274" t="s">
        <v>16</v>
      </c>
      <c r="E18" s="275"/>
      <c r="F18" s="276"/>
      <c r="G18" s="276" t="s">
        <v>20</v>
      </c>
      <c r="H18" s="277" t="s">
        <v>25</v>
      </c>
      <c r="I18" s="153"/>
      <c r="J18" s="154"/>
      <c r="K18" s="278"/>
      <c r="L18" s="152"/>
      <c r="M18" s="274" t="s">
        <v>7</v>
      </c>
      <c r="N18" s="275"/>
      <c r="O18" s="276" t="s">
        <v>16</v>
      </c>
      <c r="P18" s="276" t="s">
        <v>16</v>
      </c>
      <c r="Q18" s="277" t="s">
        <v>7</v>
      </c>
      <c r="R18" s="153"/>
      <c r="S18" s="154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>
      <c r="A20" s="1"/>
      <c r="B20" s="68"/>
      <c r="C20" s="68"/>
      <c r="D20" s="68"/>
      <c r="E20" s="68" t="s">
        <v>198</v>
      </c>
      <c r="F20" s="68"/>
      <c r="G20" s="68"/>
      <c r="H20" s="68"/>
      <c r="I20" s="18"/>
      <c r="J20" s="1"/>
      <c r="K20" s="68"/>
      <c r="L20" s="68"/>
      <c r="M20" s="68"/>
      <c r="N20" s="68" t="s">
        <v>199</v>
      </c>
      <c r="O20" s="68"/>
      <c r="P20" s="68"/>
      <c r="Q20" s="68"/>
      <c r="R20" s="18"/>
      <c r="S20" s="1"/>
    </row>
    <row r="21" ht="15.75" customHeight="1">
      <c r="A21" s="1"/>
      <c r="B21" s="155" t="s">
        <v>67</v>
      </c>
      <c r="C21" s="156" t="s">
        <v>68</v>
      </c>
      <c r="D21" s="157" t="s">
        <v>69</v>
      </c>
      <c r="E21" s="158" t="s">
        <v>70</v>
      </c>
      <c r="F21" s="158" t="s">
        <v>71</v>
      </c>
      <c r="G21" s="157" t="s">
        <v>72</v>
      </c>
      <c r="H21" s="159" t="s">
        <v>73</v>
      </c>
      <c r="I21" s="160" t="s">
        <v>74</v>
      </c>
      <c r="J21" s="75"/>
      <c r="K21" s="155" t="s">
        <v>67</v>
      </c>
      <c r="L21" s="156" t="s">
        <v>68</v>
      </c>
      <c r="M21" s="157" t="s">
        <v>69</v>
      </c>
      <c r="N21" s="158" t="s">
        <v>70</v>
      </c>
      <c r="O21" s="158" t="s">
        <v>71</v>
      </c>
      <c r="P21" s="157" t="s">
        <v>72</v>
      </c>
      <c r="Q21" s="159" t="s">
        <v>73</v>
      </c>
      <c r="R21" s="160" t="s">
        <v>74</v>
      </c>
      <c r="S21" s="75"/>
    </row>
    <row r="22" ht="15.75" customHeight="1">
      <c r="A22" s="1"/>
      <c r="B22" s="213">
        <v>1.0</v>
      </c>
      <c r="C22" s="214" t="s">
        <v>75</v>
      </c>
      <c r="D22" s="79"/>
      <c r="E22" s="241" t="s">
        <v>174</v>
      </c>
      <c r="F22" s="80" t="s">
        <v>140</v>
      </c>
      <c r="G22" s="81"/>
      <c r="H22" s="215" t="s">
        <v>141</v>
      </c>
      <c r="I22" s="190" t="s">
        <v>175</v>
      </c>
      <c r="J22" s="146"/>
      <c r="K22" s="213">
        <v>1.0</v>
      </c>
      <c r="L22" s="214" t="s">
        <v>75</v>
      </c>
      <c r="M22" s="79"/>
      <c r="N22" s="241" t="s">
        <v>174</v>
      </c>
      <c r="O22" s="80" t="s">
        <v>140</v>
      </c>
      <c r="P22" s="81"/>
      <c r="Q22" s="215" t="s">
        <v>141</v>
      </c>
      <c r="R22" s="190" t="s">
        <v>175</v>
      </c>
      <c r="S22" s="146"/>
    </row>
    <row r="23" ht="15.75" customHeight="1">
      <c r="A23" s="1"/>
      <c r="B23" s="143"/>
      <c r="C23" s="218"/>
      <c r="D23" s="88"/>
      <c r="E23" s="245"/>
      <c r="F23" s="89" t="s">
        <v>9</v>
      </c>
      <c r="G23" s="88"/>
      <c r="H23" s="219" t="s">
        <v>22</v>
      </c>
      <c r="I23" s="190" t="s">
        <v>200</v>
      </c>
      <c r="J23" s="191"/>
      <c r="K23" s="143"/>
      <c r="L23" s="218"/>
      <c r="M23" s="88"/>
      <c r="N23" s="245"/>
      <c r="O23" s="89" t="s">
        <v>9</v>
      </c>
      <c r="P23" s="88"/>
      <c r="Q23" s="219" t="s">
        <v>22</v>
      </c>
      <c r="R23" s="190" t="s">
        <v>200</v>
      </c>
      <c r="S23" s="191"/>
    </row>
    <row r="24" ht="15.75" customHeight="1">
      <c r="A24" s="1"/>
      <c r="B24" s="147">
        <v>2.0</v>
      </c>
      <c r="C24" s="148" t="s">
        <v>83</v>
      </c>
      <c r="D24" s="95"/>
      <c r="E24" s="248" t="s">
        <v>174</v>
      </c>
      <c r="F24" s="96" t="s">
        <v>140</v>
      </c>
      <c r="G24" s="97"/>
      <c r="H24" s="215" t="s">
        <v>141</v>
      </c>
      <c r="I24" s="221" t="s">
        <v>201</v>
      </c>
      <c r="J24" s="191"/>
      <c r="K24" s="147">
        <v>2.0</v>
      </c>
      <c r="L24" s="148" t="s">
        <v>83</v>
      </c>
      <c r="M24" s="95"/>
      <c r="N24" s="248" t="s">
        <v>174</v>
      </c>
      <c r="O24" s="96" t="s">
        <v>140</v>
      </c>
      <c r="P24" s="97"/>
      <c r="Q24" s="215" t="s">
        <v>141</v>
      </c>
      <c r="R24" s="190" t="s">
        <v>202</v>
      </c>
      <c r="S24" s="191"/>
    </row>
    <row r="25" ht="15.75" customHeight="1">
      <c r="A25" s="1"/>
      <c r="B25" s="143"/>
      <c r="C25" s="144"/>
      <c r="D25" s="88"/>
      <c r="E25" s="250"/>
      <c r="F25" s="89" t="s">
        <v>9</v>
      </c>
      <c r="G25" s="88"/>
      <c r="H25" s="219" t="s">
        <v>22</v>
      </c>
      <c r="I25" s="190" t="s">
        <v>180</v>
      </c>
      <c r="J25" s="191"/>
      <c r="K25" s="143"/>
      <c r="L25" s="144"/>
      <c r="M25" s="88"/>
      <c r="N25" s="250"/>
      <c r="O25" s="89" t="s">
        <v>9</v>
      </c>
      <c r="P25" s="88"/>
      <c r="Q25" s="219" t="s">
        <v>22</v>
      </c>
      <c r="R25" s="190" t="s">
        <v>203</v>
      </c>
      <c r="S25" s="191"/>
    </row>
    <row r="26" ht="15.75" customHeight="1">
      <c r="A26" s="1"/>
      <c r="B26" s="147">
        <v>3.0</v>
      </c>
      <c r="C26" s="223" t="s">
        <v>88</v>
      </c>
      <c r="D26" s="103"/>
      <c r="E26" s="253" t="s">
        <v>174</v>
      </c>
      <c r="F26" s="96" t="s">
        <v>140</v>
      </c>
      <c r="G26" s="105"/>
      <c r="H26" s="215" t="s">
        <v>141</v>
      </c>
      <c r="I26" s="190" t="s">
        <v>204</v>
      </c>
      <c r="J26" s="191"/>
      <c r="K26" s="147">
        <v>3.0</v>
      </c>
      <c r="L26" s="223" t="s">
        <v>88</v>
      </c>
      <c r="M26" s="103"/>
      <c r="N26" s="253" t="s">
        <v>174</v>
      </c>
      <c r="O26" s="96" t="s">
        <v>140</v>
      </c>
      <c r="P26" s="105"/>
      <c r="Q26" s="215" t="s">
        <v>141</v>
      </c>
      <c r="R26" s="190" t="s">
        <v>205</v>
      </c>
      <c r="S26" s="191"/>
    </row>
    <row r="27" ht="15.75" customHeight="1">
      <c r="A27" s="1"/>
      <c r="B27" s="224"/>
      <c r="C27" s="225"/>
      <c r="D27" s="88"/>
      <c r="E27" s="256"/>
      <c r="F27" s="89" t="s">
        <v>9</v>
      </c>
      <c r="G27" s="88"/>
      <c r="H27" s="219" t="s">
        <v>22</v>
      </c>
      <c r="I27" s="190" t="s">
        <v>181</v>
      </c>
      <c r="J27" s="191"/>
      <c r="K27" s="224"/>
      <c r="L27" s="225"/>
      <c r="M27" s="88"/>
      <c r="N27" s="256"/>
      <c r="O27" s="89" t="s">
        <v>9</v>
      </c>
      <c r="P27" s="88"/>
      <c r="Q27" s="219" t="s">
        <v>22</v>
      </c>
      <c r="R27" s="190" t="s">
        <v>206</v>
      </c>
      <c r="S27" s="191"/>
    </row>
    <row r="28" ht="15.75" customHeight="1">
      <c r="A28" s="1"/>
      <c r="B28" s="227">
        <v>4.0</v>
      </c>
      <c r="C28" s="228" t="s">
        <v>92</v>
      </c>
      <c r="D28" s="259" t="s">
        <v>189</v>
      </c>
      <c r="E28" s="260" t="s">
        <v>174</v>
      </c>
      <c r="F28" s="212" t="s">
        <v>190</v>
      </c>
      <c r="G28" s="212" t="s">
        <v>186</v>
      </c>
      <c r="H28" s="189" t="s">
        <v>187</v>
      </c>
      <c r="I28" s="190" t="s">
        <v>183</v>
      </c>
      <c r="J28" s="191"/>
      <c r="K28" s="227">
        <v>4.0</v>
      </c>
      <c r="L28" s="228" t="s">
        <v>92</v>
      </c>
      <c r="M28" s="212" t="s">
        <v>190</v>
      </c>
      <c r="N28" s="260" t="s">
        <v>174</v>
      </c>
      <c r="O28" s="212" t="s">
        <v>193</v>
      </c>
      <c r="P28" s="212" t="s">
        <v>196</v>
      </c>
      <c r="Q28" s="189" t="s">
        <v>193</v>
      </c>
      <c r="R28" s="190" t="s">
        <v>183</v>
      </c>
      <c r="S28" s="191"/>
    </row>
    <row r="29" ht="15.75" customHeight="1">
      <c r="A29" s="1"/>
      <c r="B29" s="143"/>
      <c r="C29" s="144"/>
      <c r="D29" s="263" t="s">
        <v>24</v>
      </c>
      <c r="E29" s="245"/>
      <c r="F29" s="209" t="s">
        <v>8</v>
      </c>
      <c r="G29" s="209" t="s">
        <v>16</v>
      </c>
      <c r="H29" s="279" t="s">
        <v>24</v>
      </c>
      <c r="I29" s="190" t="s">
        <v>207</v>
      </c>
      <c r="J29" s="191"/>
      <c r="K29" s="143"/>
      <c r="L29" s="144"/>
      <c r="M29" s="263" t="s">
        <v>11</v>
      </c>
      <c r="N29" s="245"/>
      <c r="O29" s="209" t="s">
        <v>16</v>
      </c>
      <c r="P29" s="209" t="s">
        <v>11</v>
      </c>
      <c r="Q29" s="279" t="s">
        <v>16</v>
      </c>
      <c r="R29" s="190" t="s">
        <v>208</v>
      </c>
      <c r="S29" s="191"/>
    </row>
    <row r="30" ht="15.75" customHeight="1">
      <c r="A30" s="1"/>
      <c r="B30" s="147">
        <v>5.0</v>
      </c>
      <c r="C30" s="148" t="s">
        <v>97</v>
      </c>
      <c r="D30" s="265" t="s">
        <v>190</v>
      </c>
      <c r="E30" s="266" t="s">
        <v>174</v>
      </c>
      <c r="F30" s="208" t="s">
        <v>186</v>
      </c>
      <c r="G30" s="215" t="s">
        <v>192</v>
      </c>
      <c r="H30" s="208" t="s">
        <v>196</v>
      </c>
      <c r="I30" s="190" t="s">
        <v>209</v>
      </c>
      <c r="J30" s="191"/>
      <c r="K30" s="147">
        <v>5.0</v>
      </c>
      <c r="L30" s="148" t="s">
        <v>97</v>
      </c>
      <c r="M30" s="208" t="s">
        <v>189</v>
      </c>
      <c r="N30" s="266" t="s">
        <v>174</v>
      </c>
      <c r="O30" s="280" t="s">
        <v>190</v>
      </c>
      <c r="P30" s="215" t="s">
        <v>192</v>
      </c>
      <c r="Q30" s="175" t="s">
        <v>187</v>
      </c>
      <c r="R30" s="190" t="s">
        <v>209</v>
      </c>
      <c r="S30" s="191"/>
    </row>
    <row r="31" ht="15.75" customHeight="1">
      <c r="A31" s="1"/>
      <c r="B31" s="143"/>
      <c r="C31" s="144"/>
      <c r="D31" s="263" t="s">
        <v>8</v>
      </c>
      <c r="E31" s="245"/>
      <c r="F31" s="209" t="s">
        <v>16</v>
      </c>
      <c r="G31" s="219" t="s">
        <v>23</v>
      </c>
      <c r="H31" s="170" t="s">
        <v>8</v>
      </c>
      <c r="I31" s="190" t="s">
        <v>210</v>
      </c>
      <c r="J31" s="191"/>
      <c r="K31" s="143"/>
      <c r="L31" s="144"/>
      <c r="M31" s="263" t="s">
        <v>24</v>
      </c>
      <c r="N31" s="245"/>
      <c r="O31" s="209" t="s">
        <v>11</v>
      </c>
      <c r="P31" s="219" t="s">
        <v>23</v>
      </c>
      <c r="Q31" s="170" t="s">
        <v>24</v>
      </c>
      <c r="R31" s="190" t="s">
        <v>210</v>
      </c>
      <c r="S31" s="191"/>
    </row>
    <row r="32" ht="15.75" customHeight="1">
      <c r="A32" s="1"/>
      <c r="B32" s="147">
        <v>6.0</v>
      </c>
      <c r="C32" s="148" t="s">
        <v>100</v>
      </c>
      <c r="D32" s="208" t="s">
        <v>193</v>
      </c>
      <c r="E32" s="266" t="s">
        <v>174</v>
      </c>
      <c r="F32" s="208" t="s">
        <v>194</v>
      </c>
      <c r="G32" s="208" t="s">
        <v>193</v>
      </c>
      <c r="H32" s="210"/>
      <c r="I32" s="197"/>
      <c r="J32" s="198"/>
      <c r="K32" s="147">
        <v>6.0</v>
      </c>
      <c r="L32" s="148" t="s">
        <v>100</v>
      </c>
      <c r="M32" s="208"/>
      <c r="N32" s="266" t="s">
        <v>174</v>
      </c>
      <c r="O32" s="208" t="s">
        <v>186</v>
      </c>
      <c r="P32" s="208" t="s">
        <v>186</v>
      </c>
      <c r="Q32" s="175"/>
      <c r="R32" s="221" t="s">
        <v>211</v>
      </c>
      <c r="S32" s="221"/>
    </row>
    <row r="33" ht="15.75" customHeight="1">
      <c r="A33" s="1"/>
      <c r="B33" s="151"/>
      <c r="C33" s="152"/>
      <c r="D33" s="281" t="s">
        <v>25</v>
      </c>
      <c r="E33" s="275"/>
      <c r="F33" s="276" t="s">
        <v>8</v>
      </c>
      <c r="G33" s="276" t="s">
        <v>25</v>
      </c>
      <c r="H33" s="207"/>
      <c r="I33" s="204"/>
      <c r="J33" s="205"/>
      <c r="K33" s="151"/>
      <c r="L33" s="152"/>
      <c r="M33" s="281"/>
      <c r="N33" s="275"/>
      <c r="O33" s="276" t="s">
        <v>25</v>
      </c>
      <c r="P33" s="276" t="s">
        <v>26</v>
      </c>
      <c r="Q33" s="207"/>
      <c r="R33" s="204"/>
      <c r="S33" s="205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ht="15.75" customHeight="1">
      <c r="A35" s="1"/>
      <c r="B35" s="68"/>
      <c r="C35" s="68"/>
      <c r="D35" s="68"/>
      <c r="E35" s="68" t="s">
        <v>212</v>
      </c>
      <c r="F35" s="68"/>
      <c r="G35" s="68"/>
      <c r="H35" s="68"/>
      <c r="I35" s="18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ht="15.75" customHeight="1">
      <c r="A36" s="1"/>
      <c r="B36" s="155" t="s">
        <v>67</v>
      </c>
      <c r="C36" s="156" t="s">
        <v>68</v>
      </c>
      <c r="D36" s="157" t="s">
        <v>69</v>
      </c>
      <c r="E36" s="158" t="s">
        <v>70</v>
      </c>
      <c r="F36" s="158" t="s">
        <v>71</v>
      </c>
      <c r="G36" s="157" t="s">
        <v>72</v>
      </c>
      <c r="H36" s="159" t="s">
        <v>73</v>
      </c>
      <c r="I36" s="160" t="s">
        <v>74</v>
      </c>
      <c r="J36" s="75"/>
      <c r="K36" s="1"/>
      <c r="L36" s="1"/>
      <c r="M36" s="1"/>
      <c r="N36" s="1"/>
      <c r="O36" s="1"/>
      <c r="P36" s="1"/>
      <c r="Q36" s="1"/>
      <c r="R36" s="1"/>
      <c r="S36" s="1"/>
    </row>
    <row r="37" ht="15.75" customHeight="1">
      <c r="A37" s="1"/>
      <c r="B37" s="213">
        <v>1.0</v>
      </c>
      <c r="C37" s="214" t="s">
        <v>75</v>
      </c>
      <c r="D37" s="79"/>
      <c r="E37" s="241" t="s">
        <v>174</v>
      </c>
      <c r="F37" s="80" t="s">
        <v>140</v>
      </c>
      <c r="G37" s="81"/>
      <c r="H37" s="215" t="s">
        <v>141</v>
      </c>
      <c r="I37" s="190" t="s">
        <v>175</v>
      </c>
      <c r="J37" s="146"/>
      <c r="K37" s="1"/>
      <c r="L37" s="1"/>
      <c r="M37" s="1"/>
      <c r="N37" s="1"/>
      <c r="O37" s="1"/>
      <c r="P37" s="1"/>
      <c r="Q37" s="1"/>
      <c r="R37" s="1"/>
      <c r="S37" s="1"/>
    </row>
    <row r="38" ht="15.75" customHeight="1">
      <c r="A38" s="1"/>
      <c r="B38" s="143"/>
      <c r="C38" s="218"/>
      <c r="D38" s="88"/>
      <c r="E38" s="245"/>
      <c r="F38" s="89" t="s">
        <v>9</v>
      </c>
      <c r="G38" s="88"/>
      <c r="H38" s="219" t="s">
        <v>22</v>
      </c>
      <c r="I38" s="190" t="s">
        <v>213</v>
      </c>
      <c r="J38" s="146"/>
      <c r="K38" s="1"/>
      <c r="L38" s="1"/>
      <c r="M38" s="1"/>
      <c r="N38" s="1"/>
      <c r="O38" s="1"/>
      <c r="P38" s="1"/>
      <c r="Q38" s="1"/>
      <c r="R38" s="1"/>
      <c r="S38" s="1"/>
    </row>
    <row r="39" ht="15.75" customHeight="1">
      <c r="A39" s="1"/>
      <c r="B39" s="147">
        <v>2.0</v>
      </c>
      <c r="C39" s="148" t="s">
        <v>83</v>
      </c>
      <c r="D39" s="95"/>
      <c r="E39" s="248" t="s">
        <v>174</v>
      </c>
      <c r="F39" s="96" t="s">
        <v>140</v>
      </c>
      <c r="G39" s="97"/>
      <c r="H39" s="215" t="s">
        <v>141</v>
      </c>
      <c r="I39" s="190" t="s">
        <v>214</v>
      </c>
      <c r="J39" s="146"/>
      <c r="K39" s="1"/>
      <c r="L39" s="1"/>
      <c r="M39" s="1"/>
      <c r="N39" s="1"/>
      <c r="O39" s="1"/>
      <c r="P39" s="1"/>
      <c r="Q39" s="1"/>
      <c r="R39" s="1"/>
      <c r="S39" s="1"/>
    </row>
    <row r="40" ht="15.75" customHeight="1">
      <c r="A40" s="1"/>
      <c r="B40" s="143"/>
      <c r="C40" s="144"/>
      <c r="D40" s="88"/>
      <c r="E40" s="250"/>
      <c r="F40" s="89" t="s">
        <v>9</v>
      </c>
      <c r="G40" s="88"/>
      <c r="H40" s="219" t="s">
        <v>22</v>
      </c>
      <c r="I40" s="190" t="s">
        <v>180</v>
      </c>
      <c r="J40" s="146"/>
      <c r="K40" s="1"/>
      <c r="L40" s="1"/>
      <c r="M40" s="1"/>
      <c r="N40" s="1"/>
      <c r="O40" s="1"/>
      <c r="P40" s="1"/>
      <c r="Q40" s="1"/>
      <c r="R40" s="1"/>
      <c r="S40" s="1"/>
    </row>
    <row r="41" ht="15.75" customHeight="1">
      <c r="A41" s="1"/>
      <c r="B41" s="147">
        <v>3.0</v>
      </c>
      <c r="C41" s="223" t="s">
        <v>88</v>
      </c>
      <c r="D41" s="103"/>
      <c r="E41" s="253" t="s">
        <v>174</v>
      </c>
      <c r="F41" s="96" t="s">
        <v>140</v>
      </c>
      <c r="G41" s="105"/>
      <c r="H41" s="215" t="s">
        <v>141</v>
      </c>
      <c r="I41" s="190" t="s">
        <v>215</v>
      </c>
      <c r="J41" s="146"/>
      <c r="K41" s="1"/>
      <c r="L41" s="1"/>
      <c r="M41" s="1"/>
      <c r="N41" s="1"/>
      <c r="O41" s="1"/>
      <c r="P41" s="1"/>
      <c r="Q41" s="1"/>
      <c r="R41" s="1"/>
      <c r="S41" s="1"/>
    </row>
    <row r="42" ht="16.5" customHeight="1">
      <c r="A42" s="1"/>
      <c r="B42" s="224"/>
      <c r="C42" s="225"/>
      <c r="D42" s="88"/>
      <c r="E42" s="256"/>
      <c r="F42" s="89" t="s">
        <v>9</v>
      </c>
      <c r="G42" s="88"/>
      <c r="H42" s="219" t="s">
        <v>22</v>
      </c>
      <c r="I42" s="190" t="s">
        <v>216</v>
      </c>
      <c r="J42" s="146"/>
      <c r="K42" s="1"/>
      <c r="L42" s="1"/>
      <c r="M42" s="1"/>
      <c r="N42" s="1"/>
      <c r="O42" s="1"/>
      <c r="P42" s="1"/>
      <c r="Q42" s="1"/>
      <c r="R42" s="1"/>
      <c r="S42" s="1"/>
    </row>
    <row r="43" ht="16.5" customHeight="1">
      <c r="A43" s="1"/>
      <c r="B43" s="227">
        <v>4.0</v>
      </c>
      <c r="C43" s="228" t="s">
        <v>92</v>
      </c>
      <c r="D43" s="212" t="s">
        <v>190</v>
      </c>
      <c r="E43" s="260" t="s">
        <v>174</v>
      </c>
      <c r="F43" s="212" t="s">
        <v>190</v>
      </c>
      <c r="G43" s="212" t="s">
        <v>196</v>
      </c>
      <c r="H43" s="189" t="s">
        <v>186</v>
      </c>
      <c r="I43" s="190" t="s">
        <v>183</v>
      </c>
      <c r="J43" s="146"/>
      <c r="K43" s="1"/>
      <c r="L43" s="1"/>
      <c r="M43" s="1"/>
      <c r="N43" s="1"/>
      <c r="O43" s="1"/>
      <c r="P43" s="1"/>
      <c r="Q43" s="1"/>
      <c r="R43" s="1"/>
      <c r="S43" s="1"/>
    </row>
    <row r="44" ht="15.75" customHeight="1">
      <c r="A44" s="1"/>
      <c r="B44" s="143"/>
      <c r="C44" s="144"/>
      <c r="D44" s="263" t="s">
        <v>12</v>
      </c>
      <c r="E44" s="245"/>
      <c r="F44" s="209" t="s">
        <v>12</v>
      </c>
      <c r="G44" s="209" t="s">
        <v>12</v>
      </c>
      <c r="H44" s="170" t="s">
        <v>25</v>
      </c>
      <c r="I44" s="190" t="s">
        <v>217</v>
      </c>
      <c r="J44" s="146"/>
      <c r="K44" s="1"/>
      <c r="L44" s="1"/>
      <c r="M44" s="1"/>
      <c r="N44" s="1"/>
      <c r="O44" s="1"/>
      <c r="P44" s="1"/>
      <c r="Q44" s="1"/>
      <c r="R44" s="1"/>
      <c r="S44" s="1"/>
    </row>
    <row r="45" ht="15.75" customHeight="1">
      <c r="A45" s="1"/>
      <c r="B45" s="147">
        <v>5.0</v>
      </c>
      <c r="C45" s="148" t="s">
        <v>97</v>
      </c>
      <c r="D45" s="208" t="s">
        <v>189</v>
      </c>
      <c r="E45" s="266" t="s">
        <v>174</v>
      </c>
      <c r="F45" s="208" t="s">
        <v>193</v>
      </c>
      <c r="G45" s="215" t="s">
        <v>192</v>
      </c>
      <c r="H45" s="175" t="s">
        <v>187</v>
      </c>
      <c r="I45" s="190" t="s">
        <v>209</v>
      </c>
      <c r="J45" s="146"/>
      <c r="K45" s="1"/>
      <c r="L45" s="1"/>
      <c r="M45" s="1"/>
      <c r="N45" s="1"/>
      <c r="O45" s="1"/>
      <c r="P45" s="1"/>
      <c r="Q45" s="1"/>
      <c r="R45" s="1"/>
      <c r="S45" s="1"/>
    </row>
    <row r="46" ht="15.75" customHeight="1">
      <c r="A46" s="1"/>
      <c r="B46" s="143"/>
      <c r="C46" s="144"/>
      <c r="D46" s="263" t="s">
        <v>24</v>
      </c>
      <c r="E46" s="245"/>
      <c r="F46" s="270" t="s">
        <v>25</v>
      </c>
      <c r="G46" s="219" t="s">
        <v>12</v>
      </c>
      <c r="H46" s="279" t="s">
        <v>24</v>
      </c>
      <c r="I46" s="221" t="s">
        <v>218</v>
      </c>
      <c r="J46" s="146"/>
      <c r="K46" s="1"/>
      <c r="L46" s="1"/>
      <c r="M46" s="1"/>
      <c r="N46" s="1"/>
      <c r="O46" s="1"/>
      <c r="P46" s="1"/>
      <c r="Q46" s="1"/>
      <c r="R46" s="1"/>
      <c r="S46" s="1"/>
    </row>
    <row r="47" ht="15.75" customHeight="1">
      <c r="A47" s="1"/>
      <c r="B47" s="147">
        <v>6.0</v>
      </c>
      <c r="C47" s="148" t="s">
        <v>100</v>
      </c>
      <c r="D47" s="265" t="s">
        <v>186</v>
      </c>
      <c r="E47" s="266" t="s">
        <v>174</v>
      </c>
      <c r="F47" s="282"/>
      <c r="G47" s="208"/>
      <c r="H47" s="283" t="s">
        <v>193</v>
      </c>
      <c r="I47" s="149"/>
      <c r="J47" s="150"/>
      <c r="K47" s="1"/>
      <c r="L47" s="1"/>
      <c r="M47" s="1"/>
      <c r="N47" s="1"/>
      <c r="O47" s="1"/>
      <c r="P47" s="1"/>
      <c r="Q47" s="1"/>
      <c r="R47" s="1"/>
      <c r="S47" s="1"/>
    </row>
    <row r="48" ht="15.75" customHeight="1">
      <c r="A48" s="1"/>
      <c r="B48" s="151"/>
      <c r="C48" s="152"/>
      <c r="D48" s="274" t="s">
        <v>26</v>
      </c>
      <c r="E48" s="275"/>
      <c r="F48" s="284"/>
      <c r="G48" s="276"/>
      <c r="H48" s="207" t="s">
        <v>16</v>
      </c>
      <c r="I48" s="153"/>
      <c r="J48" s="154"/>
      <c r="K48" s="1"/>
      <c r="L48" s="1"/>
      <c r="M48" s="1"/>
      <c r="N48" s="1"/>
      <c r="O48" s="1"/>
      <c r="P48" s="1"/>
      <c r="Q48" s="1"/>
      <c r="R48" s="1"/>
      <c r="S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</sheetData>
  <mergeCells count="54">
    <mergeCell ref="N13:N14"/>
    <mergeCell ref="N15:N16"/>
    <mergeCell ref="E15:E16"/>
    <mergeCell ref="E17:E18"/>
    <mergeCell ref="E9:E10"/>
    <mergeCell ref="E11:E12"/>
    <mergeCell ref="E13:E14"/>
    <mergeCell ref="R21:S21"/>
    <mergeCell ref="I21:J21"/>
    <mergeCell ref="R15:S15"/>
    <mergeCell ref="N17:N18"/>
    <mergeCell ref="E22:E23"/>
    <mergeCell ref="I22:J22"/>
    <mergeCell ref="I13:J13"/>
    <mergeCell ref="I14:J14"/>
    <mergeCell ref="E24:E25"/>
    <mergeCell ref="E26:E27"/>
    <mergeCell ref="E28:E29"/>
    <mergeCell ref="E30:E31"/>
    <mergeCell ref="E32:E33"/>
    <mergeCell ref="R22:S22"/>
    <mergeCell ref="N22:N23"/>
    <mergeCell ref="N24:N25"/>
    <mergeCell ref="N26:N27"/>
    <mergeCell ref="N28:N29"/>
    <mergeCell ref="N30:N31"/>
    <mergeCell ref="N32:N33"/>
    <mergeCell ref="R6:S6"/>
    <mergeCell ref="I6:J6"/>
    <mergeCell ref="R7:S7"/>
    <mergeCell ref="R14:S14"/>
    <mergeCell ref="R13:S13"/>
    <mergeCell ref="E7:E8"/>
    <mergeCell ref="I7:J7"/>
    <mergeCell ref="N7:N8"/>
    <mergeCell ref="N9:N10"/>
    <mergeCell ref="N11:N12"/>
    <mergeCell ref="I45:J45"/>
    <mergeCell ref="I44:J44"/>
    <mergeCell ref="I42:J42"/>
    <mergeCell ref="I43:J43"/>
    <mergeCell ref="I46:J46"/>
    <mergeCell ref="E39:E40"/>
    <mergeCell ref="E41:E42"/>
    <mergeCell ref="E43:E44"/>
    <mergeCell ref="E45:E46"/>
    <mergeCell ref="E47:E48"/>
    <mergeCell ref="I36:J36"/>
    <mergeCell ref="I37:J37"/>
    <mergeCell ref="I38:J38"/>
    <mergeCell ref="I40:J40"/>
    <mergeCell ref="E37:E38"/>
    <mergeCell ref="I41:J41"/>
    <mergeCell ref="I39:J39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4.5"/>
    <col customWidth="1" min="3" max="3" width="8.75"/>
    <col customWidth="1" min="4" max="4" width="9.5"/>
    <col customWidth="1" min="5" max="5" width="7.5"/>
    <col customWidth="1" min="6" max="6" width="9.38"/>
    <col customWidth="1" min="7" max="7" width="7.5"/>
    <col customWidth="1" min="8" max="8" width="6.38"/>
    <col customWidth="1" min="9" max="9" width="7.75"/>
    <col customWidth="1" min="10" max="10" width="12.13"/>
    <col customWidth="1" min="11" max="11" width="4.5"/>
    <col customWidth="1" min="12" max="12" width="8.75"/>
    <col customWidth="1" min="13" max="13" width="9.5"/>
    <col customWidth="1" min="14" max="14" width="7.5"/>
    <col customWidth="1" min="15" max="15" width="9.38"/>
    <col customWidth="1" min="16" max="16" width="7.5"/>
    <col customWidth="1" min="17" max="17" width="6.38"/>
    <col customWidth="1" min="18" max="18" width="4.63"/>
    <col customWidth="1" min="19" max="19" width="16.38"/>
  </cols>
  <sheetData>
    <row r="1">
      <c r="A1" s="1"/>
      <c r="B1" s="1"/>
      <c r="C1" s="1"/>
      <c r="D1" s="1"/>
      <c r="E1" s="285" t="s">
        <v>63</v>
      </c>
      <c r="F1" s="286"/>
      <c r="G1" s="286"/>
      <c r="H1" s="286"/>
      <c r="I1" s="286"/>
      <c r="J1" s="286"/>
      <c r="K1" s="286"/>
      <c r="L1" s="286"/>
      <c r="M1" s="286"/>
      <c r="N1" s="287"/>
      <c r="O1" s="1"/>
      <c r="P1" s="1"/>
      <c r="Q1" s="1"/>
      <c r="R1" s="1"/>
      <c r="S1" s="1"/>
    </row>
    <row r="2" ht="15.75" customHeight="1">
      <c r="A2" s="1"/>
      <c r="B2" s="1"/>
      <c r="C2" s="1"/>
      <c r="D2" s="1"/>
      <c r="E2" s="288"/>
      <c r="F2" s="289"/>
      <c r="G2" s="289"/>
      <c r="H2" s="289"/>
      <c r="I2" s="289"/>
      <c r="J2" s="289"/>
      <c r="K2" s="289"/>
      <c r="L2" s="289"/>
      <c r="M2" s="289"/>
      <c r="N2" s="290"/>
      <c r="O2" s="1"/>
      <c r="P2" s="1"/>
      <c r="Q2" s="1"/>
      <c r="R2" s="1"/>
      <c r="S2" s="1"/>
    </row>
    <row r="3">
      <c r="A3" s="1"/>
      <c r="B3" s="1" t="s">
        <v>219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ht="15.75" customHeight="1">
      <c r="A5" s="1"/>
      <c r="B5" s="291" t="s">
        <v>220</v>
      </c>
      <c r="C5" s="292"/>
      <c r="D5" s="292"/>
      <c r="E5" s="292"/>
      <c r="F5" s="292"/>
      <c r="G5" s="292"/>
      <c r="H5" s="292"/>
      <c r="I5" s="18"/>
      <c r="J5" s="18"/>
      <c r="K5" s="291" t="s">
        <v>221</v>
      </c>
      <c r="L5" s="292"/>
      <c r="M5" s="292"/>
      <c r="N5" s="292"/>
      <c r="O5" s="292"/>
      <c r="P5" s="292"/>
      <c r="Q5" s="292"/>
      <c r="R5" s="1"/>
      <c r="S5" s="1"/>
    </row>
    <row r="6" ht="15.75" customHeight="1">
      <c r="A6" s="1"/>
      <c r="B6" s="155" t="s">
        <v>67</v>
      </c>
      <c r="C6" s="156" t="s">
        <v>68</v>
      </c>
      <c r="D6" s="157" t="s">
        <v>69</v>
      </c>
      <c r="E6" s="158" t="s">
        <v>70</v>
      </c>
      <c r="F6" s="158" t="s">
        <v>71</v>
      </c>
      <c r="G6" s="157" t="s">
        <v>72</v>
      </c>
      <c r="H6" s="159" t="s">
        <v>73</v>
      </c>
      <c r="I6" s="293" t="s">
        <v>74</v>
      </c>
      <c r="J6" s="294"/>
      <c r="K6" s="161" t="s">
        <v>67</v>
      </c>
      <c r="L6" s="156" t="s">
        <v>68</v>
      </c>
      <c r="M6" s="157" t="s">
        <v>69</v>
      </c>
      <c r="N6" s="158" t="s">
        <v>70</v>
      </c>
      <c r="O6" s="158" t="s">
        <v>71</v>
      </c>
      <c r="P6" s="157" t="s">
        <v>72</v>
      </c>
      <c r="Q6" s="159" t="s">
        <v>73</v>
      </c>
      <c r="R6" s="293" t="s">
        <v>74</v>
      </c>
      <c r="S6" s="294"/>
    </row>
    <row r="7">
      <c r="A7" s="1"/>
      <c r="B7" s="162">
        <v>1.0</v>
      </c>
      <c r="C7" s="163" t="s">
        <v>75</v>
      </c>
      <c r="D7" s="79"/>
      <c r="E7" s="80" t="s">
        <v>222</v>
      </c>
      <c r="F7" s="80" t="s">
        <v>223</v>
      </c>
      <c r="G7" s="81"/>
      <c r="H7" s="215" t="s">
        <v>224</v>
      </c>
      <c r="I7" s="145" t="s">
        <v>225</v>
      </c>
      <c r="J7" s="146"/>
      <c r="K7" s="295">
        <v>1.0</v>
      </c>
      <c r="L7" s="163" t="s">
        <v>75</v>
      </c>
      <c r="M7" s="79"/>
      <c r="N7" s="80" t="s">
        <v>222</v>
      </c>
      <c r="O7" s="80" t="s">
        <v>223</v>
      </c>
      <c r="P7" s="81"/>
      <c r="Q7" s="215" t="s">
        <v>224</v>
      </c>
      <c r="R7" s="145" t="s">
        <v>226</v>
      </c>
      <c r="S7" s="146"/>
    </row>
    <row r="8">
      <c r="A8" s="1"/>
      <c r="B8" s="168"/>
      <c r="C8" s="169"/>
      <c r="D8" s="88"/>
      <c r="E8" s="89" t="s">
        <v>22</v>
      </c>
      <c r="F8" s="89" t="s">
        <v>22</v>
      </c>
      <c r="G8" s="88"/>
      <c r="H8" s="219" t="s">
        <v>23</v>
      </c>
      <c r="I8" s="145" t="s">
        <v>227</v>
      </c>
      <c r="J8" s="194"/>
      <c r="K8" s="296"/>
      <c r="L8" s="169"/>
      <c r="M8" s="88"/>
      <c r="N8" s="89" t="s">
        <v>22</v>
      </c>
      <c r="O8" s="89" t="s">
        <v>22</v>
      </c>
      <c r="P8" s="88"/>
      <c r="Q8" s="219" t="s">
        <v>23</v>
      </c>
      <c r="R8" s="145" t="s">
        <v>228</v>
      </c>
      <c r="S8" s="194"/>
    </row>
    <row r="9">
      <c r="A9" s="1"/>
      <c r="B9" s="172">
        <v>2.0</v>
      </c>
      <c r="C9" s="173" t="s">
        <v>83</v>
      </c>
      <c r="D9" s="95"/>
      <c r="E9" s="96" t="s">
        <v>222</v>
      </c>
      <c r="F9" s="96" t="s">
        <v>223</v>
      </c>
      <c r="G9" s="97"/>
      <c r="H9" s="215" t="s">
        <v>224</v>
      </c>
      <c r="I9" s="145" t="s">
        <v>229</v>
      </c>
      <c r="J9" s="194"/>
      <c r="K9" s="297">
        <v>2.0</v>
      </c>
      <c r="L9" s="173" t="s">
        <v>83</v>
      </c>
      <c r="M9" s="95"/>
      <c r="N9" s="96" t="s">
        <v>222</v>
      </c>
      <c r="O9" s="96" t="s">
        <v>223</v>
      </c>
      <c r="P9" s="97"/>
      <c r="Q9" s="215" t="s">
        <v>224</v>
      </c>
      <c r="R9" s="145" t="s">
        <v>229</v>
      </c>
      <c r="S9" s="194"/>
    </row>
    <row r="10">
      <c r="A10" s="1"/>
      <c r="B10" s="168"/>
      <c r="C10" s="169"/>
      <c r="D10" s="88"/>
      <c r="E10" s="89" t="s">
        <v>22</v>
      </c>
      <c r="F10" s="89" t="s">
        <v>22</v>
      </c>
      <c r="G10" s="88"/>
      <c r="H10" s="219" t="s">
        <v>23</v>
      </c>
      <c r="I10" s="145" t="s">
        <v>230</v>
      </c>
      <c r="J10" s="146"/>
      <c r="K10" s="296"/>
      <c r="L10" s="169"/>
      <c r="M10" s="88"/>
      <c r="N10" s="89" t="s">
        <v>22</v>
      </c>
      <c r="O10" s="89" t="s">
        <v>22</v>
      </c>
      <c r="P10" s="88"/>
      <c r="Q10" s="219" t="s">
        <v>23</v>
      </c>
      <c r="R10" s="145" t="s">
        <v>230</v>
      </c>
      <c r="S10" s="146"/>
    </row>
    <row r="11">
      <c r="A11" s="1"/>
      <c r="B11" s="172">
        <v>3.0</v>
      </c>
      <c r="C11" s="173" t="s">
        <v>88</v>
      </c>
      <c r="D11" s="103"/>
      <c r="E11" s="104" t="s">
        <v>222</v>
      </c>
      <c r="F11" s="104" t="s">
        <v>223</v>
      </c>
      <c r="G11" s="105"/>
      <c r="H11" s="215" t="s">
        <v>224</v>
      </c>
      <c r="I11" s="145"/>
      <c r="J11" s="146"/>
      <c r="K11" s="297">
        <v>3.0</v>
      </c>
      <c r="L11" s="173" t="s">
        <v>88</v>
      </c>
      <c r="M11" s="103"/>
      <c r="N11" s="104" t="s">
        <v>222</v>
      </c>
      <c r="O11" s="104" t="s">
        <v>223</v>
      </c>
      <c r="P11" s="105"/>
      <c r="Q11" s="215" t="s">
        <v>224</v>
      </c>
      <c r="R11" s="145"/>
      <c r="S11" s="146"/>
    </row>
    <row r="12" ht="15.75" customHeight="1">
      <c r="A12" s="1"/>
      <c r="B12" s="180"/>
      <c r="C12" s="181"/>
      <c r="D12" s="88"/>
      <c r="E12" s="298" t="s">
        <v>22</v>
      </c>
      <c r="F12" s="298" t="s">
        <v>22</v>
      </c>
      <c r="G12" s="88"/>
      <c r="H12" s="219" t="s">
        <v>23</v>
      </c>
      <c r="I12" s="149"/>
      <c r="J12" s="150"/>
      <c r="K12" s="299"/>
      <c r="L12" s="181"/>
      <c r="M12" s="88"/>
      <c r="N12" s="298" t="s">
        <v>22</v>
      </c>
      <c r="O12" s="298" t="s">
        <v>22</v>
      </c>
      <c r="P12" s="88"/>
      <c r="Q12" s="219" t="s">
        <v>23</v>
      </c>
      <c r="R12" s="149"/>
      <c r="S12" s="150"/>
    </row>
    <row r="13" ht="15.75" customHeight="1">
      <c r="A13" s="1"/>
      <c r="B13" s="185">
        <v>4.0</v>
      </c>
      <c r="C13" s="186" t="s">
        <v>92</v>
      </c>
      <c r="D13" s="112"/>
      <c r="E13" s="188"/>
      <c r="F13" s="189"/>
      <c r="G13" s="114"/>
      <c r="H13" s="115"/>
      <c r="I13" s="149"/>
      <c r="J13" s="150"/>
      <c r="K13" s="300">
        <v>4.0</v>
      </c>
      <c r="L13" s="186" t="s">
        <v>92</v>
      </c>
      <c r="M13" s="112"/>
      <c r="N13" s="188"/>
      <c r="O13" s="189"/>
      <c r="P13" s="114"/>
      <c r="Q13" s="115"/>
      <c r="R13" s="149"/>
      <c r="S13" s="150"/>
    </row>
    <row r="14">
      <c r="A14" s="1"/>
      <c r="B14" s="168"/>
      <c r="C14" s="169"/>
      <c r="D14" s="88"/>
      <c r="E14" s="170"/>
      <c r="F14" s="170"/>
      <c r="G14" s="88"/>
      <c r="H14" s="90"/>
      <c r="I14" s="149"/>
      <c r="J14" s="150"/>
      <c r="K14" s="296"/>
      <c r="L14" s="169"/>
      <c r="M14" s="88"/>
      <c r="N14" s="170"/>
      <c r="O14" s="170"/>
      <c r="P14" s="88"/>
      <c r="Q14" s="90"/>
      <c r="R14" s="149"/>
      <c r="S14" s="150"/>
    </row>
    <row r="15">
      <c r="A15" s="1"/>
      <c r="B15" s="172">
        <v>5.0</v>
      </c>
      <c r="C15" s="173" t="s">
        <v>97</v>
      </c>
      <c r="D15" s="95"/>
      <c r="E15" s="175"/>
      <c r="F15" s="175"/>
      <c r="G15" s="97"/>
      <c r="H15" s="82"/>
      <c r="I15" s="149"/>
      <c r="J15" s="150"/>
      <c r="K15" s="297">
        <v>5.0</v>
      </c>
      <c r="L15" s="173" t="s">
        <v>97</v>
      </c>
      <c r="M15" s="95"/>
      <c r="N15" s="175"/>
      <c r="O15" s="175"/>
      <c r="P15" s="97"/>
      <c r="Q15" s="82"/>
      <c r="R15" s="149"/>
      <c r="S15" s="150"/>
    </row>
    <row r="16">
      <c r="A16" s="1"/>
      <c r="B16" s="168"/>
      <c r="C16" s="169"/>
      <c r="D16" s="88"/>
      <c r="E16" s="170"/>
      <c r="F16" s="170"/>
      <c r="G16" s="88"/>
      <c r="H16" s="90"/>
      <c r="I16" s="149"/>
      <c r="J16" s="150"/>
      <c r="K16" s="296"/>
      <c r="L16" s="169"/>
      <c r="M16" s="88"/>
      <c r="N16" s="170"/>
      <c r="O16" s="170"/>
      <c r="P16" s="88"/>
      <c r="Q16" s="90"/>
      <c r="R16" s="149"/>
      <c r="S16" s="150"/>
    </row>
    <row r="17">
      <c r="A17" s="1"/>
      <c r="B17" s="172">
        <v>6.0</v>
      </c>
      <c r="C17" s="173" t="s">
        <v>100</v>
      </c>
      <c r="D17" s="95"/>
      <c r="E17" s="96"/>
      <c r="F17" s="96"/>
      <c r="G17" s="97"/>
      <c r="H17" s="82"/>
      <c r="I17" s="149"/>
      <c r="J17" s="150"/>
      <c r="K17" s="297">
        <v>6.0</v>
      </c>
      <c r="L17" s="173" t="s">
        <v>100</v>
      </c>
      <c r="M17" s="95"/>
      <c r="N17" s="96"/>
      <c r="O17" s="96"/>
      <c r="P17" s="97"/>
      <c r="Q17" s="82"/>
      <c r="R17" s="149"/>
      <c r="S17" s="150"/>
    </row>
    <row r="18" ht="15.75" customHeight="1">
      <c r="A18" s="1"/>
      <c r="B18" s="200"/>
      <c r="C18" s="201"/>
      <c r="D18" s="129"/>
      <c r="E18" s="130"/>
      <c r="F18" s="130"/>
      <c r="G18" s="131"/>
      <c r="H18" s="132"/>
      <c r="I18" s="153"/>
      <c r="J18" s="154"/>
      <c r="K18" s="301"/>
      <c r="L18" s="201"/>
      <c r="M18" s="129"/>
      <c r="N18" s="130"/>
      <c r="O18" s="130"/>
      <c r="P18" s="131"/>
      <c r="Q18" s="132"/>
      <c r="R18" s="153"/>
      <c r="S18" s="154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>
      <c r="A20" s="1"/>
      <c r="B20" s="1"/>
      <c r="C20" s="1"/>
      <c r="D20" s="1"/>
      <c r="E20" s="1" t="s">
        <v>231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ht="15.75" customHeight="1">
      <c r="A21" s="1"/>
      <c r="B21" s="155" t="s">
        <v>67</v>
      </c>
      <c r="C21" s="156" t="s">
        <v>68</v>
      </c>
      <c r="D21" s="157" t="s">
        <v>69</v>
      </c>
      <c r="E21" s="158" t="s">
        <v>70</v>
      </c>
      <c r="F21" s="158" t="s">
        <v>71</v>
      </c>
      <c r="G21" s="157" t="s">
        <v>72</v>
      </c>
      <c r="H21" s="159" t="s">
        <v>73</v>
      </c>
      <c r="I21" s="293" t="s">
        <v>74</v>
      </c>
      <c r="J21" s="294"/>
      <c r="K21" s="1"/>
      <c r="L21" s="1"/>
      <c r="M21" s="1"/>
      <c r="N21" s="1"/>
      <c r="O21" s="1"/>
      <c r="P21" s="1"/>
      <c r="Q21" s="1"/>
      <c r="R21" s="1"/>
      <c r="S21" s="1"/>
    </row>
    <row r="22" ht="15.75" customHeight="1">
      <c r="A22" s="1"/>
      <c r="B22" s="162">
        <v>1.0</v>
      </c>
      <c r="C22" s="163" t="s">
        <v>75</v>
      </c>
      <c r="D22" s="79"/>
      <c r="E22" s="80" t="s">
        <v>222</v>
      </c>
      <c r="F22" s="80" t="s">
        <v>223</v>
      </c>
      <c r="G22" s="81"/>
      <c r="H22" s="215" t="s">
        <v>224</v>
      </c>
      <c r="I22" s="145" t="s">
        <v>225</v>
      </c>
      <c r="J22" s="146"/>
      <c r="K22" s="1"/>
      <c r="L22" s="1"/>
      <c r="M22" s="1"/>
      <c r="N22" s="1"/>
      <c r="O22" s="1"/>
      <c r="P22" s="1"/>
      <c r="Q22" s="1"/>
      <c r="R22" s="1"/>
      <c r="S22" s="1"/>
    </row>
    <row r="23" ht="15.75" customHeight="1">
      <c r="A23" s="1"/>
      <c r="B23" s="168"/>
      <c r="C23" s="169"/>
      <c r="D23" s="88"/>
      <c r="E23" s="89" t="s">
        <v>22</v>
      </c>
      <c r="F23" s="89" t="s">
        <v>22</v>
      </c>
      <c r="G23" s="88"/>
      <c r="H23" s="219" t="s">
        <v>23</v>
      </c>
      <c r="I23" s="145" t="s">
        <v>227</v>
      </c>
      <c r="J23" s="194"/>
      <c r="K23" s="1"/>
      <c r="L23" s="1"/>
      <c r="M23" s="1"/>
      <c r="N23" s="1"/>
      <c r="O23" s="1"/>
      <c r="P23" s="1"/>
      <c r="Q23" s="1"/>
      <c r="R23" s="1"/>
      <c r="S23" s="1"/>
    </row>
    <row r="24" ht="15.75" customHeight="1">
      <c r="A24" s="1"/>
      <c r="B24" s="172">
        <v>2.0</v>
      </c>
      <c r="C24" s="173" t="s">
        <v>83</v>
      </c>
      <c r="D24" s="95"/>
      <c r="E24" s="96" t="s">
        <v>222</v>
      </c>
      <c r="F24" s="96" t="s">
        <v>223</v>
      </c>
      <c r="G24" s="97"/>
      <c r="H24" s="215" t="s">
        <v>224</v>
      </c>
      <c r="I24" s="145" t="s">
        <v>229</v>
      </c>
      <c r="J24" s="194"/>
      <c r="K24" s="1"/>
      <c r="L24" s="1"/>
      <c r="M24" s="1"/>
      <c r="N24" s="1"/>
      <c r="O24" s="1"/>
      <c r="P24" s="1"/>
      <c r="Q24" s="1"/>
      <c r="R24" s="1"/>
      <c r="S24" s="1"/>
    </row>
    <row r="25" ht="15.75" customHeight="1">
      <c r="A25" s="1"/>
      <c r="B25" s="168"/>
      <c r="C25" s="169"/>
      <c r="D25" s="88"/>
      <c r="E25" s="89" t="s">
        <v>22</v>
      </c>
      <c r="F25" s="89" t="s">
        <v>22</v>
      </c>
      <c r="G25" s="88"/>
      <c r="H25" s="219" t="s">
        <v>23</v>
      </c>
      <c r="I25" s="145" t="s">
        <v>230</v>
      </c>
      <c r="J25" s="146"/>
      <c r="K25" s="1"/>
      <c r="L25" s="1"/>
      <c r="M25" s="1"/>
      <c r="N25" s="1"/>
      <c r="O25" s="1"/>
      <c r="P25" s="1"/>
      <c r="Q25" s="1"/>
      <c r="R25" s="1"/>
      <c r="S25" s="1"/>
    </row>
    <row r="26" ht="15.75" customHeight="1">
      <c r="A26" s="1"/>
      <c r="B26" s="172">
        <v>3.0</v>
      </c>
      <c r="C26" s="173" t="s">
        <v>88</v>
      </c>
      <c r="D26" s="103"/>
      <c r="E26" s="104" t="s">
        <v>222</v>
      </c>
      <c r="F26" s="104" t="s">
        <v>223</v>
      </c>
      <c r="G26" s="105"/>
      <c r="H26" s="215" t="s">
        <v>224</v>
      </c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</row>
    <row r="27" ht="15.75" customHeight="1">
      <c r="A27" s="1"/>
      <c r="B27" s="180"/>
      <c r="C27" s="181"/>
      <c r="D27" s="88"/>
      <c r="E27" s="298" t="s">
        <v>22</v>
      </c>
      <c r="F27" s="298" t="s">
        <v>22</v>
      </c>
      <c r="G27" s="88"/>
      <c r="H27" s="219" t="s">
        <v>23</v>
      </c>
      <c r="I27" s="149"/>
      <c r="J27" s="150"/>
      <c r="K27" s="1"/>
      <c r="L27" s="1"/>
      <c r="M27" s="1"/>
      <c r="N27" s="1"/>
      <c r="O27" s="1"/>
      <c r="P27" s="1"/>
      <c r="Q27" s="1"/>
      <c r="R27" s="1"/>
      <c r="S27" s="1"/>
    </row>
    <row r="28" ht="15.75" customHeight="1">
      <c r="A28" s="1"/>
      <c r="B28" s="185">
        <v>4.0</v>
      </c>
      <c r="C28" s="186" t="s">
        <v>92</v>
      </c>
      <c r="D28" s="112"/>
      <c r="E28" s="188"/>
      <c r="F28" s="189"/>
      <c r="G28" s="114"/>
      <c r="H28" s="115"/>
      <c r="I28" s="149"/>
      <c r="J28" s="150"/>
      <c r="K28" s="1"/>
      <c r="L28" s="1"/>
      <c r="M28" s="1"/>
      <c r="N28" s="1"/>
      <c r="O28" s="1"/>
      <c r="P28" s="1"/>
      <c r="Q28" s="1"/>
      <c r="R28" s="1"/>
      <c r="S28" s="1"/>
    </row>
    <row r="29" ht="15.75" customHeight="1">
      <c r="A29" s="1"/>
      <c r="B29" s="168"/>
      <c r="C29" s="169"/>
      <c r="D29" s="88"/>
      <c r="E29" s="170"/>
      <c r="F29" s="170"/>
      <c r="G29" s="88"/>
      <c r="H29" s="90"/>
      <c r="I29" s="149"/>
      <c r="J29" s="150"/>
      <c r="K29" s="1"/>
      <c r="L29" s="1"/>
      <c r="M29" s="1"/>
      <c r="N29" s="1"/>
      <c r="O29" s="1"/>
      <c r="P29" s="1"/>
      <c r="Q29" s="1"/>
      <c r="R29" s="1"/>
      <c r="S29" s="1"/>
    </row>
    <row r="30" ht="15.75" customHeight="1">
      <c r="A30" s="1"/>
      <c r="B30" s="172">
        <v>5.0</v>
      </c>
      <c r="C30" s="173" t="s">
        <v>97</v>
      </c>
      <c r="D30" s="95"/>
      <c r="E30" s="175"/>
      <c r="F30" s="175"/>
      <c r="G30" s="97"/>
      <c r="H30" s="82"/>
      <c r="I30" s="149"/>
      <c r="J30" s="150"/>
      <c r="K30" s="1"/>
      <c r="L30" s="1"/>
      <c r="M30" s="1"/>
      <c r="N30" s="1"/>
      <c r="O30" s="1"/>
      <c r="P30" s="1"/>
      <c r="Q30" s="1"/>
      <c r="R30" s="1"/>
      <c r="S30" s="1"/>
    </row>
    <row r="31" ht="15.75" customHeight="1">
      <c r="A31" s="1"/>
      <c r="B31" s="168"/>
      <c r="C31" s="169"/>
      <c r="D31" s="88"/>
      <c r="E31" s="170"/>
      <c r="F31" s="170"/>
      <c r="G31" s="88"/>
      <c r="H31" s="90"/>
      <c r="I31" s="149"/>
      <c r="J31" s="150"/>
      <c r="K31" s="1"/>
      <c r="L31" s="1"/>
      <c r="M31" s="1"/>
      <c r="N31" s="1"/>
      <c r="O31" s="1"/>
      <c r="P31" s="1"/>
      <c r="Q31" s="1"/>
      <c r="R31" s="1"/>
      <c r="S31" s="1"/>
    </row>
    <row r="32" ht="15.75" customHeight="1">
      <c r="A32" s="1"/>
      <c r="B32" s="172">
        <v>6.0</v>
      </c>
      <c r="C32" s="173" t="s">
        <v>100</v>
      </c>
      <c r="D32" s="95"/>
      <c r="E32" s="96"/>
      <c r="F32" s="96"/>
      <c r="G32" s="97"/>
      <c r="H32" s="82"/>
      <c r="I32" s="149"/>
      <c r="J32" s="150"/>
      <c r="K32" s="1"/>
      <c r="L32" s="1"/>
      <c r="M32" s="1"/>
      <c r="N32" s="1"/>
      <c r="O32" s="1"/>
      <c r="P32" s="1"/>
      <c r="Q32" s="1"/>
      <c r="R32" s="1"/>
      <c r="S32" s="1"/>
    </row>
    <row r="33" ht="15.75" customHeight="1">
      <c r="A33" s="1"/>
      <c r="B33" s="200"/>
      <c r="C33" s="201"/>
      <c r="D33" s="129"/>
      <c r="E33" s="130"/>
      <c r="F33" s="130"/>
      <c r="G33" s="131"/>
      <c r="H33" s="132"/>
      <c r="I33" s="153"/>
      <c r="J33" s="154"/>
      <c r="K33" s="1"/>
      <c r="L33" s="1"/>
      <c r="M33" s="1"/>
      <c r="N33" s="1"/>
      <c r="O33" s="1"/>
      <c r="P33" s="1"/>
      <c r="Q33" s="1"/>
      <c r="R33" s="1"/>
      <c r="S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ht="15.75" customHeight="1">
      <c r="A36" s="1"/>
      <c r="B36" s="1"/>
      <c r="C36" s="302"/>
      <c r="D36" s="303"/>
      <c r="E36" s="303"/>
      <c r="F36" s="303"/>
      <c r="G36" s="303"/>
      <c r="H36" s="303"/>
      <c r="I36" s="303"/>
      <c r="J36" s="303"/>
      <c r="K36" s="1"/>
      <c r="L36" s="1"/>
      <c r="M36" s="1"/>
      <c r="N36" s="1"/>
      <c r="O36" s="1"/>
      <c r="P36" s="1"/>
      <c r="Q36" s="1"/>
      <c r="R36" s="1"/>
      <c r="S36" s="1"/>
    </row>
    <row r="37" ht="15.75" customHeight="1">
      <c r="A37" s="1"/>
      <c r="B37" s="1"/>
      <c r="C37" s="303"/>
      <c r="D37" s="303"/>
      <c r="E37" s="303"/>
      <c r="F37" s="303"/>
      <c r="G37" s="303"/>
      <c r="H37" s="303"/>
      <c r="I37" s="303"/>
      <c r="J37" s="303"/>
      <c r="K37" s="1"/>
      <c r="L37" s="1"/>
      <c r="M37" s="1"/>
      <c r="N37" s="1"/>
      <c r="O37" s="1"/>
      <c r="P37" s="1"/>
      <c r="Q37" s="1"/>
      <c r="R37" s="1"/>
      <c r="S37" s="1"/>
    </row>
    <row r="38" ht="15.75" customHeight="1">
      <c r="A38" s="1"/>
      <c r="B38" s="1"/>
      <c r="C38" s="303"/>
      <c r="D38" s="303"/>
      <c r="E38" s="303"/>
      <c r="F38" s="303"/>
      <c r="G38" s="303"/>
      <c r="H38" s="303"/>
      <c r="I38" s="303"/>
      <c r="J38" s="303"/>
      <c r="K38" s="1"/>
      <c r="L38" s="1"/>
      <c r="M38" s="1"/>
      <c r="N38" s="1"/>
      <c r="O38" s="1"/>
      <c r="P38" s="1"/>
      <c r="Q38" s="1"/>
      <c r="R38" s="1"/>
      <c r="S38" s="1"/>
    </row>
    <row r="39" ht="15.75" customHeight="1">
      <c r="A39" s="1"/>
      <c r="B39" s="1"/>
      <c r="C39" s="303"/>
      <c r="D39" s="303"/>
      <c r="E39" s="303"/>
      <c r="F39" s="303"/>
      <c r="G39" s="303"/>
      <c r="H39" s="303"/>
      <c r="I39" s="303"/>
      <c r="J39" s="303"/>
      <c r="K39" s="1"/>
      <c r="L39" s="1"/>
      <c r="M39" s="1"/>
      <c r="N39" s="1"/>
      <c r="O39" s="1"/>
      <c r="P39" s="1"/>
      <c r="Q39" s="1"/>
      <c r="R39" s="1"/>
      <c r="S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</sheetData>
  <mergeCells count="48">
    <mergeCell ref="B32:B33"/>
    <mergeCell ref="C32:C33"/>
    <mergeCell ref="I7:J7"/>
    <mergeCell ref="I10:J10"/>
    <mergeCell ref="C22:C23"/>
    <mergeCell ref="B24:B25"/>
    <mergeCell ref="C24:C25"/>
    <mergeCell ref="B22:B23"/>
    <mergeCell ref="B26:B27"/>
    <mergeCell ref="C26:C27"/>
    <mergeCell ref="B28:B29"/>
    <mergeCell ref="C28:C29"/>
    <mergeCell ref="B17:B18"/>
    <mergeCell ref="C17:C18"/>
    <mergeCell ref="B9:B10"/>
    <mergeCell ref="C9:C10"/>
    <mergeCell ref="B11:B12"/>
    <mergeCell ref="C11:C12"/>
    <mergeCell ref="K11:K12"/>
    <mergeCell ref="L11:L12"/>
    <mergeCell ref="K9:K10"/>
    <mergeCell ref="L9:L10"/>
    <mergeCell ref="K17:K18"/>
    <mergeCell ref="I26:J26"/>
    <mergeCell ref="I22:J22"/>
    <mergeCell ref="I25:J25"/>
    <mergeCell ref="R7:S7"/>
    <mergeCell ref="R10:S10"/>
    <mergeCell ref="R11:S11"/>
    <mergeCell ref="B30:B31"/>
    <mergeCell ref="C30:C31"/>
    <mergeCell ref="L17:L18"/>
    <mergeCell ref="I11:J11"/>
    <mergeCell ref="B15:B16"/>
    <mergeCell ref="C15:C16"/>
    <mergeCell ref="K15:K16"/>
    <mergeCell ref="L15:L16"/>
    <mergeCell ref="B13:B14"/>
    <mergeCell ref="C13:C14"/>
    <mergeCell ref="K13:K14"/>
    <mergeCell ref="L13:L14"/>
    <mergeCell ref="E1:N2"/>
    <mergeCell ref="B5:H5"/>
    <mergeCell ref="K5:Q5"/>
    <mergeCell ref="B7:B8"/>
    <mergeCell ref="C7:C8"/>
    <mergeCell ref="K7:K8"/>
    <mergeCell ref="L7:L8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30</vt:i4>
      </vt:variant>
    </vt:vector>
  </HeadingPairs>
  <TitlesOfParts>
    <vt:vector baseType="lpstr" size="37">
      <vt:lpstr>Aulas x Turnos</vt:lpstr>
      <vt:lpstr>Control de aulas</vt:lpstr>
      <vt:lpstr>1er Año</vt:lpstr>
      <vt:lpstr>2do Año</vt:lpstr>
      <vt:lpstr>3er Año</vt:lpstr>
      <vt:lpstr>4to Año</vt:lpstr>
      <vt:lpstr>5to Año</vt:lpstr>
      <vt:lpstr>Jueves1</vt:lpstr>
      <vt:lpstr>Jueves2</vt:lpstr>
      <vt:lpstr>Jueves3</vt:lpstr>
      <vt:lpstr>Jueves4</vt:lpstr>
      <vt:lpstr>Jueves5</vt:lpstr>
      <vt:lpstr>Jueves6</vt:lpstr>
      <vt:lpstr>Lunes1</vt:lpstr>
      <vt:lpstr>Lunes2</vt:lpstr>
      <vt:lpstr>Lunes3</vt:lpstr>
      <vt:lpstr>Lunes4</vt:lpstr>
      <vt:lpstr>Lunes5</vt:lpstr>
      <vt:lpstr>Lunes6</vt:lpstr>
      <vt:lpstr>Martes1</vt:lpstr>
      <vt:lpstr>Martes2</vt:lpstr>
      <vt:lpstr>Martes3</vt:lpstr>
      <vt:lpstr>Martes4</vt:lpstr>
      <vt:lpstr>Martes5</vt:lpstr>
      <vt:lpstr>Martes6</vt:lpstr>
      <vt:lpstr>Miercoles1</vt:lpstr>
      <vt:lpstr>Miercoles2</vt:lpstr>
      <vt:lpstr>Miercoles3</vt:lpstr>
      <vt:lpstr>Miercoles4</vt:lpstr>
      <vt:lpstr>Miercoles5</vt:lpstr>
      <vt:lpstr>Miercoles6</vt:lpstr>
      <vt:lpstr>Viernes1</vt:lpstr>
      <vt:lpstr>Viernes2</vt:lpstr>
      <vt:lpstr>Viernes3</vt:lpstr>
      <vt:lpstr>Viernes4</vt:lpstr>
      <vt:lpstr>Viernes5</vt:lpstr>
      <vt:lpstr>Viernes6</vt:lpstr>
    </vt:vector>
  </TitlesOfParts>
  <LinksUpToDate>false</LinksUpToDate>
  <SharedDoc>false</SharedDoc>
  <HyperlinksChanged>false</HyperlinksChanged>
  <Application>Microsoft Excel</Application>
  <AppVersion>16.0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2022-03-10T17:03:54Z</dcterms:created>
  <dc:creator>Antonio Rey Roque</dc:creator>
  <cp:lastModifiedBy>Keidy García Lira</cp:lastModifiedBy>
  <dcterms:modified xsi:type="dcterms:W3CDTF">2023-06-02T00:39:07Z</dcterms:modified>
</cp:coreProperties>
</file>