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er" sheetId="1" r:id="rId4"/>
  </sheets>
  <definedNames/>
  <calcPr/>
</workbook>
</file>

<file path=xl/sharedStrings.xml><?xml version="1.0" encoding="utf-8"?>
<sst xmlns="http://schemas.openxmlformats.org/spreadsheetml/2006/main" count="232" uniqueCount="162">
  <si>
    <t>Food List</t>
  </si>
  <si>
    <t>unit = 100 g</t>
  </si>
  <si>
    <t>Basic</t>
  </si>
  <si>
    <t>for 14 days</t>
  </si>
  <si>
    <t>B red lentils</t>
  </si>
  <si>
    <t>J semolina pasta</t>
  </si>
  <si>
    <t>R sesame, hulled</t>
  </si>
  <si>
    <t>C mung beans</t>
  </si>
  <si>
    <t>K rye, crisp.</t>
  </si>
  <si>
    <t>S almond kernels</t>
  </si>
  <si>
    <t>D millet</t>
  </si>
  <si>
    <t>L barley</t>
  </si>
  <si>
    <t>T walnut kernels</t>
  </si>
  <si>
    <t>E buckwheat</t>
  </si>
  <si>
    <t>M avg. cheese</t>
  </si>
  <si>
    <t>U sunflower kernels</t>
  </si>
  <si>
    <t>F einkorn</t>
  </si>
  <si>
    <t>N avg. kefir</t>
  </si>
  <si>
    <t>V pumpkin kernels</t>
  </si>
  <si>
    <t>G bulgur</t>
  </si>
  <si>
    <t>O rapeseed oil</t>
  </si>
  <si>
    <t>H brown rice</t>
  </si>
  <si>
    <t>P carrot dehydr.</t>
  </si>
  <si>
    <t>I quinoa</t>
  </si>
  <si>
    <t>Q avg. puffed gr.</t>
  </si>
  <si>
    <t>Seasonal</t>
  </si>
  <si>
    <t>B apple</t>
  </si>
  <si>
    <t>J potatoes, red</t>
  </si>
  <si>
    <t>C celery bulb</t>
  </si>
  <si>
    <t>K kohlrabi</t>
  </si>
  <si>
    <t>D savoy cabbage</t>
  </si>
  <si>
    <t>L garlic</t>
  </si>
  <si>
    <t>E red bell pepper</t>
  </si>
  <si>
    <t>M tomato</t>
  </si>
  <si>
    <t>F green onion</t>
  </si>
  <si>
    <t>N plum</t>
  </si>
  <si>
    <t>G lettuce</t>
  </si>
  <si>
    <t>O grapefr.white</t>
  </si>
  <si>
    <t>H squash</t>
  </si>
  <si>
    <t>P cauliflower</t>
  </si>
  <si>
    <t>I pumpkin</t>
  </si>
  <si>
    <t>Q beetroot</t>
  </si>
  <si>
    <t>Food Structure</t>
  </si>
  <si>
    <t>Components</t>
  </si>
  <si>
    <t>Basic, 14 days</t>
  </si>
  <si>
    <t>Basic, daily</t>
  </si>
  <si>
    <t>Seasonal, 14 days</t>
  </si>
  <si>
    <t>Seasonal, daily</t>
  </si>
  <si>
    <t>Total, daily</t>
  </si>
  <si>
    <t>RDA - USA</t>
  </si>
  <si>
    <t>RDA - UK</t>
  </si>
  <si>
    <t>energy, kCal</t>
  </si>
  <si>
    <t>proteins</t>
  </si>
  <si>
    <t>vitamin A, RAE</t>
  </si>
  <si>
    <t>alpha carotene</t>
  </si>
  <si>
    <t>beta carotene</t>
  </si>
  <si>
    <t>vitamin D</t>
  </si>
  <si>
    <t>vitamin E</t>
  </si>
  <si>
    <t>Vitamin K</t>
  </si>
  <si>
    <t>vitamin C</t>
  </si>
  <si>
    <t>B1</t>
  </si>
  <si>
    <t>B2</t>
  </si>
  <si>
    <t>B3</t>
  </si>
  <si>
    <t>B4 - choline</t>
  </si>
  <si>
    <t>B5</t>
  </si>
  <si>
    <t>B6</t>
  </si>
  <si>
    <t>B7</t>
  </si>
  <si>
    <t>B9</t>
  </si>
  <si>
    <t>B12</t>
  </si>
  <si>
    <t>Ca</t>
  </si>
  <si>
    <t>Mg</t>
  </si>
  <si>
    <t>K</t>
  </si>
  <si>
    <t>P</t>
  </si>
  <si>
    <t>Fe</t>
  </si>
  <si>
    <t>Cu</t>
  </si>
  <si>
    <t>Zn</t>
  </si>
  <si>
    <t>Mn</t>
  </si>
  <si>
    <t>Cr</t>
  </si>
  <si>
    <t>Se</t>
  </si>
  <si>
    <t>Mo</t>
  </si>
  <si>
    <t>V</t>
  </si>
  <si>
    <t>B</t>
  </si>
  <si>
    <t>Omega-3 ALA</t>
  </si>
  <si>
    <t>Component - Basic</t>
  </si>
  <si>
    <t>Red Lentils</t>
  </si>
  <si>
    <t>Mung beans</t>
  </si>
  <si>
    <t>Millet</t>
  </si>
  <si>
    <t>Buckwheat</t>
  </si>
  <si>
    <t>Einkorn</t>
  </si>
  <si>
    <t>Bulgur</t>
  </si>
  <si>
    <t>Basmati rice, brown</t>
  </si>
  <si>
    <t>Quinoa</t>
  </si>
  <si>
    <t>Semolina pasta</t>
  </si>
  <si>
    <t>Rye, crispbread</t>
  </si>
  <si>
    <t>Barley</t>
  </si>
  <si>
    <t>Rapeseed oil</t>
  </si>
  <si>
    <t>Carrot dehydr.</t>
  </si>
  <si>
    <t>Sesame, hulled</t>
  </si>
  <si>
    <t>Almond kernels</t>
  </si>
  <si>
    <t>Walnut kernels</t>
  </si>
  <si>
    <t>Sunflower kernels</t>
  </si>
  <si>
    <t>Pumpkin kernels</t>
  </si>
  <si>
    <t>Energy kCal</t>
  </si>
  <si>
    <t>Protein</t>
  </si>
  <si>
    <t>A mcg</t>
  </si>
  <si>
    <t>Alpha Carotene</t>
  </si>
  <si>
    <t>Beta Carotene</t>
  </si>
  <si>
    <t>D mcg</t>
  </si>
  <si>
    <t>E</t>
  </si>
  <si>
    <t>C</t>
  </si>
  <si>
    <t>B1 - thiamine</t>
  </si>
  <si>
    <t>B2 - riboflavin</t>
  </si>
  <si>
    <t>B3 - niacin</t>
  </si>
  <si>
    <t>B4 - Choline</t>
  </si>
  <si>
    <t>B5 - panthotenic</t>
  </si>
  <si>
    <t>B6 -pyridoxine</t>
  </si>
  <si>
    <t>B7 - biotin</t>
  </si>
  <si>
    <t>B9 - folate</t>
  </si>
  <si>
    <t>B12 - cobalamin</t>
  </si>
  <si>
    <t>Ca - calcium</t>
  </si>
  <si>
    <t>Mg - magnesium</t>
  </si>
  <si>
    <t>K - potassium</t>
  </si>
  <si>
    <t>P - phosphorus</t>
  </si>
  <si>
    <t>Fe - iron</t>
  </si>
  <si>
    <t>Cu - copper</t>
  </si>
  <si>
    <t>Zn - zinc</t>
  </si>
  <si>
    <t>Mn - manganese</t>
  </si>
  <si>
    <t>Cr - chromium</t>
  </si>
  <si>
    <t>Se - selenium</t>
  </si>
  <si>
    <t>Mo - molybdenum</t>
  </si>
  <si>
    <t>V - vanadium</t>
  </si>
  <si>
    <t>B - boron</t>
  </si>
  <si>
    <t>Component - Seasonal</t>
  </si>
  <si>
    <t>Apple</t>
  </si>
  <si>
    <t>Celery bulbs</t>
  </si>
  <si>
    <t>Savoy cabbage</t>
  </si>
  <si>
    <t>Red bell pepper</t>
  </si>
  <si>
    <t>Green onion</t>
  </si>
  <si>
    <t>Lettuce</t>
  </si>
  <si>
    <t>Squash</t>
  </si>
  <si>
    <t>Pumpkin</t>
  </si>
  <si>
    <t>Potatoes, red</t>
  </si>
  <si>
    <t>Kohlrabi</t>
  </si>
  <si>
    <t>Garlic</t>
  </si>
  <si>
    <t>Tomatoes</t>
  </si>
  <si>
    <t>Plum</t>
  </si>
  <si>
    <t>Grapefruit, white</t>
  </si>
  <si>
    <t>Cauliflower</t>
  </si>
  <si>
    <t>Beetroot</t>
  </si>
  <si>
    <t>Leeks</t>
  </si>
  <si>
    <t>Component - Avg.</t>
  </si>
  <si>
    <t>Avg. Kefir</t>
  </si>
  <si>
    <t>Plain yoghurt MFD</t>
  </si>
  <si>
    <t>Amish kefir MFD</t>
  </si>
  <si>
    <t>Lifeway kefir FDC</t>
  </si>
  <si>
    <t>Yogurt, plain, whole FDC</t>
  </si>
  <si>
    <t>Avg. Cheese</t>
  </si>
  <si>
    <t>Mozzarella</t>
  </si>
  <si>
    <t>Feta</t>
  </si>
  <si>
    <t>Avg. puffed grain</t>
  </si>
  <si>
    <t>Wheat, soft, puffed</t>
  </si>
  <si>
    <t>Rice, white, puffed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</si>
</sst>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9900FF"/>
      <name val="Arial"/>
      <scheme val="minor"/>
    </font>
    <font>
      <color theme="1"/>
      <name val="Arial"/>
      <scheme val="minor"/>
    </font>
    <font>
      <b/>
      <color rgb="FF9900FF"/>
      <name val="Arial"/>
      <scheme val="minor"/>
    </font>
    <font>
      <color rgb="FF4A86E8"/>
      <name val="Arial"/>
      <scheme val="minor"/>
    </font>
    <font>
      <color rgb="FF4A86E8"/>
      <name val="Arial"/>
    </font>
    <font>
      <color rgb="FF9900FF"/>
      <name val="Arial"/>
      <scheme val="minor"/>
    </font>
    <font>
      <color rgb="FF000000"/>
      <name val="Arial"/>
      <scheme val="minor"/>
    </font>
    <font>
      <color rgb="FF980000"/>
      <name val="Arial"/>
      <scheme val="minor"/>
    </font>
    <font>
      <color rgb="FF0000FF"/>
      <name val="Arial"/>
      <scheme val="minor"/>
    </font>
    <font>
      <color rgb="FFFF0000"/>
      <name val="Arial"/>
      <scheme val="minor"/>
    </font>
    <font>
      <color rgb="FF0000FF"/>
      <name val="Arial"/>
    </font>
    <font>
      <color theme="1"/>
      <name val="Arial"/>
    </font>
    <font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8" numFmtId="4" xfId="0" applyAlignment="1" applyFont="1" applyNumberFormat="1">
      <alignment readingOrder="0"/>
    </xf>
    <xf borderId="0" fillId="3" fontId="9" numFmtId="0" xfId="0" applyAlignment="1" applyFill="1" applyFont="1">
      <alignment readingOrder="0"/>
    </xf>
    <xf borderId="0" fillId="3" fontId="9" numFmtId="0" xfId="0" applyFont="1"/>
    <xf borderId="0" fillId="3" fontId="6" numFmtId="0" xfId="0" applyAlignment="1" applyFont="1">
      <alignment readingOrder="0"/>
    </xf>
    <xf borderId="0" fillId="3" fontId="9" numFmtId="0" xfId="0" applyFont="1"/>
    <xf borderId="0" fillId="3" fontId="9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0" xfId="0" applyFont="1"/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2" numFmtId="0" xfId="0" applyFont="1"/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2" numFmtId="0" xfId="0" applyAlignment="1" applyFont="1">
      <alignment readingOrder="0"/>
    </xf>
    <xf borderId="0" fillId="5" fontId="2" numFmtId="0" xfId="0" applyFont="1"/>
    <xf borderId="0" fillId="5" fontId="10" numFmtId="0" xfId="0" applyAlignment="1" applyFont="1">
      <alignment readingOrder="0"/>
    </xf>
    <xf borderId="0" fillId="5" fontId="10" numFmtId="0" xfId="0" applyAlignment="1" applyFont="1">
      <alignment readingOrder="0"/>
    </xf>
    <xf borderId="0" fillId="5" fontId="10" numFmtId="0" xfId="0" applyFont="1"/>
    <xf borderId="0" fillId="5" fontId="10" numFmtId="0" xfId="0" applyFont="1"/>
    <xf borderId="0" fillId="6" fontId="2" numFmtId="0" xfId="0" applyFill="1" applyFont="1"/>
    <xf borderId="0" fillId="6" fontId="2" numFmtId="0" xfId="0" applyAlignment="1" applyFont="1">
      <alignment readingOrder="0"/>
    </xf>
    <xf borderId="0" fillId="6" fontId="2" numFmtId="0" xfId="0" applyFont="1"/>
    <xf borderId="0" fillId="6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10" numFmtId="0" xfId="0" applyAlignment="1" applyFont="1">
      <alignment readingOrder="0"/>
    </xf>
    <xf borderId="0" fillId="7" fontId="2" numFmtId="0" xfId="0" applyFont="1"/>
    <xf borderId="0" fillId="7" fontId="10" numFmtId="0" xfId="0" applyAlignment="1" applyFont="1">
      <alignment readingOrder="0"/>
    </xf>
    <xf borderId="0" fillId="7" fontId="2" numFmtId="0" xfId="0" applyAlignment="1" applyFont="1">
      <alignment readingOrder="0"/>
    </xf>
    <xf borderId="0" fillId="7" fontId="10" numFmtId="0" xfId="0" applyFont="1"/>
    <xf borderId="0" fillId="8" fontId="2" numFmtId="0" xfId="0" applyAlignment="1" applyFill="1" applyFont="1">
      <alignment readingOrder="0"/>
    </xf>
    <xf borderId="0" fillId="8" fontId="10" numFmtId="0" xfId="0" applyAlignment="1" applyFont="1">
      <alignment readingOrder="0"/>
    </xf>
    <xf borderId="0" fillId="8" fontId="2" numFmtId="0" xfId="0" applyFont="1"/>
    <xf borderId="0" fillId="0" fontId="2" numFmtId="0" xfId="0" applyFont="1"/>
    <xf borderId="0" fillId="3" fontId="11" numFmtId="0" xfId="0" applyAlignment="1" applyFont="1">
      <alignment readingOrder="0" vertical="bottom"/>
    </xf>
    <xf borderId="0" fillId="3" fontId="11" numFmtId="0" xfId="0" applyAlignment="1" applyFont="1">
      <alignment readingOrder="0" vertical="bottom"/>
    </xf>
    <xf borderId="0" fillId="3" fontId="11" numFmtId="0" xfId="0" applyAlignment="1" applyFont="1">
      <alignment vertical="bottom"/>
    </xf>
    <xf borderId="0" fillId="3" fontId="12" numFmtId="0" xfId="0" applyAlignment="1" applyFont="1">
      <alignment vertical="bottom"/>
    </xf>
    <xf borderId="0" fillId="3" fontId="12" numFmtId="0" xfId="0" applyAlignment="1" applyFont="1">
      <alignment horizontal="right" readingOrder="0" vertical="bottom"/>
    </xf>
    <xf borderId="0" fillId="3" fontId="12" numFmtId="0" xfId="0" applyAlignment="1" applyFont="1">
      <alignment readingOrder="0" vertical="bottom"/>
    </xf>
    <xf borderId="0" fillId="3" fontId="12" numFmtId="0" xfId="0" applyAlignment="1" applyFont="1">
      <alignment readingOrder="0" vertical="bottom"/>
    </xf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4" fontId="12" numFmtId="0" xfId="0" applyAlignment="1" applyFont="1">
      <alignment horizontal="right" readingOrder="0" vertical="bottom"/>
    </xf>
    <xf borderId="0" fillId="4" fontId="12" numFmtId="0" xfId="0" applyAlignment="1" applyFont="1">
      <alignment readingOrder="0" vertical="bottom"/>
    </xf>
    <xf borderId="0" fillId="4" fontId="12" numFmtId="0" xfId="0" applyAlignment="1" applyFont="1">
      <alignment readingOrder="0" vertical="bottom"/>
    </xf>
    <xf borderId="0" fillId="4" fontId="12" numFmtId="0" xfId="0" applyAlignment="1" applyFont="1">
      <alignment vertical="bottom"/>
    </xf>
    <xf borderId="0" fillId="5" fontId="12" numFmtId="0" xfId="0" applyAlignment="1" applyFont="1">
      <alignment vertical="bottom"/>
    </xf>
    <xf borderId="0" fillId="5" fontId="12" numFmtId="0" xfId="0" applyAlignment="1" applyFont="1">
      <alignment readingOrder="0" vertical="bottom"/>
    </xf>
    <xf borderId="0" fillId="5" fontId="12" numFmtId="0" xfId="0" applyAlignment="1" applyFont="1">
      <alignment readingOrder="0" vertical="bottom"/>
    </xf>
    <xf borderId="0" fillId="5" fontId="12" numFmtId="0" xfId="0" applyAlignment="1" applyFont="1">
      <alignment vertical="bottom"/>
    </xf>
    <xf borderId="0" fillId="5" fontId="12" numFmtId="0" xfId="0" applyAlignment="1" applyFont="1">
      <alignment horizontal="right" readingOrder="0" vertical="bottom"/>
    </xf>
    <xf borderId="0" fillId="5" fontId="13" numFmtId="0" xfId="0" applyAlignment="1" applyFont="1">
      <alignment horizontal="right" readingOrder="0" vertical="bottom"/>
    </xf>
    <xf borderId="0" fillId="5" fontId="13" numFmtId="0" xfId="0" applyAlignment="1" applyFont="1">
      <alignment readingOrder="0" vertical="bottom"/>
    </xf>
    <xf borderId="0" fillId="5" fontId="13" numFmtId="0" xfId="0" applyAlignment="1" applyFont="1">
      <alignment readingOrder="0" vertical="bottom"/>
    </xf>
    <xf borderId="0" fillId="5" fontId="13" numFmtId="0" xfId="0" applyAlignment="1" applyFont="1">
      <alignment vertical="bottom"/>
    </xf>
    <xf borderId="0" fillId="6" fontId="12" numFmtId="0" xfId="0" applyAlignment="1" applyFont="1">
      <alignment vertical="bottom"/>
    </xf>
    <xf borderId="0" fillId="6" fontId="12" numFmtId="0" xfId="0" applyAlignment="1" applyFont="1">
      <alignment horizontal="right" readingOrder="0" vertical="bottom"/>
    </xf>
    <xf borderId="0" fillId="6" fontId="12" numFmtId="0" xfId="0" applyAlignment="1" applyFont="1">
      <alignment readingOrder="0" vertical="bottom"/>
    </xf>
    <xf borderId="0" fillId="6" fontId="12" numFmtId="0" xfId="0" applyAlignment="1" applyFont="1">
      <alignment vertical="bottom"/>
    </xf>
    <xf borderId="0" fillId="7" fontId="12" numFmtId="0" xfId="0" applyAlignment="1" applyFont="1">
      <alignment vertical="bottom"/>
    </xf>
    <xf borderId="0" fillId="7" fontId="13" numFmtId="0" xfId="0" applyAlignment="1" applyFont="1">
      <alignment readingOrder="0" vertical="bottom"/>
    </xf>
    <xf borderId="0" fillId="7" fontId="12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8" fontId="12" numFmtId="0" xfId="0" applyAlignment="1" applyFont="1">
      <alignment readingOrder="0" vertical="bottom"/>
    </xf>
    <xf borderId="0" fillId="8" fontId="13" numFmtId="0" xfId="0" applyAlignment="1" applyFont="1">
      <alignment readingOrder="0" vertical="bottom"/>
    </xf>
    <xf borderId="0" fillId="8" fontId="12" numFmtId="0" xfId="0" applyAlignment="1" applyFont="1">
      <alignment vertical="bottom"/>
    </xf>
    <xf borderId="0" fillId="8" fontId="12" numFmtId="0" xfId="0" applyAlignment="1" applyFont="1">
      <alignment vertical="bottom"/>
    </xf>
    <xf borderId="0" fillId="3" fontId="4" numFmtId="0" xfId="0" applyFont="1"/>
    <xf borderId="0" fillId="3" fontId="4" numFmtId="0" xfId="0" applyAlignment="1" applyFont="1">
      <alignment readingOrder="0"/>
    </xf>
    <xf borderId="0" fillId="4" fontId="4" numFmtId="0" xfId="0" applyFont="1"/>
    <xf borderId="0" fillId="4" fontId="4" numFmtId="0" xfId="0" applyAlignment="1" applyFont="1">
      <alignment readingOrder="0"/>
    </xf>
    <xf borderId="0" fillId="4" fontId="4" numFmtId="0" xfId="0" applyFont="1"/>
    <xf borderId="0" fillId="5" fontId="4" numFmtId="0" xfId="0" applyAlignment="1" applyFont="1">
      <alignment readingOrder="0"/>
    </xf>
    <xf borderId="0" fillId="5" fontId="4" numFmtId="0" xfId="0" applyFont="1"/>
    <xf borderId="0" fillId="6" fontId="4" numFmtId="0" xfId="0" applyAlignment="1" applyFont="1">
      <alignment readingOrder="0"/>
    </xf>
    <xf borderId="0" fillId="6" fontId="4" numFmtId="0" xfId="0" applyFont="1"/>
    <xf borderId="0" fillId="8" fontId="10" numFmtId="0" xfId="0" applyFont="1"/>
    <xf borderId="0" fillId="8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5"/>
  </cols>
  <sheetData>
    <row r="5">
      <c r="B5" s="1" t="s">
        <v>0</v>
      </c>
      <c r="C5" s="2" t="s">
        <v>1</v>
      </c>
      <c r="D5" s="2"/>
    </row>
    <row r="7">
      <c r="B7" s="3" t="s">
        <v>2</v>
      </c>
      <c r="C7" s="4" t="s">
        <v>3</v>
      </c>
      <c r="E7" s="5" t="s">
        <v>3</v>
      </c>
      <c r="G7" s="4" t="s">
        <v>3</v>
      </c>
    </row>
    <row r="8">
      <c r="B8" s="2" t="s">
        <v>4</v>
      </c>
      <c r="C8" s="2">
        <v>3.5</v>
      </c>
      <c r="D8" s="2" t="s">
        <v>5</v>
      </c>
      <c r="E8" s="2">
        <v>11.2</v>
      </c>
      <c r="F8" s="2" t="s">
        <v>6</v>
      </c>
      <c r="G8" s="2">
        <v>0.0</v>
      </c>
    </row>
    <row r="9">
      <c r="B9" s="2" t="s">
        <v>7</v>
      </c>
      <c r="C9" s="2">
        <v>2.8</v>
      </c>
      <c r="D9" s="2" t="s">
        <v>8</v>
      </c>
      <c r="E9" s="2">
        <v>0.0</v>
      </c>
      <c r="F9" s="2" t="s">
        <v>9</v>
      </c>
      <c r="G9" s="2">
        <v>2.0</v>
      </c>
    </row>
    <row r="10">
      <c r="B10" s="2" t="s">
        <v>10</v>
      </c>
      <c r="C10" s="2">
        <v>3.5</v>
      </c>
      <c r="D10" s="2" t="s">
        <v>11</v>
      </c>
      <c r="E10" s="2">
        <v>0.0</v>
      </c>
      <c r="F10" s="2" t="s">
        <v>12</v>
      </c>
      <c r="G10" s="2">
        <v>0.0</v>
      </c>
    </row>
    <row r="11">
      <c r="B11" s="2" t="s">
        <v>13</v>
      </c>
      <c r="C11" s="2">
        <v>2.0</v>
      </c>
      <c r="D11" s="2" t="s">
        <v>14</v>
      </c>
      <c r="E11" s="2">
        <v>3.0</v>
      </c>
      <c r="F11" s="2" t="s">
        <v>15</v>
      </c>
      <c r="G11" s="2">
        <v>0.0</v>
      </c>
    </row>
    <row r="12">
      <c r="B12" s="2" t="s">
        <v>16</v>
      </c>
      <c r="C12" s="2">
        <v>2.0</v>
      </c>
      <c r="D12" s="2" t="s">
        <v>17</v>
      </c>
      <c r="E12" s="2">
        <v>48.0</v>
      </c>
      <c r="F12" s="2" t="s">
        <v>18</v>
      </c>
      <c r="G12" s="2">
        <v>0.7</v>
      </c>
    </row>
    <row r="13">
      <c r="B13" s="2" t="s">
        <v>19</v>
      </c>
      <c r="C13" s="2">
        <v>1.0</v>
      </c>
      <c r="D13" s="2" t="s">
        <v>20</v>
      </c>
      <c r="E13" s="2">
        <v>4.6</v>
      </c>
    </row>
    <row r="14">
      <c r="B14" s="2" t="s">
        <v>21</v>
      </c>
      <c r="C14" s="2">
        <v>1.0</v>
      </c>
      <c r="D14" s="2" t="s">
        <v>22</v>
      </c>
      <c r="E14" s="2">
        <v>0.2</v>
      </c>
    </row>
    <row r="15">
      <c r="B15" s="2" t="s">
        <v>23</v>
      </c>
      <c r="C15" s="2">
        <v>0.0</v>
      </c>
      <c r="D15" s="2" t="s">
        <v>24</v>
      </c>
      <c r="E15" s="2">
        <v>14.0</v>
      </c>
    </row>
    <row r="18">
      <c r="B18" s="3" t="s">
        <v>25</v>
      </c>
      <c r="C18" s="4" t="s">
        <v>3</v>
      </c>
      <c r="E18" s="4" t="s">
        <v>3</v>
      </c>
    </row>
    <row r="19">
      <c r="B19" s="2" t="s">
        <v>26</v>
      </c>
      <c r="C19" s="2">
        <v>28.0</v>
      </c>
      <c r="D19" s="2" t="s">
        <v>27</v>
      </c>
      <c r="E19" s="2">
        <v>0.0</v>
      </c>
    </row>
    <row r="20">
      <c r="B20" s="2" t="s">
        <v>28</v>
      </c>
      <c r="C20" s="2">
        <v>0.0</v>
      </c>
      <c r="D20" s="2" t="s">
        <v>29</v>
      </c>
      <c r="E20" s="2">
        <v>0.0</v>
      </c>
    </row>
    <row r="21">
      <c r="B21" s="2" t="s">
        <v>30</v>
      </c>
      <c r="C21" s="2">
        <v>0.0</v>
      </c>
      <c r="D21" s="2" t="s">
        <v>31</v>
      </c>
      <c r="E21" s="2">
        <v>0.4</v>
      </c>
    </row>
    <row r="22">
      <c r="B22" s="2" t="s">
        <v>32</v>
      </c>
      <c r="C22" s="2">
        <v>0.0</v>
      </c>
      <c r="D22" s="2" t="s">
        <v>33</v>
      </c>
      <c r="E22" s="2">
        <v>0.0</v>
      </c>
    </row>
    <row r="23">
      <c r="B23" s="2" t="s">
        <v>34</v>
      </c>
      <c r="C23" s="2">
        <v>2.0</v>
      </c>
      <c r="D23" s="2" t="s">
        <v>35</v>
      </c>
      <c r="E23" s="2">
        <v>0.0</v>
      </c>
    </row>
    <row r="24">
      <c r="B24" s="2" t="s">
        <v>36</v>
      </c>
      <c r="C24" s="2">
        <v>0.0</v>
      </c>
      <c r="D24" s="2" t="s">
        <v>37</v>
      </c>
      <c r="E24" s="2">
        <v>0.0</v>
      </c>
    </row>
    <row r="25">
      <c r="B25" s="2" t="s">
        <v>38</v>
      </c>
      <c r="C25" s="2">
        <v>6.0</v>
      </c>
      <c r="D25" s="2" t="s">
        <v>39</v>
      </c>
      <c r="E25" s="2">
        <v>0.0</v>
      </c>
    </row>
    <row r="26">
      <c r="B26" s="2" t="s">
        <v>40</v>
      </c>
      <c r="C26" s="2">
        <v>0.0</v>
      </c>
      <c r="D26" s="2" t="s">
        <v>41</v>
      </c>
      <c r="E26" s="2">
        <v>0.0</v>
      </c>
    </row>
    <row r="29">
      <c r="B29" s="1" t="s">
        <v>42</v>
      </c>
    </row>
    <row r="31">
      <c r="B31" s="4" t="s">
        <v>43</v>
      </c>
      <c r="C31" s="6" t="s">
        <v>44</v>
      </c>
      <c r="D31" s="4" t="s">
        <v>45</v>
      </c>
      <c r="E31" s="4" t="s">
        <v>46</v>
      </c>
      <c r="F31" s="4" t="s">
        <v>47</v>
      </c>
      <c r="G31" s="3" t="s">
        <v>48</v>
      </c>
      <c r="H31" s="7" t="s">
        <v>49</v>
      </c>
      <c r="I31" s="7" t="s">
        <v>50</v>
      </c>
    </row>
    <row r="32">
      <c r="B32" s="4" t="s">
        <v>51</v>
      </c>
      <c r="C32" s="2">
        <f> C8*B102 + C9*C102 + C10*D102 +C11*E102 + C12*F102 + C13*G102 + C14*H102 + C15*I102 + E8*J102 + E9*K102 + E10*L102 + E11*M102 + E12*N102 +E13*O102 + E14*P102 + E15*Q102 + G8*R102 + G9*S102 +G10*T102 + G11*U102 + G12*V102</f>
        <v>24581.9</v>
      </c>
      <c r="D32" s="8">
        <f t="shared" ref="D32:D63" si="1">C32/14</f>
        <v>1755.85</v>
      </c>
      <c r="E32" s="9">
        <f>C19*B202 + C20*C202 + C21*D202 + C22*E202 + C23*F202 + C24*G202 + C25*H202 + C26*I202 + E19*J202 + E20*K202 + E21*L202 + E22*M202 + E23*N202 + E24*O202 + E25*P202 + E26*Q202</f>
        <v>1765.6</v>
      </c>
      <c r="F32" s="8">
        <f t="shared" ref="F32:F63" si="2">E32/14</f>
        <v>126.1142857</v>
      </c>
      <c r="G32" s="10">
        <f t="shared" ref="G32:G33" si="3">round(D32 + F32, 2)</f>
        <v>1881.96</v>
      </c>
      <c r="H32" s="11"/>
    </row>
    <row r="33">
      <c r="B33" s="4" t="s">
        <v>52</v>
      </c>
      <c r="C33" s="2">
        <f> C8*B103 + C9*C103 + C10*D103 +C11*E103 + C12*F103 + C13*G103 + C14*H103 + C15*I103 + E8*J103 + E9*K103 + E10*L103 + E11*M103 + E12*N103 +E13*O103 + E14*P103 + E15*Q103 + G8*R103 + G9*S103 +G10*T103 + G11*U103 + G12*V103</f>
        <v>787.63</v>
      </c>
      <c r="D33" s="8">
        <f t="shared" si="1"/>
        <v>56.25928571</v>
      </c>
      <c r="E33" s="9">
        <f>C19*B203 + C20*C203 + C21*D203 + C22*E203 + C23*F203 + C24*G203 + C25*H203 + C26*I203 + E19*J203 + E20*K203 + E21*L203 + E22*M203 + E23*N203 + E24*O203 + E25*P203 + E26*Q203</f>
        <v>18.16</v>
      </c>
      <c r="F33" s="8">
        <f t="shared" si="2"/>
        <v>1.297142857</v>
      </c>
      <c r="G33" s="10">
        <f t="shared" si="3"/>
        <v>57.56</v>
      </c>
      <c r="H33" s="12">
        <f t="shared" ref="H33:I33" si="4">64*0.8</f>
        <v>51.2</v>
      </c>
      <c r="I33" s="12">
        <f t="shared" si="4"/>
        <v>51.2</v>
      </c>
    </row>
    <row r="34">
      <c r="B34" s="4" t="s">
        <v>53</v>
      </c>
      <c r="C34" s="2">
        <f> C8*B104 + C9*C104 + C10*D104 +C11*E104 + C12*F104 + C13*G104 + C14*H104 + C15*I104 + E8*J104 + E9*K104 + E10*L104 + E11*M104 + E12*N104 +E13*O104 + E14*P104 + E15*Q104 + G8*R104 + G9*S104 +G10*T104 + G11*U104 + G12*V104</f>
        <v>2534.2</v>
      </c>
      <c r="D34" s="8">
        <f t="shared" si="1"/>
        <v>181.0142857</v>
      </c>
      <c r="E34" s="9">
        <f>C19*B204 + C20*C204 + C21*D204 + C22*E204 + C23*F204 + C24*G204 + C25*H204 + C26*I204 + E19*J204 + E20*K204 + E21*L204 + E22*M204 + E23*N204 + E24*O204 + E25*P204 + E26*Q204</f>
        <v>232</v>
      </c>
      <c r="F34" s="8">
        <f t="shared" si="2"/>
        <v>16.57142857</v>
      </c>
      <c r="G34" s="12">
        <f>round(D34 + F34 + G35/12 + G36/6, 2)</f>
        <v>330.34</v>
      </c>
      <c r="H34" s="11">
        <v>700.0</v>
      </c>
      <c r="I34" s="11">
        <v>600.0</v>
      </c>
    </row>
    <row r="35">
      <c r="B35" s="4" t="s">
        <v>54</v>
      </c>
      <c r="C35" s="2">
        <f> C8*B105 + C9*C105 + C10*D105 +C11*E105 + C12*F105 + C13*G105 + C14*H105 + C15*I105 + E8*J105 + E9*K105 + E10*L105 + E11*M105 + E12*N105 +E13*O105 + E14*P105 + E15*Q105 + G8*R105 + G9*S105 +G10*T105 + G11*U105 + G12*V105</f>
        <v>2966.7</v>
      </c>
      <c r="D35" s="8">
        <f t="shared" si="1"/>
        <v>211.9071429</v>
      </c>
      <c r="E35" s="9">
        <f>C19*B205 + C20*C205 + C21*D205 + C22*E205 + C23*F205 + C24*G205 + C25*H205 + C26*I205 + E19*J205 + E20*K205 + E21*L205 + E22*M205 + E23*N205 + E24*O205 + E25*P205 + E26*Q205</f>
        <v>0</v>
      </c>
      <c r="F35" s="8">
        <f t="shared" si="2"/>
        <v>0</v>
      </c>
      <c r="G35" s="10">
        <f t="shared" ref="G35:G63" si="5">round(D35 + F35, 2)</f>
        <v>211.91</v>
      </c>
    </row>
    <row r="36">
      <c r="B36" s="4" t="s">
        <v>55</v>
      </c>
      <c r="C36" s="2">
        <f> C8*B106 + C9*C106 + C10*D106 +C11*E106 + C12*F106 + C13*G106 + C14*H106 + C15*I106 + E8*J106 + E9*K106 + E10*L106 + E11*M106 + E12*N106 +E13*O106 + E14*P106 + E15*Q106 + G8*R106 + G9*S106 +G10*T106 + G11*U106 + G12*V106</f>
        <v>7174.2</v>
      </c>
      <c r="D36" s="8">
        <f t="shared" si="1"/>
        <v>512.4428571</v>
      </c>
      <c r="E36" s="9">
        <f>C19*B206 + C20*C206 + C21*D206 + C22*E206 + C23*F206 + C24*G206 + C25*H206 + C26*I206 + E19*J206 + E20*K206 + E21*L206 + E22*M206 + E23*N206 + E24*O206 + E25*P206 + E26*Q206</f>
        <v>2494</v>
      </c>
      <c r="F36" s="8">
        <f t="shared" si="2"/>
        <v>178.1428571</v>
      </c>
      <c r="G36" s="10">
        <f t="shared" si="5"/>
        <v>690.59</v>
      </c>
    </row>
    <row r="37">
      <c r="B37" s="4" t="s">
        <v>56</v>
      </c>
      <c r="C37" s="2">
        <f> C8*B107 + C9*C107 + C10*D107 +C11*E107 + C12*F107 + C13*G107 + C14*H107 + C15*I107 + E8*J107 + E9*K107 + E10*L107 + E11*M107 + E12*N107 +E13*O107 + E14*P107 + E15*Q107 + G8*R107 + G9*S107 +G10*T107 + G11*U107 + G12*V107</f>
        <v>6</v>
      </c>
      <c r="D37" s="8">
        <f t="shared" si="1"/>
        <v>0.4285714286</v>
      </c>
      <c r="E37" s="9">
        <f>C19*B207 + C20*C207 + C21*D207 + C22*E207 + C23*F207 + C24*G207 + C25*H207 + C26*I207 + E19*J207 + E20*K207 + E21*L207 + E22*M207 + E23*N207 + E24*O207 + E25*P207 + E26*Q207</f>
        <v>0</v>
      </c>
      <c r="F37" s="8">
        <f t="shared" si="2"/>
        <v>0</v>
      </c>
      <c r="G37" s="10">
        <f t="shared" si="5"/>
        <v>0.43</v>
      </c>
      <c r="H37" s="11">
        <v>15.0</v>
      </c>
      <c r="I37" s="11">
        <v>10.0</v>
      </c>
    </row>
    <row r="38">
      <c r="B38" s="4" t="s">
        <v>57</v>
      </c>
      <c r="C38" s="2">
        <f> C8*B108 + C9*C108 + C10*D108 +C11*E108 + C12*F108 + C13*G108 + C14*H108 + C15*I108 + E8*J108 + E9*K108 + E10*L108 + E11*M108 + E12*N108 +E13*O108 + E14*P108 + E15*Q108 + G8*R108 + G9*S108 +G10*T108 + G11*U108 + G12*V108</f>
        <v>137.183</v>
      </c>
      <c r="D38" s="8">
        <f t="shared" si="1"/>
        <v>9.798785714</v>
      </c>
      <c r="E38" s="9">
        <f>C19*B208 + C20*C208 + C21*D208 + C22*E208 + C23*F208 + C24*G208 + C25*H208 + C26*I208 + E19*J208 + E20*K208 + E21*L208 + E22*M208 + E23*N208 + E24*O208 + E25*P208 + E26*Q208</f>
        <v>6.952</v>
      </c>
      <c r="F38" s="8">
        <f t="shared" si="2"/>
        <v>0.4965714286</v>
      </c>
      <c r="G38" s="10">
        <f t="shared" si="5"/>
        <v>10.3</v>
      </c>
      <c r="H38" s="11">
        <v>15.0</v>
      </c>
      <c r="I38" s="11">
        <v>3.0</v>
      </c>
    </row>
    <row r="39">
      <c r="B39" s="4" t="s">
        <v>58</v>
      </c>
      <c r="C39" s="2">
        <f> C8*B109 + C9*C109 + C10*D109 +C11*E109 + C12*F109 + C13*G109 + C14*H109 + C15*I109 + E8*J109 + E9*K109 + E10*L109 + E11*M109 + E12*N109 +E13*O109 + E14*P109 + E15*Q109 + G8*R109 + G9*S109 +G10*T109 + G11*U109 + G12*V109</f>
        <v>411.42</v>
      </c>
      <c r="D39" s="8">
        <f t="shared" si="1"/>
        <v>29.38714286</v>
      </c>
      <c r="E39" s="9">
        <f>C19*B209 + C20*C209 + C21*D209 + C22*E209 + C23*F209 + C24*G209 + C25*H209 + C26*I209 + E19*J209 + E20*K209 + E21*L209 + E22*M209 + E23*N209 + E24*O209 + E25*P209 + E26*Q209</f>
        <v>481.68</v>
      </c>
      <c r="F39" s="8">
        <f t="shared" si="2"/>
        <v>34.40571429</v>
      </c>
      <c r="G39" s="10">
        <f t="shared" si="5"/>
        <v>63.79</v>
      </c>
      <c r="H39" s="11">
        <v>90.0</v>
      </c>
      <c r="I39" s="12">
        <f>64*1</f>
        <v>64</v>
      </c>
    </row>
    <row r="40">
      <c r="B40" s="4" t="s">
        <v>59</v>
      </c>
      <c r="C40" s="2">
        <f> C8*B110 + C9*C110 + C10*D110 +C11*E110 + C12*F110 + C13*G110 + C14*H110 + C15*I110 + E8*J110 + E9*K110 + E10*L110 + E11*M110 + E12*N110 +E13*O110 + E14*P110 + E15*Q110 + G8*R110 + G9*S110 +G10*T110 + G11*U110 + G12*V110</f>
        <v>33.24</v>
      </c>
      <c r="D40" s="8">
        <f t="shared" si="1"/>
        <v>2.374285714</v>
      </c>
      <c r="E40" s="9">
        <f>C19*B210 + C20*C210 + C21*D210 + C22*E210 + C23*F210 + C24*G210 + C25*H210 + C26*I210 + E19*J210 + E20*K210 + E21*L210 + E22*M210 + E23*N210 + E24*O210 + E25*P210 + E26*Q210</f>
        <v>191.48</v>
      </c>
      <c r="F40" s="8">
        <f t="shared" si="2"/>
        <v>13.67714286</v>
      </c>
      <c r="G40" s="10">
        <f t="shared" si="5"/>
        <v>16.05</v>
      </c>
      <c r="H40" s="11">
        <v>75.0</v>
      </c>
      <c r="I40" s="11">
        <v>40.0</v>
      </c>
    </row>
    <row r="41">
      <c r="B41" s="4" t="s">
        <v>60</v>
      </c>
      <c r="C41" s="2">
        <f> C8*B111 + C9*C111 + C10*D111 +C11*E111 + C12*F111 + C13*G111 + C14*H111 + C15*I111 + E8*J111 + E9*K111 + E10*L111 + E11*M111 + E12*N111 +E13*O111 + E14*P111 + E15*Q111 + G8*R111 + G9*S111 +G10*T111 + G11*U111 + G12*V111</f>
        <v>19.3089</v>
      </c>
      <c r="D41" s="8">
        <f t="shared" si="1"/>
        <v>1.379207143</v>
      </c>
      <c r="E41" s="9">
        <f>C19*B211 + C20*C211 + C21*D211 + C22*E211 + C23*F211 + C24*G211 + C25*H211 + C26*I211 + E19*J211 + E20*K211 + E21*L211 + E22*M211 + E23*N211 + E24*O211 + E25*P211 + E26*Q211</f>
        <v>0.888</v>
      </c>
      <c r="F41" s="8">
        <f t="shared" si="2"/>
        <v>0.06342857143</v>
      </c>
      <c r="G41" s="10">
        <f t="shared" si="5"/>
        <v>1.44</v>
      </c>
      <c r="H41" s="11">
        <v>1.1</v>
      </c>
      <c r="I41" s="11">
        <v>0.8</v>
      </c>
    </row>
    <row r="42">
      <c r="B42" s="4" t="s">
        <v>61</v>
      </c>
      <c r="C42" s="2">
        <f> C8*B112 + C9*C112 + C10*D112 +C11*E112 + C12*F112 + C13*G112 + C14*H112 + C15*I112 + E8*J112 + E9*K112 + E10*L112 + E11*M112 + E12*N112 +E13*O112 + E14*P112 + E15*Q112 + G8*R112 + G9*S112 +G10*T112 + G11*U112 + G12*V112</f>
        <v>17.0085</v>
      </c>
      <c r="D42" s="8">
        <f t="shared" si="1"/>
        <v>1.214892857</v>
      </c>
      <c r="E42" s="9">
        <f>C19*B212 + C20*C212 + C21*D212 + C22*E212 + C23*F212 + C24*G212 + C25*H212 + C26*I212 + E19*J212 + E20*K212 + E21*L212 + E22*M212 + E23*N212 + E24*O212 + E25*P212 + E26*Q212</f>
        <v>1.04</v>
      </c>
      <c r="F42" s="8">
        <f t="shared" si="2"/>
        <v>0.07428571429</v>
      </c>
      <c r="G42" s="10">
        <f t="shared" si="5"/>
        <v>1.29</v>
      </c>
      <c r="H42" s="11">
        <v>1.1</v>
      </c>
      <c r="I42" s="11">
        <v>1.1</v>
      </c>
    </row>
    <row r="43">
      <c r="B43" s="4" t="s">
        <v>62</v>
      </c>
      <c r="C43" s="2">
        <f> C8*B113 + C9*C113 + C10*D113 +C11*E113 + C12*F113 + C13*G113 + C14*H113 + C15*I113 + E8*J113 + E9*K113 + E10*L113 + E11*M113 + E12*N113 +E13*O113 + E14*P113 + E15*Q113 + G8*R113 + G9*S113 +G10*T113 + G11*U113 + G12*V113</f>
        <v>211.794</v>
      </c>
      <c r="D43" s="8">
        <f t="shared" si="1"/>
        <v>15.12814286</v>
      </c>
      <c r="E43" s="9">
        <f>C19*B213 + C20*C213 + C21*D213 + C22*E213 + C23*F213 + C24*G213 + C25*H213 + C26*I213 + E19*J213 + E20*K213 + E21*L213 + E22*M213 + E23*N213 + E24*O213 + E25*P213 + E26*Q213</f>
        <v>9.578</v>
      </c>
      <c r="F43" s="8">
        <f t="shared" si="2"/>
        <v>0.6841428571</v>
      </c>
      <c r="G43" s="10">
        <f t="shared" si="5"/>
        <v>15.81</v>
      </c>
      <c r="H43" s="11">
        <v>14.0</v>
      </c>
      <c r="I43" s="11">
        <v>13.2</v>
      </c>
    </row>
    <row r="44">
      <c r="B44" s="4" t="s">
        <v>63</v>
      </c>
      <c r="C44" s="2">
        <f> C8*B114 + C9*C114 + C10*D114 +C11*E114 + C12*F114 + C13*G114 + C14*H114 + C15*I114 + E8*J114 + E9*K114 + E10*L114 + E11*M114 + E12*N114 +E13*O114 + E14*P114 + E15*Q114 + G8*R114 + G9*S114 +G10*T114 + G11*U114 + G12*V114</f>
        <v>1976.14</v>
      </c>
      <c r="D44" s="8">
        <f t="shared" si="1"/>
        <v>141.1528571</v>
      </c>
      <c r="E44" s="9">
        <f>C19*B214 + C20*C214 + C21*D214 + C22*E214 + C23*F214 + C24*G214 + C25*H214 + C26*I214 + E19*J214 + E20*K214 + E21*L214 + E22*M214 + E23*N214 + E24*O214 + E25*P214 + E26*Q214</f>
        <v>165.08</v>
      </c>
      <c r="F44" s="8">
        <f t="shared" si="2"/>
        <v>11.79142857</v>
      </c>
      <c r="G44" s="10">
        <f t="shared" si="5"/>
        <v>152.94</v>
      </c>
      <c r="H44" s="11">
        <v>425.0</v>
      </c>
      <c r="I44" s="11"/>
    </row>
    <row r="45">
      <c r="B45" s="4" t="s">
        <v>64</v>
      </c>
      <c r="C45" s="2">
        <f> C8*B115 + C9*C115 + C10*D115 +C11*E115 + C12*F115 + C13*G115 + C14*H115 + C15*I115 + E8*J115 + E9*K115 + E10*L115 + E11*M115 + E12*N115 +E13*O115 + E14*P115 + E15*Q115 + G8*R115 + G9*S115 +G10*T115 + G11*U115 + G12*V115</f>
        <v>43.778</v>
      </c>
      <c r="D45" s="8">
        <f t="shared" si="1"/>
        <v>3.127</v>
      </c>
      <c r="E45" s="9">
        <f>C19*B215 + C20*C215 + C21*D215 + C22*E215 + C23*F215 + C24*G215 + C25*H215 + C26*I215 + E19*J215 + E20*K215 + E21*L215 + E22*M215 + E23*N215 + E24*O215 + E25*P215 + E26*Q215</f>
        <v>4.2564</v>
      </c>
      <c r="F45" s="8">
        <f t="shared" si="2"/>
        <v>0.3040285714</v>
      </c>
      <c r="G45" s="10">
        <f t="shared" si="5"/>
        <v>3.43</v>
      </c>
      <c r="H45" s="11">
        <v>5.0</v>
      </c>
      <c r="I45" s="11"/>
    </row>
    <row r="46">
      <c r="B46" s="4" t="s">
        <v>65</v>
      </c>
      <c r="C46" s="2">
        <f> C8*B116 + C9*C116 + C10*D116 +C11*E116 + C12*F116 + C13*G116 + C14*H116 + C15*I116 + E8*J116 + E9*K116 + E10*L116 + E11*M116 + E12*N116 +E13*O116 + E14*P116 + E15*Q116 + G8*R116 + G9*S116 +G10*T116 + G11*U116 + G12*V116</f>
        <v>11.3551</v>
      </c>
      <c r="D46" s="8">
        <f t="shared" si="1"/>
        <v>0.8110785714</v>
      </c>
      <c r="E46" s="9">
        <f>C19*B216 + C20*C216 + C21*D216 + C22*E216 + C23*F216 + C24*G216 + C25*H216 + C26*I216 + E19*J216 + E20*K216 + E21*L216 + E22*M216 + E23*N216 + E24*O216 + E25*P216 + E26*Q216</f>
        <v>2.37</v>
      </c>
      <c r="F46" s="8">
        <f t="shared" si="2"/>
        <v>0.1692857143</v>
      </c>
      <c r="G46" s="10">
        <f t="shared" si="5"/>
        <v>0.98</v>
      </c>
      <c r="H46" s="11">
        <v>1.5</v>
      </c>
      <c r="I46" s="11">
        <v>1.2</v>
      </c>
    </row>
    <row r="47">
      <c r="B47" s="4" t="s">
        <v>66</v>
      </c>
      <c r="C47" s="2">
        <f> C8*B117 + C9*C117 + C10*D117 +C11*E117 + C12*F117 + C13*G117 + C14*H117 + C15*I117 + E8*J117 + E9*K117 + E10*L117 + E11*M117 + E12*N117 +E13*O117 + E14*P117 + E15*Q117 + G8*R117 + G9*S117 +G10*T117 + G11*U117 + G12*V117</f>
        <v>422.31</v>
      </c>
      <c r="D47" s="8">
        <f t="shared" si="1"/>
        <v>30.165</v>
      </c>
      <c r="E47" s="9">
        <f>C19*B217 + C20*C217 + C21*D217 + C22*E217 + C23*F217 + C24*G217 + C25*H217 + C26*I217 + E19*J217 + E20*K217 + E21*L217 + E22*M217 + E23*N217 + E24*O217 + E25*P217 + E26*Q217</f>
        <v>21.76</v>
      </c>
      <c r="F47" s="8">
        <f t="shared" si="2"/>
        <v>1.554285714</v>
      </c>
      <c r="G47" s="10">
        <f t="shared" si="5"/>
        <v>31.72</v>
      </c>
      <c r="H47" s="11">
        <v>30.0</v>
      </c>
      <c r="I47" s="11"/>
    </row>
    <row r="48">
      <c r="B48" s="4" t="s">
        <v>67</v>
      </c>
      <c r="C48" s="2">
        <f> C8*B118 + C9*C118 + C10*D118 +C11*E118 + C12*F118 + C13*G118 + C14*H118 + C15*I118 + E8*J118 + E9*K118 + E10*L118 + E11*M118 + E12*N118 +E13*O118 + E14*P118 + E15*Q118 + G8*R118 + G9*S118 +G10*T118 + G11*U118 + G12*V118</f>
        <v>6191.9</v>
      </c>
      <c r="D48" s="8">
        <f t="shared" si="1"/>
        <v>442.2785714</v>
      </c>
      <c r="E48" s="9">
        <f>C19*B218 + C20*C218 + C21*D218 + C22*E218 + C23*F218 + C24*G218 + C25*H218 + C26*I218 + E19*J218 + E20*K218 + E21*L218 + E22*M218 + E23*N218 + E24*O218 + E25*P218 + E26*Q218</f>
        <v>285.2</v>
      </c>
      <c r="F48" s="8">
        <f t="shared" si="2"/>
        <v>20.37142857</v>
      </c>
      <c r="G48" s="10">
        <f t="shared" si="5"/>
        <v>462.65</v>
      </c>
      <c r="H48" s="11">
        <v>400.0</v>
      </c>
      <c r="I48" s="11">
        <v>200.0</v>
      </c>
    </row>
    <row r="49">
      <c r="B49" s="4" t="s">
        <v>68</v>
      </c>
      <c r="C49" s="2">
        <f> C8*B119 + C9*C119 + C10*D119 +C11*E119 + C12*F119 + C13*G119 + C14*H119 + C15*I119 + E8*J119 + E9*K119 + E10*L119 + E11*M119 + E12*N119 +E13*O119 + E14*P119 + E15*Q119 + G8*R119 + G9*S119 +G10*T119 + G11*U119 + G12*V119</f>
        <v>18.99</v>
      </c>
      <c r="D49" s="8">
        <f t="shared" si="1"/>
        <v>1.356428571</v>
      </c>
      <c r="E49" s="9">
        <f>C19*B219 + C20*C219 + C21*D219 + C22*E219 + C23*F219 + C24*G219 + C25*H219 + C26*I219 + E19*J219 + E20*K219 + E21*L219 + E22*M219 + E23*N219 + E24*O219 + E25*P219 + E26*Q219</f>
        <v>0</v>
      </c>
      <c r="F49" s="8">
        <f t="shared" si="2"/>
        <v>0</v>
      </c>
      <c r="G49" s="10">
        <f t="shared" si="5"/>
        <v>1.36</v>
      </c>
      <c r="H49" s="11">
        <v>2.4</v>
      </c>
      <c r="I49" s="11">
        <v>1.5</v>
      </c>
    </row>
    <row r="50">
      <c r="B50" s="4" t="s">
        <v>69</v>
      </c>
      <c r="C50" s="2">
        <f> C8*B120 + C9*C120 + C10*D120 +C11*E120 + C12*F120 + C13*G120 + C14*H120 + C15*I120 + E8*J120 + E9*K120 + E10*L120 + E11*M120 + E12*N120 +E13*O120 + E14*P120 + E15*Q120 + G8*R120 + G9*S120 +G10*T120 + G11*U120 + G12*V120</f>
        <v>9087.6</v>
      </c>
      <c r="D50" s="8">
        <f t="shared" si="1"/>
        <v>649.1142857</v>
      </c>
      <c r="E50" s="9">
        <f>C19*B220 + C20*C220 + C21*D220 + C22*E220 + C23*F220 + C24*G220 + C25*H220 + C26*I220 + E19*J220 + E20*K220 + E21*L220 + E22*M220 + E23*N220 + E24*O220 + E25*P220 + E26*Q220</f>
        <v>522.4</v>
      </c>
      <c r="F50" s="8">
        <f t="shared" si="2"/>
        <v>37.31428571</v>
      </c>
      <c r="G50" s="10">
        <f t="shared" si="5"/>
        <v>686.43</v>
      </c>
      <c r="H50" s="11">
        <v>1200.0</v>
      </c>
      <c r="I50" s="11">
        <v>700.0</v>
      </c>
    </row>
    <row r="51">
      <c r="B51" s="4" t="s">
        <v>70</v>
      </c>
      <c r="C51" s="2">
        <f> C8*B121 + C9*C121 + C10*D121 +C11*E121 + C12*F121 + C13*G121 + C14*H121 + C15*I121 + E8*J121 + E9*K121 + E10*L121 + E11*M121 + E12*N121 +E13*O121 + E14*P121 + E15*Q121 + G8*R121 + G9*S121 +G10*T121 + G11*U121 + G12*V121</f>
        <v>5095.5</v>
      </c>
      <c r="D51" s="8">
        <f t="shared" si="1"/>
        <v>363.9642857</v>
      </c>
      <c r="E51" s="9">
        <f>C19*B221 + C20*C221 + C21*D221 + C22*E221 + C23*F221 + C24*G221 + C25*H221 + C26*I221 + E19*J221 + E20*K221 + E21*L221 + E22*M221 + E23*N221 + E24*O221 + E25*P221 + E26*Q221</f>
        <v>262</v>
      </c>
      <c r="F51" s="8">
        <f t="shared" si="2"/>
        <v>18.71428571</v>
      </c>
      <c r="G51" s="10">
        <f t="shared" si="5"/>
        <v>382.68</v>
      </c>
      <c r="H51" s="11">
        <v>320.0</v>
      </c>
      <c r="I51" s="11">
        <v>270.0</v>
      </c>
    </row>
    <row r="52">
      <c r="B52" s="4" t="s">
        <v>71</v>
      </c>
      <c r="C52" s="2">
        <f> C8*B122 + C9*C122 + C10*D122 +C11*E122 + C12*F122 + C13*G122 + C14*H122 + C15*I122 + E8*J122 + E9*K122 + E10*L122 + E11*M122 + E12*N122 +E13*O122 + E14*P122 + E15*Q122 + G8*R122 + G9*S122 +G10*T122 + G11*U122 + G12*V122</f>
        <v>24628.8</v>
      </c>
      <c r="D52" s="8">
        <f t="shared" si="1"/>
        <v>1759.2</v>
      </c>
      <c r="E52" s="9">
        <f>C19*B222 + C20*C222 + C21*D222 + C22*E222 + C23*F222 + C24*G222 + C25*H222 + C26*I222 + E19*J222 + E20*K222 + E21*L222 + E22*M222 + E23*N222 + E24*O222 + E25*P222 + E26*Q222</f>
        <v>4356.4</v>
      </c>
      <c r="F52" s="8">
        <f t="shared" si="2"/>
        <v>311.1714286</v>
      </c>
      <c r="G52" s="10">
        <f t="shared" si="5"/>
        <v>2070.37</v>
      </c>
      <c r="H52" s="11">
        <v>2600.0</v>
      </c>
      <c r="I52" s="11">
        <v>3500.0</v>
      </c>
    </row>
    <row r="53">
      <c r="B53" s="4" t="s">
        <v>72</v>
      </c>
      <c r="C53" s="2">
        <f> C8*B123 + C9*C123 + C10*D123 +C11*E123 + C12*F123 + C13*G123 + C14*H123 + C15*I123 + E8*J123 + E9*K123 + E10*L123 + E11*M123 + E12*N123 +E13*O123 + E14*P123 + E15*Q123 + G8*R123 + G9*S123 +G10*T123 + G11*U123 + G12*V123</f>
        <v>17473.8</v>
      </c>
      <c r="D53" s="8">
        <f t="shared" si="1"/>
        <v>1248.128571</v>
      </c>
      <c r="E53" s="9">
        <f>C19*B223 + C20*C223 + C21*D223 + C22*E223 + C23*F223 + C24*G223 + C25*H223 + C26*I223 + E19*J223 + E20*K223 + E21*L223 + E22*M223 + E23*N223 + E24*O223 + E25*P223 + E26*Q223</f>
        <v>515.2</v>
      </c>
      <c r="F53" s="8">
        <f t="shared" si="2"/>
        <v>36.8</v>
      </c>
      <c r="G53" s="10">
        <f t="shared" si="5"/>
        <v>1284.93</v>
      </c>
      <c r="H53" s="11">
        <v>700.0</v>
      </c>
      <c r="I53" s="11">
        <v>500.0</v>
      </c>
    </row>
    <row r="54">
      <c r="B54" s="4" t="s">
        <v>73</v>
      </c>
      <c r="C54" s="2">
        <f> C8*B124 + C9*C124 + C10*D124 +C11*E124 + C12*F124 + C13*G124 + C14*H124 + C15*I124 + E8*J124 + E9*K124 + E10*L124 + E11*M124 + E12*N124 +E13*O124 + E14*P124 + E15*Q124 + G8*R124 + G9*S124 +G10*T124 + G11*U124 + G12*V124</f>
        <v>167.234</v>
      </c>
      <c r="D54" s="8">
        <f t="shared" si="1"/>
        <v>11.94528571</v>
      </c>
      <c r="E54" s="9">
        <f>C19*B224 + C20*C224 + C21*D224 + C22*E224 + C23*F224 + C24*G224 + C25*H224 + C26*I224 + E19*J224 + E20*K224 + E21*L224 + E22*M224 + E23*N224 + E24*O224 + E25*P224 + E26*Q224</f>
        <v>8.86</v>
      </c>
      <c r="F54" s="8">
        <f t="shared" si="2"/>
        <v>0.6328571429</v>
      </c>
      <c r="G54" s="10">
        <f t="shared" si="5"/>
        <v>12.58</v>
      </c>
      <c r="H54" s="11">
        <v>8.0</v>
      </c>
      <c r="I54" s="11">
        <v>8.7</v>
      </c>
    </row>
    <row r="55">
      <c r="B55" s="4" t="s">
        <v>74</v>
      </c>
      <c r="C55" s="2">
        <f> C8*B125 + C9*C125 + C10*D125 +C11*E125 + C12*F125 + C13*G125 + C14*H125 + C15*I125 + E8*J125 + E9*K125 + E10*L125 + E11*M125 + E12*N125 +E13*O125 + E14*P125 + E15*Q125 + G8*R125 + G9*S125 +G10*T125 + G11*U125 + G12*V125</f>
        <v>25.4785</v>
      </c>
      <c r="D55" s="8">
        <f t="shared" si="1"/>
        <v>1.819892857</v>
      </c>
      <c r="E55" s="9">
        <f>C19*B225 + C20*C225 + C21*D225 + C22*E225 + C23*F225 + C24*G225 + C25*H225 + C26*I225 + E19*J225 + E20*K225 + E21*L225 + E22*M225 + E23*N225 + E24*O225 + E25*P225 + E26*Q225</f>
        <v>1.2636</v>
      </c>
      <c r="F55" s="8">
        <f t="shared" si="2"/>
        <v>0.09025714286</v>
      </c>
      <c r="G55" s="10">
        <f t="shared" si="5"/>
        <v>1.91</v>
      </c>
      <c r="H55" s="11">
        <v>0.9</v>
      </c>
      <c r="I55" s="11">
        <v>1.2</v>
      </c>
    </row>
    <row r="56">
      <c r="B56" s="4" t="s">
        <v>75</v>
      </c>
      <c r="C56" s="2">
        <f> C8*B126 + C9*C126 + C10*D126 +C11*E126 + C12*F126 + C13*G126 + C14*H126 + C15*I126 + E8*J126 + E9*K126 + E10*L126 + E11*M126 + E12*N126 +E13*O126 + E14*P126 + E15*Q126 + G8*R126 + G9*S126 +G10*T126 + G11*U126 + G12*V126</f>
        <v>124.058</v>
      </c>
      <c r="D56" s="8">
        <f t="shared" si="1"/>
        <v>8.861285714</v>
      </c>
      <c r="E56" s="9">
        <f>C19*B226 + C20*C226 + C21*D226 + C22*E226 + C23*F226 + C24*G226 + C25*H226 + C26*I226 + E19*J226 + E20*K226 + E21*L226 + E22*M226 + E23*N226 + E24*O226 + E25*P226 + E26*Q226</f>
        <v>3.504</v>
      </c>
      <c r="F56" s="8">
        <f t="shared" si="2"/>
        <v>0.2502857143</v>
      </c>
      <c r="G56" s="10">
        <f t="shared" si="5"/>
        <v>9.11</v>
      </c>
      <c r="H56" s="11">
        <v>8.0</v>
      </c>
      <c r="I56" s="11">
        <v>7.0</v>
      </c>
    </row>
    <row r="57">
      <c r="B57" s="4" t="s">
        <v>76</v>
      </c>
      <c r="C57" s="2">
        <f> C8*B127 + C9*C127 + C10*D127 +C11*E127 + C12*F127 + C13*G127 + C14*H127 + C15*I127 + E8*J127 + E9*K127 + E10*L127 + E11*M127 + E12*N127 +E13*O127 + E14*P127 + E15*Q127 + G8*R127 + G9*S127 +G10*T127 + G11*U127 + G12*V127</f>
        <v>65.145</v>
      </c>
      <c r="D57" s="8">
        <f t="shared" si="1"/>
        <v>4.653214286</v>
      </c>
      <c r="E57" s="9">
        <f>C19*B227 + C20*C227 + C21*D227 + C22*E227 + C23*F227 + C24*G227 + C25*H227 + C26*I227 + E19*J227 + E20*K227 + E21*L227 + E22*M227 + E23*N227 + E24*O227 + E25*P227 + E26*Q227</f>
        <v>2.7188</v>
      </c>
      <c r="F57" s="8">
        <f t="shared" si="2"/>
        <v>0.1942</v>
      </c>
      <c r="G57" s="10">
        <f t="shared" si="5"/>
        <v>4.85</v>
      </c>
      <c r="H57" s="11">
        <v>1.8</v>
      </c>
      <c r="I57" s="11"/>
    </row>
    <row r="58">
      <c r="B58" s="4" t="s">
        <v>77</v>
      </c>
      <c r="C58" s="2">
        <f> C8*B128 + C9*C128 + C10*D128 +C11*E128 + C12*F128 + C13*G128 + C14*H128 + C15*I128 + E8*J128 + E9*K128 + E10*L128 + E11*M128 + E12*N128 +E13*O128 + E14*P128 + E15*Q128 + G8*R128 + G9*S128 +G10*T128 + G11*U128 + G12*V128</f>
        <v>527.5</v>
      </c>
      <c r="D58" s="8">
        <f t="shared" si="1"/>
        <v>37.67857143</v>
      </c>
      <c r="E58" s="9">
        <f>C19*B228 + C20*C228 + C21*D228 + C22*E228 + C23*F228 + C24*G228 + C25*H228 + C26*I228 + E19*J228 + E20*K228 + E21*L228 + E22*M228 + E23*N228 + E24*O228 + E25*P228 + E26*Q228</f>
        <v>34</v>
      </c>
      <c r="F58" s="8">
        <f t="shared" si="2"/>
        <v>2.428571429</v>
      </c>
      <c r="G58" s="10">
        <f t="shared" si="5"/>
        <v>40.11</v>
      </c>
      <c r="H58" s="11">
        <v>20.0</v>
      </c>
      <c r="I58" s="11">
        <v>25.0</v>
      </c>
    </row>
    <row r="59">
      <c r="B59" s="4" t="s">
        <v>78</v>
      </c>
      <c r="C59" s="2">
        <f> C8*B129 + C9*C129 + C10*D129 +C11*E129 + C12*F129 + C13*G129 + C14*H129 + C15*I129 + E8*J129 + E9*K129 + E10*L129 + E11*M129 + E12*N129 +E13*O129 + E14*P129 + E15*Q129 + G8*R129 + G9*S129 +G10*T129 + G11*U129 + G12*V129</f>
        <v>291.11</v>
      </c>
      <c r="D59" s="8">
        <f t="shared" si="1"/>
        <v>20.79357143</v>
      </c>
      <c r="E59" s="9">
        <f>C19*B229 + C20*C229 + C21*D229 + C22*E229 + C23*F229 + C24*G229 + C25*H229 + C26*I229 + E19*J229 + E20*K229 + E21*L229 + E22*M229 + E23*N229 + E24*O229 + E25*P229 + E26*Q229</f>
        <v>3.4</v>
      </c>
      <c r="F59" s="8">
        <f t="shared" si="2"/>
        <v>0.2428571429</v>
      </c>
      <c r="G59" s="10">
        <f t="shared" si="5"/>
        <v>21.04</v>
      </c>
      <c r="H59" s="11">
        <v>55.0</v>
      </c>
      <c r="I59" s="11">
        <v>60.0</v>
      </c>
    </row>
    <row r="60">
      <c r="B60" s="4" t="s">
        <v>79</v>
      </c>
      <c r="C60" s="2">
        <f> C8*B130 + C9*C130 + C10*D130 +C11*E130 + C12*F130 + C13*G130 + C14*H130 + C15*I130 + E8*J130 + E9*K130 + E10*L130 + E11*M130 + E12*N130 +E13*O130 + E14*P130 + E15*Q130 + G8*R130 + G9*S130 +G10*T130 + G11*U130 + G12*V130</f>
        <v>2661.4</v>
      </c>
      <c r="D60" s="8">
        <f t="shared" si="1"/>
        <v>190.1</v>
      </c>
      <c r="E60" s="9">
        <f>C19*B230 + C20*C230 + C21*D230 + C22*E230 + C23*F230 + C24*G230 + C25*H230 + C26*I230 + E19*J230 + E20*K230 + E21*L230 + E22*M230 + E23*N230 + E24*O230 + E25*P230 + E26*Q230</f>
        <v>70</v>
      </c>
      <c r="F60" s="8">
        <f t="shared" si="2"/>
        <v>5</v>
      </c>
      <c r="G60" s="10">
        <f t="shared" si="5"/>
        <v>195.1</v>
      </c>
      <c r="H60" s="11">
        <v>45.0</v>
      </c>
      <c r="I60" s="11"/>
    </row>
    <row r="61">
      <c r="B61" s="4" t="s">
        <v>80</v>
      </c>
      <c r="C61" s="2">
        <f> C8*B131 + C9*C131 + C10*D131 +C11*E131 + C12*F131 + C13*G131 + C14*H131 + C15*I131 + E8*J131 + E9*K131 + E10*L131 + E11*M131 + E12*N131 +E13*O131 + E14*P131 + E15*Q131 + G8*R131 + G9*S131 +G10*T131 + G11*U131 + G12*V131</f>
        <v>6694</v>
      </c>
      <c r="D61" s="8">
        <f t="shared" si="1"/>
        <v>478.1428571</v>
      </c>
      <c r="E61" s="9">
        <f>C19*B231 + C20*C231 + C21*D231 + C22*E231 + C23*F231 + C24*G231 + C25*H231 + C26*I231 + E19*J231 + E20*K231 + E21*L231 + E22*M231 + E23*N231 + E24*O231 + E25*P231 + E26*Q231</f>
        <v>0</v>
      </c>
      <c r="F61" s="8">
        <f t="shared" si="2"/>
        <v>0</v>
      </c>
      <c r="G61" s="10">
        <f t="shared" si="5"/>
        <v>478.14</v>
      </c>
      <c r="H61" s="11">
        <v>100.0</v>
      </c>
      <c r="I61" s="11"/>
    </row>
    <row r="62">
      <c r="B62" s="4" t="s">
        <v>81</v>
      </c>
      <c r="C62" s="2">
        <f> C8*B132 + C9*C132 + C10*D132 +C11*E132 + C12*F132 + C13*G132 + C14*H132 + C15*I132 + E8*J132 + E9*K132 + E10*L132 + E11*M132 + E12*N132 +E13*O132 + E14*P132 + E15*Q132 + G8*R132 + G9*S132 +G10*T132 + G11*U132 + G12*V132</f>
        <v>9.79</v>
      </c>
      <c r="D62" s="8">
        <f t="shared" si="1"/>
        <v>0.6992857143</v>
      </c>
      <c r="E62" s="9">
        <f>C19*B232 + C20*C232 + C21*D232 + C22*E232 + C23*F232 + C24*G232 + C25*H232 + C26*I232 + E19*J232 + E20*K232 + E21*L232 + E22*M232 + E23*N232 + E24*O232 + E25*P232 + E26*Q232</f>
        <v>8.96</v>
      </c>
      <c r="F62" s="8">
        <f t="shared" si="2"/>
        <v>0.64</v>
      </c>
      <c r="G62" s="10">
        <f t="shared" si="5"/>
        <v>1.34</v>
      </c>
      <c r="H62" s="11">
        <v>1.0</v>
      </c>
      <c r="I62" s="11"/>
    </row>
    <row r="63">
      <c r="B63" s="4" t="s">
        <v>82</v>
      </c>
      <c r="C63" s="2">
        <f> C8*B133 + C9*C133 + C10*D133 +C11*E133 + C12*F133 + C13*G133 + C14*H133 + C15*I133 + E8*J133 + E9*K133 + E10*L133 + E11*M133 + E12*N133 +E13*O133 + E14*P133 + E15*Q133 + G8*R133 + G9*S133 +G10*T133 + G11*U133 + G12*V133</f>
        <v>46.616</v>
      </c>
      <c r="D63" s="8">
        <f t="shared" si="1"/>
        <v>3.329714286</v>
      </c>
      <c r="E63" s="2">
        <f>C19*B233 + C20*C233 + C21*D233 + C22*E233 + C23*F233 + C24*G233 + C25*H233 + C26*I233 + E19*J233 + E20*K233 + E21*L233 + E22*M233 + E23*N233 + E24*O233 + E25*P233 + E26*Q233</f>
        <v>0.604</v>
      </c>
      <c r="F63" s="8">
        <f t="shared" si="2"/>
        <v>0.04314285714</v>
      </c>
      <c r="G63" s="10">
        <f t="shared" si="5"/>
        <v>3.37</v>
      </c>
      <c r="H63" s="11">
        <v>1.1</v>
      </c>
      <c r="I63" s="11"/>
    </row>
    <row r="101">
      <c r="A101" s="13" t="s">
        <v>83</v>
      </c>
      <c r="B101" s="13" t="s">
        <v>84</v>
      </c>
      <c r="C101" s="14" t="s">
        <v>85</v>
      </c>
      <c r="D101" s="13" t="s">
        <v>86</v>
      </c>
      <c r="E101" s="13" t="s">
        <v>87</v>
      </c>
      <c r="F101" s="13" t="s">
        <v>88</v>
      </c>
      <c r="G101" s="13" t="s">
        <v>89</v>
      </c>
      <c r="H101" s="13" t="s">
        <v>90</v>
      </c>
      <c r="I101" s="13" t="s">
        <v>91</v>
      </c>
      <c r="J101" s="13" t="s">
        <v>92</v>
      </c>
      <c r="K101" s="13" t="s">
        <v>93</v>
      </c>
      <c r="L101" s="13" t="s">
        <v>94</v>
      </c>
      <c r="M101" s="15" t="str">
        <f t="shared" ref="M101:M134" si="6">H301</f>
        <v>Avg. Cheese</v>
      </c>
      <c r="N101" s="15" t="str">
        <f t="shared" ref="N101:N134" si="7">B301</f>
        <v>Avg. Kefir</v>
      </c>
      <c r="O101" s="13" t="s">
        <v>95</v>
      </c>
      <c r="P101" s="13" t="s">
        <v>96</v>
      </c>
      <c r="Q101" s="15" t="str">
        <f t="shared" ref="Q101:Q134" si="8">N301</f>
        <v>Avg. puffed grain</v>
      </c>
      <c r="R101" s="13" t="s">
        <v>97</v>
      </c>
      <c r="S101" s="13" t="s">
        <v>98</v>
      </c>
      <c r="T101" s="13" t="s">
        <v>99</v>
      </c>
      <c r="U101" s="13" t="s">
        <v>100</v>
      </c>
      <c r="V101" s="13" t="s">
        <v>101</v>
      </c>
      <c r="W101" s="16"/>
      <c r="X101" s="16"/>
      <c r="Y101" s="17"/>
      <c r="Z101" s="13"/>
    </row>
    <row r="102">
      <c r="A102" s="18" t="s">
        <v>102</v>
      </c>
      <c r="B102" s="18">
        <v>358.0</v>
      </c>
      <c r="C102" s="18">
        <v>347.0</v>
      </c>
      <c r="D102" s="18">
        <v>378.0</v>
      </c>
      <c r="E102" s="18">
        <v>343.0</v>
      </c>
      <c r="F102" s="18">
        <v>347.0</v>
      </c>
      <c r="G102" s="18">
        <v>342.0</v>
      </c>
      <c r="H102" s="18">
        <v>362.0</v>
      </c>
      <c r="I102" s="18">
        <v>368.0</v>
      </c>
      <c r="J102" s="18">
        <v>362.0</v>
      </c>
      <c r="K102" s="18">
        <v>366.0</v>
      </c>
      <c r="L102" s="18">
        <v>354.0</v>
      </c>
      <c r="M102" s="18">
        <f t="shared" si="6"/>
        <v>300</v>
      </c>
      <c r="N102" s="19">
        <f t="shared" si="7"/>
        <v>61</v>
      </c>
      <c r="O102" s="18">
        <v>884.0</v>
      </c>
      <c r="P102" s="18">
        <v>341.0</v>
      </c>
      <c r="Q102" s="18">
        <f t="shared" si="8"/>
        <v>383</v>
      </c>
      <c r="R102" s="18">
        <v>631.0</v>
      </c>
      <c r="S102" s="18">
        <v>590.0</v>
      </c>
      <c r="T102" s="18">
        <v>654.0</v>
      </c>
      <c r="U102" s="18">
        <v>584.0</v>
      </c>
      <c r="V102" s="18">
        <v>559.0</v>
      </c>
      <c r="W102" s="20"/>
      <c r="X102" s="20"/>
      <c r="Y102" s="21"/>
      <c r="Z102" s="18"/>
    </row>
    <row r="103">
      <c r="A103" s="19" t="s">
        <v>103</v>
      </c>
      <c r="B103" s="18">
        <v>23.9</v>
      </c>
      <c r="C103" s="18">
        <v>23.9</v>
      </c>
      <c r="D103" s="18">
        <v>11.0</v>
      </c>
      <c r="E103" s="18">
        <v>13.3</v>
      </c>
      <c r="F103" s="18">
        <v>18.2</v>
      </c>
      <c r="G103" s="18">
        <v>12.3</v>
      </c>
      <c r="H103" s="18">
        <v>7.5</v>
      </c>
      <c r="I103" s="18">
        <v>14.1</v>
      </c>
      <c r="J103" s="18">
        <v>13.5</v>
      </c>
      <c r="K103" s="18">
        <v>7.9</v>
      </c>
      <c r="L103" s="18">
        <v>12.5</v>
      </c>
      <c r="M103" s="18">
        <f t="shared" si="6"/>
        <v>14.2</v>
      </c>
      <c r="N103" s="18">
        <f t="shared" si="7"/>
        <v>3.3</v>
      </c>
      <c r="O103" s="18">
        <v>0.0</v>
      </c>
      <c r="P103" s="18">
        <v>8.1</v>
      </c>
      <c r="Q103" s="18">
        <f t="shared" si="8"/>
        <v>7</v>
      </c>
      <c r="R103" s="18">
        <v>20.4</v>
      </c>
      <c r="S103" s="18">
        <v>21.4</v>
      </c>
      <c r="T103" s="18">
        <v>15.2</v>
      </c>
      <c r="U103" s="18">
        <v>20.8</v>
      </c>
      <c r="V103" s="18">
        <v>30.2</v>
      </c>
      <c r="W103" s="20"/>
      <c r="X103" s="20"/>
      <c r="Y103" s="21"/>
      <c r="Z103" s="18"/>
    </row>
    <row r="104" ht="13.5" customHeight="1">
      <c r="A104" s="22" t="s">
        <v>104</v>
      </c>
      <c r="B104" s="22">
        <v>3.0</v>
      </c>
      <c r="C104" s="22">
        <v>6.0</v>
      </c>
      <c r="D104" s="23"/>
      <c r="E104" s="23"/>
      <c r="F104" s="22">
        <v>93.6</v>
      </c>
      <c r="G104" s="23"/>
      <c r="H104" s="23"/>
      <c r="I104" s="22">
        <v>1.0</v>
      </c>
      <c r="J104" s="23"/>
      <c r="K104" s="23"/>
      <c r="L104" s="22">
        <v>1.0</v>
      </c>
      <c r="M104" s="22">
        <f t="shared" si="6"/>
        <v>125</v>
      </c>
      <c r="N104" s="24">
        <f t="shared" si="7"/>
        <v>27</v>
      </c>
      <c r="O104" s="23"/>
      <c r="P104" s="22">
        <v>3240.0</v>
      </c>
      <c r="Q104" s="22">
        <f t="shared" si="8"/>
        <v>0</v>
      </c>
      <c r="R104" s="22">
        <v>0.0</v>
      </c>
      <c r="S104" s="22">
        <v>0.0</v>
      </c>
      <c r="T104" s="22">
        <v>1.0</v>
      </c>
      <c r="U104" s="22">
        <v>3.0</v>
      </c>
      <c r="V104" s="22">
        <v>1.0</v>
      </c>
      <c r="W104" s="23"/>
      <c r="X104" s="23"/>
      <c r="Y104" s="25"/>
      <c r="Z104" s="22"/>
    </row>
    <row r="105">
      <c r="A105" s="22" t="s">
        <v>105</v>
      </c>
      <c r="B105" s="23"/>
      <c r="C105" s="23"/>
      <c r="D105" s="23"/>
      <c r="E105" s="23"/>
      <c r="F105" s="22">
        <v>53.0</v>
      </c>
      <c r="G105" s="23"/>
      <c r="H105" s="23"/>
      <c r="I105" s="23"/>
      <c r="J105" s="23"/>
      <c r="K105" s="23"/>
      <c r="L105" s="22">
        <v>0.0</v>
      </c>
      <c r="M105" s="22">
        <f t="shared" si="6"/>
        <v>0</v>
      </c>
      <c r="N105" s="23" t="str">
        <f t="shared" si="7"/>
        <v/>
      </c>
      <c r="O105" s="23"/>
      <c r="P105" s="25">
        <v>14300.0</v>
      </c>
      <c r="Q105" s="22">
        <f t="shared" si="8"/>
        <v>0</v>
      </c>
      <c r="R105" s="22">
        <v>0.0</v>
      </c>
      <c r="S105" s="22">
        <v>0.0</v>
      </c>
      <c r="T105" s="22">
        <v>0.0</v>
      </c>
      <c r="U105" s="22">
        <v>0.0</v>
      </c>
      <c r="V105" s="22">
        <v>1.0</v>
      </c>
      <c r="W105" s="23"/>
      <c r="X105" s="23"/>
      <c r="Y105" s="25"/>
      <c r="Z105" s="22"/>
    </row>
    <row r="106">
      <c r="A106" s="22" t="s">
        <v>106</v>
      </c>
      <c r="B106" s="22">
        <v>35.0</v>
      </c>
      <c r="C106" s="22">
        <v>68.0</v>
      </c>
      <c r="D106" s="23"/>
      <c r="E106" s="23"/>
      <c r="F106" s="22">
        <v>19.0</v>
      </c>
      <c r="G106" s="23"/>
      <c r="H106" s="23"/>
      <c r="I106" s="22">
        <v>8.0</v>
      </c>
      <c r="J106" s="23"/>
      <c r="K106" s="23"/>
      <c r="L106" s="22">
        <v>13.0</v>
      </c>
      <c r="M106" s="22">
        <f t="shared" si="6"/>
        <v>3</v>
      </c>
      <c r="N106" s="23" t="str">
        <f t="shared" si="7"/>
        <v/>
      </c>
      <c r="O106" s="23"/>
      <c r="P106" s="22">
        <v>34000.0</v>
      </c>
      <c r="Q106" s="22">
        <f t="shared" si="8"/>
        <v>0</v>
      </c>
      <c r="R106" s="22">
        <v>40.0</v>
      </c>
      <c r="S106" s="22">
        <v>4.0</v>
      </c>
      <c r="T106" s="22">
        <v>12.0</v>
      </c>
      <c r="U106" s="22">
        <v>30.0</v>
      </c>
      <c r="V106" s="22">
        <v>9.0</v>
      </c>
      <c r="W106" s="23"/>
      <c r="X106" s="23"/>
      <c r="Y106" s="25"/>
      <c r="Z106" s="22"/>
    </row>
    <row r="107">
      <c r="A107" s="22" t="s">
        <v>107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2">
        <v>0.0</v>
      </c>
      <c r="M107" s="25">
        <f t="shared" si="6"/>
        <v>0.4</v>
      </c>
      <c r="N107" s="24">
        <f t="shared" si="7"/>
        <v>0.1</v>
      </c>
      <c r="O107" s="23"/>
      <c r="P107" s="23"/>
      <c r="Q107" s="22">
        <f t="shared" si="8"/>
        <v>0</v>
      </c>
      <c r="R107" s="23"/>
      <c r="S107" s="23"/>
      <c r="T107" s="23"/>
      <c r="U107" s="23"/>
      <c r="V107" s="23"/>
      <c r="W107" s="23"/>
      <c r="X107" s="23"/>
      <c r="Y107" s="25"/>
      <c r="Z107" s="23"/>
    </row>
    <row r="108">
      <c r="A108" s="22" t="s">
        <v>108</v>
      </c>
      <c r="B108" s="23"/>
      <c r="C108" s="22">
        <v>0.51</v>
      </c>
      <c r="D108" s="22">
        <v>0.05</v>
      </c>
      <c r="E108" s="23"/>
      <c r="F108" s="23"/>
      <c r="G108" s="22">
        <v>0.06</v>
      </c>
      <c r="H108" s="23"/>
      <c r="I108" s="22">
        <v>2.44</v>
      </c>
      <c r="J108" s="22">
        <v>0.17</v>
      </c>
      <c r="K108" s="22">
        <v>0.81</v>
      </c>
      <c r="L108" s="22">
        <v>0.57</v>
      </c>
      <c r="M108" s="25">
        <f t="shared" si="6"/>
        <v>0.18</v>
      </c>
      <c r="N108" s="24">
        <f t="shared" si="7"/>
        <v>0.02</v>
      </c>
      <c r="O108" s="22">
        <v>17.5</v>
      </c>
      <c r="P108" s="22">
        <v>5.45</v>
      </c>
      <c r="Q108" s="22">
        <f t="shared" si="8"/>
        <v>0.1</v>
      </c>
      <c r="R108" s="22">
        <v>1.68</v>
      </c>
      <c r="S108" s="22">
        <v>23.8</v>
      </c>
      <c r="T108" s="22">
        <v>0.7</v>
      </c>
      <c r="U108" s="22">
        <v>35.17</v>
      </c>
      <c r="V108" s="22">
        <v>2.18</v>
      </c>
      <c r="W108" s="23"/>
      <c r="X108" s="23"/>
      <c r="Y108" s="25"/>
      <c r="Z108" s="22"/>
    </row>
    <row r="109">
      <c r="A109" s="22" t="s">
        <v>71</v>
      </c>
      <c r="B109" s="23"/>
      <c r="C109" s="22">
        <v>9.0</v>
      </c>
      <c r="D109" s="22">
        <v>0.9</v>
      </c>
      <c r="E109" s="23"/>
      <c r="F109" s="23"/>
      <c r="G109" s="22">
        <v>1.9</v>
      </c>
      <c r="H109" s="23"/>
      <c r="I109" s="23"/>
      <c r="J109" s="22">
        <v>0.9</v>
      </c>
      <c r="K109" s="22">
        <v>6.0</v>
      </c>
      <c r="L109" s="22">
        <v>2.2</v>
      </c>
      <c r="M109" s="25">
        <f t="shared" si="6"/>
        <v>1.8</v>
      </c>
      <c r="N109" s="24">
        <f t="shared" si="7"/>
        <v>0.2</v>
      </c>
      <c r="O109" s="22">
        <v>71.3</v>
      </c>
      <c r="P109" s="22">
        <v>108.0</v>
      </c>
      <c r="Q109" s="22">
        <f t="shared" si="8"/>
        <v>0.1</v>
      </c>
      <c r="R109" s="23"/>
      <c r="S109" s="23"/>
      <c r="T109" s="22">
        <v>2.7</v>
      </c>
      <c r="U109" s="23"/>
      <c r="V109" s="22">
        <v>7.3</v>
      </c>
      <c r="W109" s="23"/>
      <c r="X109" s="23"/>
      <c r="Y109" s="25"/>
      <c r="Z109" s="22"/>
    </row>
    <row r="110">
      <c r="A110" s="26" t="s">
        <v>109</v>
      </c>
      <c r="B110" s="26">
        <v>1.7</v>
      </c>
      <c r="C110" s="26">
        <v>4.8</v>
      </c>
      <c r="D110" s="27"/>
      <c r="E110" s="27"/>
      <c r="F110" s="27"/>
      <c r="G110" s="27"/>
      <c r="H110" s="27"/>
      <c r="I110" s="27"/>
      <c r="J110" s="27"/>
      <c r="K110" s="26"/>
      <c r="L110" s="26">
        <v>0.0</v>
      </c>
      <c r="M110" s="28">
        <f t="shared" si="6"/>
        <v>0</v>
      </c>
      <c r="N110" s="28">
        <f t="shared" si="7"/>
        <v>0.2</v>
      </c>
      <c r="O110" s="27"/>
      <c r="P110" s="26">
        <v>14.6</v>
      </c>
      <c r="Q110" s="26">
        <f t="shared" si="8"/>
        <v>0</v>
      </c>
      <c r="R110" s="27"/>
      <c r="S110" s="27"/>
      <c r="T110" s="26">
        <v>1.3</v>
      </c>
      <c r="U110" s="26">
        <v>1.4</v>
      </c>
      <c r="V110" s="26">
        <v>1.9</v>
      </c>
      <c r="W110" s="27"/>
      <c r="X110" s="27"/>
      <c r="Y110" s="28"/>
      <c r="Z110" s="26"/>
    </row>
    <row r="111">
      <c r="A111" s="29" t="s">
        <v>110</v>
      </c>
      <c r="B111" s="26">
        <v>0.51</v>
      </c>
      <c r="C111" s="26">
        <v>0.62</v>
      </c>
      <c r="D111" s="26">
        <v>0.42</v>
      </c>
      <c r="E111" s="26">
        <v>0.1</v>
      </c>
      <c r="F111" s="26">
        <v>0.5</v>
      </c>
      <c r="G111" s="26">
        <v>0.23</v>
      </c>
      <c r="H111" s="26">
        <v>0.41</v>
      </c>
      <c r="I111" s="26">
        <v>0.36</v>
      </c>
      <c r="J111" s="26">
        <v>0.37</v>
      </c>
      <c r="K111" s="26">
        <v>0.24</v>
      </c>
      <c r="L111" s="26">
        <v>0.646</v>
      </c>
      <c r="M111" s="26">
        <f t="shared" si="6"/>
        <v>0.03</v>
      </c>
      <c r="N111" s="26">
        <f t="shared" si="7"/>
        <v>0.029</v>
      </c>
      <c r="O111" s="27"/>
      <c r="P111" s="26">
        <v>0.534</v>
      </c>
      <c r="Q111" s="26">
        <f t="shared" si="8"/>
        <v>0.441</v>
      </c>
      <c r="R111" s="26">
        <v>0.69</v>
      </c>
      <c r="S111" s="26">
        <v>0.19</v>
      </c>
      <c r="T111" s="26">
        <v>0.341</v>
      </c>
      <c r="U111" s="26">
        <v>1.48</v>
      </c>
      <c r="V111" s="26">
        <v>0.273</v>
      </c>
      <c r="W111" s="27"/>
      <c r="X111" s="27"/>
      <c r="Y111" s="28"/>
      <c r="Z111" s="26"/>
    </row>
    <row r="112">
      <c r="A112" s="29" t="s">
        <v>111</v>
      </c>
      <c r="B112" s="26">
        <v>0.1</v>
      </c>
      <c r="C112" s="26">
        <v>0.23</v>
      </c>
      <c r="D112" s="26">
        <v>0.29</v>
      </c>
      <c r="E112" s="26">
        <v>0.425</v>
      </c>
      <c r="F112" s="26">
        <v>0.45</v>
      </c>
      <c r="G112" s="26">
        <v>0.11</v>
      </c>
      <c r="H112" s="26">
        <v>0.04</v>
      </c>
      <c r="I112" s="26">
        <v>0.31</v>
      </c>
      <c r="J112" s="26">
        <v>0.19</v>
      </c>
      <c r="K112" s="26">
        <v>0.14</v>
      </c>
      <c r="L112" s="26">
        <v>0.285</v>
      </c>
      <c r="M112" s="26">
        <f t="shared" si="6"/>
        <v>0.283</v>
      </c>
      <c r="N112" s="26">
        <f t="shared" si="7"/>
        <v>0.1</v>
      </c>
      <c r="O112" s="27"/>
      <c r="P112" s="26">
        <v>0.417</v>
      </c>
      <c r="Q112" s="26">
        <f t="shared" si="8"/>
        <v>0.265</v>
      </c>
      <c r="R112" s="26">
        <v>0.09</v>
      </c>
      <c r="S112" s="26">
        <v>0.711</v>
      </c>
      <c r="T112" s="26">
        <v>0.15</v>
      </c>
      <c r="U112" s="26">
        <v>0.355</v>
      </c>
      <c r="V112" s="26">
        <v>0.153</v>
      </c>
      <c r="W112" s="27"/>
      <c r="X112" s="27"/>
      <c r="Y112" s="28"/>
      <c r="Z112" s="26"/>
    </row>
    <row r="113">
      <c r="A113" s="29" t="s">
        <v>112</v>
      </c>
      <c r="B113" s="26">
        <v>1.49</v>
      </c>
      <c r="C113" s="26">
        <v>2.25</v>
      </c>
      <c r="D113" s="26">
        <v>4.72</v>
      </c>
      <c r="E113" s="26">
        <v>7.02</v>
      </c>
      <c r="F113" s="26">
        <v>3.1</v>
      </c>
      <c r="G113" s="26">
        <v>5.11</v>
      </c>
      <c r="H113" s="26">
        <v>4.3</v>
      </c>
      <c r="I113" s="26">
        <v>1.52</v>
      </c>
      <c r="J113" s="26">
        <v>7.95</v>
      </c>
      <c r="K113" s="26">
        <v>1.04</v>
      </c>
      <c r="L113" s="26">
        <v>4.6</v>
      </c>
      <c r="M113" s="26">
        <f t="shared" si="6"/>
        <v>0.104</v>
      </c>
      <c r="N113" s="26">
        <f t="shared" si="7"/>
        <v>0.075</v>
      </c>
      <c r="O113" s="27"/>
      <c r="P113" s="26">
        <v>6.57</v>
      </c>
      <c r="Q113" s="26">
        <f t="shared" si="8"/>
        <v>3.525</v>
      </c>
      <c r="R113" s="26">
        <v>5.8</v>
      </c>
      <c r="S113" s="26">
        <v>3.5</v>
      </c>
      <c r="T113" s="26">
        <v>1.12</v>
      </c>
      <c r="U113" s="26">
        <v>8.335</v>
      </c>
      <c r="V113" s="26">
        <v>4.99</v>
      </c>
      <c r="W113" s="27"/>
      <c r="X113" s="27"/>
      <c r="Y113" s="28"/>
      <c r="Z113" s="26"/>
    </row>
    <row r="114">
      <c r="A114" s="26" t="s">
        <v>113</v>
      </c>
      <c r="B114" s="30">
        <v>96.4</v>
      </c>
      <c r="C114" s="30">
        <v>97.9</v>
      </c>
      <c r="D114" s="30">
        <v>0.0</v>
      </c>
      <c r="E114" s="30">
        <v>44.0</v>
      </c>
      <c r="F114" s="30">
        <v>20.0</v>
      </c>
      <c r="G114" s="30">
        <v>28.1</v>
      </c>
      <c r="H114" s="30">
        <v>18.0</v>
      </c>
      <c r="I114" s="30">
        <v>70.2</v>
      </c>
      <c r="J114" s="30">
        <v>15.0</v>
      </c>
      <c r="K114" s="30">
        <v>20.2</v>
      </c>
      <c r="L114" s="30">
        <v>38.0</v>
      </c>
      <c r="M114" s="31">
        <f t="shared" si="6"/>
        <v>15.4</v>
      </c>
      <c r="N114" s="30">
        <f t="shared" si="7"/>
        <v>15.2</v>
      </c>
      <c r="O114" s="32"/>
      <c r="P114" s="30">
        <v>72.1</v>
      </c>
      <c r="Q114" s="30">
        <f t="shared" si="8"/>
        <v>6</v>
      </c>
      <c r="R114" s="30">
        <v>25.6</v>
      </c>
      <c r="S114" s="30">
        <v>52.1</v>
      </c>
      <c r="T114" s="30">
        <v>39.2</v>
      </c>
      <c r="U114" s="30">
        <v>55.1</v>
      </c>
      <c r="V114" s="30">
        <v>63.0</v>
      </c>
      <c r="W114" s="27"/>
      <c r="X114" s="27"/>
      <c r="Y114" s="28"/>
      <c r="Z114" s="26"/>
    </row>
    <row r="115">
      <c r="A115" s="29" t="s">
        <v>114</v>
      </c>
      <c r="B115" s="26">
        <v>0.34</v>
      </c>
      <c r="C115" s="26">
        <v>1.91</v>
      </c>
      <c r="D115" s="26">
        <v>0.84</v>
      </c>
      <c r="E115" s="26">
        <v>1.23</v>
      </c>
      <c r="F115" s="27"/>
      <c r="G115" s="26">
        <v>1.04</v>
      </c>
      <c r="H115" s="26">
        <v>1.49</v>
      </c>
      <c r="I115" s="26">
        <v>0.77</v>
      </c>
      <c r="J115" s="26">
        <v>0.8</v>
      </c>
      <c r="K115" s="26">
        <v>0.67</v>
      </c>
      <c r="L115" s="26">
        <v>0.282</v>
      </c>
      <c r="M115" s="26">
        <f t="shared" si="6"/>
        <v>0.141</v>
      </c>
      <c r="N115" s="26">
        <f t="shared" si="7"/>
        <v>0.385</v>
      </c>
      <c r="O115" s="27"/>
      <c r="P115" s="26">
        <v>1.47</v>
      </c>
      <c r="Q115" s="26">
        <f t="shared" si="8"/>
        <v>0</v>
      </c>
      <c r="R115" s="26">
        <v>0.29</v>
      </c>
      <c r="S115" s="26">
        <v>0.314</v>
      </c>
      <c r="T115" s="26">
        <v>0.57</v>
      </c>
      <c r="U115" s="26">
        <v>1.13</v>
      </c>
      <c r="V115" s="26">
        <v>0.75</v>
      </c>
      <c r="W115" s="27"/>
      <c r="X115" s="27"/>
      <c r="Y115" s="28"/>
      <c r="Z115" s="26"/>
    </row>
    <row r="116">
      <c r="A116" s="29" t="s">
        <v>115</v>
      </c>
      <c r="B116" s="26">
        <v>0.4</v>
      </c>
      <c r="C116" s="26">
        <v>0.38</v>
      </c>
      <c r="D116" s="26">
        <v>0.38</v>
      </c>
      <c r="E116" s="26">
        <v>0.21</v>
      </c>
      <c r="F116" s="26">
        <v>0.49</v>
      </c>
      <c r="G116" s="26">
        <v>0.34</v>
      </c>
      <c r="H116" s="26">
        <v>0.5</v>
      </c>
      <c r="I116" s="26">
        <v>0.48</v>
      </c>
      <c r="J116" s="26">
        <v>0.28</v>
      </c>
      <c r="K116" s="26">
        <v>0.21</v>
      </c>
      <c r="L116" s="26">
        <v>0.318</v>
      </c>
      <c r="M116" s="26">
        <f t="shared" si="6"/>
        <v>0.037</v>
      </c>
      <c r="N116" s="26">
        <f t="shared" si="7"/>
        <v>0.032</v>
      </c>
      <c r="O116" s="27"/>
      <c r="P116" s="26">
        <v>1.04</v>
      </c>
      <c r="Q116" s="26">
        <f t="shared" si="8"/>
        <v>0</v>
      </c>
      <c r="R116" s="26">
        <v>0.4</v>
      </c>
      <c r="S116" s="26">
        <v>0.115</v>
      </c>
      <c r="T116" s="26">
        <v>0.53</v>
      </c>
      <c r="U116" s="26">
        <v>1.345</v>
      </c>
      <c r="V116" s="26">
        <v>0.143</v>
      </c>
      <c r="W116" s="27"/>
      <c r="X116" s="27"/>
      <c r="Y116" s="28"/>
      <c r="Z116" s="26"/>
    </row>
    <row r="117">
      <c r="A117" s="29" t="s">
        <v>116</v>
      </c>
      <c r="B117" s="30">
        <v>22.9</v>
      </c>
      <c r="C117" s="30">
        <v>11.2</v>
      </c>
      <c r="D117" s="30">
        <v>3.6</v>
      </c>
      <c r="E117" s="30">
        <v>17.0</v>
      </c>
      <c r="F117" s="26">
        <v>1.5</v>
      </c>
      <c r="G117" s="26">
        <v>1.5</v>
      </c>
      <c r="H117" s="30">
        <v>6.0</v>
      </c>
      <c r="I117" s="27"/>
      <c r="J117" s="30">
        <v>4.0</v>
      </c>
      <c r="K117" s="30">
        <v>9.5</v>
      </c>
      <c r="L117" s="30">
        <v>3.5</v>
      </c>
      <c r="M117" s="30">
        <f t="shared" si="6"/>
        <v>2.7</v>
      </c>
      <c r="N117" s="33">
        <f t="shared" si="7"/>
        <v>2.5</v>
      </c>
      <c r="O117" s="32"/>
      <c r="P117" s="30">
        <v>14.0</v>
      </c>
      <c r="Q117" s="30">
        <f t="shared" si="8"/>
        <v>3</v>
      </c>
      <c r="R117" s="32"/>
      <c r="S117" s="30">
        <v>18.0</v>
      </c>
      <c r="T117" s="30">
        <v>19.0</v>
      </c>
      <c r="U117" s="32"/>
      <c r="V117" s="32"/>
      <c r="W117" s="27"/>
      <c r="X117" s="27"/>
      <c r="Y117" s="28"/>
      <c r="Z117" s="26"/>
    </row>
    <row r="118">
      <c r="A118" s="29" t="s">
        <v>117</v>
      </c>
      <c r="B118" s="26">
        <v>204.0</v>
      </c>
      <c r="C118" s="26">
        <v>625.0</v>
      </c>
      <c r="D118" s="26">
        <v>85.0</v>
      </c>
      <c r="E118" s="26">
        <v>30.0</v>
      </c>
      <c r="F118" s="27"/>
      <c r="G118" s="26">
        <v>27.0</v>
      </c>
      <c r="H118" s="26">
        <v>20.0</v>
      </c>
      <c r="I118" s="26">
        <v>184.0</v>
      </c>
      <c r="J118" s="26">
        <v>59.0</v>
      </c>
      <c r="K118" s="26">
        <v>47.0</v>
      </c>
      <c r="L118" s="26">
        <v>19.0</v>
      </c>
      <c r="M118" s="26">
        <f t="shared" si="6"/>
        <v>7</v>
      </c>
      <c r="N118" s="29">
        <f t="shared" si="7"/>
        <v>7</v>
      </c>
      <c r="O118" s="27"/>
      <c r="P118" s="28">
        <v>55.0</v>
      </c>
      <c r="Q118" s="26">
        <f t="shared" si="8"/>
        <v>154</v>
      </c>
      <c r="R118" s="26">
        <v>115.0</v>
      </c>
      <c r="S118" s="26">
        <v>49.0</v>
      </c>
      <c r="T118" s="26">
        <v>98.0</v>
      </c>
      <c r="U118" s="26">
        <v>227.0</v>
      </c>
      <c r="V118" s="26">
        <v>58.0</v>
      </c>
      <c r="W118" s="27"/>
      <c r="X118" s="27"/>
      <c r="Y118" s="28"/>
      <c r="Z118" s="26"/>
    </row>
    <row r="119">
      <c r="A119" s="29" t="s">
        <v>118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6">
        <v>0.0</v>
      </c>
      <c r="M119" s="28">
        <f t="shared" si="6"/>
        <v>1.69</v>
      </c>
      <c r="N119" s="26">
        <f t="shared" si="7"/>
        <v>0.29</v>
      </c>
      <c r="O119" s="27"/>
      <c r="P119" s="27"/>
      <c r="Q119" s="26">
        <f t="shared" si="8"/>
        <v>0</v>
      </c>
      <c r="R119" s="27"/>
      <c r="S119" s="27"/>
      <c r="T119" s="27"/>
      <c r="U119" s="27"/>
      <c r="V119" s="27"/>
      <c r="W119" s="27"/>
      <c r="X119" s="27"/>
      <c r="Y119" s="28"/>
      <c r="Z119" s="27"/>
    </row>
    <row r="120">
      <c r="A120" s="34" t="s">
        <v>119</v>
      </c>
      <c r="B120" s="35">
        <v>48.0</v>
      </c>
      <c r="C120" s="35">
        <v>132.0</v>
      </c>
      <c r="D120" s="35">
        <v>8.0</v>
      </c>
      <c r="E120" s="35">
        <v>18.0</v>
      </c>
      <c r="F120" s="35">
        <v>78.0</v>
      </c>
      <c r="G120" s="35">
        <v>35.0</v>
      </c>
      <c r="H120" s="35">
        <v>33.0</v>
      </c>
      <c r="I120" s="35">
        <v>47.0</v>
      </c>
      <c r="J120" s="35">
        <v>27.0</v>
      </c>
      <c r="K120" s="35">
        <v>31.0</v>
      </c>
      <c r="L120" s="35">
        <v>33.0</v>
      </c>
      <c r="M120" s="35">
        <f t="shared" si="6"/>
        <v>493</v>
      </c>
      <c r="N120" s="35">
        <f t="shared" si="7"/>
        <v>121</v>
      </c>
      <c r="O120" s="36"/>
      <c r="P120" s="35">
        <v>212.0</v>
      </c>
      <c r="Q120" s="35">
        <f t="shared" si="8"/>
        <v>9</v>
      </c>
      <c r="R120" s="35">
        <v>60.0</v>
      </c>
      <c r="S120" s="35">
        <v>236.0</v>
      </c>
      <c r="T120" s="35">
        <v>98.0</v>
      </c>
      <c r="U120" s="35">
        <v>78.0</v>
      </c>
      <c r="V120" s="35">
        <v>46.0</v>
      </c>
      <c r="W120" s="36"/>
      <c r="X120" s="36"/>
      <c r="Y120" s="37"/>
      <c r="Z120" s="35"/>
    </row>
    <row r="121">
      <c r="A121" s="35" t="s">
        <v>120</v>
      </c>
      <c r="B121" s="35">
        <v>59.0</v>
      </c>
      <c r="C121" s="35">
        <v>189.0</v>
      </c>
      <c r="D121" s="35">
        <v>114.0</v>
      </c>
      <c r="E121" s="35">
        <v>231.0</v>
      </c>
      <c r="F121" s="36"/>
      <c r="G121" s="35">
        <v>164.0</v>
      </c>
      <c r="H121" s="35">
        <v>143.0</v>
      </c>
      <c r="I121" s="35">
        <v>197.0</v>
      </c>
      <c r="J121" s="35">
        <v>104.0</v>
      </c>
      <c r="K121" s="35">
        <v>78.0</v>
      </c>
      <c r="L121" s="35">
        <v>133.0</v>
      </c>
      <c r="M121" s="35">
        <f t="shared" si="6"/>
        <v>19</v>
      </c>
      <c r="N121" s="34">
        <f t="shared" si="7"/>
        <v>12</v>
      </c>
      <c r="O121" s="36"/>
      <c r="P121" s="35">
        <v>118.0</v>
      </c>
      <c r="Q121" s="35">
        <f t="shared" si="8"/>
        <v>30</v>
      </c>
      <c r="R121" s="35">
        <v>345.0</v>
      </c>
      <c r="S121" s="35">
        <v>268.0</v>
      </c>
      <c r="T121" s="35">
        <v>158.0</v>
      </c>
      <c r="U121" s="35">
        <v>325.0</v>
      </c>
      <c r="V121" s="35">
        <v>592.0</v>
      </c>
      <c r="W121" s="36"/>
      <c r="X121" s="36"/>
      <c r="Y121" s="37"/>
      <c r="Z121" s="35"/>
    </row>
    <row r="122">
      <c r="A122" s="35" t="s">
        <v>121</v>
      </c>
      <c r="B122" s="35">
        <v>668.0</v>
      </c>
      <c r="C122" s="35">
        <v>1246.0</v>
      </c>
      <c r="D122" s="35">
        <v>195.0</v>
      </c>
      <c r="E122" s="35">
        <v>460.0</v>
      </c>
      <c r="F122" s="35">
        <v>390.0</v>
      </c>
      <c r="G122" s="35">
        <v>410.0</v>
      </c>
      <c r="H122" s="35">
        <v>268.0</v>
      </c>
      <c r="I122" s="35">
        <v>563.0</v>
      </c>
      <c r="J122" s="35">
        <v>366.0</v>
      </c>
      <c r="K122" s="35">
        <v>319.0</v>
      </c>
      <c r="L122" s="35">
        <v>452.0</v>
      </c>
      <c r="M122" s="35">
        <f t="shared" si="6"/>
        <v>62</v>
      </c>
      <c r="N122" s="34">
        <f t="shared" si="7"/>
        <v>155</v>
      </c>
      <c r="O122" s="36"/>
      <c r="P122" s="35">
        <v>2540.0</v>
      </c>
      <c r="Q122" s="35">
        <f t="shared" si="8"/>
        <v>116</v>
      </c>
      <c r="R122" s="35">
        <v>370.0</v>
      </c>
      <c r="S122" s="35">
        <v>659.0</v>
      </c>
      <c r="T122" s="35">
        <v>441.0</v>
      </c>
      <c r="U122" s="35">
        <v>645.0</v>
      </c>
      <c r="V122" s="35">
        <v>809.0</v>
      </c>
      <c r="W122" s="36"/>
      <c r="X122" s="36"/>
      <c r="Y122" s="37"/>
      <c r="Z122" s="35"/>
    </row>
    <row r="123">
      <c r="A123" s="35" t="s">
        <v>122</v>
      </c>
      <c r="B123" s="35">
        <v>294.0</v>
      </c>
      <c r="C123" s="35">
        <v>367.0</v>
      </c>
      <c r="D123" s="35">
        <v>285.0</v>
      </c>
      <c r="E123" s="35">
        <v>347.0</v>
      </c>
      <c r="F123" s="35">
        <v>415.0</v>
      </c>
      <c r="G123" s="35">
        <v>300.0</v>
      </c>
      <c r="H123" s="35">
        <v>264.0</v>
      </c>
      <c r="I123" s="35">
        <v>457.0</v>
      </c>
      <c r="J123" s="35">
        <v>287.0</v>
      </c>
      <c r="K123" s="35">
        <v>269.0</v>
      </c>
      <c r="L123" s="35">
        <v>264.0</v>
      </c>
      <c r="M123" s="35">
        <f t="shared" si="6"/>
        <v>337</v>
      </c>
      <c r="N123" s="34">
        <f t="shared" si="7"/>
        <v>95</v>
      </c>
      <c r="O123" s="36"/>
      <c r="P123" s="35">
        <v>346.0</v>
      </c>
      <c r="Q123" s="35">
        <f t="shared" si="8"/>
        <v>118</v>
      </c>
      <c r="R123" s="35">
        <v>667.0</v>
      </c>
      <c r="S123" s="35">
        <v>481.0</v>
      </c>
      <c r="T123" s="35">
        <v>346.0</v>
      </c>
      <c r="U123" s="35">
        <v>660.0</v>
      </c>
      <c r="V123" s="35">
        <v>1233.0</v>
      </c>
      <c r="W123" s="36"/>
      <c r="X123" s="36"/>
      <c r="Y123" s="37"/>
      <c r="Z123" s="35"/>
    </row>
    <row r="124">
      <c r="A124" s="35" t="s">
        <v>123</v>
      </c>
      <c r="B124" s="35">
        <v>7.39</v>
      </c>
      <c r="C124" s="35">
        <v>6.74</v>
      </c>
      <c r="D124" s="35">
        <v>3.01</v>
      </c>
      <c r="E124" s="35">
        <v>2.2</v>
      </c>
      <c r="F124" s="35">
        <v>4.59</v>
      </c>
      <c r="G124" s="35">
        <v>2.46</v>
      </c>
      <c r="H124" s="35">
        <v>1.8</v>
      </c>
      <c r="I124" s="35">
        <v>4.57</v>
      </c>
      <c r="J124" s="35">
        <v>3.33</v>
      </c>
      <c r="K124" s="35">
        <v>2.4</v>
      </c>
      <c r="L124" s="35">
        <v>3.6</v>
      </c>
      <c r="M124" s="35">
        <f t="shared" si="6"/>
        <v>0.44</v>
      </c>
      <c r="N124" s="34">
        <f t="shared" si="7"/>
        <v>0.04</v>
      </c>
      <c r="O124" s="36"/>
      <c r="P124" s="35">
        <v>3.93</v>
      </c>
      <c r="Q124" s="35">
        <f t="shared" si="8"/>
        <v>2.86</v>
      </c>
      <c r="R124" s="35">
        <v>6.4</v>
      </c>
      <c r="S124" s="35">
        <v>3.3</v>
      </c>
      <c r="T124" s="35">
        <v>2.9</v>
      </c>
      <c r="U124" s="35">
        <v>5.25</v>
      </c>
      <c r="V124" s="35">
        <v>8.8</v>
      </c>
      <c r="W124" s="36"/>
      <c r="X124" s="36"/>
      <c r="Y124" s="37"/>
      <c r="Z124" s="35"/>
    </row>
    <row r="125">
      <c r="A125" s="35" t="s">
        <v>124</v>
      </c>
      <c r="B125" s="35">
        <v>1.303</v>
      </c>
      <c r="C125" s="35">
        <v>0.941</v>
      </c>
      <c r="D125" s="35">
        <v>0.75</v>
      </c>
      <c r="E125" s="35">
        <v>1.1</v>
      </c>
      <c r="F125" s="35">
        <v>0.64</v>
      </c>
      <c r="G125" s="35">
        <v>0.335</v>
      </c>
      <c r="H125" s="35">
        <v>0.277</v>
      </c>
      <c r="I125" s="35">
        <v>0.59</v>
      </c>
      <c r="J125" s="35">
        <v>0.426</v>
      </c>
      <c r="K125" s="36"/>
      <c r="L125" s="35">
        <v>0.498</v>
      </c>
      <c r="M125" s="35">
        <f t="shared" si="6"/>
        <v>0.011</v>
      </c>
      <c r="N125" s="34">
        <f t="shared" si="7"/>
        <v>0.009</v>
      </c>
      <c r="O125" s="36"/>
      <c r="P125" s="35">
        <v>0.37</v>
      </c>
      <c r="Q125" s="35">
        <f t="shared" si="8"/>
        <v>0.239</v>
      </c>
      <c r="R125" s="35">
        <v>1.4</v>
      </c>
      <c r="S125" s="35">
        <v>1.0</v>
      </c>
      <c r="T125" s="35">
        <v>1.6</v>
      </c>
      <c r="U125" s="35">
        <v>1.8</v>
      </c>
      <c r="V125" s="35">
        <v>1.3</v>
      </c>
      <c r="W125" s="36"/>
      <c r="X125" s="36"/>
      <c r="Y125" s="37"/>
      <c r="Z125" s="35"/>
    </row>
    <row r="126">
      <c r="A126" s="34" t="s">
        <v>125</v>
      </c>
      <c r="B126" s="35">
        <v>3.6</v>
      </c>
      <c r="C126" s="35">
        <v>2.68</v>
      </c>
      <c r="D126" s="35">
        <v>1.7</v>
      </c>
      <c r="E126" s="35">
        <v>2.4</v>
      </c>
      <c r="F126" s="35">
        <v>2.24</v>
      </c>
      <c r="G126" s="35">
        <v>1.93</v>
      </c>
      <c r="H126" s="35">
        <v>2.02</v>
      </c>
      <c r="I126" s="35">
        <v>3.1</v>
      </c>
      <c r="J126" s="35">
        <v>2.4</v>
      </c>
      <c r="K126" s="35">
        <v>2.4</v>
      </c>
      <c r="L126" s="35">
        <v>2.77</v>
      </c>
      <c r="M126" s="35">
        <f t="shared" si="6"/>
        <v>2.88</v>
      </c>
      <c r="N126" s="34">
        <f t="shared" si="7"/>
        <v>0.46</v>
      </c>
      <c r="O126" s="36"/>
      <c r="P126" s="35">
        <v>1.57</v>
      </c>
      <c r="Q126" s="35">
        <f t="shared" si="8"/>
        <v>1.1</v>
      </c>
      <c r="R126" s="35">
        <v>6.7</v>
      </c>
      <c r="S126" s="35">
        <v>3.0</v>
      </c>
      <c r="T126" s="35">
        <v>3.1</v>
      </c>
      <c r="U126" s="35">
        <v>5.0</v>
      </c>
      <c r="V126" s="35">
        <v>7.8</v>
      </c>
      <c r="W126" s="36"/>
      <c r="X126" s="36"/>
      <c r="Y126" s="37"/>
      <c r="Z126" s="35"/>
    </row>
    <row r="127">
      <c r="A127" s="35" t="s">
        <v>126</v>
      </c>
      <c r="B127" s="35">
        <v>1.716</v>
      </c>
      <c r="C127" s="35">
        <v>1.035</v>
      </c>
      <c r="D127" s="35">
        <v>1.632</v>
      </c>
      <c r="E127" s="35">
        <v>1.3</v>
      </c>
      <c r="F127" s="35">
        <v>4.4</v>
      </c>
      <c r="G127" s="35">
        <v>3.048</v>
      </c>
      <c r="H127" s="35">
        <v>3.743</v>
      </c>
      <c r="I127" s="35">
        <v>2.033</v>
      </c>
      <c r="J127" s="35">
        <v>2.24</v>
      </c>
      <c r="K127" s="35">
        <v>2.5</v>
      </c>
      <c r="L127" s="35">
        <v>1.94</v>
      </c>
      <c r="M127" s="35">
        <f t="shared" si="6"/>
        <v>0.028</v>
      </c>
      <c r="N127" s="34">
        <f t="shared" si="7"/>
        <v>0.004</v>
      </c>
      <c r="O127" s="36"/>
      <c r="P127" s="35">
        <v>1.12</v>
      </c>
      <c r="Q127" s="35">
        <f t="shared" si="8"/>
        <v>0</v>
      </c>
      <c r="R127" s="35">
        <v>1.4</v>
      </c>
      <c r="S127" s="35">
        <v>1.8</v>
      </c>
      <c r="T127" s="35">
        <v>3.4</v>
      </c>
      <c r="U127" s="35">
        <v>1.95</v>
      </c>
      <c r="V127" s="35">
        <v>4.5</v>
      </c>
      <c r="W127" s="36"/>
      <c r="X127" s="36"/>
      <c r="Y127" s="37"/>
      <c r="Z127" s="35"/>
    </row>
    <row r="128">
      <c r="A128" s="38" t="s">
        <v>127</v>
      </c>
      <c r="B128" s="39">
        <v>2.0</v>
      </c>
      <c r="C128" s="39">
        <v>3.0</v>
      </c>
      <c r="D128" s="39">
        <v>38.0</v>
      </c>
      <c r="E128" s="39">
        <v>19.0</v>
      </c>
      <c r="F128" s="40"/>
      <c r="G128" s="40"/>
      <c r="H128" s="39">
        <v>30.0</v>
      </c>
      <c r="I128" s="40"/>
      <c r="J128" s="39">
        <v>10.0</v>
      </c>
      <c r="K128" s="39">
        <v>10.0</v>
      </c>
      <c r="L128" s="39">
        <v>1.0</v>
      </c>
      <c r="M128" s="41">
        <f t="shared" si="6"/>
        <v>1</v>
      </c>
      <c r="N128" s="40" t="str">
        <f t="shared" si="7"/>
        <v/>
      </c>
      <c r="O128" s="40"/>
      <c r="P128" s="39">
        <v>5.0</v>
      </c>
      <c r="Q128" s="39">
        <f t="shared" si="8"/>
        <v>12</v>
      </c>
      <c r="R128" s="39">
        <v>1.0</v>
      </c>
      <c r="S128" s="39">
        <v>9.0</v>
      </c>
      <c r="T128" s="40"/>
      <c r="U128" s="39">
        <v>1.0</v>
      </c>
      <c r="V128" s="39">
        <v>13.0</v>
      </c>
      <c r="W128" s="40"/>
      <c r="X128" s="40"/>
      <c r="Y128" s="42"/>
      <c r="Z128" s="40"/>
    </row>
    <row r="129">
      <c r="A129" s="38" t="s">
        <v>128</v>
      </c>
      <c r="B129" s="39"/>
      <c r="C129" s="39">
        <v>8.2</v>
      </c>
      <c r="D129" s="39">
        <v>2.7</v>
      </c>
      <c r="E129" s="39">
        <v>7.0</v>
      </c>
      <c r="F129" s="39">
        <v>3.0</v>
      </c>
      <c r="G129" s="39">
        <v>3.0</v>
      </c>
      <c r="H129" s="39">
        <v>3.0</v>
      </c>
      <c r="I129" s="39">
        <v>8.5</v>
      </c>
      <c r="J129" s="39">
        <v>3.0</v>
      </c>
      <c r="K129" s="39">
        <v>2.0</v>
      </c>
      <c r="L129" s="39">
        <v>1.0</v>
      </c>
      <c r="M129" s="39">
        <f t="shared" si="6"/>
        <v>15</v>
      </c>
      <c r="N129" s="41">
        <f t="shared" si="7"/>
        <v>2.2</v>
      </c>
      <c r="O129" s="43"/>
      <c r="P129" s="41">
        <v>5.0</v>
      </c>
      <c r="Q129" s="39">
        <f t="shared" si="8"/>
        <v>3</v>
      </c>
      <c r="R129" s="39">
        <v>10.0</v>
      </c>
      <c r="S129" s="39">
        <v>1.0</v>
      </c>
      <c r="T129" s="39"/>
      <c r="U129" s="39">
        <v>53.0</v>
      </c>
      <c r="V129" s="39">
        <v>5.0</v>
      </c>
      <c r="W129" s="40"/>
      <c r="X129" s="40"/>
      <c r="Y129" s="42"/>
      <c r="Z129" s="39"/>
    </row>
    <row r="130">
      <c r="A130" s="38" t="s">
        <v>129</v>
      </c>
      <c r="B130" s="39">
        <v>180.0</v>
      </c>
      <c r="C130" s="39">
        <v>410.0</v>
      </c>
      <c r="D130" s="43"/>
      <c r="E130" s="39">
        <v>43.0</v>
      </c>
      <c r="F130" s="43"/>
      <c r="G130" s="43"/>
      <c r="H130" s="39">
        <v>25.0</v>
      </c>
      <c r="I130" s="43"/>
      <c r="J130" s="43"/>
      <c r="K130" s="43"/>
      <c r="L130" s="39">
        <v>9.0</v>
      </c>
      <c r="M130" s="39">
        <f t="shared" si="6"/>
        <v>7</v>
      </c>
      <c r="N130" s="39">
        <f t="shared" si="7"/>
        <v>10</v>
      </c>
      <c r="O130" s="43"/>
      <c r="P130" s="39">
        <v>10.0</v>
      </c>
      <c r="Q130" s="39">
        <f t="shared" si="8"/>
        <v>13</v>
      </c>
      <c r="R130" s="39">
        <v>120.0</v>
      </c>
      <c r="S130" s="39">
        <v>29.0</v>
      </c>
      <c r="T130" s="43"/>
      <c r="U130" s="39">
        <v>28.0</v>
      </c>
      <c r="V130" s="39">
        <v>42.0</v>
      </c>
      <c r="W130" s="40"/>
      <c r="X130" s="40"/>
      <c r="Y130" s="42"/>
      <c r="Z130" s="40"/>
    </row>
    <row r="131">
      <c r="A131" s="38" t="s">
        <v>130</v>
      </c>
      <c r="B131" s="38"/>
      <c r="C131" s="40"/>
      <c r="D131" s="40"/>
      <c r="E131" s="39">
        <v>170.0</v>
      </c>
      <c r="F131" s="40"/>
      <c r="G131" s="40"/>
      <c r="H131" s="39">
        <v>400.0</v>
      </c>
      <c r="I131" s="40"/>
      <c r="J131" s="40"/>
      <c r="K131" s="39">
        <v>121.0</v>
      </c>
      <c r="L131" s="39">
        <v>172.0</v>
      </c>
      <c r="M131" s="39">
        <f t="shared" si="6"/>
        <v>5</v>
      </c>
      <c r="N131" s="40">
        <f t="shared" si="7"/>
        <v>5</v>
      </c>
      <c r="O131" s="40"/>
      <c r="P131" s="41">
        <v>495.0</v>
      </c>
      <c r="Q131" s="39">
        <f t="shared" si="8"/>
        <v>400</v>
      </c>
      <c r="R131" s="40"/>
      <c r="S131" s="40"/>
      <c r="T131" s="40"/>
      <c r="U131" s="40"/>
      <c r="V131" s="40"/>
      <c r="W131" s="40"/>
      <c r="X131" s="40"/>
      <c r="Y131" s="42"/>
      <c r="Z131" s="40"/>
    </row>
    <row r="132">
      <c r="A132" s="38" t="s">
        <v>131</v>
      </c>
      <c r="B132" s="39">
        <v>0.74</v>
      </c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 t="str">
        <f t="shared" si="6"/>
        <v/>
      </c>
      <c r="N132" s="40" t="str">
        <f t="shared" si="7"/>
        <v/>
      </c>
      <c r="O132" s="40"/>
      <c r="P132" s="39">
        <v>1.5</v>
      </c>
      <c r="Q132" s="39">
        <f t="shared" si="8"/>
        <v>0.09</v>
      </c>
      <c r="R132" s="40"/>
      <c r="S132" s="39">
        <v>2.82</v>
      </c>
      <c r="T132" s="39">
        <v>1.63</v>
      </c>
      <c r="U132" s="40"/>
      <c r="V132" s="40"/>
      <c r="W132" s="40"/>
      <c r="X132" s="40"/>
      <c r="Y132" s="40"/>
      <c r="Z132" s="40"/>
    </row>
    <row r="133">
      <c r="A133" s="44" t="s">
        <v>82</v>
      </c>
      <c r="B133" s="45">
        <v>0.25</v>
      </c>
      <c r="C133" s="45">
        <v>0.027</v>
      </c>
      <c r="D133" s="45">
        <v>0.044</v>
      </c>
      <c r="E133" s="45">
        <v>0.062</v>
      </c>
      <c r="F133" s="45">
        <v>0.04</v>
      </c>
      <c r="G133" s="45">
        <v>0.023</v>
      </c>
      <c r="H133" s="45">
        <v>0.032</v>
      </c>
      <c r="I133" s="45">
        <v>0.26</v>
      </c>
      <c r="J133" s="45">
        <v>0.062</v>
      </c>
      <c r="K133" s="45">
        <v>0.079</v>
      </c>
      <c r="L133" s="45">
        <v>0.11</v>
      </c>
      <c r="M133" s="45">
        <f t="shared" si="6"/>
        <v>0.265</v>
      </c>
      <c r="N133" s="45">
        <f t="shared" si="7"/>
        <v>0.016</v>
      </c>
      <c r="O133" s="45">
        <v>9.14</v>
      </c>
      <c r="P133" s="45">
        <v>0.095</v>
      </c>
      <c r="Q133" s="45">
        <f t="shared" si="8"/>
        <v>0.06</v>
      </c>
      <c r="R133" s="45">
        <v>0.263</v>
      </c>
      <c r="S133" s="45">
        <v>0.004</v>
      </c>
      <c r="T133" s="45">
        <v>9.08</v>
      </c>
      <c r="U133" s="45">
        <v>0.06</v>
      </c>
      <c r="V133" s="45">
        <v>0.12</v>
      </c>
      <c r="W133" s="46"/>
      <c r="X133" s="46"/>
      <c r="Y133" s="46"/>
      <c r="Z133" s="46"/>
    </row>
    <row r="134">
      <c r="A134" s="44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 t="str">
        <f t="shared" si="6"/>
        <v/>
      </c>
      <c r="N134" s="46" t="str">
        <f t="shared" si="7"/>
        <v/>
      </c>
      <c r="O134" s="46"/>
      <c r="P134" s="46"/>
      <c r="Q134" s="46" t="str">
        <f t="shared" si="8"/>
        <v/>
      </c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K135" s="4"/>
      <c r="N135" s="9"/>
      <c r="P135" s="10"/>
      <c r="Q135" s="11"/>
      <c r="R135" s="11"/>
    </row>
    <row r="136">
      <c r="K136" s="4"/>
      <c r="N136" s="9"/>
      <c r="P136" s="10"/>
      <c r="Q136" s="11"/>
      <c r="R136" s="11"/>
    </row>
    <row r="137">
      <c r="K137" s="4"/>
      <c r="N137" s="9"/>
      <c r="P137" s="10"/>
      <c r="Q137" s="11"/>
      <c r="R137" s="11"/>
    </row>
    <row r="138">
      <c r="K138" s="4"/>
      <c r="N138" s="9"/>
      <c r="P138" s="10"/>
      <c r="Q138" s="11"/>
      <c r="R138" s="11"/>
    </row>
    <row r="139">
      <c r="K139" s="4"/>
      <c r="N139" s="9"/>
      <c r="P139" s="10"/>
      <c r="Q139" s="11"/>
      <c r="R139" s="11"/>
    </row>
    <row r="140">
      <c r="K140" s="4"/>
      <c r="N140" s="9"/>
      <c r="P140" s="10"/>
      <c r="Q140" s="11"/>
      <c r="R140" s="11"/>
    </row>
    <row r="141">
      <c r="K141" s="4"/>
      <c r="N141" s="9"/>
      <c r="P141" s="10"/>
      <c r="Q141" s="11"/>
      <c r="R141" s="11"/>
    </row>
    <row r="142">
      <c r="K142" s="4"/>
      <c r="N142" s="9"/>
      <c r="P142" s="10"/>
      <c r="Q142" s="11"/>
      <c r="R142" s="11"/>
    </row>
    <row r="143">
      <c r="K143" s="4"/>
      <c r="N143" s="9"/>
      <c r="P143" s="10"/>
      <c r="Q143" s="11"/>
      <c r="R143" s="11"/>
    </row>
    <row r="144">
      <c r="K144" s="4"/>
      <c r="N144" s="9"/>
      <c r="P144" s="10"/>
      <c r="Q144" s="11"/>
      <c r="R144" s="11"/>
    </row>
    <row r="145">
      <c r="K145" s="4"/>
      <c r="N145" s="9"/>
      <c r="P145" s="10"/>
      <c r="Q145" s="11"/>
      <c r="R145" s="11"/>
    </row>
    <row r="146">
      <c r="K146" s="4"/>
      <c r="N146" s="9"/>
      <c r="P146" s="10"/>
      <c r="Q146" s="11"/>
      <c r="R146" s="11"/>
    </row>
    <row r="147">
      <c r="K147" s="4"/>
      <c r="N147" s="9"/>
      <c r="P147" s="10"/>
      <c r="Q147" s="11"/>
      <c r="R147" s="11"/>
    </row>
    <row r="148">
      <c r="K148" s="4"/>
      <c r="N148" s="9"/>
      <c r="P148" s="10"/>
      <c r="Q148" s="11"/>
      <c r="R148" s="11"/>
    </row>
    <row r="149">
      <c r="K149" s="4"/>
      <c r="N149" s="9"/>
      <c r="P149" s="10"/>
      <c r="Q149" s="11"/>
      <c r="R149" s="11"/>
    </row>
    <row r="150">
      <c r="K150" s="4"/>
      <c r="N150" s="9"/>
      <c r="P150" s="10"/>
      <c r="Q150" s="11"/>
      <c r="R150" s="11"/>
    </row>
    <row r="151">
      <c r="K151" s="4"/>
      <c r="N151" s="9"/>
      <c r="P151" s="10"/>
      <c r="Q151" s="11"/>
      <c r="R151" s="11"/>
    </row>
    <row r="152">
      <c r="K152" s="4"/>
      <c r="N152" s="9"/>
      <c r="P152" s="10"/>
      <c r="Q152" s="11"/>
      <c r="R152" s="11"/>
    </row>
    <row r="153">
      <c r="K153" s="4"/>
      <c r="P153" s="10"/>
      <c r="Q153" s="11"/>
      <c r="R153" s="11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201">
      <c r="A201" s="48" t="s">
        <v>132</v>
      </c>
      <c r="B201" s="48" t="s">
        <v>133</v>
      </c>
      <c r="C201" s="48" t="s">
        <v>134</v>
      </c>
      <c r="D201" s="48" t="s">
        <v>135</v>
      </c>
      <c r="E201" s="48" t="s">
        <v>136</v>
      </c>
      <c r="F201" s="48" t="s">
        <v>137</v>
      </c>
      <c r="G201" s="48" t="s">
        <v>138</v>
      </c>
      <c r="H201" s="48" t="s">
        <v>139</v>
      </c>
      <c r="I201" s="48" t="s">
        <v>140</v>
      </c>
      <c r="J201" s="49" t="s">
        <v>141</v>
      </c>
      <c r="K201" s="48" t="s">
        <v>142</v>
      </c>
      <c r="L201" s="13" t="s">
        <v>143</v>
      </c>
      <c r="M201" s="48" t="s">
        <v>144</v>
      </c>
      <c r="N201" s="48" t="s">
        <v>145</v>
      </c>
      <c r="O201" s="48" t="s">
        <v>146</v>
      </c>
      <c r="P201" s="48" t="s">
        <v>147</v>
      </c>
      <c r="Q201" s="48" t="s">
        <v>148</v>
      </c>
      <c r="R201" s="50"/>
      <c r="S201" s="50"/>
      <c r="T201" s="50"/>
      <c r="U201" s="50"/>
      <c r="V201" s="50"/>
      <c r="W201" s="50"/>
      <c r="X201" s="50"/>
      <c r="Y201" s="50"/>
      <c r="Z201" s="48" t="s">
        <v>149</v>
      </c>
    </row>
    <row r="202">
      <c r="A202" s="51" t="s">
        <v>102</v>
      </c>
      <c r="B202" s="52">
        <v>52.0</v>
      </c>
      <c r="C202" s="53">
        <v>42.0</v>
      </c>
      <c r="D202" s="53">
        <v>27.0</v>
      </c>
      <c r="E202" s="53">
        <v>26.0</v>
      </c>
      <c r="F202" s="53">
        <v>32.0</v>
      </c>
      <c r="G202" s="53">
        <v>15.0</v>
      </c>
      <c r="H202" s="53">
        <v>31.0</v>
      </c>
      <c r="I202" s="53">
        <v>26.0</v>
      </c>
      <c r="J202" s="54">
        <v>70.0</v>
      </c>
      <c r="K202" s="53">
        <v>27.0</v>
      </c>
      <c r="L202" s="18">
        <v>149.0</v>
      </c>
      <c r="M202" s="53">
        <v>18.0</v>
      </c>
      <c r="N202" s="53">
        <v>46.0</v>
      </c>
      <c r="O202" s="53">
        <v>42.0</v>
      </c>
      <c r="P202" s="53">
        <v>25.0</v>
      </c>
      <c r="Q202" s="53">
        <v>43.0</v>
      </c>
      <c r="R202" s="55"/>
      <c r="S202" s="55"/>
      <c r="T202" s="55"/>
      <c r="U202" s="55"/>
      <c r="V202" s="55"/>
      <c r="W202" s="55"/>
      <c r="X202" s="55"/>
      <c r="Y202" s="55"/>
      <c r="Z202" s="53">
        <v>61.0</v>
      </c>
    </row>
    <row r="203">
      <c r="A203" s="51" t="s">
        <v>103</v>
      </c>
      <c r="B203" s="52">
        <v>0.3</v>
      </c>
      <c r="C203" s="53">
        <v>1.5</v>
      </c>
      <c r="D203" s="53">
        <v>2.0</v>
      </c>
      <c r="E203" s="53">
        <v>0.99</v>
      </c>
      <c r="F203" s="53">
        <v>1.8</v>
      </c>
      <c r="G203" s="53">
        <v>14.0</v>
      </c>
      <c r="H203" s="53">
        <v>0.6</v>
      </c>
      <c r="I203" s="53">
        <v>1.0</v>
      </c>
      <c r="J203" s="54">
        <v>1.89</v>
      </c>
      <c r="K203" s="53">
        <v>1.7</v>
      </c>
      <c r="L203" s="18">
        <v>6.4</v>
      </c>
      <c r="M203" s="53">
        <v>0.9</v>
      </c>
      <c r="N203" s="53">
        <v>0.7</v>
      </c>
      <c r="O203" s="53">
        <v>0.9</v>
      </c>
      <c r="P203" s="53">
        <v>1.9</v>
      </c>
      <c r="Q203" s="53">
        <v>1.6</v>
      </c>
      <c r="R203" s="55"/>
      <c r="S203" s="55"/>
      <c r="T203" s="55"/>
      <c r="U203" s="55"/>
      <c r="V203" s="55"/>
      <c r="W203" s="55"/>
      <c r="X203" s="55"/>
      <c r="Y203" s="55"/>
      <c r="Z203" s="53">
        <v>1.5</v>
      </c>
    </row>
    <row r="204">
      <c r="A204" s="56" t="s">
        <v>104</v>
      </c>
      <c r="B204" s="57">
        <v>3.0</v>
      </c>
      <c r="C204" s="58">
        <v>22.0</v>
      </c>
      <c r="D204" s="58">
        <v>50.0</v>
      </c>
      <c r="E204" s="58">
        <v>157.0</v>
      </c>
      <c r="F204" s="58">
        <v>50.0</v>
      </c>
      <c r="G204" s="58">
        <v>370.0</v>
      </c>
      <c r="H204" s="58">
        <v>8.0</v>
      </c>
      <c r="I204" s="58">
        <v>426.0</v>
      </c>
      <c r="J204" s="59">
        <v>0.0</v>
      </c>
      <c r="K204" s="58">
        <v>2.0</v>
      </c>
      <c r="L204" s="22">
        <v>0.0</v>
      </c>
      <c r="M204" s="58">
        <v>42.0</v>
      </c>
      <c r="N204" s="58">
        <v>17.0</v>
      </c>
      <c r="O204" s="58">
        <v>2.0</v>
      </c>
      <c r="P204" s="58">
        <v>0.0</v>
      </c>
      <c r="Q204" s="58">
        <v>2.0</v>
      </c>
      <c r="R204" s="56"/>
      <c r="S204" s="60"/>
      <c r="T204" s="56"/>
      <c r="U204" s="56"/>
      <c r="V204" s="56"/>
      <c r="W204" s="56"/>
      <c r="X204" s="60"/>
      <c r="Y204" s="56"/>
      <c r="Z204" s="58">
        <v>83.0</v>
      </c>
    </row>
    <row r="205">
      <c r="A205" s="56" t="s">
        <v>105</v>
      </c>
      <c r="B205" s="58">
        <v>0.0</v>
      </c>
      <c r="C205" s="58">
        <v>0.0</v>
      </c>
      <c r="D205" s="58">
        <v>0.0</v>
      </c>
      <c r="E205" s="58">
        <v>20.0</v>
      </c>
      <c r="F205" s="58">
        <v>0.0</v>
      </c>
      <c r="G205" s="58">
        <v>0.0</v>
      </c>
      <c r="H205" s="58">
        <v>0.0</v>
      </c>
      <c r="I205" s="58">
        <v>4020.0</v>
      </c>
      <c r="J205" s="59">
        <v>0.0</v>
      </c>
      <c r="K205" s="58">
        <v>0.0</v>
      </c>
      <c r="L205" s="22">
        <v>0.0</v>
      </c>
      <c r="M205" s="58">
        <v>101.0</v>
      </c>
      <c r="N205" s="58">
        <v>0.0</v>
      </c>
      <c r="O205" s="58">
        <v>8.0</v>
      </c>
      <c r="P205" s="58">
        <v>0.0</v>
      </c>
      <c r="Q205" s="58">
        <v>0.0</v>
      </c>
      <c r="R205" s="60"/>
      <c r="S205" s="60"/>
      <c r="T205" s="60"/>
      <c r="U205" s="56"/>
      <c r="V205" s="56"/>
      <c r="W205" s="60"/>
      <c r="X205" s="60"/>
      <c r="Y205" s="60"/>
      <c r="Z205" s="58">
        <v>0.0</v>
      </c>
    </row>
    <row r="206">
      <c r="A206" s="56" t="s">
        <v>106</v>
      </c>
      <c r="B206" s="58">
        <v>27.0</v>
      </c>
      <c r="C206" s="58">
        <v>270.0</v>
      </c>
      <c r="D206" s="58">
        <v>600.0</v>
      </c>
      <c r="E206" s="58">
        <v>1620.0</v>
      </c>
      <c r="F206" s="58">
        <v>598.0</v>
      </c>
      <c r="G206" s="58">
        <v>4440.0</v>
      </c>
      <c r="H206" s="58">
        <v>90.0</v>
      </c>
      <c r="I206" s="58">
        <v>3100.0</v>
      </c>
      <c r="J206" s="59">
        <v>4.0</v>
      </c>
      <c r="K206" s="58">
        <v>22.0</v>
      </c>
      <c r="L206" s="22">
        <v>5.0</v>
      </c>
      <c r="M206" s="58">
        <v>449.0</v>
      </c>
      <c r="N206" s="58">
        <v>190.0</v>
      </c>
      <c r="O206" s="58">
        <v>14.0</v>
      </c>
      <c r="P206" s="58">
        <v>0.0</v>
      </c>
      <c r="Q206" s="58">
        <v>20.0</v>
      </c>
      <c r="R206" s="60"/>
      <c r="S206" s="60"/>
      <c r="T206" s="56"/>
      <c r="U206" s="56"/>
      <c r="V206" s="56"/>
      <c r="W206" s="60"/>
      <c r="X206" s="60"/>
      <c r="Y206" s="56"/>
      <c r="Z206" s="58">
        <v>1000.0</v>
      </c>
    </row>
    <row r="207">
      <c r="A207" s="56" t="s">
        <v>107</v>
      </c>
      <c r="B207" s="57">
        <v>0.0</v>
      </c>
      <c r="C207" s="58">
        <v>0.0</v>
      </c>
      <c r="D207" s="58">
        <v>0.0</v>
      </c>
      <c r="E207" s="58">
        <v>0.0</v>
      </c>
      <c r="F207" s="58">
        <v>0.0</v>
      </c>
      <c r="G207" s="58">
        <v>0.0</v>
      </c>
      <c r="H207" s="58">
        <v>0.0</v>
      </c>
      <c r="I207" s="58">
        <v>0.0</v>
      </c>
      <c r="J207" s="58">
        <v>0.0</v>
      </c>
      <c r="K207" s="58">
        <v>0.0</v>
      </c>
      <c r="L207" s="23"/>
      <c r="M207" s="58">
        <v>0.0</v>
      </c>
      <c r="N207" s="58">
        <v>0.0</v>
      </c>
      <c r="O207" s="58">
        <v>0.0</v>
      </c>
      <c r="P207" s="58">
        <v>0.0</v>
      </c>
      <c r="Q207" s="58">
        <v>0.0</v>
      </c>
      <c r="R207" s="56"/>
      <c r="S207" s="60"/>
      <c r="T207" s="60"/>
      <c r="U207" s="60"/>
      <c r="V207" s="60"/>
      <c r="W207" s="56"/>
      <c r="X207" s="60"/>
      <c r="Y207" s="60"/>
      <c r="Z207" s="58">
        <v>0.0</v>
      </c>
    </row>
    <row r="208">
      <c r="A208" s="56" t="s">
        <v>108</v>
      </c>
      <c r="B208" s="57">
        <v>0.18</v>
      </c>
      <c r="C208" s="58">
        <v>0.36</v>
      </c>
      <c r="D208" s="58">
        <v>0.17</v>
      </c>
      <c r="E208" s="58">
        <v>1.58</v>
      </c>
      <c r="F208" s="58">
        <v>0.55</v>
      </c>
      <c r="G208" s="58">
        <v>0.22</v>
      </c>
      <c r="H208" s="58">
        <v>0.13</v>
      </c>
      <c r="I208" s="58">
        <v>1.06</v>
      </c>
      <c r="J208" s="58">
        <v>0.01</v>
      </c>
      <c r="K208" s="58">
        <v>0.48</v>
      </c>
      <c r="L208" s="22">
        <v>0.08</v>
      </c>
      <c r="M208" s="58">
        <v>0.54</v>
      </c>
      <c r="N208" s="58">
        <v>0.26</v>
      </c>
      <c r="O208" s="58">
        <v>0.166</v>
      </c>
      <c r="P208" s="58">
        <v>0.08</v>
      </c>
      <c r="Q208" s="58">
        <v>0.04</v>
      </c>
      <c r="R208" s="56"/>
      <c r="S208" s="56"/>
      <c r="T208" s="56"/>
      <c r="U208" s="56"/>
      <c r="V208" s="60"/>
      <c r="W208" s="56"/>
      <c r="X208" s="56"/>
      <c r="Y208" s="56"/>
      <c r="Z208" s="58">
        <v>0.92</v>
      </c>
    </row>
    <row r="209">
      <c r="A209" s="56" t="s">
        <v>71</v>
      </c>
      <c r="B209" s="57">
        <v>2.2</v>
      </c>
      <c r="C209" s="58">
        <v>41.0</v>
      </c>
      <c r="D209" s="58">
        <v>68.8</v>
      </c>
      <c r="E209" s="58">
        <v>4.9</v>
      </c>
      <c r="F209" s="58">
        <v>207.0</v>
      </c>
      <c r="G209" s="58">
        <v>126.3</v>
      </c>
      <c r="H209" s="58">
        <v>0.9</v>
      </c>
      <c r="I209" s="58">
        <v>1.1</v>
      </c>
      <c r="J209" s="58">
        <v>2.9</v>
      </c>
      <c r="K209" s="58">
        <v>0.1</v>
      </c>
      <c r="L209" s="22">
        <v>1.7</v>
      </c>
      <c r="M209" s="58">
        <v>7.9</v>
      </c>
      <c r="N209" s="58">
        <v>6.4</v>
      </c>
      <c r="O209" s="58">
        <v>0.0</v>
      </c>
      <c r="P209" s="58">
        <v>15.5</v>
      </c>
      <c r="Q209" s="58">
        <v>0.2</v>
      </c>
      <c r="R209" s="56"/>
      <c r="S209" s="56"/>
      <c r="T209" s="56"/>
      <c r="U209" s="56"/>
      <c r="V209" s="60"/>
      <c r="W209" s="56"/>
      <c r="X209" s="56"/>
      <c r="Y209" s="56"/>
      <c r="Z209" s="58">
        <v>47.0</v>
      </c>
    </row>
    <row r="210">
      <c r="A210" s="61" t="s">
        <v>109</v>
      </c>
      <c r="B210" s="62">
        <v>4.6</v>
      </c>
      <c r="C210" s="62">
        <v>8.0</v>
      </c>
      <c r="D210" s="62">
        <v>31.0</v>
      </c>
      <c r="E210" s="62">
        <v>128.0</v>
      </c>
      <c r="F210" s="62">
        <v>18.8</v>
      </c>
      <c r="G210" s="62">
        <v>9.2</v>
      </c>
      <c r="H210" s="62">
        <v>2.1</v>
      </c>
      <c r="I210" s="62">
        <v>9.0</v>
      </c>
      <c r="J210" s="63">
        <v>8.6</v>
      </c>
      <c r="K210" s="62">
        <v>62.0</v>
      </c>
      <c r="L210" s="26">
        <v>31.2</v>
      </c>
      <c r="M210" s="62">
        <v>13.7</v>
      </c>
      <c r="N210" s="62">
        <v>9.5</v>
      </c>
      <c r="O210" s="62">
        <v>42.62</v>
      </c>
      <c r="P210" s="62">
        <v>48.2</v>
      </c>
      <c r="Q210" s="62">
        <v>4.9</v>
      </c>
      <c r="R210" s="64"/>
      <c r="S210" s="64"/>
      <c r="T210" s="61"/>
      <c r="U210" s="61"/>
      <c r="V210" s="64"/>
      <c r="W210" s="64"/>
      <c r="X210" s="64"/>
      <c r="Y210" s="61"/>
      <c r="Z210" s="62">
        <v>12.0</v>
      </c>
    </row>
    <row r="211">
      <c r="A211" s="61" t="s">
        <v>110</v>
      </c>
      <c r="B211" s="65">
        <v>0.017</v>
      </c>
      <c r="C211" s="62">
        <v>0.05</v>
      </c>
      <c r="D211" s="62">
        <v>0.07</v>
      </c>
      <c r="E211" s="62">
        <v>0.054</v>
      </c>
      <c r="F211" s="62">
        <v>0.055</v>
      </c>
      <c r="G211" s="62">
        <v>0.07</v>
      </c>
      <c r="H211" s="62">
        <v>0.037</v>
      </c>
      <c r="I211" s="62">
        <v>0.05</v>
      </c>
      <c r="J211" s="62">
        <v>0.081</v>
      </c>
      <c r="K211" s="62">
        <v>0.05</v>
      </c>
      <c r="L211" s="26">
        <v>0.2</v>
      </c>
      <c r="M211" s="62">
        <v>0.037</v>
      </c>
      <c r="N211" s="62">
        <v>0.028</v>
      </c>
      <c r="O211" s="62">
        <v>0.047</v>
      </c>
      <c r="P211" s="62">
        <v>0.05</v>
      </c>
      <c r="Q211" s="62">
        <v>0.031</v>
      </c>
      <c r="R211" s="61"/>
      <c r="S211" s="64"/>
      <c r="T211" s="61"/>
      <c r="U211" s="61"/>
      <c r="V211" s="61"/>
      <c r="W211" s="61"/>
      <c r="X211" s="64"/>
      <c r="Y211" s="61"/>
      <c r="Z211" s="62">
        <v>0.06</v>
      </c>
    </row>
    <row r="212">
      <c r="A212" s="61" t="s">
        <v>111</v>
      </c>
      <c r="B212" s="65">
        <v>0.026</v>
      </c>
      <c r="C212" s="62">
        <v>0.06</v>
      </c>
      <c r="D212" s="62">
        <v>0.03</v>
      </c>
      <c r="E212" s="62">
        <v>0.085</v>
      </c>
      <c r="F212" s="62">
        <v>0.08</v>
      </c>
      <c r="G212" s="62">
        <v>0.08</v>
      </c>
      <c r="H212" s="62">
        <v>0.018</v>
      </c>
      <c r="I212" s="62">
        <v>0.11</v>
      </c>
      <c r="J212" s="62">
        <v>0.031</v>
      </c>
      <c r="K212" s="62">
        <v>0.02</v>
      </c>
      <c r="L212" s="26">
        <v>0.11</v>
      </c>
      <c r="M212" s="62">
        <v>0.019</v>
      </c>
      <c r="N212" s="62">
        <v>0.026</v>
      </c>
      <c r="O212" s="62">
        <v>0.026</v>
      </c>
      <c r="P212" s="62">
        <v>0.06</v>
      </c>
      <c r="Q212" s="62">
        <v>0.04</v>
      </c>
      <c r="R212" s="61"/>
      <c r="S212" s="64"/>
      <c r="T212" s="61"/>
      <c r="U212" s="61"/>
      <c r="V212" s="61"/>
      <c r="W212" s="61"/>
      <c r="X212" s="64"/>
      <c r="Y212" s="61"/>
      <c r="Z212" s="62">
        <v>0.03</v>
      </c>
    </row>
    <row r="213">
      <c r="A213" s="61" t="s">
        <v>112</v>
      </c>
      <c r="B213" s="65">
        <v>0.091</v>
      </c>
      <c r="C213" s="62">
        <v>0.7</v>
      </c>
      <c r="D213" s="62">
        <v>0.3</v>
      </c>
      <c r="E213" s="62">
        <v>0.979</v>
      </c>
      <c r="F213" s="62">
        <v>0.525</v>
      </c>
      <c r="G213" s="62">
        <v>0.375</v>
      </c>
      <c r="H213" s="62">
        <v>0.95</v>
      </c>
      <c r="I213" s="62">
        <v>0.6</v>
      </c>
      <c r="J213" s="62">
        <v>1.15</v>
      </c>
      <c r="K213" s="62">
        <v>0.4</v>
      </c>
      <c r="L213" s="26">
        <v>0.7</v>
      </c>
      <c r="M213" s="62">
        <v>0.594</v>
      </c>
      <c r="N213" s="62">
        <v>0.417</v>
      </c>
      <c r="O213" s="62">
        <v>0.344</v>
      </c>
      <c r="P213" s="62">
        <v>0.507</v>
      </c>
      <c r="Q213" s="62">
        <v>0.334</v>
      </c>
      <c r="R213" s="61"/>
      <c r="S213" s="64"/>
      <c r="T213" s="61"/>
      <c r="U213" s="61"/>
      <c r="V213" s="61"/>
      <c r="W213" s="61"/>
      <c r="X213" s="64"/>
      <c r="Y213" s="61"/>
      <c r="Z213" s="62">
        <v>0.4</v>
      </c>
    </row>
    <row r="214">
      <c r="A214" s="61" t="s">
        <v>113</v>
      </c>
      <c r="B214" s="66">
        <v>3.4</v>
      </c>
      <c r="C214" s="67">
        <v>9.0</v>
      </c>
      <c r="D214" s="67">
        <v>12.3</v>
      </c>
      <c r="E214" s="67">
        <v>5.6</v>
      </c>
      <c r="F214" s="67">
        <v>5.7</v>
      </c>
      <c r="G214" s="67">
        <v>13.6</v>
      </c>
      <c r="H214" s="67">
        <v>8.2</v>
      </c>
      <c r="I214" s="67">
        <v>8.2</v>
      </c>
      <c r="J214" s="68">
        <v>16.4</v>
      </c>
      <c r="K214" s="67">
        <v>12.3</v>
      </c>
      <c r="L214" s="30">
        <v>23.2</v>
      </c>
      <c r="M214" s="67">
        <v>6.7</v>
      </c>
      <c r="N214" s="67">
        <v>1.9</v>
      </c>
      <c r="O214" s="67">
        <v>9.85</v>
      </c>
      <c r="P214" s="67">
        <v>44.3</v>
      </c>
      <c r="Q214" s="67">
        <v>6.0</v>
      </c>
      <c r="R214" s="61"/>
      <c r="S214" s="64"/>
      <c r="T214" s="61"/>
      <c r="U214" s="61"/>
      <c r="V214" s="64"/>
      <c r="W214" s="61"/>
      <c r="X214" s="64"/>
      <c r="Y214" s="61"/>
      <c r="Z214" s="62">
        <v>9.5</v>
      </c>
    </row>
    <row r="215">
      <c r="A215" s="61" t="s">
        <v>114</v>
      </c>
      <c r="B215" s="65">
        <v>0.061</v>
      </c>
      <c r="C215" s="62">
        <v>0.352</v>
      </c>
      <c r="D215" s="62">
        <v>0.187</v>
      </c>
      <c r="E215" s="62">
        <v>0.317</v>
      </c>
      <c r="F215" s="62">
        <v>0.075</v>
      </c>
      <c r="G215" s="62">
        <v>0.134</v>
      </c>
      <c r="H215" s="62">
        <v>0.36</v>
      </c>
      <c r="I215" s="62">
        <v>0.298</v>
      </c>
      <c r="J215" s="62">
        <v>0.279</v>
      </c>
      <c r="K215" s="62">
        <v>0.165</v>
      </c>
      <c r="L215" s="26">
        <v>0.596</v>
      </c>
      <c r="M215" s="62">
        <v>0.089</v>
      </c>
      <c r="N215" s="62">
        <v>0.135</v>
      </c>
      <c r="O215" s="62">
        <v>0.362</v>
      </c>
      <c r="P215" s="62">
        <v>0.667</v>
      </c>
      <c r="Q215" s="62">
        <v>0.155</v>
      </c>
      <c r="R215" s="61"/>
      <c r="S215" s="64"/>
      <c r="T215" s="61"/>
      <c r="U215" s="61"/>
      <c r="V215" s="61"/>
      <c r="W215" s="61"/>
      <c r="X215" s="64"/>
      <c r="Y215" s="61"/>
      <c r="Z215" s="62">
        <v>0.14</v>
      </c>
    </row>
    <row r="216">
      <c r="A216" s="61" t="s">
        <v>115</v>
      </c>
      <c r="B216" s="65">
        <v>0.041</v>
      </c>
      <c r="C216" s="62">
        <v>0.165</v>
      </c>
      <c r="D216" s="62">
        <v>0.19</v>
      </c>
      <c r="E216" s="62">
        <v>0.291</v>
      </c>
      <c r="F216" s="62">
        <v>0.061</v>
      </c>
      <c r="G216" s="62">
        <v>0.09</v>
      </c>
      <c r="H216" s="62">
        <v>0.101</v>
      </c>
      <c r="I216" s="62">
        <v>0.061</v>
      </c>
      <c r="J216" s="62">
        <v>0.17</v>
      </c>
      <c r="K216" s="62">
        <v>0.15</v>
      </c>
      <c r="L216" s="26">
        <v>1.235</v>
      </c>
      <c r="M216" s="62">
        <v>0.08</v>
      </c>
      <c r="N216" s="62">
        <v>0.029</v>
      </c>
      <c r="O216" s="62">
        <v>0.055</v>
      </c>
      <c r="P216" s="62">
        <v>0.184</v>
      </c>
      <c r="Q216" s="62">
        <v>0.067</v>
      </c>
      <c r="R216" s="61"/>
      <c r="S216" s="64"/>
      <c r="T216" s="61"/>
      <c r="U216" s="61"/>
      <c r="V216" s="61"/>
      <c r="W216" s="61"/>
      <c r="X216" s="64"/>
      <c r="Y216" s="61"/>
      <c r="Z216" s="62">
        <v>0.233</v>
      </c>
    </row>
    <row r="217">
      <c r="A217" s="61" t="s">
        <v>116</v>
      </c>
      <c r="B217" s="66">
        <v>0.6</v>
      </c>
      <c r="C217" s="67"/>
      <c r="D217" s="67">
        <v>1.6</v>
      </c>
      <c r="E217" s="67">
        <v>1.6</v>
      </c>
      <c r="F217" s="67">
        <v>0.9</v>
      </c>
      <c r="G217" s="67">
        <v>1.2</v>
      </c>
      <c r="H217" s="67">
        <v>0.4</v>
      </c>
      <c r="I217" s="67">
        <v>1.7</v>
      </c>
      <c r="J217" s="67">
        <v>0.4</v>
      </c>
      <c r="K217" s="69"/>
      <c r="L217" s="30">
        <v>1.9</v>
      </c>
      <c r="M217" s="67">
        <v>2.3</v>
      </c>
      <c r="N217" s="67">
        <v>0.1</v>
      </c>
      <c r="O217" s="67">
        <v>0.5</v>
      </c>
      <c r="P217" s="67">
        <v>8.5</v>
      </c>
      <c r="Q217" s="69"/>
      <c r="R217" s="61"/>
      <c r="S217" s="64"/>
      <c r="T217" s="64"/>
      <c r="U217" s="61"/>
      <c r="V217" s="64"/>
      <c r="W217" s="61"/>
      <c r="X217" s="64"/>
      <c r="Y217" s="64"/>
      <c r="Z217" s="61"/>
    </row>
    <row r="218">
      <c r="A218" s="61" t="s">
        <v>117</v>
      </c>
      <c r="B218" s="65">
        <v>3.0</v>
      </c>
      <c r="C218" s="62">
        <v>8.0</v>
      </c>
      <c r="D218" s="62">
        <v>80.0</v>
      </c>
      <c r="E218" s="62">
        <v>46.0</v>
      </c>
      <c r="F218" s="62">
        <v>64.0</v>
      </c>
      <c r="G218" s="62">
        <v>38.0</v>
      </c>
      <c r="H218" s="62">
        <v>12.0</v>
      </c>
      <c r="I218" s="62">
        <v>16.0</v>
      </c>
      <c r="J218" s="62">
        <v>18.0</v>
      </c>
      <c r="K218" s="62">
        <v>16.0</v>
      </c>
      <c r="L218" s="26">
        <v>3.0</v>
      </c>
      <c r="M218" s="62">
        <v>15.0</v>
      </c>
      <c r="N218" s="62">
        <v>5.0</v>
      </c>
      <c r="O218" s="62">
        <v>12.8</v>
      </c>
      <c r="P218" s="62">
        <v>57.0</v>
      </c>
      <c r="Q218" s="62">
        <v>109.0</v>
      </c>
      <c r="R218" s="61"/>
      <c r="S218" s="64"/>
      <c r="T218" s="64"/>
      <c r="U218" s="61"/>
      <c r="V218" s="61"/>
      <c r="W218" s="61"/>
      <c r="X218" s="64"/>
      <c r="Y218" s="64"/>
      <c r="Z218" s="62">
        <v>64.0</v>
      </c>
    </row>
    <row r="219">
      <c r="A219" s="61" t="s">
        <v>118</v>
      </c>
      <c r="B219" s="65">
        <v>0.0</v>
      </c>
      <c r="C219" s="62">
        <v>0.0</v>
      </c>
      <c r="D219" s="62">
        <v>0.0</v>
      </c>
      <c r="E219" s="62">
        <v>0.0</v>
      </c>
      <c r="F219" s="62">
        <v>0.0</v>
      </c>
      <c r="G219" s="62">
        <v>0.0</v>
      </c>
      <c r="H219" s="62">
        <v>0.0</v>
      </c>
      <c r="I219" s="62">
        <v>0.0</v>
      </c>
      <c r="J219" s="62">
        <v>0.0</v>
      </c>
      <c r="K219" s="62">
        <v>0.0</v>
      </c>
      <c r="L219" s="27"/>
      <c r="M219" s="62">
        <v>0.0</v>
      </c>
      <c r="N219" s="62">
        <v>0.0</v>
      </c>
      <c r="O219" s="62">
        <v>0.0</v>
      </c>
      <c r="P219" s="62">
        <v>0.0</v>
      </c>
      <c r="Q219" s="62">
        <v>0.0</v>
      </c>
      <c r="R219" s="61"/>
      <c r="S219" s="64"/>
      <c r="T219" s="64"/>
      <c r="U219" s="64"/>
      <c r="V219" s="64"/>
      <c r="W219" s="61"/>
      <c r="X219" s="64"/>
      <c r="Y219" s="64"/>
      <c r="Z219" s="62">
        <v>0.0</v>
      </c>
    </row>
    <row r="220">
      <c r="A220" s="70" t="s">
        <v>119</v>
      </c>
      <c r="B220" s="71">
        <v>6.0</v>
      </c>
      <c r="C220" s="72">
        <v>43.0</v>
      </c>
      <c r="D220" s="72">
        <v>35.0</v>
      </c>
      <c r="E220" s="72">
        <v>7.0</v>
      </c>
      <c r="F220" s="72">
        <v>72.0</v>
      </c>
      <c r="G220" s="72">
        <v>36.0</v>
      </c>
      <c r="H220" s="72">
        <v>23.0</v>
      </c>
      <c r="I220" s="72">
        <v>21.0</v>
      </c>
      <c r="J220" s="72">
        <v>10.0</v>
      </c>
      <c r="K220" s="72">
        <v>24.0</v>
      </c>
      <c r="L220" s="35">
        <v>181.0</v>
      </c>
      <c r="M220" s="72">
        <v>10.0</v>
      </c>
      <c r="N220" s="72">
        <v>6.0</v>
      </c>
      <c r="O220" s="72">
        <v>15.36</v>
      </c>
      <c r="P220" s="72">
        <v>22.0</v>
      </c>
      <c r="Q220" s="72">
        <v>16.0</v>
      </c>
      <c r="R220" s="70"/>
      <c r="S220" s="73"/>
      <c r="T220" s="70"/>
      <c r="U220" s="70"/>
      <c r="V220" s="70"/>
      <c r="W220" s="70"/>
      <c r="X220" s="73"/>
      <c r="Y220" s="70"/>
      <c r="Z220" s="72">
        <v>59.0</v>
      </c>
    </row>
    <row r="221">
      <c r="A221" s="70" t="s">
        <v>120</v>
      </c>
      <c r="B221" s="71">
        <v>5.0</v>
      </c>
      <c r="C221" s="72">
        <v>20.0</v>
      </c>
      <c r="D221" s="72">
        <v>28.0</v>
      </c>
      <c r="E221" s="72">
        <v>12.0</v>
      </c>
      <c r="F221" s="72">
        <v>20.0</v>
      </c>
      <c r="G221" s="72">
        <v>13.0</v>
      </c>
      <c r="H221" s="72">
        <v>12.0</v>
      </c>
      <c r="I221" s="72">
        <v>12.0</v>
      </c>
      <c r="J221" s="72">
        <v>22.0</v>
      </c>
      <c r="K221" s="72">
        <v>19.0</v>
      </c>
      <c r="L221" s="35">
        <v>25.0</v>
      </c>
      <c r="M221" s="72">
        <v>11.0</v>
      </c>
      <c r="N221" s="72">
        <v>7.0</v>
      </c>
      <c r="O221" s="72">
        <v>11.52</v>
      </c>
      <c r="P221" s="72">
        <v>15.0</v>
      </c>
      <c r="Q221" s="72">
        <v>23.0</v>
      </c>
      <c r="R221" s="70"/>
      <c r="S221" s="73"/>
      <c r="T221" s="70"/>
      <c r="U221" s="70"/>
      <c r="V221" s="70"/>
      <c r="W221" s="70"/>
      <c r="X221" s="73"/>
      <c r="Y221" s="70"/>
      <c r="Z221" s="72">
        <v>28.0</v>
      </c>
    </row>
    <row r="222">
      <c r="A222" s="70" t="s">
        <v>121</v>
      </c>
      <c r="B222" s="71">
        <v>107.0</v>
      </c>
      <c r="C222" s="72">
        <v>300.0</v>
      </c>
      <c r="D222" s="72">
        <v>230.0</v>
      </c>
      <c r="E222" s="72">
        <v>211.0</v>
      </c>
      <c r="F222" s="72">
        <v>276.0</v>
      </c>
      <c r="G222" s="72">
        <v>194.0</v>
      </c>
      <c r="H222" s="72">
        <v>108.0</v>
      </c>
      <c r="I222" s="72">
        <v>340.0</v>
      </c>
      <c r="J222" s="72">
        <v>455.0</v>
      </c>
      <c r="K222" s="72">
        <v>350.0</v>
      </c>
      <c r="L222" s="35">
        <v>401.0</v>
      </c>
      <c r="M222" s="72">
        <v>237.0</v>
      </c>
      <c r="N222" s="72">
        <v>157.0</v>
      </c>
      <c r="O222" s="72">
        <v>189.44</v>
      </c>
      <c r="P222" s="72">
        <v>299.0</v>
      </c>
      <c r="Q222" s="72">
        <v>325.0</v>
      </c>
      <c r="R222" s="70"/>
      <c r="S222" s="73"/>
      <c r="T222" s="70"/>
      <c r="U222" s="70"/>
      <c r="V222" s="70"/>
      <c r="W222" s="70"/>
      <c r="X222" s="73"/>
      <c r="Y222" s="70"/>
      <c r="Z222" s="72">
        <v>180.0</v>
      </c>
    </row>
    <row r="223">
      <c r="A223" s="70" t="s">
        <v>122</v>
      </c>
      <c r="B223" s="71">
        <v>11.0</v>
      </c>
      <c r="C223" s="72">
        <v>115.0</v>
      </c>
      <c r="D223" s="72">
        <v>42.0</v>
      </c>
      <c r="E223" s="72">
        <v>26.0</v>
      </c>
      <c r="F223" s="72">
        <v>37.0</v>
      </c>
      <c r="G223" s="72">
        <v>29.0</v>
      </c>
      <c r="H223" s="72">
        <v>12.0</v>
      </c>
      <c r="I223" s="72">
        <v>44.0</v>
      </c>
      <c r="J223" s="72">
        <v>61.0</v>
      </c>
      <c r="K223" s="72">
        <v>46.0</v>
      </c>
      <c r="L223" s="35">
        <v>153.0</v>
      </c>
      <c r="M223" s="72">
        <v>24.0</v>
      </c>
      <c r="N223" s="72">
        <v>16.0</v>
      </c>
      <c r="O223" s="72">
        <v>10.24</v>
      </c>
      <c r="P223" s="72">
        <v>44.0</v>
      </c>
      <c r="Q223" s="72">
        <v>40.0</v>
      </c>
      <c r="R223" s="70"/>
      <c r="S223" s="73"/>
      <c r="T223" s="70"/>
      <c r="U223" s="70"/>
      <c r="V223" s="70"/>
      <c r="W223" s="70"/>
      <c r="X223" s="73"/>
      <c r="Y223" s="70"/>
      <c r="Z223" s="72">
        <v>35.0</v>
      </c>
    </row>
    <row r="224">
      <c r="A224" s="70" t="s">
        <v>123</v>
      </c>
      <c r="B224" s="71">
        <v>0.12</v>
      </c>
      <c r="C224" s="72">
        <v>0.7</v>
      </c>
      <c r="D224" s="72">
        <v>0.4</v>
      </c>
      <c r="E224" s="72">
        <v>0.43</v>
      </c>
      <c r="F224" s="72">
        <v>1.48</v>
      </c>
      <c r="G224" s="72">
        <v>0.86</v>
      </c>
      <c r="H224" s="72">
        <v>0.31</v>
      </c>
      <c r="I224" s="72">
        <v>0.8</v>
      </c>
      <c r="J224" s="72">
        <v>0.73</v>
      </c>
      <c r="K224" s="72">
        <v>0.4</v>
      </c>
      <c r="L224" s="35">
        <v>1.7</v>
      </c>
      <c r="M224" s="72">
        <v>0.27</v>
      </c>
      <c r="N224" s="72">
        <v>0.17</v>
      </c>
      <c r="O224" s="72">
        <v>0.077</v>
      </c>
      <c r="P224" s="72">
        <v>0.42</v>
      </c>
      <c r="Q224" s="72">
        <v>0.8</v>
      </c>
      <c r="R224" s="70"/>
      <c r="S224" s="73"/>
      <c r="T224" s="70"/>
      <c r="U224" s="70"/>
      <c r="V224" s="70"/>
      <c r="W224" s="70"/>
      <c r="X224" s="73"/>
      <c r="Y224" s="70"/>
      <c r="Z224" s="72">
        <v>2.1</v>
      </c>
    </row>
    <row r="225">
      <c r="A225" s="70" t="s">
        <v>124</v>
      </c>
      <c r="B225" s="71">
        <v>0.027</v>
      </c>
      <c r="C225" s="72">
        <v>0.07</v>
      </c>
      <c r="D225" s="72">
        <v>0.062</v>
      </c>
      <c r="E225" s="72">
        <v>0.017</v>
      </c>
      <c r="F225" s="72">
        <v>0.083</v>
      </c>
      <c r="G225" s="72">
        <v>0.029</v>
      </c>
      <c r="H225" s="72">
        <v>0.037</v>
      </c>
      <c r="I225" s="72">
        <v>0.127</v>
      </c>
      <c r="J225" s="72">
        <v>0.134</v>
      </c>
      <c r="K225" s="72">
        <v>0.129</v>
      </c>
      <c r="L225" s="35">
        <v>0.299</v>
      </c>
      <c r="M225" s="72">
        <v>0.059</v>
      </c>
      <c r="N225" s="72">
        <v>0.057</v>
      </c>
      <c r="O225" s="72">
        <v>0.064</v>
      </c>
      <c r="P225" s="72">
        <v>0.039</v>
      </c>
      <c r="Q225" s="72">
        <v>0.075</v>
      </c>
      <c r="R225" s="70"/>
      <c r="S225" s="73"/>
      <c r="T225" s="70"/>
      <c r="U225" s="70"/>
      <c r="V225" s="70"/>
      <c r="W225" s="70"/>
      <c r="X225" s="73"/>
      <c r="Y225" s="70"/>
      <c r="Z225" s="72">
        <v>0.12</v>
      </c>
    </row>
    <row r="226">
      <c r="A226" s="70" t="s">
        <v>125</v>
      </c>
      <c r="B226" s="71">
        <v>0.04</v>
      </c>
      <c r="C226" s="72">
        <v>0.33</v>
      </c>
      <c r="D226" s="72">
        <v>0.27</v>
      </c>
      <c r="E226" s="72">
        <v>0.25</v>
      </c>
      <c r="F226" s="72">
        <v>0.39</v>
      </c>
      <c r="G226" s="72">
        <v>0.18</v>
      </c>
      <c r="H226" s="72">
        <v>0.19</v>
      </c>
      <c r="I226" s="72">
        <v>0.32</v>
      </c>
      <c r="J226" s="72">
        <v>0.33</v>
      </c>
      <c r="K226" s="72">
        <v>0.03</v>
      </c>
      <c r="L226" s="35">
        <v>1.16</v>
      </c>
      <c r="M226" s="72">
        <v>0.17</v>
      </c>
      <c r="N226" s="72">
        <v>0.1</v>
      </c>
      <c r="O226" s="72">
        <v>0.09</v>
      </c>
      <c r="P226" s="72">
        <v>0.27</v>
      </c>
      <c r="Q226" s="72">
        <v>0.35</v>
      </c>
      <c r="R226" s="70"/>
      <c r="S226" s="73"/>
      <c r="T226" s="70"/>
      <c r="U226" s="70"/>
      <c r="V226" s="70"/>
      <c r="W226" s="70"/>
      <c r="X226" s="73"/>
      <c r="Y226" s="70"/>
      <c r="Z226" s="72">
        <v>0.12</v>
      </c>
    </row>
    <row r="227">
      <c r="A227" s="70" t="s">
        <v>126</v>
      </c>
      <c r="B227" s="71">
        <v>0.035</v>
      </c>
      <c r="C227" s="72">
        <v>0.158</v>
      </c>
      <c r="D227" s="72">
        <v>0.18</v>
      </c>
      <c r="E227" s="72">
        <v>0.112</v>
      </c>
      <c r="F227" s="72">
        <v>0.16</v>
      </c>
      <c r="G227" s="72">
        <v>0.25</v>
      </c>
      <c r="H227" s="72">
        <v>0.125</v>
      </c>
      <c r="I227" s="72">
        <v>0.125</v>
      </c>
      <c r="J227" s="72">
        <v>0.141</v>
      </c>
      <c r="K227" s="72">
        <v>0.139</v>
      </c>
      <c r="L227" s="35">
        <v>1.672</v>
      </c>
      <c r="M227" s="72">
        <v>0.114</v>
      </c>
      <c r="N227" s="72">
        <v>0.052</v>
      </c>
      <c r="O227" s="72">
        <v>0.017</v>
      </c>
      <c r="P227" s="72">
        <v>0.155</v>
      </c>
      <c r="Q227" s="72">
        <v>0.329</v>
      </c>
      <c r="R227" s="70"/>
      <c r="S227" s="73"/>
      <c r="T227" s="70"/>
      <c r="U227" s="70"/>
      <c r="V227" s="70"/>
      <c r="W227" s="70"/>
      <c r="X227" s="73"/>
      <c r="Y227" s="70"/>
      <c r="Z227" s="72">
        <v>0.48</v>
      </c>
    </row>
    <row r="228">
      <c r="A228" s="74" t="s">
        <v>127</v>
      </c>
      <c r="B228" s="75">
        <v>1.0</v>
      </c>
      <c r="C228" s="76"/>
      <c r="D228" s="76"/>
      <c r="E228" s="75">
        <v>1.0</v>
      </c>
      <c r="F228" s="76"/>
      <c r="G228" s="75">
        <v>3.0</v>
      </c>
      <c r="H228" s="75">
        <v>1.0</v>
      </c>
      <c r="I228" s="76"/>
      <c r="J228" s="75">
        <v>3.0</v>
      </c>
      <c r="K228" s="76"/>
      <c r="L228" s="40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>
      <c r="A229" s="74" t="s">
        <v>128</v>
      </c>
      <c r="B229" s="77"/>
      <c r="C229" s="75">
        <v>0.7</v>
      </c>
      <c r="D229" s="75">
        <v>0.9</v>
      </c>
      <c r="E229" s="75">
        <v>4.0</v>
      </c>
      <c r="F229" s="75">
        <v>0.6</v>
      </c>
      <c r="G229" s="75">
        <v>0.6</v>
      </c>
      <c r="H229" s="75">
        <v>0.3</v>
      </c>
      <c r="I229" s="75">
        <v>0.3</v>
      </c>
      <c r="J229" s="75">
        <v>0.5</v>
      </c>
      <c r="K229" s="75">
        <v>0.7</v>
      </c>
      <c r="L229" s="39">
        <v>1.0</v>
      </c>
      <c r="M229" s="75"/>
      <c r="N229" s="76"/>
      <c r="O229" s="75">
        <v>1.7</v>
      </c>
      <c r="P229" s="75">
        <v>0.6</v>
      </c>
      <c r="Q229" s="75">
        <v>0.7</v>
      </c>
      <c r="R229" s="76"/>
      <c r="S229" s="76"/>
      <c r="T229" s="76"/>
      <c r="U229" s="74"/>
      <c r="V229" s="76"/>
      <c r="W229" s="76"/>
      <c r="X229" s="76"/>
      <c r="Y229" s="76"/>
      <c r="Z229" s="75">
        <v>1.0</v>
      </c>
    </row>
    <row r="230">
      <c r="A230" s="74" t="s">
        <v>129</v>
      </c>
      <c r="B230" s="77"/>
      <c r="C230" s="78"/>
      <c r="D230" s="75">
        <v>4.0</v>
      </c>
      <c r="E230" s="75">
        <v>3.0</v>
      </c>
      <c r="F230" s="75">
        <v>14.0</v>
      </c>
      <c r="G230" s="75">
        <v>5.0</v>
      </c>
      <c r="H230" s="75">
        <v>6.0</v>
      </c>
      <c r="I230" s="75">
        <v>5.0</v>
      </c>
      <c r="J230" s="75">
        <v>16.0</v>
      </c>
      <c r="K230" s="78"/>
      <c r="L230" s="39">
        <v>15.0</v>
      </c>
      <c r="M230" s="75">
        <v>2.0</v>
      </c>
      <c r="N230" s="78"/>
      <c r="O230" s="75">
        <v>1.0</v>
      </c>
      <c r="P230" s="78"/>
      <c r="Q230" s="78"/>
      <c r="R230" s="76"/>
      <c r="S230" s="76"/>
      <c r="T230" s="76"/>
      <c r="U230" s="76"/>
      <c r="V230" s="76"/>
      <c r="W230" s="76"/>
      <c r="X230" s="76"/>
      <c r="Y230" s="76"/>
      <c r="Z230" s="76"/>
    </row>
    <row r="231">
      <c r="A231" s="74" t="s">
        <v>130</v>
      </c>
      <c r="B231" s="77"/>
      <c r="C231" s="76"/>
      <c r="D231" s="76"/>
      <c r="E231" s="76"/>
      <c r="F231" s="76"/>
      <c r="G231" s="75">
        <v>170.0</v>
      </c>
      <c r="H231" s="76"/>
      <c r="I231" s="76"/>
      <c r="J231" s="75">
        <v>149.0</v>
      </c>
      <c r="K231" s="76"/>
      <c r="L231" s="40"/>
      <c r="M231" s="76"/>
      <c r="N231" s="76"/>
      <c r="O231" s="76"/>
      <c r="P231" s="76"/>
      <c r="Q231" s="75">
        <v>70.0</v>
      </c>
      <c r="R231" s="76"/>
      <c r="S231" s="76"/>
      <c r="T231" s="76"/>
      <c r="U231" s="76"/>
      <c r="V231" s="76"/>
      <c r="W231" s="76"/>
      <c r="X231" s="76"/>
      <c r="Y231" s="76"/>
      <c r="Z231" s="76"/>
    </row>
    <row r="232">
      <c r="A232" s="74" t="s">
        <v>131</v>
      </c>
      <c r="B232" s="75">
        <v>0.32</v>
      </c>
      <c r="C232" s="75">
        <v>0.5</v>
      </c>
      <c r="D232" s="76"/>
      <c r="E232" s="76"/>
      <c r="F232" s="76"/>
      <c r="G232" s="76"/>
      <c r="H232" s="76"/>
      <c r="I232" s="76"/>
      <c r="J232" s="75">
        <v>0.18</v>
      </c>
      <c r="K232" s="76"/>
      <c r="L232" s="40"/>
      <c r="M232" s="76"/>
      <c r="N232" s="75">
        <v>1.18</v>
      </c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>
      <c r="A233" s="79" t="s">
        <v>82</v>
      </c>
      <c r="B233" s="80">
        <v>0.009</v>
      </c>
      <c r="C233" s="80">
        <v>0.0</v>
      </c>
      <c r="D233" s="80">
        <v>0.028</v>
      </c>
      <c r="E233" s="80">
        <v>0.056</v>
      </c>
      <c r="F233" s="80">
        <v>0.004</v>
      </c>
      <c r="G233" s="80">
        <v>0.058</v>
      </c>
      <c r="H233" s="80">
        <v>0.056</v>
      </c>
      <c r="I233" s="80">
        <v>0.003</v>
      </c>
      <c r="J233" s="80">
        <v>0.014</v>
      </c>
      <c r="K233" s="80">
        <v>0.026</v>
      </c>
      <c r="L233" s="45">
        <v>0.02</v>
      </c>
      <c r="M233" s="80">
        <v>0.003</v>
      </c>
      <c r="N233" s="80">
        <v>0.0</v>
      </c>
      <c r="O233" s="80">
        <v>0.005</v>
      </c>
      <c r="P233" s="80">
        <v>0.015</v>
      </c>
      <c r="Q233" s="80">
        <v>0.005</v>
      </c>
      <c r="R233" s="81"/>
      <c r="S233" s="81"/>
      <c r="T233" s="81"/>
      <c r="U233" s="81"/>
      <c r="V233" s="81"/>
      <c r="W233" s="81"/>
      <c r="X233" s="81"/>
      <c r="Y233" s="81"/>
      <c r="Z233" s="81"/>
    </row>
    <row r="234">
      <c r="A234" s="82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46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P236" s="47"/>
      <c r="Q236" s="47"/>
      <c r="R236" s="47"/>
      <c r="S236" s="47"/>
      <c r="U236" s="47"/>
      <c r="V236" s="47"/>
      <c r="W236" s="47"/>
      <c r="X236" s="47"/>
      <c r="Z236" s="47"/>
    </row>
    <row r="237">
      <c r="A237" s="47"/>
      <c r="B237" s="47"/>
      <c r="C237" s="47"/>
      <c r="D237" s="47"/>
      <c r="E237" s="47"/>
      <c r="K237" s="47"/>
      <c r="L237" s="47"/>
      <c r="N237" s="47"/>
      <c r="Q237" s="47"/>
      <c r="S237" s="47"/>
      <c r="V237" s="47"/>
      <c r="X237" s="47"/>
    </row>
    <row r="238">
      <c r="A238" s="47"/>
      <c r="B238" s="47"/>
      <c r="C238" s="47"/>
      <c r="D238" s="47"/>
      <c r="E238" s="47"/>
      <c r="G238" s="47"/>
      <c r="H238" s="47"/>
      <c r="I238" s="47"/>
      <c r="J238" s="47"/>
      <c r="K238" s="47"/>
      <c r="L238" s="47"/>
      <c r="M238" s="47"/>
      <c r="N238" s="47"/>
      <c r="Q238" s="47"/>
      <c r="R238" s="47"/>
      <c r="S238" s="47"/>
      <c r="V238" s="47"/>
      <c r="W238" s="47"/>
      <c r="X238" s="47"/>
    </row>
    <row r="239">
      <c r="A239" s="47"/>
      <c r="N239" s="47"/>
      <c r="S239" s="47"/>
      <c r="X239" s="47"/>
    </row>
    <row r="240">
      <c r="A240" s="47"/>
      <c r="B240" s="47"/>
      <c r="C240" s="47"/>
      <c r="D240" s="47"/>
      <c r="E240" s="47"/>
      <c r="G240" s="47"/>
      <c r="H240" s="47"/>
      <c r="I240" s="47"/>
      <c r="J240" s="47"/>
      <c r="K240" s="47"/>
      <c r="L240" s="47"/>
      <c r="M240" s="47"/>
      <c r="N240" s="47"/>
      <c r="P240" s="47"/>
      <c r="Q240" s="47"/>
      <c r="R240" s="47"/>
      <c r="S240" s="47"/>
      <c r="U240" s="47"/>
      <c r="V240" s="47"/>
      <c r="W240" s="47"/>
      <c r="X240" s="47"/>
      <c r="Z240" s="47"/>
    </row>
    <row r="241">
      <c r="A241" s="47"/>
      <c r="B241" s="47"/>
      <c r="C241" s="47"/>
      <c r="D241" s="47"/>
      <c r="E241" s="47"/>
      <c r="G241" s="47"/>
      <c r="H241" s="47"/>
      <c r="I241" s="47"/>
      <c r="J241" s="47"/>
      <c r="K241" s="47"/>
      <c r="L241" s="47"/>
      <c r="M241" s="47"/>
      <c r="N241" s="47"/>
      <c r="P241" s="47"/>
      <c r="Q241" s="47"/>
      <c r="R241" s="47"/>
      <c r="S241" s="47"/>
      <c r="U241" s="47"/>
      <c r="V241" s="47"/>
      <c r="W241" s="47"/>
      <c r="X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P242" s="47"/>
      <c r="Q242" s="47"/>
      <c r="R242" s="47"/>
      <c r="S242" s="47"/>
      <c r="U242" s="47"/>
      <c r="V242" s="47"/>
      <c r="W242" s="47"/>
      <c r="X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P243" s="47"/>
      <c r="Q243" s="47"/>
      <c r="R243" s="47"/>
      <c r="S243" s="47"/>
      <c r="U243" s="47"/>
      <c r="V243" s="47"/>
      <c r="W243" s="47"/>
      <c r="X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P244" s="47"/>
      <c r="Q244" s="47"/>
      <c r="R244" s="47"/>
      <c r="S244" s="47"/>
      <c r="U244" s="47"/>
      <c r="V244" s="47"/>
      <c r="W244" s="47"/>
      <c r="X244" s="47"/>
      <c r="Z244" s="47"/>
    </row>
    <row r="245">
      <c r="A245" s="47"/>
      <c r="B245" s="47"/>
      <c r="C245" s="47"/>
      <c r="D245" s="47"/>
      <c r="E245" s="47"/>
      <c r="G245" s="47"/>
      <c r="H245" s="47"/>
      <c r="I245" s="47"/>
      <c r="J245" s="47"/>
      <c r="L245" s="47"/>
      <c r="M245" s="47"/>
      <c r="N245" s="47"/>
      <c r="P245" s="47"/>
      <c r="Q245" s="47"/>
      <c r="R245" s="47"/>
      <c r="S245" s="47"/>
      <c r="U245" s="47"/>
      <c r="V245" s="47"/>
      <c r="W245" s="47"/>
      <c r="X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P246" s="47"/>
      <c r="Q246" s="47"/>
      <c r="R246" s="47"/>
      <c r="S246" s="47"/>
      <c r="U246" s="47"/>
      <c r="V246" s="47"/>
      <c r="W246" s="47"/>
      <c r="X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M247" s="47"/>
      <c r="N247" s="47"/>
      <c r="P247" s="47"/>
      <c r="Q247" s="47"/>
      <c r="R247" s="47"/>
      <c r="S247" s="47"/>
      <c r="U247" s="47"/>
      <c r="V247" s="47"/>
      <c r="W247" s="47"/>
      <c r="X247" s="47"/>
      <c r="Z247" s="47"/>
    </row>
    <row r="248">
      <c r="A248" s="47"/>
    </row>
    <row r="249">
      <c r="A249" s="47"/>
      <c r="B249" s="47"/>
      <c r="Q249" s="47"/>
      <c r="V249" s="47"/>
    </row>
    <row r="250">
      <c r="A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M254" s="47"/>
      <c r="N254" s="47"/>
      <c r="P254" s="47"/>
      <c r="Q254" s="47"/>
      <c r="R254" s="47"/>
      <c r="S254" s="47"/>
      <c r="U254" s="47"/>
      <c r="V254" s="47"/>
      <c r="W254" s="47"/>
      <c r="X254" s="47"/>
      <c r="Z254" s="47"/>
    </row>
    <row r="255">
      <c r="A255" s="47"/>
      <c r="B255" s="47"/>
      <c r="E255" s="47"/>
      <c r="F255" s="47"/>
      <c r="G255" s="47"/>
      <c r="H255" s="47"/>
      <c r="I255" s="47"/>
      <c r="M255" s="47"/>
      <c r="Q255" s="47"/>
      <c r="R255" s="47"/>
      <c r="V255" s="47"/>
      <c r="W255" s="47"/>
    </row>
    <row r="256">
      <c r="A256" s="47"/>
      <c r="B256" s="47"/>
      <c r="C256" s="47"/>
      <c r="E256" s="47"/>
      <c r="F256" s="47"/>
      <c r="G256" s="47"/>
      <c r="H256" s="47"/>
      <c r="I256" s="47"/>
      <c r="M256" s="47"/>
      <c r="P256" s="47"/>
      <c r="Q256" s="47"/>
      <c r="R256" s="47"/>
      <c r="U256" s="47"/>
      <c r="V256" s="47"/>
      <c r="W256" s="47"/>
      <c r="Z256" s="47"/>
    </row>
    <row r="257">
      <c r="A257" s="47"/>
      <c r="C257" s="47"/>
      <c r="D257" s="47"/>
      <c r="E257" s="47"/>
      <c r="F257" s="47"/>
      <c r="G257" s="47"/>
      <c r="H257" s="47"/>
      <c r="I257" s="47"/>
      <c r="N257" s="47"/>
      <c r="S257" s="47"/>
      <c r="X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N258" s="47"/>
      <c r="O258" s="47"/>
      <c r="P258" s="47"/>
      <c r="Q258" s="47"/>
      <c r="S258" s="47"/>
      <c r="T258" s="47"/>
      <c r="U258" s="47"/>
      <c r="V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N259" s="47"/>
      <c r="O259" s="47"/>
      <c r="P259" s="47"/>
      <c r="Q259" s="47"/>
      <c r="S259" s="47"/>
      <c r="T259" s="47"/>
      <c r="U259" s="47"/>
      <c r="V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K260" s="47"/>
      <c r="P260" s="47"/>
      <c r="Q260" s="47"/>
      <c r="U260" s="47"/>
      <c r="V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P261" s="47"/>
      <c r="Q261" s="47"/>
      <c r="R261" s="47"/>
      <c r="S261" s="47"/>
      <c r="U261" s="47"/>
      <c r="V261" s="47"/>
      <c r="W261" s="47"/>
      <c r="X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P262" s="47"/>
      <c r="Q262" s="47"/>
      <c r="R262" s="47"/>
      <c r="S262" s="47"/>
      <c r="U262" s="47"/>
      <c r="V262" s="47"/>
      <c r="W262" s="47"/>
      <c r="X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P263" s="47"/>
      <c r="Q263" s="47"/>
      <c r="R263" s="47"/>
      <c r="S263" s="47"/>
      <c r="U263" s="47"/>
      <c r="V263" s="47"/>
      <c r="W263" s="47"/>
      <c r="X263" s="47"/>
      <c r="Z263" s="47"/>
    </row>
    <row r="264">
      <c r="A264" s="47"/>
      <c r="B264" s="47"/>
      <c r="C264" s="47"/>
      <c r="E264" s="47"/>
      <c r="F264" s="47"/>
      <c r="G264" s="47"/>
      <c r="H264" s="47"/>
      <c r="I264" s="47"/>
      <c r="K264" s="47"/>
      <c r="L264" s="47"/>
      <c r="N264" s="47"/>
      <c r="P264" s="47"/>
      <c r="Q264" s="47"/>
      <c r="S264" s="47"/>
      <c r="U264" s="47"/>
      <c r="V264" s="47"/>
      <c r="X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M265" s="47"/>
      <c r="N265" s="47"/>
      <c r="P265" s="47"/>
      <c r="Q265" s="47"/>
      <c r="R265" s="47"/>
      <c r="S265" s="47"/>
      <c r="U265" s="47"/>
      <c r="V265" s="47"/>
      <c r="W265" s="47"/>
      <c r="X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P266" s="47"/>
      <c r="Q266" s="47"/>
      <c r="R266" s="47"/>
      <c r="S266" s="47"/>
      <c r="U266" s="47"/>
      <c r="V266" s="47"/>
      <c r="W266" s="47"/>
      <c r="X266" s="47"/>
      <c r="Z266" s="47"/>
    </row>
    <row r="267">
      <c r="A267" s="47"/>
      <c r="B267" s="47"/>
      <c r="C267" s="47"/>
      <c r="D267" s="47"/>
      <c r="E267" s="47"/>
      <c r="G267" s="47"/>
      <c r="H267" s="47"/>
      <c r="I267" s="47"/>
      <c r="K267" s="47"/>
      <c r="L267" s="47"/>
      <c r="N267" s="47"/>
      <c r="Q267" s="47"/>
      <c r="S267" s="47"/>
      <c r="V267" s="47"/>
      <c r="X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Q268" s="47"/>
      <c r="R268" s="47"/>
      <c r="S268" s="47"/>
      <c r="V268" s="47"/>
      <c r="W268" s="47"/>
      <c r="X268" s="47"/>
    </row>
    <row r="269">
      <c r="A269" s="47"/>
      <c r="B269" s="47"/>
      <c r="C269" s="47"/>
      <c r="E269" s="47"/>
      <c r="F269" s="47"/>
      <c r="G269" s="47"/>
      <c r="H269" s="47"/>
      <c r="I269" s="47"/>
      <c r="N269" s="47"/>
      <c r="S269" s="47"/>
      <c r="X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P270" s="47"/>
      <c r="Q270" s="47"/>
      <c r="R270" s="47"/>
      <c r="S270" s="47"/>
      <c r="U270" s="47"/>
      <c r="V270" s="47"/>
      <c r="W270" s="47"/>
      <c r="X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P271" s="47"/>
      <c r="Q271" s="47"/>
      <c r="R271" s="47"/>
      <c r="S271" s="47"/>
      <c r="U271" s="47"/>
      <c r="V271" s="47"/>
      <c r="W271" s="47"/>
      <c r="X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P272" s="47"/>
      <c r="Q272" s="47"/>
      <c r="R272" s="47"/>
      <c r="S272" s="47"/>
      <c r="U272" s="47"/>
      <c r="V272" s="47"/>
      <c r="W272" s="47"/>
      <c r="X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P273" s="47"/>
      <c r="Q273" s="47"/>
      <c r="R273" s="47"/>
      <c r="S273" s="47"/>
      <c r="U273" s="47"/>
      <c r="V273" s="47"/>
      <c r="W273" s="47"/>
      <c r="X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P274" s="47"/>
      <c r="Q274" s="47"/>
      <c r="R274" s="47"/>
      <c r="S274" s="47"/>
      <c r="U274" s="47"/>
      <c r="V274" s="47"/>
      <c r="W274" s="47"/>
      <c r="X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L275" s="47"/>
      <c r="M275" s="47"/>
      <c r="N275" s="47"/>
      <c r="P275" s="47"/>
      <c r="Q275" s="47"/>
      <c r="R275" s="47"/>
      <c r="S275" s="47"/>
      <c r="U275" s="47"/>
      <c r="V275" s="47"/>
      <c r="W275" s="47"/>
      <c r="X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P276" s="47"/>
      <c r="Q276" s="47"/>
      <c r="R276" s="47"/>
      <c r="S276" s="47"/>
      <c r="U276" s="47"/>
      <c r="V276" s="47"/>
      <c r="W276" s="47"/>
      <c r="X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M277" s="47"/>
      <c r="N277" s="47"/>
      <c r="P277" s="47"/>
      <c r="Q277" s="47"/>
      <c r="R277" s="47"/>
      <c r="S277" s="47"/>
      <c r="U277" s="47"/>
      <c r="V277" s="47"/>
      <c r="W277" s="47"/>
      <c r="X277" s="47"/>
      <c r="Z277" s="47"/>
    </row>
    <row r="278">
      <c r="A278" s="47"/>
      <c r="G278" s="47"/>
      <c r="H278" s="47"/>
      <c r="I278" s="47"/>
    </row>
    <row r="279">
      <c r="A279" s="47"/>
      <c r="B279" s="47"/>
      <c r="C279" s="47"/>
      <c r="E279" s="47"/>
      <c r="F279" s="47"/>
      <c r="G279" s="47"/>
      <c r="H279" s="47"/>
      <c r="I279" s="47"/>
      <c r="Q279" s="47"/>
      <c r="V279" s="47"/>
    </row>
    <row r="280">
      <c r="A280" s="47"/>
      <c r="B280" s="47"/>
      <c r="G280" s="47"/>
      <c r="H280" s="47"/>
      <c r="I280" s="47"/>
    </row>
    <row r="281">
      <c r="A281" s="47"/>
      <c r="B281" s="47"/>
      <c r="G281" s="47"/>
      <c r="H281" s="47"/>
      <c r="I281" s="47"/>
    </row>
    <row r="282">
      <c r="A282" s="47"/>
    </row>
    <row r="283">
      <c r="A283" s="47"/>
      <c r="B283" s="47"/>
      <c r="E283" s="47"/>
      <c r="F283" s="47"/>
      <c r="G283" s="47"/>
      <c r="H283" s="47"/>
      <c r="I283" s="47"/>
    </row>
    <row r="284">
      <c r="A284" s="47"/>
    </row>
    <row r="285">
      <c r="A285" s="47"/>
      <c r="E285" s="47"/>
      <c r="F285" s="47"/>
      <c r="G285" s="47"/>
      <c r="H285" s="47"/>
      <c r="I285" s="47"/>
      <c r="K285" s="47"/>
      <c r="L285" s="47"/>
      <c r="P285" s="47"/>
      <c r="Q285" s="47"/>
      <c r="U285" s="47"/>
      <c r="V285" s="47"/>
      <c r="Z285" s="47"/>
    </row>
    <row r="286">
      <c r="A286" s="47"/>
      <c r="E286" s="47"/>
      <c r="F286" s="47"/>
      <c r="G286" s="47"/>
      <c r="H286" s="47"/>
      <c r="I286" s="47"/>
      <c r="J286" s="47"/>
      <c r="K286" s="47"/>
      <c r="L286" s="47"/>
      <c r="O286" s="47"/>
      <c r="P286" s="47"/>
      <c r="Q286" s="47"/>
      <c r="T286" s="47"/>
      <c r="U286" s="47"/>
      <c r="V286" s="47"/>
      <c r="Y286" s="47"/>
      <c r="Z286" s="47"/>
    </row>
    <row r="287">
      <c r="A287" s="47"/>
      <c r="C287" s="47"/>
      <c r="M287" s="47"/>
      <c r="R287" s="47"/>
      <c r="W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M288" s="47"/>
      <c r="N288" s="47"/>
      <c r="O288" s="47"/>
      <c r="P288" s="47"/>
      <c r="R288" s="47"/>
      <c r="S288" s="47"/>
      <c r="T288" s="47"/>
      <c r="U288" s="47"/>
      <c r="W288" s="47"/>
      <c r="X288" s="47"/>
      <c r="Y288" s="47"/>
      <c r="Z288" s="47"/>
    </row>
    <row r="289">
      <c r="A289" s="47"/>
      <c r="B289" s="47"/>
      <c r="C289" s="47"/>
      <c r="D289" s="47"/>
      <c r="G289" s="47"/>
      <c r="I289" s="47"/>
      <c r="J289" s="47"/>
      <c r="K289" s="47"/>
      <c r="M289" s="47"/>
      <c r="N289" s="47"/>
      <c r="O289" s="47"/>
      <c r="P289" s="47"/>
      <c r="R289" s="47"/>
      <c r="S289" s="47"/>
      <c r="T289" s="47"/>
      <c r="U289" s="47"/>
      <c r="W289" s="47"/>
      <c r="X289" s="47"/>
      <c r="Y289" s="47"/>
      <c r="Z289" s="47"/>
    </row>
    <row r="290">
      <c r="A290" s="47"/>
      <c r="G290" s="47"/>
      <c r="H290" s="47"/>
      <c r="I290" s="47"/>
      <c r="J290" s="47"/>
      <c r="K290" s="47"/>
      <c r="O290" s="47"/>
      <c r="P290" s="47"/>
      <c r="T290" s="47"/>
      <c r="U290" s="47"/>
      <c r="Y290" s="47"/>
      <c r="Z290" s="47"/>
    </row>
    <row r="291">
      <c r="A291" s="47"/>
      <c r="C291" s="47"/>
      <c r="E291" s="47"/>
      <c r="F291" s="47"/>
      <c r="G291" s="47"/>
      <c r="H291" s="47"/>
      <c r="I291" s="47"/>
      <c r="J291" s="47"/>
      <c r="K291" s="47"/>
      <c r="L291" s="47"/>
      <c r="M291" s="47"/>
      <c r="O291" s="47"/>
      <c r="P291" s="47"/>
      <c r="Q291" s="47"/>
      <c r="R291" s="47"/>
      <c r="T291" s="47"/>
      <c r="U291" s="47"/>
      <c r="V291" s="47"/>
      <c r="W291" s="47"/>
      <c r="Y291" s="47"/>
      <c r="Z291" s="47"/>
    </row>
    <row r="292">
      <c r="A292" s="47"/>
      <c r="C292" s="47"/>
      <c r="E292" s="47"/>
      <c r="F292" s="47"/>
      <c r="G292" s="47"/>
      <c r="H292" s="47"/>
      <c r="I292" s="47"/>
      <c r="J292" s="47"/>
      <c r="K292" s="47"/>
      <c r="L292" s="47"/>
      <c r="M292" s="47"/>
      <c r="O292" s="47"/>
      <c r="P292" s="47"/>
      <c r="Q292" s="47"/>
      <c r="R292" s="47"/>
      <c r="T292" s="47"/>
      <c r="U292" s="47"/>
      <c r="V292" s="47"/>
      <c r="W292" s="47"/>
      <c r="Y292" s="47"/>
      <c r="Z292" s="47"/>
    </row>
    <row r="293">
      <c r="A293" s="47"/>
      <c r="C293" s="47"/>
      <c r="E293" s="47"/>
      <c r="F293" s="47"/>
      <c r="G293" s="47"/>
      <c r="H293" s="47"/>
      <c r="I293" s="47"/>
      <c r="J293" s="47"/>
      <c r="K293" s="47"/>
      <c r="L293" s="47"/>
      <c r="M293" s="47"/>
      <c r="O293" s="47"/>
      <c r="P293" s="47"/>
      <c r="Q293" s="47"/>
      <c r="R293" s="47"/>
      <c r="T293" s="47"/>
      <c r="U293" s="47"/>
      <c r="V293" s="47"/>
      <c r="W293" s="47"/>
      <c r="Y293" s="47"/>
      <c r="Z293" s="47"/>
    </row>
    <row r="294">
      <c r="A294" s="47"/>
      <c r="C294" s="47"/>
      <c r="E294" s="47"/>
      <c r="F294" s="47"/>
      <c r="G294" s="47"/>
      <c r="H294" s="47"/>
      <c r="I294" s="47"/>
      <c r="J294" s="47"/>
      <c r="K294" s="47"/>
      <c r="M294" s="47"/>
      <c r="O294" s="47"/>
      <c r="P294" s="47"/>
      <c r="R294" s="47"/>
      <c r="T294" s="47"/>
      <c r="U294" s="47"/>
      <c r="W294" s="47"/>
      <c r="Y294" s="47"/>
      <c r="Z294" s="47"/>
    </row>
    <row r="295">
      <c r="A295" s="47"/>
      <c r="C295" s="47"/>
      <c r="E295" s="47"/>
      <c r="F295" s="47"/>
      <c r="G295" s="47"/>
      <c r="H295" s="47"/>
      <c r="I295" s="47"/>
      <c r="J295" s="47"/>
      <c r="K295" s="47"/>
      <c r="L295" s="47"/>
      <c r="M295" s="47"/>
      <c r="O295" s="47"/>
      <c r="P295" s="47"/>
      <c r="Q295" s="47"/>
      <c r="R295" s="47"/>
      <c r="T295" s="47"/>
      <c r="U295" s="47"/>
      <c r="V295" s="47"/>
      <c r="W295" s="47"/>
      <c r="Y295" s="47"/>
      <c r="Z295" s="47"/>
    </row>
    <row r="296">
      <c r="A296" s="47"/>
      <c r="C296" s="47"/>
      <c r="E296" s="47"/>
      <c r="F296" s="47"/>
      <c r="G296" s="47"/>
      <c r="H296" s="47"/>
      <c r="I296" s="47"/>
      <c r="J296" s="47"/>
      <c r="K296" s="47"/>
      <c r="L296" s="47"/>
      <c r="M296" s="47"/>
      <c r="O296" s="47"/>
      <c r="P296" s="47"/>
      <c r="Q296" s="47"/>
      <c r="R296" s="47"/>
      <c r="T296" s="47"/>
      <c r="U296" s="47"/>
      <c r="V296" s="47"/>
      <c r="W296" s="47"/>
      <c r="Y296" s="47"/>
      <c r="Z296" s="47"/>
    </row>
    <row r="297">
      <c r="A297" s="47"/>
      <c r="C297" s="47"/>
      <c r="K297" s="47"/>
      <c r="M297" s="47"/>
      <c r="P297" s="47"/>
      <c r="R297" s="47"/>
      <c r="U297" s="47"/>
      <c r="W297" s="47"/>
      <c r="Z297" s="47"/>
    </row>
    <row r="298">
      <c r="A298" s="47"/>
      <c r="C298" s="47"/>
      <c r="E298" s="47"/>
      <c r="F298" s="47"/>
      <c r="G298" s="47"/>
      <c r="H298" s="47"/>
      <c r="I298" s="47"/>
      <c r="K298" s="47"/>
      <c r="L298" s="47"/>
      <c r="M298" s="47"/>
      <c r="P298" s="47"/>
      <c r="Q298" s="47"/>
      <c r="R298" s="47"/>
      <c r="U298" s="47"/>
      <c r="V298" s="47"/>
      <c r="W298" s="47"/>
      <c r="Z298" s="47"/>
    </row>
    <row r="299">
      <c r="A299" s="47"/>
      <c r="C299" s="47"/>
      <c r="M299" s="47"/>
      <c r="R299" s="47"/>
      <c r="W299" s="47"/>
    </row>
    <row r="300">
      <c r="A300" s="47"/>
      <c r="C300" s="47"/>
      <c r="E300" s="47"/>
      <c r="F300" s="47"/>
      <c r="G300" s="47"/>
      <c r="H300" s="47"/>
      <c r="I300" s="47"/>
      <c r="J300" s="47"/>
      <c r="K300" s="47"/>
      <c r="L300" s="47"/>
      <c r="M300" s="47"/>
      <c r="O300" s="47"/>
      <c r="P300" s="47"/>
      <c r="Q300" s="47"/>
      <c r="R300" s="47"/>
      <c r="T300" s="47"/>
      <c r="U300" s="47"/>
      <c r="V300" s="47"/>
      <c r="W300" s="47"/>
      <c r="Y300" s="47"/>
      <c r="Z300" s="47"/>
    </row>
    <row r="301">
      <c r="A301" s="13" t="s">
        <v>150</v>
      </c>
      <c r="B301" s="15" t="s">
        <v>151</v>
      </c>
      <c r="C301" s="13" t="s">
        <v>152</v>
      </c>
      <c r="D301" s="13" t="s">
        <v>153</v>
      </c>
      <c r="E301" s="13" t="s">
        <v>154</v>
      </c>
      <c r="F301" s="13" t="s">
        <v>155</v>
      </c>
      <c r="G301" s="13"/>
      <c r="H301" s="15" t="s">
        <v>156</v>
      </c>
      <c r="I301" s="13" t="s">
        <v>157</v>
      </c>
      <c r="J301" s="13" t="s">
        <v>158</v>
      </c>
      <c r="K301" s="16"/>
      <c r="L301" s="16"/>
      <c r="M301" s="16"/>
      <c r="N301" s="15" t="s">
        <v>159</v>
      </c>
      <c r="O301" s="13" t="s">
        <v>160</v>
      </c>
      <c r="P301" s="13" t="s">
        <v>161</v>
      </c>
      <c r="Q301" s="13"/>
      <c r="R301" s="13"/>
      <c r="S301" s="16"/>
      <c r="T301" s="16"/>
      <c r="U301" s="16"/>
      <c r="V301" s="16"/>
      <c r="W301" s="16"/>
      <c r="X301" s="16"/>
      <c r="Y301" s="16"/>
      <c r="Z301" s="16"/>
    </row>
    <row r="302">
      <c r="A302" s="18" t="s">
        <v>102</v>
      </c>
      <c r="B302" s="83">
        <v>61.0</v>
      </c>
      <c r="C302" s="18">
        <v>61.0</v>
      </c>
      <c r="D302" s="18">
        <v>62.0</v>
      </c>
      <c r="E302" s="18">
        <v>43.0</v>
      </c>
      <c r="F302" s="18">
        <v>61.0</v>
      </c>
      <c r="G302" s="84"/>
      <c r="H302" s="84">
        <v>300.0</v>
      </c>
      <c r="I302" s="18">
        <v>300.0</v>
      </c>
      <c r="J302" s="18">
        <v>264.0</v>
      </c>
      <c r="K302" s="20"/>
      <c r="L302" s="20"/>
      <c r="M302" s="20"/>
      <c r="N302" s="84">
        <v>383.0</v>
      </c>
      <c r="O302" s="18">
        <v>366.0</v>
      </c>
      <c r="P302" s="18">
        <v>383.0</v>
      </c>
      <c r="Q302" s="18"/>
      <c r="R302" s="18"/>
      <c r="S302" s="20"/>
      <c r="T302" s="20"/>
      <c r="U302" s="20"/>
      <c r="V302" s="20"/>
      <c r="W302" s="20"/>
      <c r="X302" s="20"/>
      <c r="Y302" s="20"/>
      <c r="Z302" s="20"/>
    </row>
    <row r="303">
      <c r="A303" s="19" t="s">
        <v>103</v>
      </c>
      <c r="B303" s="84">
        <v>3.3</v>
      </c>
      <c r="C303" s="18">
        <v>3.5</v>
      </c>
      <c r="D303" s="18">
        <v>3.3</v>
      </c>
      <c r="E303" s="18">
        <v>3.79</v>
      </c>
      <c r="F303" s="18">
        <v>3.47</v>
      </c>
      <c r="G303" s="84"/>
      <c r="H303" s="84">
        <v>14.2</v>
      </c>
      <c r="I303" s="18">
        <v>22.2</v>
      </c>
      <c r="J303" s="18">
        <v>14.2</v>
      </c>
      <c r="K303" s="20"/>
      <c r="L303" s="20"/>
      <c r="M303" s="20"/>
      <c r="N303" s="84">
        <v>7.0</v>
      </c>
      <c r="O303" s="18">
        <v>16.3</v>
      </c>
      <c r="P303" s="18">
        <v>7.0</v>
      </c>
      <c r="Q303" s="18"/>
      <c r="R303" s="18"/>
      <c r="S303" s="20"/>
      <c r="T303" s="20"/>
      <c r="U303" s="20"/>
      <c r="V303" s="20"/>
      <c r="W303" s="20"/>
      <c r="X303" s="20"/>
      <c r="Y303" s="20"/>
      <c r="Z303" s="20"/>
    </row>
    <row r="304">
      <c r="A304" s="22" t="s">
        <v>104</v>
      </c>
      <c r="B304" s="85">
        <v>27.0</v>
      </c>
      <c r="C304" s="22">
        <v>27.0</v>
      </c>
      <c r="D304" s="22">
        <v>37.5</v>
      </c>
      <c r="E304" s="22">
        <v>171.0</v>
      </c>
      <c r="F304" s="22">
        <v>27.0</v>
      </c>
      <c r="G304" s="86"/>
      <c r="H304" s="86">
        <v>125.0</v>
      </c>
      <c r="I304" s="22">
        <v>179.0</v>
      </c>
      <c r="J304" s="22">
        <v>125.0</v>
      </c>
      <c r="K304" s="23"/>
      <c r="L304" s="23"/>
      <c r="M304" s="22"/>
      <c r="N304" s="86">
        <v>0.0</v>
      </c>
      <c r="O304" s="23"/>
      <c r="P304" s="22">
        <v>0.0</v>
      </c>
      <c r="Q304" s="22"/>
      <c r="R304" s="22"/>
      <c r="S304" s="22"/>
      <c r="T304" s="23"/>
      <c r="U304" s="22"/>
      <c r="V304" s="22"/>
      <c r="W304" s="22"/>
      <c r="X304" s="22"/>
      <c r="Y304" s="23"/>
      <c r="Z304" s="22"/>
    </row>
    <row r="305">
      <c r="A305" s="22" t="s">
        <v>105</v>
      </c>
      <c r="B305" s="85"/>
      <c r="C305" s="23"/>
      <c r="D305" s="23"/>
      <c r="E305" s="22"/>
      <c r="F305" s="22"/>
      <c r="G305" s="86"/>
      <c r="H305" s="86">
        <v>0.0</v>
      </c>
      <c r="I305" s="22">
        <v>0.0</v>
      </c>
      <c r="J305" s="22">
        <v>0.0</v>
      </c>
      <c r="K305" s="23"/>
      <c r="L305" s="23"/>
      <c r="M305" s="22"/>
      <c r="N305" s="86">
        <v>0.0</v>
      </c>
      <c r="O305" s="23"/>
      <c r="P305" s="22">
        <v>0.0</v>
      </c>
      <c r="Q305" s="22"/>
      <c r="R305" s="22"/>
      <c r="S305" s="23"/>
      <c r="T305" s="23"/>
      <c r="U305" s="23"/>
      <c r="V305" s="22"/>
      <c r="W305" s="22"/>
      <c r="X305" s="23"/>
      <c r="Y305" s="23"/>
      <c r="Z305" s="23"/>
    </row>
    <row r="306">
      <c r="A306" s="22" t="s">
        <v>106</v>
      </c>
      <c r="B306" s="85"/>
      <c r="C306" s="22">
        <v>5.0</v>
      </c>
      <c r="D306" s="23"/>
      <c r="E306" s="22"/>
      <c r="F306" s="22">
        <v>5.0</v>
      </c>
      <c r="G306" s="86"/>
      <c r="H306" s="86">
        <v>3.0</v>
      </c>
      <c r="I306" s="22">
        <v>57.0</v>
      </c>
      <c r="J306" s="22">
        <v>3.0</v>
      </c>
      <c r="K306" s="23"/>
      <c r="L306" s="23"/>
      <c r="M306" s="22"/>
      <c r="N306" s="86">
        <v>0.0</v>
      </c>
      <c r="O306" s="23"/>
      <c r="P306" s="22">
        <v>0.0</v>
      </c>
      <c r="Q306" s="22"/>
      <c r="R306" s="22"/>
      <c r="S306" s="23"/>
      <c r="T306" s="23"/>
      <c r="U306" s="22"/>
      <c r="V306" s="22"/>
      <c r="W306" s="22"/>
      <c r="X306" s="23"/>
      <c r="Y306" s="23"/>
      <c r="Z306" s="22"/>
    </row>
    <row r="307">
      <c r="A307" s="22" t="s">
        <v>107</v>
      </c>
      <c r="B307" s="87">
        <v>0.1</v>
      </c>
      <c r="C307" s="22">
        <v>0.1</v>
      </c>
      <c r="D307" s="22">
        <v>1.05</v>
      </c>
      <c r="E307" s="22">
        <v>1.02</v>
      </c>
      <c r="F307" s="22">
        <v>0.1</v>
      </c>
      <c r="G307" s="86"/>
      <c r="H307" s="86">
        <v>0.4</v>
      </c>
      <c r="I307" s="22">
        <v>0.4</v>
      </c>
      <c r="J307" s="22">
        <v>0.4</v>
      </c>
      <c r="K307" s="23"/>
      <c r="L307" s="23"/>
      <c r="M307" s="23"/>
      <c r="N307" s="86">
        <v>0.0</v>
      </c>
      <c r="O307" s="23"/>
      <c r="P307" s="22">
        <v>0.0</v>
      </c>
      <c r="Q307" s="22"/>
      <c r="R307" s="22"/>
      <c r="S307" s="22"/>
      <c r="T307" s="23"/>
      <c r="U307" s="23"/>
      <c r="V307" s="23"/>
      <c r="W307" s="23"/>
      <c r="X307" s="22"/>
      <c r="Y307" s="23"/>
      <c r="Z307" s="23"/>
    </row>
    <row r="308">
      <c r="A308" s="22" t="s">
        <v>108</v>
      </c>
      <c r="B308" s="85">
        <v>0.02</v>
      </c>
      <c r="C308" s="22">
        <v>0.1</v>
      </c>
      <c r="D308" s="22"/>
      <c r="E308" s="22">
        <v>0.02</v>
      </c>
      <c r="F308" s="22">
        <v>0.06</v>
      </c>
      <c r="G308" s="86"/>
      <c r="H308" s="86">
        <v>0.18</v>
      </c>
      <c r="I308" s="22">
        <v>0.19</v>
      </c>
      <c r="J308" s="22">
        <v>0.18</v>
      </c>
      <c r="K308" s="22"/>
      <c r="L308" s="23"/>
      <c r="M308" s="23"/>
      <c r="N308" s="86">
        <v>0.1</v>
      </c>
      <c r="O308" s="23"/>
      <c r="P308" s="22">
        <v>0.1</v>
      </c>
      <c r="Q308" s="22"/>
      <c r="R308" s="22"/>
      <c r="S308" s="22"/>
      <c r="T308" s="22"/>
      <c r="U308" s="22"/>
      <c r="V308" s="22"/>
      <c r="W308" s="23"/>
      <c r="X308" s="22"/>
      <c r="Y308" s="22"/>
      <c r="Z308" s="22"/>
    </row>
    <row r="309">
      <c r="A309" s="22" t="s">
        <v>71</v>
      </c>
      <c r="B309" s="85">
        <v>0.2</v>
      </c>
      <c r="C309" s="22">
        <v>0.2</v>
      </c>
      <c r="D309" s="22"/>
      <c r="E309" s="22">
        <v>0.1</v>
      </c>
      <c r="F309" s="22">
        <v>0.2</v>
      </c>
      <c r="G309" s="86"/>
      <c r="H309" s="86">
        <v>1.8</v>
      </c>
      <c r="I309" s="22">
        <v>2.3</v>
      </c>
      <c r="J309" s="22">
        <v>1.8</v>
      </c>
      <c r="K309" s="22"/>
      <c r="L309" s="22"/>
      <c r="M309" s="23"/>
      <c r="N309" s="86">
        <v>0.1</v>
      </c>
      <c r="O309" s="22">
        <v>2.0</v>
      </c>
      <c r="P309" s="22">
        <v>0.1</v>
      </c>
      <c r="Q309" s="22"/>
      <c r="R309" s="22"/>
      <c r="S309" s="22"/>
      <c r="T309" s="22"/>
      <c r="U309" s="22"/>
      <c r="V309" s="22"/>
      <c r="W309" s="23"/>
      <c r="X309" s="22"/>
      <c r="Y309" s="22"/>
      <c r="Z309" s="22"/>
    </row>
    <row r="310">
      <c r="A310" s="26" t="s">
        <v>109</v>
      </c>
      <c r="B310" s="88">
        <v>0.2</v>
      </c>
      <c r="C310" s="26">
        <v>0.5</v>
      </c>
      <c r="D310" s="26">
        <v>0.5</v>
      </c>
      <c r="E310" s="26">
        <v>0.2</v>
      </c>
      <c r="F310" s="26">
        <v>0.5</v>
      </c>
      <c r="G310" s="88"/>
      <c r="H310" s="88">
        <v>0.0</v>
      </c>
      <c r="I310" s="26">
        <v>0.0</v>
      </c>
      <c r="J310" s="26">
        <v>0.0</v>
      </c>
      <c r="K310" s="26"/>
      <c r="L310" s="27"/>
      <c r="M310" s="27"/>
      <c r="N310" s="88">
        <v>0.0</v>
      </c>
      <c r="O310" s="27"/>
      <c r="P310" s="26">
        <v>0.0</v>
      </c>
      <c r="Q310" s="26"/>
      <c r="R310" s="26"/>
      <c r="S310" s="27"/>
      <c r="T310" s="27"/>
      <c r="U310" s="26"/>
      <c r="V310" s="26"/>
      <c r="W310" s="27"/>
      <c r="X310" s="27"/>
      <c r="Y310" s="27"/>
      <c r="Z310" s="26"/>
    </row>
    <row r="311">
      <c r="A311" s="29" t="s">
        <v>110</v>
      </c>
      <c r="B311" s="88">
        <v>0.029</v>
      </c>
      <c r="C311" s="26"/>
      <c r="D311" s="26"/>
      <c r="E311" s="26">
        <v>0.03</v>
      </c>
      <c r="F311" s="26">
        <v>0.029</v>
      </c>
      <c r="G311" s="88"/>
      <c r="H311" s="88">
        <v>0.03</v>
      </c>
      <c r="I311" s="26">
        <v>0.03</v>
      </c>
      <c r="J311" s="26">
        <v>0.154</v>
      </c>
      <c r="K311" s="26"/>
      <c r="L311" s="26"/>
      <c r="M311" s="26"/>
      <c r="N311" s="88">
        <v>0.441</v>
      </c>
      <c r="O311" s="26">
        <v>0.63</v>
      </c>
      <c r="P311" s="26">
        <v>0.441</v>
      </c>
      <c r="Q311" s="26"/>
      <c r="R311" s="26"/>
      <c r="S311" s="26"/>
      <c r="T311" s="27"/>
      <c r="U311" s="26"/>
      <c r="V311" s="26"/>
      <c r="W311" s="26"/>
      <c r="X311" s="26"/>
      <c r="Y311" s="27"/>
      <c r="Z311" s="26"/>
    </row>
    <row r="312">
      <c r="A312" s="29" t="s">
        <v>111</v>
      </c>
      <c r="B312" s="88">
        <v>0.1</v>
      </c>
      <c r="C312" s="26">
        <v>0.1</v>
      </c>
      <c r="D312" s="26"/>
      <c r="E312" s="26">
        <v>0.135</v>
      </c>
      <c r="F312" s="26">
        <v>0.142</v>
      </c>
      <c r="G312" s="88"/>
      <c r="H312" s="88">
        <v>0.283</v>
      </c>
      <c r="I312" s="26">
        <v>0.283</v>
      </c>
      <c r="J312" s="26">
        <v>0.844</v>
      </c>
      <c r="K312" s="26"/>
      <c r="L312" s="26"/>
      <c r="M312" s="26"/>
      <c r="N312" s="88">
        <v>0.265</v>
      </c>
      <c r="O312" s="26">
        <v>0.39</v>
      </c>
      <c r="P312" s="26">
        <v>0.265</v>
      </c>
      <c r="Q312" s="26"/>
      <c r="R312" s="26"/>
      <c r="S312" s="26"/>
      <c r="T312" s="27"/>
      <c r="U312" s="26"/>
      <c r="V312" s="26"/>
      <c r="W312" s="26"/>
      <c r="X312" s="26"/>
      <c r="Y312" s="27"/>
      <c r="Z312" s="26"/>
    </row>
    <row r="313">
      <c r="A313" s="29" t="s">
        <v>112</v>
      </c>
      <c r="B313" s="88">
        <v>0.075</v>
      </c>
      <c r="C313" s="26">
        <v>0.1</v>
      </c>
      <c r="D313" s="26"/>
      <c r="E313" s="26">
        <v>0.15</v>
      </c>
      <c r="F313" s="26">
        <v>0.075</v>
      </c>
      <c r="G313" s="88"/>
      <c r="H313" s="88">
        <v>0.104</v>
      </c>
      <c r="I313" s="26">
        <v>0.104</v>
      </c>
      <c r="J313" s="26">
        <v>0.991</v>
      </c>
      <c r="K313" s="26"/>
      <c r="L313" s="26"/>
      <c r="M313" s="26"/>
      <c r="N313" s="88">
        <v>3.525</v>
      </c>
      <c r="O313" s="26">
        <v>5.28</v>
      </c>
      <c r="P313" s="26">
        <v>3.525</v>
      </c>
      <c r="Q313" s="26"/>
      <c r="R313" s="26"/>
      <c r="S313" s="26"/>
      <c r="T313" s="27"/>
      <c r="U313" s="26"/>
      <c r="V313" s="26"/>
      <c r="W313" s="26"/>
      <c r="X313" s="26"/>
      <c r="Y313" s="27"/>
      <c r="Z313" s="26"/>
    </row>
    <row r="314">
      <c r="A314" s="26" t="s">
        <v>113</v>
      </c>
      <c r="B314" s="30">
        <v>15.2</v>
      </c>
      <c r="C314" s="30">
        <v>15.2</v>
      </c>
      <c r="D314" s="32"/>
      <c r="E314" s="30">
        <v>15.2</v>
      </c>
      <c r="F314" s="30">
        <v>15.2</v>
      </c>
      <c r="G314" s="30"/>
      <c r="H314" s="30">
        <v>15.4</v>
      </c>
      <c r="I314" s="30">
        <v>15.4</v>
      </c>
      <c r="J314" s="30">
        <v>15.4</v>
      </c>
      <c r="K314" s="26"/>
      <c r="L314" s="26"/>
      <c r="M314" s="27"/>
      <c r="N314" s="30">
        <v>6.0</v>
      </c>
      <c r="O314" s="30">
        <v>32.7</v>
      </c>
      <c r="P314" s="30">
        <v>6.0</v>
      </c>
      <c r="Q314" s="30"/>
      <c r="R314" s="30"/>
      <c r="S314" s="26"/>
      <c r="T314" s="27"/>
      <c r="U314" s="26"/>
      <c r="V314" s="26"/>
      <c r="W314" s="27"/>
      <c r="X314" s="26"/>
      <c r="Y314" s="27"/>
      <c r="Z314" s="26"/>
    </row>
    <row r="315">
      <c r="A315" s="29" t="s">
        <v>114</v>
      </c>
      <c r="B315" s="88">
        <v>0.385</v>
      </c>
      <c r="C315" s="26">
        <v>0.4</v>
      </c>
      <c r="D315" s="26"/>
      <c r="E315" s="26">
        <v>0.385</v>
      </c>
      <c r="F315" s="26">
        <v>0.389</v>
      </c>
      <c r="G315" s="88"/>
      <c r="H315" s="88">
        <v>0.141</v>
      </c>
      <c r="I315" s="26">
        <v>0.141</v>
      </c>
      <c r="J315" s="26">
        <v>0.967</v>
      </c>
      <c r="K315" s="26"/>
      <c r="L315" s="27"/>
      <c r="M315" s="26"/>
      <c r="N315" s="88">
        <v>0.0</v>
      </c>
      <c r="O315" s="27"/>
      <c r="P315" s="26">
        <v>0.0</v>
      </c>
      <c r="Q315" s="26"/>
      <c r="R315" s="26"/>
      <c r="S315" s="26"/>
      <c r="T315" s="27"/>
      <c r="U315" s="26"/>
      <c r="V315" s="26"/>
      <c r="W315" s="26"/>
      <c r="X315" s="26"/>
      <c r="Y315" s="27"/>
      <c r="Z315" s="26"/>
    </row>
    <row r="316">
      <c r="A316" s="29" t="s">
        <v>115</v>
      </c>
      <c r="B316" s="88">
        <v>0.032</v>
      </c>
      <c r="C316" s="26"/>
      <c r="D316" s="26"/>
      <c r="E316" s="26">
        <v>0.058</v>
      </c>
      <c r="F316" s="26">
        <v>0.032</v>
      </c>
      <c r="G316" s="88"/>
      <c r="H316" s="88">
        <v>0.037</v>
      </c>
      <c r="I316" s="26">
        <v>0.037</v>
      </c>
      <c r="J316" s="26">
        <v>0.424</v>
      </c>
      <c r="K316" s="26"/>
      <c r="L316" s="26"/>
      <c r="M316" s="26"/>
      <c r="N316" s="88">
        <v>0.0</v>
      </c>
      <c r="O316" s="26">
        <v>0.13</v>
      </c>
      <c r="P316" s="26">
        <v>0.0</v>
      </c>
      <c r="Q316" s="26"/>
      <c r="R316" s="26"/>
      <c r="S316" s="26"/>
      <c r="T316" s="27"/>
      <c r="U316" s="26"/>
      <c r="V316" s="26"/>
      <c r="W316" s="26"/>
      <c r="X316" s="26"/>
      <c r="Y316" s="27"/>
      <c r="Z316" s="26"/>
    </row>
    <row r="317">
      <c r="A317" s="29" t="s">
        <v>116</v>
      </c>
      <c r="B317" s="30">
        <v>2.5</v>
      </c>
      <c r="C317" s="30"/>
      <c r="D317" s="30"/>
      <c r="E317" s="30"/>
      <c r="F317" s="32"/>
      <c r="G317" s="30"/>
      <c r="H317" s="30">
        <v>2.7</v>
      </c>
      <c r="I317" s="30">
        <v>2.7</v>
      </c>
      <c r="J317" s="30">
        <v>2.7</v>
      </c>
      <c r="K317" s="26"/>
      <c r="L317" s="26"/>
      <c r="M317" s="27"/>
      <c r="N317" s="30">
        <v>3.0</v>
      </c>
      <c r="O317" s="30">
        <v>6.0</v>
      </c>
      <c r="P317" s="30">
        <v>3.0</v>
      </c>
      <c r="Q317" s="30"/>
      <c r="R317" s="30"/>
      <c r="S317" s="26"/>
      <c r="T317" s="27"/>
      <c r="U317" s="27"/>
      <c r="V317" s="26"/>
      <c r="W317" s="27"/>
      <c r="X317" s="26"/>
      <c r="Y317" s="27"/>
      <c r="Z317" s="27"/>
    </row>
    <row r="318">
      <c r="A318" s="29" t="s">
        <v>117</v>
      </c>
      <c r="B318" s="89">
        <v>7.0</v>
      </c>
      <c r="C318" s="26">
        <v>7.0</v>
      </c>
      <c r="D318" s="26"/>
      <c r="E318" s="26">
        <v>13.0</v>
      </c>
      <c r="F318" s="26">
        <v>7.0</v>
      </c>
      <c r="G318" s="88"/>
      <c r="H318" s="88">
        <v>7.0</v>
      </c>
      <c r="I318" s="26">
        <v>7.0</v>
      </c>
      <c r="J318" s="26">
        <v>32.0</v>
      </c>
      <c r="K318" s="26"/>
      <c r="L318" s="26"/>
      <c r="M318" s="26"/>
      <c r="N318" s="88">
        <v>154.0</v>
      </c>
      <c r="O318" s="26">
        <v>154.0</v>
      </c>
      <c r="P318" s="26">
        <v>154.0</v>
      </c>
      <c r="Q318" s="26"/>
      <c r="R318" s="26"/>
      <c r="S318" s="26"/>
      <c r="T318" s="27"/>
      <c r="U318" s="27"/>
      <c r="V318" s="26"/>
      <c r="W318" s="26"/>
      <c r="X318" s="26"/>
      <c r="Y318" s="27"/>
      <c r="Z318" s="27"/>
    </row>
    <row r="319">
      <c r="A319" s="29" t="s">
        <v>118</v>
      </c>
      <c r="B319" s="88">
        <v>0.29</v>
      </c>
      <c r="C319" s="26">
        <v>0.4</v>
      </c>
      <c r="D319" s="27"/>
      <c r="E319" s="26">
        <v>0.29</v>
      </c>
      <c r="F319" s="26">
        <v>0.37</v>
      </c>
      <c r="G319" s="88"/>
      <c r="H319" s="88">
        <v>1.69</v>
      </c>
      <c r="I319" s="26">
        <v>2.28</v>
      </c>
      <c r="J319" s="26">
        <v>1.69</v>
      </c>
      <c r="K319" s="27"/>
      <c r="L319" s="27"/>
      <c r="M319" s="27"/>
      <c r="N319" s="88">
        <v>0.0</v>
      </c>
      <c r="O319" s="27"/>
      <c r="P319" s="26">
        <v>0.0</v>
      </c>
      <c r="Q319" s="26"/>
      <c r="R319" s="26"/>
      <c r="S319" s="26"/>
      <c r="T319" s="27"/>
      <c r="U319" s="27"/>
      <c r="V319" s="27"/>
      <c r="W319" s="27"/>
      <c r="X319" s="26"/>
      <c r="Y319" s="27"/>
      <c r="Z319" s="27"/>
    </row>
    <row r="320">
      <c r="A320" s="34" t="s">
        <v>119</v>
      </c>
      <c r="B320" s="90">
        <v>121.0</v>
      </c>
      <c r="C320" s="35">
        <v>121.0</v>
      </c>
      <c r="D320" s="35">
        <v>125.0</v>
      </c>
      <c r="E320" s="35">
        <v>130.0</v>
      </c>
      <c r="F320" s="35">
        <v>121.0</v>
      </c>
      <c r="G320" s="90"/>
      <c r="H320" s="90">
        <v>493.0</v>
      </c>
      <c r="I320" s="35">
        <v>505.0</v>
      </c>
      <c r="J320" s="35">
        <v>493.0</v>
      </c>
      <c r="K320" s="35"/>
      <c r="L320" s="35"/>
      <c r="M320" s="35"/>
      <c r="N320" s="90">
        <v>9.0</v>
      </c>
      <c r="O320" s="35">
        <v>24.0</v>
      </c>
      <c r="P320" s="35">
        <v>9.0</v>
      </c>
      <c r="Q320" s="35"/>
      <c r="R320" s="35"/>
      <c r="S320" s="35"/>
      <c r="T320" s="36"/>
      <c r="U320" s="35"/>
      <c r="V320" s="35"/>
      <c r="W320" s="35"/>
      <c r="X320" s="35"/>
      <c r="Y320" s="36"/>
      <c r="Z320" s="35"/>
    </row>
    <row r="321">
      <c r="A321" s="35" t="s">
        <v>120</v>
      </c>
      <c r="B321" s="91">
        <v>12.0</v>
      </c>
      <c r="C321" s="35">
        <v>12.0</v>
      </c>
      <c r="D321" s="35"/>
      <c r="E321" s="35">
        <v>12.0</v>
      </c>
      <c r="F321" s="35">
        <v>12.0</v>
      </c>
      <c r="G321" s="90"/>
      <c r="H321" s="90">
        <v>19.0</v>
      </c>
      <c r="I321" s="35">
        <v>20.0</v>
      </c>
      <c r="J321" s="35">
        <v>19.0</v>
      </c>
      <c r="K321" s="35"/>
      <c r="L321" s="35"/>
      <c r="M321" s="35"/>
      <c r="N321" s="90">
        <v>30.0</v>
      </c>
      <c r="O321" s="35">
        <v>133.0</v>
      </c>
      <c r="P321" s="35">
        <v>30.0</v>
      </c>
      <c r="Q321" s="35"/>
      <c r="R321" s="35"/>
      <c r="S321" s="35"/>
      <c r="T321" s="36"/>
      <c r="U321" s="35"/>
      <c r="V321" s="35"/>
      <c r="W321" s="35"/>
      <c r="X321" s="35"/>
      <c r="Y321" s="36"/>
      <c r="Z321" s="35"/>
    </row>
    <row r="322">
      <c r="A322" s="35" t="s">
        <v>121</v>
      </c>
      <c r="B322" s="91">
        <v>155.0</v>
      </c>
      <c r="C322" s="35">
        <v>155.0</v>
      </c>
      <c r="D322" s="35"/>
      <c r="E322" s="35">
        <v>164.0</v>
      </c>
      <c r="F322" s="35">
        <v>155.0</v>
      </c>
      <c r="G322" s="90"/>
      <c r="H322" s="90">
        <v>62.0</v>
      </c>
      <c r="I322" s="35">
        <v>76.0</v>
      </c>
      <c r="J322" s="35">
        <v>62.0</v>
      </c>
      <c r="K322" s="35"/>
      <c r="L322" s="35"/>
      <c r="M322" s="35"/>
      <c r="N322" s="90">
        <v>116.0</v>
      </c>
      <c r="O322" s="35">
        <v>364.0</v>
      </c>
      <c r="P322" s="35">
        <v>116.0</v>
      </c>
      <c r="Q322" s="35"/>
      <c r="R322" s="35"/>
      <c r="S322" s="35"/>
      <c r="T322" s="36"/>
      <c r="U322" s="35"/>
      <c r="V322" s="35"/>
      <c r="W322" s="35"/>
      <c r="X322" s="35"/>
      <c r="Y322" s="36"/>
      <c r="Z322" s="35"/>
    </row>
    <row r="323">
      <c r="A323" s="35" t="s">
        <v>122</v>
      </c>
      <c r="B323" s="91">
        <v>95.0</v>
      </c>
      <c r="C323" s="35">
        <v>95.0</v>
      </c>
      <c r="D323" s="35"/>
      <c r="E323" s="35">
        <v>105.0</v>
      </c>
      <c r="F323" s="35">
        <v>95.0</v>
      </c>
      <c r="G323" s="90"/>
      <c r="H323" s="90">
        <v>337.0</v>
      </c>
      <c r="I323" s="35">
        <v>354.0</v>
      </c>
      <c r="J323" s="35">
        <v>337.0</v>
      </c>
      <c r="K323" s="35"/>
      <c r="L323" s="35"/>
      <c r="M323" s="35"/>
      <c r="N323" s="90">
        <v>118.0</v>
      </c>
      <c r="O323" s="35">
        <v>331.0</v>
      </c>
      <c r="P323" s="35">
        <v>118.0</v>
      </c>
      <c r="Q323" s="35"/>
      <c r="R323" s="35"/>
      <c r="S323" s="35"/>
      <c r="T323" s="36"/>
      <c r="U323" s="35"/>
      <c r="V323" s="35"/>
      <c r="W323" s="35"/>
      <c r="X323" s="35"/>
      <c r="Y323" s="36"/>
      <c r="Z323" s="35"/>
    </row>
    <row r="324">
      <c r="A324" s="35" t="s">
        <v>123</v>
      </c>
      <c r="B324" s="91">
        <v>0.04</v>
      </c>
      <c r="C324" s="35">
        <v>0.1</v>
      </c>
      <c r="D324" s="35">
        <v>0.0</v>
      </c>
      <c r="E324" s="35">
        <v>0.04</v>
      </c>
      <c r="F324" s="35">
        <v>0.05</v>
      </c>
      <c r="G324" s="90"/>
      <c r="H324" s="90">
        <v>0.44</v>
      </c>
      <c r="I324" s="35">
        <v>0.44</v>
      </c>
      <c r="J324" s="35">
        <v>0.65</v>
      </c>
      <c r="K324" s="35"/>
      <c r="L324" s="35"/>
      <c r="M324" s="35"/>
      <c r="N324" s="90">
        <v>2.86</v>
      </c>
      <c r="O324" s="35">
        <v>4.41</v>
      </c>
      <c r="P324" s="35">
        <v>2.86</v>
      </c>
      <c r="Q324" s="35"/>
      <c r="R324" s="35"/>
      <c r="S324" s="35"/>
      <c r="T324" s="36"/>
      <c r="U324" s="35"/>
      <c r="V324" s="35"/>
      <c r="W324" s="35"/>
      <c r="X324" s="35"/>
      <c r="Y324" s="36"/>
      <c r="Z324" s="35"/>
    </row>
    <row r="325">
      <c r="A325" s="35" t="s">
        <v>124</v>
      </c>
      <c r="B325" s="91">
        <v>0.009</v>
      </c>
      <c r="C325" s="35">
        <v>0.0</v>
      </c>
      <c r="D325" s="35"/>
      <c r="E325" s="35">
        <v>0.009</v>
      </c>
      <c r="F325" s="35">
        <v>0.009</v>
      </c>
      <c r="G325" s="90"/>
      <c r="H325" s="90">
        <v>0.011</v>
      </c>
      <c r="I325" s="35">
        <v>0.011</v>
      </c>
      <c r="J325" s="35">
        <v>0.032</v>
      </c>
      <c r="K325" s="36"/>
      <c r="L325" s="35"/>
      <c r="M325" s="35"/>
      <c r="N325" s="90">
        <v>0.239</v>
      </c>
      <c r="O325" s="35">
        <v>0.453</v>
      </c>
      <c r="P325" s="35">
        <v>0.239</v>
      </c>
      <c r="Q325" s="35"/>
      <c r="R325" s="35"/>
      <c r="S325" s="35"/>
      <c r="T325" s="36"/>
      <c r="U325" s="35"/>
      <c r="V325" s="35"/>
      <c r="W325" s="35"/>
      <c r="X325" s="35"/>
      <c r="Y325" s="36"/>
      <c r="Z325" s="35"/>
    </row>
    <row r="326">
      <c r="A326" s="34" t="s">
        <v>125</v>
      </c>
      <c r="B326" s="91">
        <v>0.46</v>
      </c>
      <c r="C326" s="35">
        <v>0.6</v>
      </c>
      <c r="D326" s="35"/>
      <c r="E326" s="35">
        <v>0.46</v>
      </c>
      <c r="F326" s="35">
        <v>0.59</v>
      </c>
      <c r="G326" s="90"/>
      <c r="H326" s="90">
        <v>2.88</v>
      </c>
      <c r="I326" s="35">
        <v>2.92</v>
      </c>
      <c r="J326" s="35">
        <v>2.88</v>
      </c>
      <c r="K326" s="35"/>
      <c r="L326" s="35"/>
      <c r="M326" s="35"/>
      <c r="N326" s="90">
        <v>1.1</v>
      </c>
      <c r="O326" s="35">
        <v>3.07</v>
      </c>
      <c r="P326" s="35">
        <v>1.1</v>
      </c>
      <c r="Q326" s="35"/>
      <c r="R326" s="35"/>
      <c r="S326" s="35"/>
      <c r="T326" s="36"/>
      <c r="U326" s="35"/>
      <c r="V326" s="35"/>
      <c r="W326" s="35"/>
      <c r="X326" s="35"/>
      <c r="Y326" s="36"/>
      <c r="Z326" s="35"/>
    </row>
    <row r="327">
      <c r="A327" s="35" t="s">
        <v>126</v>
      </c>
      <c r="B327" s="91">
        <v>0.004</v>
      </c>
      <c r="C327" s="35">
        <v>0.0</v>
      </c>
      <c r="D327" s="35"/>
      <c r="E327" s="35">
        <v>0.005</v>
      </c>
      <c r="F327" s="35">
        <v>0.004</v>
      </c>
      <c r="G327" s="90"/>
      <c r="H327" s="90">
        <v>0.028</v>
      </c>
      <c r="I327" s="35">
        <v>0.03</v>
      </c>
      <c r="J327" s="35">
        <v>0.028</v>
      </c>
      <c r="K327" s="35"/>
      <c r="L327" s="36"/>
      <c r="M327" s="35"/>
      <c r="N327" s="90">
        <v>0.0</v>
      </c>
      <c r="O327" s="36"/>
      <c r="P327" s="35">
        <v>0.0</v>
      </c>
      <c r="Q327" s="35"/>
      <c r="R327" s="35"/>
      <c r="S327" s="35"/>
      <c r="T327" s="36"/>
      <c r="U327" s="35"/>
      <c r="V327" s="35"/>
      <c r="W327" s="35"/>
      <c r="X327" s="35"/>
      <c r="Y327" s="36"/>
      <c r="Z327" s="35"/>
    </row>
    <row r="328">
      <c r="A328" s="38" t="s">
        <v>127</v>
      </c>
      <c r="B328" s="43"/>
      <c r="C328" s="43"/>
      <c r="D328" s="43"/>
      <c r="E328" s="43"/>
      <c r="F328" s="43"/>
      <c r="G328" s="39"/>
      <c r="H328" s="39">
        <v>1.0</v>
      </c>
      <c r="I328" s="39">
        <v>1.0</v>
      </c>
      <c r="J328" s="39">
        <v>1.0</v>
      </c>
      <c r="K328" s="40"/>
      <c r="L328" s="40"/>
      <c r="M328" s="40"/>
      <c r="N328" s="39">
        <v>12.0</v>
      </c>
      <c r="O328" s="39">
        <v>19.0</v>
      </c>
      <c r="P328" s="39">
        <v>12.0</v>
      </c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>
      <c r="A329" s="38" t="s">
        <v>128</v>
      </c>
      <c r="B329" s="39">
        <v>2.2</v>
      </c>
      <c r="C329" s="39">
        <v>2.2</v>
      </c>
      <c r="D329" s="43"/>
      <c r="E329" s="39">
        <v>3.6</v>
      </c>
      <c r="F329" s="39">
        <v>2.2</v>
      </c>
      <c r="G329" s="39"/>
      <c r="H329" s="39">
        <v>15.0</v>
      </c>
      <c r="I329" s="39">
        <v>17.0</v>
      </c>
      <c r="J329" s="39">
        <v>15.0</v>
      </c>
      <c r="K329" s="40"/>
      <c r="L329" s="40"/>
      <c r="M329" s="40"/>
      <c r="N329" s="39">
        <v>3.0</v>
      </c>
      <c r="O329" s="39">
        <v>3.0</v>
      </c>
      <c r="P329" s="39">
        <v>3.0</v>
      </c>
      <c r="Q329" s="39"/>
      <c r="R329" s="39"/>
      <c r="S329" s="40"/>
      <c r="T329" s="40"/>
      <c r="U329" s="40"/>
      <c r="V329" s="38"/>
      <c r="W329" s="40"/>
      <c r="X329" s="40"/>
      <c r="Y329" s="40"/>
      <c r="Z329" s="40"/>
    </row>
    <row r="330">
      <c r="A330" s="38" t="s">
        <v>129</v>
      </c>
      <c r="B330" s="39">
        <v>10.0</v>
      </c>
      <c r="C330" s="43"/>
      <c r="D330" s="43"/>
      <c r="E330" s="43"/>
      <c r="F330" s="43"/>
      <c r="G330" s="39"/>
      <c r="H330" s="39">
        <v>7.0</v>
      </c>
      <c r="I330" s="39">
        <v>7.0</v>
      </c>
      <c r="J330" s="39">
        <v>7.0</v>
      </c>
      <c r="K330" s="40"/>
      <c r="L330" s="40"/>
      <c r="M330" s="40"/>
      <c r="N330" s="39">
        <v>13.0</v>
      </c>
      <c r="O330" s="39">
        <v>15.0</v>
      </c>
      <c r="P330" s="39">
        <v>13.0</v>
      </c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>
      <c r="A331" s="38" t="s">
        <v>130</v>
      </c>
      <c r="B331" s="39">
        <v>5.0</v>
      </c>
      <c r="C331" s="43"/>
      <c r="D331" s="43"/>
      <c r="E331" s="43"/>
      <c r="F331" s="43"/>
      <c r="G331" s="39"/>
      <c r="H331" s="39">
        <v>5.0</v>
      </c>
      <c r="I331" s="39">
        <v>5.0</v>
      </c>
      <c r="J331" s="39">
        <v>5.0</v>
      </c>
      <c r="K331" s="40"/>
      <c r="L331" s="40"/>
      <c r="M331" s="40"/>
      <c r="N331" s="39">
        <v>400.0</v>
      </c>
      <c r="O331" s="39">
        <v>172.0</v>
      </c>
      <c r="P331" s="39">
        <v>400.0</v>
      </c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>
      <c r="A332" s="38" t="s">
        <v>131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0"/>
      <c r="L332" s="40"/>
      <c r="M332" s="40"/>
      <c r="N332" s="39">
        <v>0.09</v>
      </c>
      <c r="O332" s="40"/>
      <c r="P332" s="39">
        <v>0.09</v>
      </c>
      <c r="Q332" s="43"/>
      <c r="R332" s="43"/>
      <c r="S332" s="40"/>
      <c r="T332" s="40"/>
      <c r="U332" s="40"/>
      <c r="V332" s="40"/>
      <c r="W332" s="40"/>
      <c r="X332" s="40"/>
      <c r="Y332" s="40"/>
      <c r="Z332" s="40"/>
    </row>
    <row r="333">
      <c r="A333" s="44" t="s">
        <v>82</v>
      </c>
      <c r="B333" s="45">
        <v>0.016</v>
      </c>
      <c r="C333" s="92"/>
      <c r="D333" s="92"/>
      <c r="E333" s="45">
        <v>0.006</v>
      </c>
      <c r="F333" s="45">
        <v>0.027</v>
      </c>
      <c r="G333" s="45"/>
      <c r="H333" s="45">
        <v>0.265</v>
      </c>
      <c r="I333" s="45">
        <v>0.372</v>
      </c>
      <c r="J333" s="45">
        <v>0.265</v>
      </c>
      <c r="K333" s="46"/>
      <c r="L333" s="46"/>
      <c r="M333" s="46"/>
      <c r="N333" s="45">
        <v>0.06</v>
      </c>
      <c r="O333" s="45">
        <v>0.04</v>
      </c>
      <c r="P333" s="45">
        <v>0.06</v>
      </c>
      <c r="Q333" s="45"/>
      <c r="R333" s="45"/>
      <c r="S333" s="46"/>
      <c r="T333" s="46"/>
      <c r="U333" s="46"/>
      <c r="V333" s="46"/>
      <c r="W333" s="46"/>
      <c r="X333" s="46"/>
      <c r="Y333" s="46"/>
      <c r="Z333" s="46"/>
    </row>
    <row r="334">
      <c r="A334" s="44"/>
      <c r="B334" s="93"/>
      <c r="C334" s="46"/>
      <c r="D334" s="46"/>
      <c r="E334" s="46"/>
      <c r="F334" s="46"/>
      <c r="G334" s="93"/>
      <c r="H334" s="93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7"/>
      <c r="C335" s="47"/>
      <c r="E335" s="47"/>
      <c r="F335" s="47"/>
      <c r="G335" s="47"/>
      <c r="H335" s="47"/>
      <c r="I335" s="47"/>
      <c r="J335" s="47"/>
      <c r="K335" s="47"/>
      <c r="L335" s="47"/>
      <c r="M335" s="47"/>
      <c r="O335" s="47"/>
      <c r="P335" s="47"/>
      <c r="Q335" s="47"/>
      <c r="R335" s="47"/>
      <c r="T335" s="47"/>
      <c r="U335" s="47"/>
      <c r="V335" s="47"/>
      <c r="W335" s="47"/>
      <c r="Y335" s="47"/>
      <c r="Z335" s="47"/>
    </row>
    <row r="336">
      <c r="A336" s="47"/>
      <c r="C336" s="47"/>
      <c r="E336" s="47"/>
      <c r="F336" s="47"/>
      <c r="G336" s="47"/>
      <c r="H336" s="47"/>
      <c r="I336" s="47"/>
      <c r="J336" s="47"/>
      <c r="K336" s="47"/>
      <c r="L336" s="47"/>
      <c r="M336" s="47"/>
      <c r="O336" s="47"/>
      <c r="P336" s="47"/>
      <c r="Q336" s="47"/>
      <c r="R336" s="47"/>
      <c r="T336" s="47"/>
      <c r="U336" s="47"/>
      <c r="V336" s="47"/>
      <c r="W336" s="47"/>
      <c r="Y336" s="47"/>
      <c r="Z336" s="47"/>
    </row>
    <row r="337">
      <c r="A337" s="47"/>
      <c r="C337" s="47"/>
      <c r="E337" s="47"/>
      <c r="F337" s="47"/>
      <c r="G337" s="47"/>
      <c r="H337" s="47"/>
      <c r="I337" s="47"/>
      <c r="J337" s="47"/>
      <c r="K337" s="47"/>
      <c r="L337" s="47"/>
      <c r="M337" s="47"/>
      <c r="O337" s="47"/>
      <c r="P337" s="47"/>
      <c r="Q337" s="47"/>
      <c r="R337" s="47"/>
      <c r="T337" s="47"/>
      <c r="U337" s="47"/>
      <c r="V337" s="47"/>
      <c r="W337" s="47"/>
      <c r="Y337" s="47"/>
      <c r="Z337" s="47"/>
    </row>
    <row r="338">
      <c r="A338" s="47"/>
      <c r="C338" s="47"/>
      <c r="E338" s="47"/>
      <c r="F338" s="47"/>
      <c r="G338" s="47"/>
      <c r="H338" s="47"/>
      <c r="I338" s="47"/>
      <c r="J338" s="47"/>
      <c r="K338" s="47"/>
      <c r="L338" s="47"/>
      <c r="M338" s="47"/>
      <c r="O338" s="47"/>
      <c r="P338" s="47"/>
      <c r="Q338" s="47"/>
      <c r="R338" s="47"/>
      <c r="T338" s="47"/>
      <c r="U338" s="47"/>
      <c r="V338" s="47"/>
      <c r="W338" s="47"/>
      <c r="Y338" s="47"/>
      <c r="Z338" s="47"/>
    </row>
    <row r="339">
      <c r="A339" s="47"/>
      <c r="C339" s="47"/>
      <c r="E339" s="47"/>
      <c r="F339" s="47"/>
      <c r="G339" s="47"/>
      <c r="H339" s="47"/>
      <c r="I339" s="47"/>
      <c r="J339" s="47"/>
      <c r="K339" s="47"/>
      <c r="L339" s="47"/>
      <c r="M339" s="47"/>
      <c r="O339" s="47"/>
      <c r="P339" s="47"/>
      <c r="Q339" s="47"/>
      <c r="R339" s="47"/>
      <c r="T339" s="47"/>
      <c r="U339" s="47"/>
      <c r="V339" s="47"/>
      <c r="W339" s="47"/>
      <c r="Y339" s="47"/>
      <c r="Z339" s="47"/>
    </row>
    <row r="340">
      <c r="A340" s="47"/>
      <c r="C340" s="47"/>
      <c r="E340" s="47"/>
      <c r="F340" s="47"/>
      <c r="G340" s="47"/>
      <c r="H340" s="47"/>
      <c r="I340" s="47"/>
      <c r="J340" s="47"/>
      <c r="K340" s="47"/>
      <c r="L340" s="47"/>
      <c r="M340" s="47"/>
      <c r="O340" s="47"/>
      <c r="P340" s="47"/>
      <c r="Q340" s="47"/>
      <c r="R340" s="47"/>
      <c r="T340" s="47"/>
      <c r="U340" s="47"/>
      <c r="V340" s="47"/>
      <c r="W340" s="47"/>
      <c r="Y340" s="47"/>
      <c r="Z340" s="47"/>
    </row>
    <row r="341">
      <c r="A341" s="47"/>
      <c r="C341" s="47"/>
      <c r="E341" s="47"/>
      <c r="F341" s="47"/>
      <c r="G341" s="47"/>
      <c r="H341" s="47"/>
      <c r="I341" s="47"/>
      <c r="J341" s="47"/>
      <c r="K341" s="47"/>
      <c r="L341" s="47"/>
      <c r="M341" s="47"/>
      <c r="O341" s="47"/>
      <c r="P341" s="47"/>
      <c r="Q341" s="47"/>
      <c r="R341" s="47"/>
      <c r="T341" s="47"/>
      <c r="U341" s="47"/>
      <c r="V341" s="47"/>
      <c r="W341" s="47"/>
      <c r="Y341" s="47"/>
      <c r="Z341" s="47"/>
    </row>
    <row r="342">
      <c r="A342" s="47"/>
      <c r="C342" s="47"/>
      <c r="E342" s="47"/>
      <c r="F342" s="47"/>
      <c r="G342" s="47"/>
      <c r="H342" s="47"/>
      <c r="I342" s="47"/>
      <c r="J342" s="47"/>
      <c r="K342" s="47"/>
      <c r="L342" s="47"/>
      <c r="M342" s="47"/>
      <c r="O342" s="47"/>
      <c r="P342" s="47"/>
      <c r="Q342" s="47"/>
      <c r="R342" s="47"/>
      <c r="T342" s="47"/>
      <c r="U342" s="47"/>
      <c r="V342" s="47"/>
      <c r="W342" s="47"/>
      <c r="Y342" s="47"/>
      <c r="Z342" s="47"/>
    </row>
    <row r="343">
      <c r="A343" s="47"/>
      <c r="C343" s="47"/>
      <c r="E343" s="47"/>
      <c r="F343" s="47"/>
      <c r="G343" s="47"/>
      <c r="H343" s="47"/>
      <c r="I343" s="47"/>
      <c r="J343" s="47"/>
      <c r="K343" s="47"/>
      <c r="L343" s="47"/>
      <c r="M343" s="47"/>
      <c r="O343" s="47"/>
      <c r="P343" s="47"/>
      <c r="Q343" s="47"/>
      <c r="R343" s="47"/>
      <c r="T343" s="47"/>
      <c r="U343" s="47"/>
      <c r="V343" s="47"/>
      <c r="W343" s="47"/>
      <c r="Y343" s="47"/>
      <c r="Z343" s="47"/>
    </row>
    <row r="344">
      <c r="A344" s="47"/>
      <c r="C344" s="47"/>
      <c r="E344" s="47"/>
      <c r="F344" s="47"/>
      <c r="G344" s="47"/>
      <c r="H344" s="47"/>
      <c r="I344" s="47"/>
      <c r="J344" s="47"/>
      <c r="K344" s="47"/>
      <c r="L344" s="47"/>
      <c r="M344" s="47"/>
      <c r="O344" s="47"/>
      <c r="P344" s="47"/>
      <c r="Q344" s="47"/>
      <c r="R344" s="47"/>
      <c r="T344" s="47"/>
      <c r="U344" s="47"/>
      <c r="V344" s="47"/>
      <c r="W344" s="47"/>
      <c r="Y344" s="47"/>
      <c r="Z344" s="47"/>
    </row>
    <row r="345">
      <c r="A345" s="47"/>
      <c r="C345" s="47"/>
      <c r="E345" s="47"/>
      <c r="F345" s="47"/>
      <c r="G345" s="47"/>
      <c r="H345" s="47"/>
      <c r="I345" s="47"/>
      <c r="J345" s="47"/>
      <c r="K345" s="47"/>
      <c r="L345" s="47"/>
      <c r="M345" s="47"/>
      <c r="O345" s="47"/>
      <c r="P345" s="47"/>
      <c r="Q345" s="47"/>
      <c r="R345" s="47"/>
      <c r="T345" s="47"/>
      <c r="U345" s="47"/>
      <c r="V345" s="47"/>
      <c r="W345" s="47"/>
      <c r="Y345" s="47"/>
      <c r="Z345" s="47"/>
    </row>
    <row r="346">
      <c r="A346" s="47"/>
      <c r="C346" s="47"/>
      <c r="E346" s="47"/>
      <c r="F346" s="47"/>
      <c r="G346" s="47"/>
      <c r="H346" s="47"/>
      <c r="I346" s="47"/>
      <c r="J346" s="47"/>
      <c r="K346" s="47"/>
      <c r="L346" s="47"/>
      <c r="M346" s="47"/>
      <c r="O346" s="47"/>
      <c r="P346" s="47"/>
      <c r="Q346" s="47"/>
      <c r="R346" s="47"/>
      <c r="T346" s="47"/>
      <c r="U346" s="47"/>
      <c r="V346" s="47"/>
      <c r="W346" s="47"/>
      <c r="Y346" s="47"/>
      <c r="Z346" s="47"/>
    </row>
    <row r="347">
      <c r="A347" s="47"/>
      <c r="C347" s="47"/>
      <c r="E347" s="47"/>
      <c r="F347" s="47"/>
      <c r="G347" s="47"/>
      <c r="H347" s="47"/>
      <c r="I347" s="47"/>
      <c r="J347" s="47"/>
      <c r="K347" s="47"/>
      <c r="L347" s="47"/>
      <c r="M347" s="47"/>
      <c r="O347" s="47"/>
      <c r="P347" s="47"/>
      <c r="Q347" s="47"/>
      <c r="R347" s="47"/>
      <c r="T347" s="47"/>
      <c r="U347" s="47"/>
      <c r="V347" s="47"/>
      <c r="W347" s="47"/>
      <c r="Y347" s="47"/>
      <c r="Z347" s="47"/>
    </row>
    <row r="348">
      <c r="A348" s="47"/>
      <c r="C348" s="47"/>
      <c r="E348" s="47"/>
      <c r="F348" s="47"/>
      <c r="G348" s="47"/>
      <c r="H348" s="47"/>
      <c r="I348" s="47"/>
      <c r="J348" s="47"/>
      <c r="K348" s="47"/>
      <c r="L348" s="47"/>
      <c r="M348" s="47"/>
      <c r="O348" s="47"/>
      <c r="P348" s="47"/>
      <c r="Q348" s="47"/>
      <c r="R348" s="47"/>
      <c r="T348" s="47"/>
      <c r="U348" s="47"/>
      <c r="V348" s="47"/>
      <c r="W348" s="47"/>
      <c r="Y348" s="47"/>
      <c r="Z348" s="47"/>
    </row>
    <row r="349">
      <c r="A349" s="47"/>
      <c r="C349" s="47"/>
      <c r="E349" s="47"/>
      <c r="F349" s="47"/>
      <c r="G349" s="47"/>
      <c r="H349" s="47"/>
      <c r="I349" s="47"/>
      <c r="J349" s="47"/>
      <c r="K349" s="47"/>
      <c r="L349" s="47"/>
      <c r="M349" s="47"/>
      <c r="O349" s="47"/>
      <c r="P349" s="47"/>
      <c r="Q349" s="47"/>
      <c r="R349" s="47"/>
      <c r="T349" s="47"/>
      <c r="U349" s="47"/>
      <c r="V349" s="47"/>
      <c r="W349" s="47"/>
      <c r="Y349" s="47"/>
      <c r="Z349" s="47"/>
    </row>
    <row r="350">
      <c r="A350" s="47"/>
      <c r="C350" s="47"/>
      <c r="E350" s="47"/>
      <c r="F350" s="47"/>
      <c r="G350" s="47"/>
      <c r="H350" s="47"/>
      <c r="I350" s="47"/>
      <c r="J350" s="47"/>
      <c r="K350" s="47"/>
      <c r="L350" s="47"/>
      <c r="M350" s="47"/>
      <c r="O350" s="47"/>
      <c r="P350" s="47"/>
      <c r="Q350" s="47"/>
      <c r="R350" s="47"/>
      <c r="T350" s="47"/>
      <c r="U350" s="47"/>
      <c r="V350" s="47"/>
      <c r="W350" s="47"/>
      <c r="Y350" s="47"/>
      <c r="Z350" s="47"/>
    </row>
    <row r="351">
      <c r="A351" s="47"/>
      <c r="C351" s="47"/>
      <c r="E351" s="47"/>
      <c r="F351" s="47"/>
      <c r="G351" s="47"/>
      <c r="H351" s="47"/>
      <c r="I351" s="47"/>
      <c r="J351" s="47"/>
      <c r="K351" s="47"/>
      <c r="L351" s="47"/>
      <c r="M351" s="47"/>
      <c r="O351" s="47"/>
      <c r="P351" s="47"/>
      <c r="Q351" s="47"/>
      <c r="R351" s="47"/>
      <c r="T351" s="47"/>
      <c r="U351" s="47"/>
      <c r="V351" s="47"/>
      <c r="W351" s="47"/>
      <c r="Y351" s="47"/>
      <c r="Z351" s="47"/>
    </row>
    <row r="352">
      <c r="A352" s="47"/>
      <c r="C352" s="47"/>
      <c r="E352" s="47"/>
      <c r="F352" s="47"/>
      <c r="G352" s="47"/>
      <c r="H352" s="47"/>
      <c r="I352" s="47"/>
      <c r="J352" s="47"/>
      <c r="K352" s="47"/>
      <c r="L352" s="47"/>
      <c r="M352" s="47"/>
      <c r="O352" s="47"/>
      <c r="P352" s="47"/>
      <c r="Q352" s="47"/>
      <c r="R352" s="47"/>
      <c r="T352" s="47"/>
      <c r="U352" s="47"/>
      <c r="V352" s="47"/>
      <c r="W352" s="47"/>
      <c r="Y352" s="47"/>
      <c r="Z352" s="47"/>
    </row>
    <row r="353">
      <c r="A353" s="47"/>
      <c r="C353" s="47"/>
      <c r="E353" s="47"/>
      <c r="F353" s="47"/>
      <c r="G353" s="47"/>
      <c r="H353" s="47"/>
      <c r="I353" s="47"/>
      <c r="J353" s="47"/>
      <c r="K353" s="47"/>
      <c r="L353" s="47"/>
      <c r="M353" s="47"/>
      <c r="O353" s="47"/>
      <c r="P353" s="47"/>
      <c r="Q353" s="47"/>
      <c r="R353" s="47"/>
      <c r="T353" s="47"/>
      <c r="U353" s="47"/>
      <c r="V353" s="47"/>
      <c r="W353" s="47"/>
      <c r="Y353" s="47"/>
      <c r="Z353" s="47"/>
    </row>
    <row r="354">
      <c r="A354" s="47"/>
      <c r="C354" s="47"/>
      <c r="E354" s="47"/>
      <c r="F354" s="47"/>
      <c r="G354" s="47"/>
      <c r="H354" s="47"/>
      <c r="I354" s="47"/>
      <c r="J354" s="47"/>
      <c r="K354" s="47"/>
      <c r="L354" s="47"/>
      <c r="M354" s="47"/>
      <c r="O354" s="47"/>
      <c r="P354" s="47"/>
      <c r="Q354" s="47"/>
      <c r="R354" s="47"/>
      <c r="T354" s="47"/>
      <c r="U354" s="47"/>
      <c r="V354" s="47"/>
      <c r="W354" s="47"/>
      <c r="Y354" s="47"/>
      <c r="Z354" s="47"/>
    </row>
    <row r="355">
      <c r="A355" s="47"/>
      <c r="C355" s="47"/>
      <c r="E355" s="47"/>
      <c r="F355" s="47"/>
      <c r="G355" s="47"/>
      <c r="H355" s="47"/>
      <c r="I355" s="47"/>
      <c r="J355" s="47"/>
      <c r="K355" s="47"/>
      <c r="L355" s="47"/>
      <c r="M355" s="47"/>
      <c r="O355" s="47"/>
      <c r="P355" s="47"/>
      <c r="Q355" s="47"/>
      <c r="R355" s="47"/>
      <c r="T355" s="47"/>
      <c r="U355" s="47"/>
      <c r="V355" s="47"/>
      <c r="W355" s="47"/>
      <c r="Y355" s="47"/>
      <c r="Z355" s="47"/>
    </row>
    <row r="356">
      <c r="A356" s="47"/>
      <c r="C356" s="47"/>
      <c r="E356" s="47"/>
      <c r="F356" s="47"/>
      <c r="G356" s="47"/>
      <c r="H356" s="47"/>
      <c r="I356" s="47"/>
      <c r="J356" s="47"/>
      <c r="K356" s="47"/>
      <c r="L356" s="47"/>
      <c r="M356" s="47"/>
      <c r="O356" s="47"/>
      <c r="P356" s="47"/>
      <c r="Q356" s="47"/>
      <c r="R356" s="47"/>
      <c r="T356" s="47"/>
      <c r="U356" s="47"/>
      <c r="V356" s="47"/>
      <c r="W356" s="47"/>
      <c r="Y356" s="47"/>
      <c r="Z356" s="47"/>
    </row>
    <row r="357">
      <c r="A357" s="47"/>
      <c r="C357" s="47"/>
      <c r="E357" s="47"/>
      <c r="F357" s="47"/>
      <c r="G357" s="47"/>
      <c r="H357" s="47"/>
      <c r="I357" s="47"/>
      <c r="J357" s="47"/>
      <c r="K357" s="47"/>
      <c r="L357" s="47"/>
      <c r="M357" s="47"/>
      <c r="O357" s="47"/>
      <c r="P357" s="47"/>
      <c r="Q357" s="47"/>
      <c r="R357" s="47"/>
      <c r="T357" s="47"/>
      <c r="U357" s="47"/>
      <c r="V357" s="47"/>
      <c r="W357" s="47"/>
      <c r="Y357" s="47"/>
      <c r="Z357" s="47"/>
    </row>
    <row r="358">
      <c r="A358" s="47"/>
      <c r="C358" s="47"/>
      <c r="E358" s="47"/>
      <c r="F358" s="47"/>
      <c r="G358" s="47"/>
      <c r="H358" s="47"/>
      <c r="I358" s="47"/>
      <c r="J358" s="47"/>
      <c r="K358" s="47"/>
      <c r="L358" s="47"/>
      <c r="M358" s="47"/>
      <c r="O358" s="47"/>
      <c r="P358" s="47"/>
      <c r="Q358" s="47"/>
      <c r="R358" s="47"/>
      <c r="T358" s="47"/>
      <c r="U358" s="47"/>
      <c r="V358" s="47"/>
      <c r="W358" s="47"/>
      <c r="Y358" s="47"/>
      <c r="Z358" s="47"/>
    </row>
    <row r="359">
      <c r="A359" s="47"/>
      <c r="C359" s="47"/>
      <c r="E359" s="47"/>
      <c r="F359" s="47"/>
      <c r="G359" s="47"/>
      <c r="H359" s="47"/>
      <c r="I359" s="47"/>
      <c r="J359" s="47"/>
      <c r="K359" s="47"/>
      <c r="L359" s="47"/>
      <c r="M359" s="47"/>
      <c r="O359" s="47"/>
      <c r="P359" s="47"/>
      <c r="Q359" s="47"/>
      <c r="R359" s="47"/>
      <c r="T359" s="47"/>
      <c r="U359" s="47"/>
      <c r="V359" s="47"/>
      <c r="W359" s="47"/>
      <c r="Y359" s="47"/>
      <c r="Z359" s="47"/>
    </row>
    <row r="360">
      <c r="A360" s="47"/>
      <c r="C360" s="47"/>
      <c r="E360" s="47"/>
      <c r="F360" s="47"/>
      <c r="G360" s="47"/>
      <c r="H360" s="47"/>
      <c r="I360" s="47"/>
      <c r="J360" s="47"/>
      <c r="K360" s="47"/>
      <c r="L360" s="47"/>
      <c r="M360" s="47"/>
      <c r="O360" s="47"/>
      <c r="P360" s="47"/>
      <c r="Q360" s="47"/>
      <c r="R360" s="47"/>
      <c r="T360" s="47"/>
      <c r="U360" s="47"/>
      <c r="V360" s="47"/>
      <c r="W360" s="47"/>
      <c r="Y360" s="47"/>
      <c r="Z360" s="47"/>
    </row>
    <row r="361">
      <c r="A361" s="47"/>
      <c r="C361" s="47"/>
      <c r="E361" s="47"/>
      <c r="F361" s="47"/>
      <c r="G361" s="47"/>
      <c r="H361" s="47"/>
      <c r="I361" s="47"/>
      <c r="J361" s="47"/>
      <c r="K361" s="47"/>
      <c r="L361" s="47"/>
      <c r="M361" s="47"/>
      <c r="O361" s="47"/>
      <c r="P361" s="47"/>
      <c r="Q361" s="47"/>
      <c r="R361" s="47"/>
      <c r="T361" s="47"/>
      <c r="U361" s="47"/>
      <c r="V361" s="47"/>
      <c r="W361" s="47"/>
      <c r="Y361" s="47"/>
      <c r="Z361" s="47"/>
    </row>
    <row r="362">
      <c r="A362" s="47"/>
      <c r="C362" s="47"/>
      <c r="E362" s="47"/>
      <c r="F362" s="47"/>
      <c r="G362" s="47"/>
      <c r="H362" s="47"/>
      <c r="I362" s="47"/>
      <c r="J362" s="47"/>
      <c r="K362" s="47"/>
      <c r="L362" s="47"/>
      <c r="M362" s="47"/>
      <c r="O362" s="47"/>
      <c r="P362" s="47"/>
      <c r="Q362" s="47"/>
      <c r="R362" s="47"/>
      <c r="T362" s="47"/>
      <c r="U362" s="47"/>
      <c r="V362" s="47"/>
      <c r="W362" s="47"/>
      <c r="Y362" s="47"/>
      <c r="Z362" s="47"/>
    </row>
    <row r="363">
      <c r="A363" s="47"/>
      <c r="C363" s="47"/>
      <c r="E363" s="47"/>
      <c r="F363" s="47"/>
      <c r="G363" s="47"/>
      <c r="H363" s="47"/>
      <c r="I363" s="47"/>
      <c r="J363" s="47"/>
      <c r="K363" s="47"/>
      <c r="L363" s="47"/>
      <c r="M363" s="47"/>
      <c r="O363" s="47"/>
      <c r="P363" s="47"/>
      <c r="Q363" s="47"/>
      <c r="R363" s="47"/>
      <c r="T363" s="47"/>
      <c r="U363" s="47"/>
      <c r="V363" s="47"/>
      <c r="W363" s="47"/>
      <c r="Y363" s="47"/>
      <c r="Z363" s="47"/>
    </row>
    <row r="364">
      <c r="A364" s="47"/>
      <c r="C364" s="47"/>
      <c r="E364" s="47"/>
      <c r="F364" s="47"/>
      <c r="G364" s="47"/>
      <c r="H364" s="47"/>
      <c r="I364" s="47"/>
      <c r="J364" s="47"/>
      <c r="K364" s="47"/>
      <c r="L364" s="47"/>
      <c r="M364" s="47"/>
      <c r="O364" s="47"/>
      <c r="P364" s="47"/>
      <c r="Q364" s="47"/>
      <c r="R364" s="47"/>
      <c r="T364" s="47"/>
      <c r="U364" s="47"/>
      <c r="V364" s="47"/>
      <c r="W364" s="47"/>
      <c r="Y364" s="47"/>
      <c r="Z364" s="47"/>
    </row>
    <row r="365">
      <c r="A365" s="47"/>
      <c r="C365" s="47"/>
      <c r="E365" s="47"/>
      <c r="F365" s="47"/>
      <c r="G365" s="47"/>
      <c r="H365" s="47"/>
      <c r="I365" s="47"/>
      <c r="J365" s="47"/>
      <c r="K365" s="47"/>
      <c r="L365" s="47"/>
      <c r="M365" s="47"/>
      <c r="O365" s="47"/>
      <c r="P365" s="47"/>
      <c r="Q365" s="47"/>
      <c r="R365" s="47"/>
      <c r="T365" s="47"/>
      <c r="U365" s="47"/>
      <c r="V365" s="47"/>
      <c r="W365" s="47"/>
      <c r="Y365" s="47"/>
      <c r="Z365" s="47"/>
    </row>
    <row r="366">
      <c r="A366" s="47"/>
      <c r="C366" s="47"/>
      <c r="E366" s="47"/>
      <c r="F366" s="47"/>
      <c r="G366" s="47"/>
      <c r="H366" s="47"/>
      <c r="I366" s="47"/>
      <c r="J366" s="47"/>
      <c r="K366" s="47"/>
      <c r="L366" s="47"/>
      <c r="M366" s="47"/>
      <c r="O366" s="47"/>
      <c r="P366" s="47"/>
      <c r="Q366" s="47"/>
      <c r="R366" s="47"/>
      <c r="T366" s="47"/>
      <c r="U366" s="47"/>
      <c r="V366" s="47"/>
      <c r="W366" s="47"/>
      <c r="Y366" s="47"/>
      <c r="Z366" s="47"/>
    </row>
    <row r="367">
      <c r="A367" s="47"/>
      <c r="C367" s="47"/>
      <c r="E367" s="47"/>
      <c r="F367" s="47"/>
      <c r="G367" s="47"/>
      <c r="H367" s="47"/>
      <c r="I367" s="47"/>
      <c r="J367" s="47"/>
      <c r="K367" s="47"/>
      <c r="L367" s="47"/>
      <c r="M367" s="47"/>
      <c r="O367" s="47"/>
      <c r="P367" s="47"/>
      <c r="Q367" s="47"/>
      <c r="R367" s="47"/>
      <c r="T367" s="47"/>
      <c r="U367" s="47"/>
      <c r="V367" s="47"/>
      <c r="W367" s="47"/>
      <c r="Y367" s="47"/>
      <c r="Z367" s="47"/>
    </row>
    <row r="368">
      <c r="A368" s="47"/>
      <c r="C368" s="47"/>
      <c r="E368" s="47"/>
      <c r="F368" s="47"/>
      <c r="G368" s="47"/>
      <c r="H368" s="47"/>
      <c r="I368" s="47"/>
      <c r="J368" s="47"/>
      <c r="K368" s="47"/>
      <c r="L368" s="47"/>
      <c r="M368" s="47"/>
      <c r="O368" s="47"/>
      <c r="P368" s="47"/>
      <c r="Q368" s="47"/>
      <c r="R368" s="47"/>
      <c r="T368" s="47"/>
      <c r="U368" s="47"/>
      <c r="V368" s="47"/>
      <c r="W368" s="47"/>
      <c r="Y368" s="47"/>
      <c r="Z368" s="47"/>
    </row>
    <row r="369">
      <c r="A369" s="47"/>
      <c r="C369" s="47"/>
      <c r="E369" s="47"/>
      <c r="F369" s="47"/>
      <c r="G369" s="47"/>
      <c r="H369" s="47"/>
      <c r="I369" s="47"/>
      <c r="J369" s="47"/>
      <c r="K369" s="47"/>
      <c r="L369" s="47"/>
      <c r="M369" s="47"/>
      <c r="O369" s="47"/>
      <c r="P369" s="47"/>
      <c r="Q369" s="47"/>
      <c r="R369" s="47"/>
      <c r="T369" s="47"/>
      <c r="U369" s="47"/>
      <c r="V369" s="47"/>
      <c r="W369" s="47"/>
      <c r="Y369" s="47"/>
      <c r="Z369" s="47"/>
    </row>
    <row r="370">
      <c r="A370" s="47"/>
      <c r="C370" s="47"/>
      <c r="E370" s="47"/>
      <c r="F370" s="47"/>
      <c r="G370" s="47"/>
      <c r="H370" s="47"/>
      <c r="I370" s="47"/>
      <c r="J370" s="47"/>
      <c r="K370" s="47"/>
      <c r="L370" s="47"/>
      <c r="M370" s="47"/>
      <c r="O370" s="47"/>
      <c r="P370" s="47"/>
      <c r="Q370" s="47"/>
      <c r="R370" s="47"/>
      <c r="T370" s="47"/>
      <c r="U370" s="47"/>
      <c r="V370" s="47"/>
      <c r="W370" s="47"/>
      <c r="Y370" s="47"/>
      <c r="Z370" s="47"/>
    </row>
    <row r="371">
      <c r="A371" s="47"/>
      <c r="C371" s="47"/>
      <c r="E371" s="47"/>
      <c r="F371" s="47"/>
      <c r="G371" s="47"/>
      <c r="H371" s="47"/>
      <c r="I371" s="47"/>
      <c r="J371" s="47"/>
      <c r="K371" s="47"/>
      <c r="L371" s="47"/>
      <c r="M371" s="47"/>
      <c r="O371" s="47"/>
      <c r="P371" s="47"/>
      <c r="Q371" s="47"/>
      <c r="R371" s="47"/>
      <c r="T371" s="47"/>
      <c r="U371" s="47"/>
      <c r="V371" s="47"/>
      <c r="W371" s="47"/>
      <c r="Y371" s="47"/>
      <c r="Z371" s="47"/>
    </row>
    <row r="372">
      <c r="A372" s="47"/>
      <c r="C372" s="47"/>
      <c r="E372" s="47"/>
      <c r="F372" s="47"/>
      <c r="G372" s="47"/>
      <c r="H372" s="47"/>
      <c r="I372" s="47"/>
      <c r="J372" s="47"/>
      <c r="K372" s="47"/>
      <c r="L372" s="47"/>
      <c r="M372" s="47"/>
      <c r="O372" s="47"/>
      <c r="P372" s="47"/>
      <c r="Q372" s="47"/>
      <c r="R372" s="47"/>
      <c r="T372" s="47"/>
      <c r="U372" s="47"/>
      <c r="V372" s="47"/>
      <c r="W372" s="47"/>
      <c r="Y372" s="47"/>
      <c r="Z372" s="47"/>
    </row>
    <row r="373">
      <c r="A373" s="47"/>
      <c r="C373" s="47"/>
      <c r="E373" s="47"/>
      <c r="F373" s="47"/>
      <c r="G373" s="47"/>
      <c r="H373" s="47"/>
      <c r="I373" s="47"/>
      <c r="J373" s="47"/>
      <c r="K373" s="47"/>
      <c r="L373" s="47"/>
      <c r="M373" s="47"/>
      <c r="O373" s="47"/>
      <c r="P373" s="47"/>
      <c r="Q373" s="47"/>
      <c r="R373" s="47"/>
      <c r="T373" s="47"/>
      <c r="U373" s="47"/>
      <c r="V373" s="47"/>
      <c r="W373" s="47"/>
      <c r="Y373" s="47"/>
      <c r="Z373" s="47"/>
    </row>
    <row r="374">
      <c r="A374" s="47"/>
      <c r="C374" s="47"/>
      <c r="E374" s="47"/>
      <c r="F374" s="47"/>
      <c r="G374" s="47"/>
      <c r="H374" s="47"/>
      <c r="I374" s="47"/>
      <c r="J374" s="47"/>
      <c r="K374" s="47"/>
      <c r="L374" s="47"/>
      <c r="M374" s="47"/>
      <c r="O374" s="47"/>
      <c r="P374" s="47"/>
      <c r="Q374" s="47"/>
      <c r="R374" s="47"/>
      <c r="T374" s="47"/>
      <c r="U374" s="47"/>
      <c r="V374" s="47"/>
      <c r="W374" s="47"/>
      <c r="Y374" s="47"/>
      <c r="Z374" s="47"/>
    </row>
    <row r="375">
      <c r="A375" s="47"/>
      <c r="C375" s="47"/>
      <c r="E375" s="47"/>
      <c r="F375" s="47"/>
      <c r="G375" s="47"/>
      <c r="H375" s="47"/>
      <c r="I375" s="47"/>
      <c r="J375" s="47"/>
      <c r="K375" s="47"/>
      <c r="L375" s="47"/>
      <c r="M375" s="47"/>
      <c r="O375" s="47"/>
      <c r="P375" s="47"/>
      <c r="Q375" s="47"/>
      <c r="R375" s="47"/>
      <c r="T375" s="47"/>
      <c r="U375" s="47"/>
      <c r="V375" s="47"/>
      <c r="W375" s="47"/>
      <c r="Y375" s="47"/>
      <c r="Z375" s="47"/>
    </row>
    <row r="376">
      <c r="A376" s="47"/>
      <c r="C376" s="47"/>
      <c r="E376" s="47"/>
      <c r="F376" s="47"/>
      <c r="G376" s="47"/>
      <c r="H376" s="47"/>
      <c r="I376" s="47"/>
      <c r="J376" s="47"/>
      <c r="K376" s="47"/>
      <c r="L376" s="47"/>
      <c r="M376" s="47"/>
      <c r="O376" s="47"/>
      <c r="P376" s="47"/>
      <c r="Q376" s="47"/>
      <c r="R376" s="47"/>
      <c r="T376" s="47"/>
      <c r="U376" s="47"/>
      <c r="V376" s="47"/>
      <c r="W376" s="47"/>
      <c r="Y376" s="47"/>
      <c r="Z376" s="47"/>
    </row>
    <row r="377">
      <c r="A377" s="47"/>
      <c r="C377" s="47"/>
      <c r="E377" s="47"/>
      <c r="F377" s="47"/>
      <c r="G377" s="47"/>
      <c r="H377" s="47"/>
      <c r="I377" s="47"/>
      <c r="J377" s="47"/>
      <c r="K377" s="47"/>
      <c r="L377" s="47"/>
      <c r="M377" s="47"/>
      <c r="O377" s="47"/>
      <c r="P377" s="47"/>
      <c r="Q377" s="47"/>
      <c r="R377" s="47"/>
      <c r="T377" s="47"/>
      <c r="U377" s="47"/>
      <c r="V377" s="47"/>
      <c r="W377" s="47"/>
      <c r="Y377" s="47"/>
      <c r="Z377" s="47"/>
    </row>
    <row r="378">
      <c r="A378" s="47"/>
      <c r="C378" s="47"/>
      <c r="E378" s="47"/>
      <c r="F378" s="47"/>
      <c r="G378" s="47"/>
      <c r="H378" s="47"/>
      <c r="I378" s="47"/>
      <c r="J378" s="47"/>
      <c r="K378" s="47"/>
      <c r="L378" s="47"/>
      <c r="M378" s="47"/>
      <c r="O378" s="47"/>
      <c r="P378" s="47"/>
      <c r="Q378" s="47"/>
      <c r="R378" s="47"/>
      <c r="T378" s="47"/>
      <c r="U378" s="47"/>
      <c r="V378" s="47"/>
      <c r="W378" s="47"/>
      <c r="Y378" s="47"/>
      <c r="Z378" s="47"/>
    </row>
    <row r="379">
      <c r="A379" s="47"/>
      <c r="C379" s="47"/>
      <c r="E379" s="47"/>
      <c r="F379" s="47"/>
      <c r="G379" s="47"/>
      <c r="H379" s="47"/>
      <c r="I379" s="47"/>
      <c r="J379" s="47"/>
      <c r="K379" s="47"/>
      <c r="L379" s="47"/>
      <c r="M379" s="47"/>
      <c r="O379" s="47"/>
      <c r="P379" s="47"/>
      <c r="Q379" s="47"/>
      <c r="R379" s="47"/>
      <c r="T379" s="47"/>
      <c r="U379" s="47"/>
      <c r="V379" s="47"/>
      <c r="W379" s="47"/>
      <c r="Y379" s="47"/>
      <c r="Z379" s="47"/>
    </row>
    <row r="380">
      <c r="A380" s="47"/>
      <c r="C380" s="47"/>
      <c r="E380" s="47"/>
      <c r="F380" s="47"/>
      <c r="G380" s="47"/>
      <c r="H380" s="47"/>
      <c r="I380" s="47"/>
      <c r="J380" s="47"/>
      <c r="K380" s="47"/>
      <c r="L380" s="47"/>
      <c r="M380" s="47"/>
      <c r="O380" s="47"/>
      <c r="P380" s="47"/>
      <c r="Q380" s="47"/>
      <c r="R380" s="47"/>
      <c r="T380" s="47"/>
      <c r="U380" s="47"/>
      <c r="V380" s="47"/>
      <c r="W380" s="47"/>
      <c r="Y380" s="47"/>
      <c r="Z380" s="47"/>
    </row>
    <row r="381">
      <c r="A381" s="47"/>
      <c r="C381" s="47"/>
      <c r="E381" s="47"/>
      <c r="F381" s="47"/>
      <c r="G381" s="47"/>
      <c r="H381" s="47"/>
      <c r="I381" s="47"/>
      <c r="J381" s="47"/>
      <c r="K381" s="47"/>
      <c r="L381" s="47"/>
      <c r="M381" s="47"/>
      <c r="O381" s="47"/>
      <c r="P381" s="47"/>
      <c r="Q381" s="47"/>
      <c r="R381" s="47"/>
      <c r="T381" s="47"/>
      <c r="U381" s="47"/>
      <c r="V381" s="47"/>
      <c r="W381" s="47"/>
      <c r="Y381" s="47"/>
      <c r="Z381" s="47"/>
    </row>
    <row r="382">
      <c r="A382" s="47"/>
      <c r="C382" s="47"/>
      <c r="E382" s="47"/>
      <c r="F382" s="47"/>
      <c r="G382" s="47"/>
      <c r="H382" s="47"/>
      <c r="I382" s="47"/>
      <c r="J382" s="47"/>
      <c r="K382" s="47"/>
      <c r="L382" s="47"/>
      <c r="M382" s="47"/>
      <c r="O382" s="47"/>
      <c r="P382" s="47"/>
      <c r="Q382" s="47"/>
      <c r="R382" s="47"/>
      <c r="T382" s="47"/>
      <c r="U382" s="47"/>
      <c r="V382" s="47"/>
      <c r="W382" s="47"/>
      <c r="Y382" s="47"/>
      <c r="Z382" s="47"/>
    </row>
    <row r="383">
      <c r="A383" s="47"/>
      <c r="C383" s="47"/>
      <c r="E383" s="47"/>
      <c r="F383" s="47"/>
      <c r="G383" s="47"/>
      <c r="H383" s="47"/>
      <c r="I383" s="47"/>
      <c r="J383" s="47"/>
      <c r="K383" s="47"/>
      <c r="L383" s="47"/>
      <c r="M383" s="47"/>
      <c r="O383" s="47"/>
      <c r="P383" s="47"/>
      <c r="Q383" s="47"/>
      <c r="R383" s="47"/>
      <c r="T383" s="47"/>
      <c r="U383" s="47"/>
      <c r="V383" s="47"/>
      <c r="W383" s="47"/>
      <c r="Y383" s="47"/>
      <c r="Z383" s="47"/>
    </row>
    <row r="384">
      <c r="A384" s="47"/>
      <c r="C384" s="47"/>
      <c r="E384" s="47"/>
      <c r="F384" s="47"/>
      <c r="G384" s="47"/>
      <c r="H384" s="47"/>
      <c r="I384" s="47"/>
      <c r="J384" s="47"/>
      <c r="K384" s="47"/>
      <c r="L384" s="47"/>
      <c r="M384" s="47"/>
      <c r="O384" s="47"/>
      <c r="P384" s="47"/>
      <c r="Q384" s="47"/>
      <c r="R384" s="47"/>
      <c r="T384" s="47"/>
      <c r="U384" s="47"/>
      <c r="V384" s="47"/>
      <c r="W384" s="47"/>
      <c r="Y384" s="47"/>
      <c r="Z384" s="47"/>
    </row>
    <row r="385">
      <c r="A385" s="47"/>
      <c r="C385" s="47"/>
      <c r="E385" s="47"/>
      <c r="F385" s="47"/>
      <c r="G385" s="47"/>
      <c r="H385" s="47"/>
      <c r="I385" s="47"/>
      <c r="J385" s="47"/>
      <c r="K385" s="47"/>
      <c r="L385" s="47"/>
      <c r="M385" s="47"/>
      <c r="O385" s="47"/>
      <c r="P385" s="47"/>
      <c r="Q385" s="47"/>
      <c r="R385" s="47"/>
      <c r="T385" s="47"/>
      <c r="U385" s="47"/>
      <c r="V385" s="47"/>
      <c r="W385" s="47"/>
      <c r="Y385" s="47"/>
      <c r="Z385" s="47"/>
    </row>
    <row r="386">
      <c r="A386" s="47"/>
      <c r="C386" s="47"/>
      <c r="E386" s="47"/>
      <c r="F386" s="47"/>
      <c r="G386" s="47"/>
      <c r="H386" s="47"/>
      <c r="I386" s="47"/>
      <c r="J386" s="47"/>
      <c r="K386" s="47"/>
      <c r="L386" s="47"/>
      <c r="M386" s="47"/>
      <c r="O386" s="47"/>
      <c r="P386" s="47"/>
      <c r="Q386" s="47"/>
      <c r="R386" s="47"/>
      <c r="T386" s="47"/>
      <c r="U386" s="47"/>
      <c r="V386" s="47"/>
      <c r="W386" s="47"/>
      <c r="Y386" s="47"/>
      <c r="Z386" s="47"/>
    </row>
    <row r="387">
      <c r="A387" s="47"/>
      <c r="C387" s="47"/>
      <c r="E387" s="47"/>
      <c r="F387" s="47"/>
      <c r="G387" s="47"/>
      <c r="H387" s="47"/>
      <c r="I387" s="47"/>
      <c r="J387" s="47"/>
      <c r="K387" s="47"/>
      <c r="L387" s="47"/>
      <c r="M387" s="47"/>
      <c r="O387" s="47"/>
      <c r="P387" s="47"/>
      <c r="Q387" s="47"/>
      <c r="R387" s="47"/>
      <c r="T387" s="47"/>
      <c r="U387" s="47"/>
      <c r="V387" s="47"/>
      <c r="W387" s="47"/>
      <c r="Y387" s="47"/>
      <c r="Z387" s="47"/>
    </row>
    <row r="388">
      <c r="A388" s="47"/>
      <c r="C388" s="47"/>
      <c r="E388" s="47"/>
      <c r="F388" s="47"/>
      <c r="G388" s="47"/>
      <c r="H388" s="47"/>
      <c r="I388" s="47"/>
      <c r="J388" s="47"/>
      <c r="K388" s="47"/>
      <c r="L388" s="47"/>
      <c r="M388" s="47"/>
      <c r="O388" s="47"/>
      <c r="P388" s="47"/>
      <c r="Q388" s="47"/>
      <c r="R388" s="47"/>
      <c r="T388" s="47"/>
      <c r="U388" s="47"/>
      <c r="V388" s="47"/>
      <c r="W388" s="47"/>
      <c r="Y388" s="47"/>
      <c r="Z388" s="47"/>
    </row>
    <row r="389">
      <c r="A389" s="47"/>
      <c r="C389" s="47"/>
      <c r="E389" s="47"/>
      <c r="F389" s="47"/>
      <c r="G389" s="47"/>
      <c r="H389" s="47"/>
      <c r="I389" s="47"/>
      <c r="J389" s="47"/>
      <c r="K389" s="47"/>
      <c r="L389" s="47"/>
      <c r="M389" s="47"/>
      <c r="O389" s="47"/>
      <c r="P389" s="47"/>
      <c r="Q389" s="47"/>
      <c r="R389" s="47"/>
      <c r="T389" s="47"/>
      <c r="U389" s="47"/>
      <c r="V389" s="47"/>
      <c r="W389" s="47"/>
      <c r="Y389" s="47"/>
      <c r="Z389" s="47"/>
    </row>
    <row r="390">
      <c r="A390" s="47"/>
      <c r="C390" s="47"/>
      <c r="E390" s="47"/>
      <c r="F390" s="47"/>
      <c r="G390" s="47"/>
      <c r="H390" s="47"/>
      <c r="I390" s="47"/>
      <c r="J390" s="47"/>
      <c r="K390" s="47"/>
      <c r="L390" s="47"/>
      <c r="M390" s="47"/>
      <c r="O390" s="47"/>
      <c r="P390" s="47"/>
      <c r="Q390" s="47"/>
      <c r="R390" s="47"/>
      <c r="T390" s="47"/>
      <c r="U390" s="47"/>
      <c r="V390" s="47"/>
      <c r="W390" s="47"/>
      <c r="Y390" s="47"/>
      <c r="Z390" s="47"/>
    </row>
    <row r="391">
      <c r="A391" s="47"/>
      <c r="C391" s="47"/>
      <c r="E391" s="47"/>
      <c r="F391" s="47"/>
      <c r="G391" s="47"/>
      <c r="H391" s="47"/>
      <c r="I391" s="47"/>
      <c r="J391" s="47"/>
      <c r="K391" s="47"/>
      <c r="L391" s="47"/>
      <c r="M391" s="47"/>
      <c r="O391" s="47"/>
      <c r="P391" s="47"/>
      <c r="Q391" s="47"/>
      <c r="R391" s="47"/>
      <c r="T391" s="47"/>
      <c r="U391" s="47"/>
      <c r="V391" s="47"/>
      <c r="W391" s="47"/>
      <c r="Y391" s="47"/>
      <c r="Z391" s="47"/>
    </row>
    <row r="392">
      <c r="A392" s="47"/>
      <c r="C392" s="47"/>
      <c r="E392" s="47"/>
      <c r="F392" s="47"/>
      <c r="G392" s="47"/>
      <c r="H392" s="47"/>
      <c r="I392" s="47"/>
      <c r="J392" s="47"/>
      <c r="K392" s="47"/>
      <c r="L392" s="47"/>
      <c r="M392" s="47"/>
      <c r="O392" s="47"/>
      <c r="P392" s="47"/>
      <c r="Q392" s="47"/>
      <c r="R392" s="47"/>
      <c r="T392" s="47"/>
      <c r="U392" s="47"/>
      <c r="V392" s="47"/>
      <c r="W392" s="47"/>
      <c r="Y392" s="47"/>
      <c r="Z392" s="47"/>
    </row>
    <row r="393">
      <c r="A393" s="47"/>
      <c r="C393" s="47"/>
      <c r="E393" s="47"/>
      <c r="F393" s="47"/>
      <c r="G393" s="47"/>
      <c r="H393" s="47"/>
      <c r="I393" s="47"/>
      <c r="J393" s="47"/>
      <c r="K393" s="47"/>
      <c r="L393" s="47"/>
      <c r="M393" s="47"/>
      <c r="O393" s="47"/>
      <c r="P393" s="47"/>
      <c r="Q393" s="47"/>
      <c r="R393" s="47"/>
      <c r="T393" s="47"/>
      <c r="U393" s="47"/>
      <c r="V393" s="47"/>
      <c r="W393" s="47"/>
      <c r="Y393" s="47"/>
      <c r="Z393" s="47"/>
    </row>
    <row r="394">
      <c r="A394" s="47"/>
      <c r="C394" s="47"/>
      <c r="E394" s="47"/>
      <c r="F394" s="47"/>
      <c r="G394" s="47"/>
      <c r="H394" s="47"/>
      <c r="I394" s="47"/>
      <c r="J394" s="47"/>
      <c r="K394" s="47"/>
      <c r="L394" s="47"/>
      <c r="M394" s="47"/>
      <c r="O394" s="47"/>
      <c r="P394" s="47"/>
      <c r="Q394" s="47"/>
      <c r="R394" s="47"/>
      <c r="T394" s="47"/>
      <c r="U394" s="47"/>
      <c r="V394" s="47"/>
      <c r="W394" s="47"/>
      <c r="Y394" s="47"/>
      <c r="Z394" s="47"/>
    </row>
    <row r="395">
      <c r="A395" s="47"/>
      <c r="C395" s="47"/>
      <c r="E395" s="47"/>
      <c r="F395" s="47"/>
      <c r="G395" s="47"/>
      <c r="H395" s="47"/>
      <c r="I395" s="47"/>
      <c r="J395" s="47"/>
      <c r="K395" s="47"/>
      <c r="L395" s="47"/>
      <c r="M395" s="47"/>
      <c r="O395" s="47"/>
      <c r="P395" s="47"/>
      <c r="Q395" s="47"/>
      <c r="R395" s="47"/>
      <c r="T395" s="47"/>
      <c r="U395" s="47"/>
      <c r="V395" s="47"/>
      <c r="W395" s="47"/>
      <c r="Y395" s="47"/>
      <c r="Z395" s="47"/>
    </row>
    <row r="396">
      <c r="A396" s="47"/>
      <c r="C396" s="47"/>
      <c r="E396" s="47"/>
      <c r="F396" s="47"/>
      <c r="G396" s="47"/>
      <c r="H396" s="47"/>
      <c r="I396" s="47"/>
      <c r="J396" s="47"/>
      <c r="K396" s="47"/>
      <c r="L396" s="47"/>
      <c r="M396" s="47"/>
      <c r="O396" s="47"/>
      <c r="P396" s="47"/>
      <c r="Q396" s="47"/>
      <c r="R396" s="47"/>
      <c r="T396" s="47"/>
      <c r="U396" s="47"/>
      <c r="V396" s="47"/>
      <c r="W396" s="47"/>
      <c r="Y396" s="47"/>
      <c r="Z396" s="47"/>
    </row>
    <row r="397">
      <c r="A397" s="47"/>
      <c r="C397" s="47"/>
      <c r="E397" s="47"/>
      <c r="F397" s="47"/>
      <c r="G397" s="47"/>
      <c r="H397" s="47"/>
      <c r="I397" s="47"/>
      <c r="J397" s="47"/>
      <c r="K397" s="47"/>
      <c r="L397" s="47"/>
      <c r="M397" s="47"/>
      <c r="O397" s="47"/>
      <c r="P397" s="47"/>
      <c r="Q397" s="47"/>
      <c r="R397" s="47"/>
      <c r="T397" s="47"/>
      <c r="U397" s="47"/>
      <c r="V397" s="47"/>
      <c r="W397" s="47"/>
      <c r="Y397" s="47"/>
      <c r="Z397" s="47"/>
    </row>
    <row r="398">
      <c r="A398" s="47"/>
      <c r="C398" s="47"/>
      <c r="E398" s="47"/>
      <c r="F398" s="47"/>
      <c r="G398" s="47"/>
      <c r="H398" s="47"/>
      <c r="I398" s="47"/>
      <c r="J398" s="47"/>
      <c r="K398" s="47"/>
      <c r="L398" s="47"/>
      <c r="M398" s="47"/>
      <c r="O398" s="47"/>
      <c r="P398" s="47"/>
      <c r="Q398" s="47"/>
      <c r="R398" s="47"/>
      <c r="T398" s="47"/>
      <c r="U398" s="47"/>
      <c r="V398" s="47"/>
      <c r="W398" s="47"/>
      <c r="Y398" s="47"/>
      <c r="Z398" s="47"/>
    </row>
    <row r="399">
      <c r="A399" s="47"/>
      <c r="C399" s="47"/>
      <c r="E399" s="47"/>
      <c r="F399" s="47"/>
      <c r="G399" s="47"/>
      <c r="H399" s="47"/>
      <c r="I399" s="47"/>
      <c r="J399" s="47"/>
      <c r="K399" s="47"/>
      <c r="L399" s="47"/>
      <c r="M399" s="47"/>
      <c r="O399" s="47"/>
      <c r="P399" s="47"/>
      <c r="Q399" s="47"/>
      <c r="R399" s="47"/>
      <c r="T399" s="47"/>
      <c r="U399" s="47"/>
      <c r="V399" s="47"/>
      <c r="W399" s="47"/>
      <c r="Y399" s="47"/>
      <c r="Z399" s="47"/>
    </row>
    <row r="400">
      <c r="A400" s="47"/>
      <c r="C400" s="47"/>
      <c r="E400" s="47"/>
      <c r="F400" s="47"/>
      <c r="G400" s="47"/>
      <c r="H400" s="47"/>
      <c r="I400" s="47"/>
      <c r="J400" s="47"/>
      <c r="K400" s="47"/>
      <c r="L400" s="47"/>
      <c r="M400" s="47"/>
      <c r="O400" s="47"/>
      <c r="P400" s="47"/>
      <c r="Q400" s="47"/>
      <c r="R400" s="47"/>
      <c r="T400" s="47"/>
      <c r="U400" s="47"/>
      <c r="V400" s="47"/>
      <c r="W400" s="47"/>
      <c r="Y400" s="47"/>
      <c r="Z400" s="47"/>
    </row>
  </sheetData>
  <drawing r:id="rId1"/>
</worksheet>
</file>