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zak\Desktop\"/>
    </mc:Choice>
  </mc:AlternateContent>
  <xr:revisionPtr revIDLastSave="0" documentId="13_ncr:1_{D63FC110-6F3D-4FD6-9E44-4B75ABE17349}" xr6:coauthVersionLast="47" xr6:coauthVersionMax="47" xr10:uidLastSave="{00000000-0000-0000-0000-000000000000}"/>
  <bookViews>
    <workbookView xWindow="-108" yWindow="-108" windowWidth="23256" windowHeight="13896" xr2:uid="{DA13A500-5A53-44E2-8D83-BA2C2BEBE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9" i="1" s="1"/>
  <c r="M12" i="1"/>
  <c r="M19" i="1" s="1"/>
  <c r="N12" i="1"/>
  <c r="N19" i="1" s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K13" i="1"/>
  <c r="K14" i="1"/>
  <c r="K15" i="1"/>
  <c r="K16" i="1"/>
  <c r="K19" i="1" s="1"/>
  <c r="K17" i="1"/>
  <c r="K18" i="1"/>
  <c r="K12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B13" i="1"/>
  <c r="B14" i="1"/>
  <c r="B15" i="1"/>
  <c r="B16" i="1"/>
  <c r="B17" i="1"/>
  <c r="B18" i="1"/>
  <c r="B12" i="1"/>
  <c r="L2" i="1"/>
  <c r="L9" i="1" s="1"/>
  <c r="M2" i="1"/>
  <c r="M9" i="1" s="1"/>
  <c r="N2" i="1"/>
  <c r="N9" i="1" s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K9" i="1"/>
  <c r="K3" i="1"/>
  <c r="K4" i="1"/>
  <c r="K5" i="1"/>
  <c r="K6" i="1"/>
  <c r="K7" i="1"/>
  <c r="K8" i="1"/>
  <c r="K2" i="1"/>
  <c r="J3" i="1"/>
  <c r="J4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I10" i="1"/>
  <c r="H10" i="1"/>
  <c r="G10" i="1"/>
  <c r="F10" i="1"/>
  <c r="G9" i="1"/>
  <c r="H9" i="1"/>
  <c r="I9" i="1"/>
  <c r="F9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<sst xmlns="http://schemas.openxmlformats.org/spreadsheetml/2006/main" count="21" uniqueCount="21">
  <si>
    <t>z-score</t>
  </si>
  <si>
    <t>Z_n (3,5)</t>
  </si>
  <si>
    <t>Z_n (27,110)</t>
  </si>
  <si>
    <t>Z_n (81,550)</t>
  </si>
  <si>
    <t>Z_n (9,25)</t>
  </si>
  <si>
    <t>mu_x</t>
  </si>
  <si>
    <t>sigma^2</t>
  </si>
  <si>
    <t>Rayleigh 3</t>
  </si>
  <si>
    <t>Rayleigh 9</t>
  </si>
  <si>
    <t>Rayleigh 27</t>
  </si>
  <si>
    <t>Rayleigh 81</t>
  </si>
  <si>
    <t>Associated Cumulative Probability</t>
  </si>
  <si>
    <t>Diff 3</t>
  </si>
  <si>
    <t>Diff 9</t>
  </si>
  <si>
    <t>Diff 27</t>
  </si>
  <si>
    <t>Diff 81</t>
  </si>
  <si>
    <t>adjusted z</t>
  </si>
  <si>
    <t>(3,5)</t>
  </si>
  <si>
    <t>(9,25)</t>
  </si>
  <si>
    <t>(27,110)'</t>
  </si>
  <si>
    <t>(81,550)'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</si>
</sst>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5" borderId="5" xfId="0" applyFill="1" applyBorder="1"/>
    <xf numFmtId="3" fontId="0" fillId="0" borderId="0" xfId="0" applyNumberFormat="1"/>
    <xf numFmtId="0" fontId="0" fillId="5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E133-DC9D-4055-9993-3865D94D7719}">
  <dimension ref="A1:N20"/>
  <sheetViews>
    <sheetView tabSelected="1" workbookViewId="0">
      <selection activeCell="I15" sqref="I1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>
        <v>-1.4</v>
      </c>
      <c r="B2" s="1">
        <f>$A2*SQRT(B$10)+B$9</f>
        <v>43.450534655781127</v>
      </c>
      <c r="C2" s="1">
        <f t="shared" ref="C2:I2" si="0">$A2*SQRT(C$10)+C$9</f>
        <v>55.991025899163233</v>
      </c>
      <c r="D2" s="1">
        <f t="shared" si="0"/>
        <v>61.136818838822251</v>
      </c>
      <c r="E2" s="1">
        <f t="shared" si="0"/>
        <v>65.421153647017121</v>
      </c>
      <c r="F2" s="2">
        <f t="shared" si="0"/>
        <v>41.255101344463256</v>
      </c>
      <c r="G2" s="2">
        <f t="shared" si="0"/>
        <v>54.012278183833409</v>
      </c>
      <c r="H2" s="2">
        <f t="shared" si="0"/>
        <v>61.377637666143421</v>
      </c>
      <c r="I2" s="2">
        <f t="shared" si="0"/>
        <v>65.630029945933472</v>
      </c>
      <c r="J2">
        <v>8.0799999999999997E-2</v>
      </c>
      <c r="K2" s="7">
        <f>ABS(B2-F2)</f>
        <v>2.1954333113178706</v>
      </c>
      <c r="L2" s="7">
        <f t="shared" ref="L2:N8" si="1">ABS(C2-G2)</f>
        <v>1.9787477153298241</v>
      </c>
      <c r="M2" s="7">
        <f t="shared" si="1"/>
        <v>0.24081882732117066</v>
      </c>
      <c r="N2" s="7">
        <f t="shared" si="1"/>
        <v>0.20887629891635129</v>
      </c>
    </row>
    <row r="3" spans="1:14" x14ac:dyDescent="0.3">
      <c r="A3">
        <v>-1</v>
      </c>
      <c r="B3" s="1">
        <f t="shared" ref="B3:I8" si="2">$A3*SQRT(B$10)+B$9</f>
        <v>50.853953325557939</v>
      </c>
      <c r="C3" s="1">
        <f t="shared" si="2"/>
        <v>60.779704213688021</v>
      </c>
      <c r="D3" s="1">
        <f t="shared" si="2"/>
        <v>63.994213456301601</v>
      </c>
      <c r="E3" s="1">
        <f t="shared" si="2"/>
        <v>67.088366890726519</v>
      </c>
      <c r="F3" s="2">
        <f t="shared" si="2"/>
        <v>49.879045482326184</v>
      </c>
      <c r="G3" s="2">
        <f t="shared" si="2"/>
        <v>58.991314653304862</v>
      </c>
      <c r="H3" s="2">
        <f t="shared" si="2"/>
        <v>64.252285712097731</v>
      </c>
      <c r="I3" s="5">
        <f t="shared" si="2"/>
        <v>67.289708769090623</v>
      </c>
      <c r="J3">
        <f>1-0.8413</f>
        <v>0.15869999999999995</v>
      </c>
      <c r="K3" s="7">
        <f t="shared" ref="K3:K8" si="3">ABS(B3-F3)</f>
        <v>0.97490784323175461</v>
      </c>
      <c r="L3" s="7">
        <f t="shared" si="1"/>
        <v>1.788389560383159</v>
      </c>
      <c r="M3" s="7">
        <f t="shared" si="1"/>
        <v>0.25807225579612947</v>
      </c>
      <c r="N3" s="7">
        <f t="shared" si="1"/>
        <v>0.20134187836410433</v>
      </c>
    </row>
    <row r="4" spans="1:14" x14ac:dyDescent="0.3">
      <c r="A4">
        <v>-0.5</v>
      </c>
      <c r="B4" s="1">
        <f t="shared" si="2"/>
        <v>60.108226662778968</v>
      </c>
      <c r="C4" s="1">
        <f t="shared" si="2"/>
        <v>66.765552106844012</v>
      </c>
      <c r="D4" s="1">
        <f t="shared" si="2"/>
        <v>67.565956728150795</v>
      </c>
      <c r="E4" s="1">
        <f t="shared" si="2"/>
        <v>69.172383445363252</v>
      </c>
      <c r="F4" s="2">
        <f t="shared" si="2"/>
        <v>60.658975654654839</v>
      </c>
      <c r="G4" s="2">
        <f t="shared" si="2"/>
        <v>65.215110240144185</v>
      </c>
      <c r="H4" s="3">
        <f t="shared" si="2"/>
        <v>67.845595769540608</v>
      </c>
      <c r="I4" s="2">
        <f t="shared" si="2"/>
        <v>69.364307298037062</v>
      </c>
      <c r="J4" s="4">
        <f>1-0.6914</f>
        <v>0.30859999999999999</v>
      </c>
      <c r="K4" s="7">
        <f t="shared" si="3"/>
        <v>0.55074899187587079</v>
      </c>
      <c r="L4" s="7">
        <f t="shared" si="1"/>
        <v>1.5504418666998276</v>
      </c>
      <c r="M4" s="7">
        <f t="shared" si="1"/>
        <v>0.27963904138981377</v>
      </c>
      <c r="N4" s="7">
        <f t="shared" si="1"/>
        <v>0.19192385267380985</v>
      </c>
    </row>
    <row r="5" spans="1:14" x14ac:dyDescent="0.3">
      <c r="A5">
        <v>0</v>
      </c>
      <c r="B5" s="1">
        <f t="shared" si="2"/>
        <v>69.362499999999997</v>
      </c>
      <c r="C5" s="1">
        <f t="shared" si="2"/>
        <v>72.751400000000004</v>
      </c>
      <c r="D5" s="1">
        <f t="shared" si="2"/>
        <v>71.137699999999995</v>
      </c>
      <c r="E5" s="1">
        <f t="shared" si="2"/>
        <v>71.256399999999999</v>
      </c>
      <c r="F5" s="2">
        <f t="shared" si="2"/>
        <v>71.4389058269835</v>
      </c>
      <c r="G5" s="2">
        <f t="shared" si="2"/>
        <v>71.4389058269835</v>
      </c>
      <c r="H5" s="2">
        <f t="shared" si="2"/>
        <v>71.4389058269835</v>
      </c>
      <c r="I5" s="6">
        <f t="shared" si="2"/>
        <v>71.4389058269835</v>
      </c>
      <c r="J5">
        <v>0.5</v>
      </c>
      <c r="K5" s="7">
        <f t="shared" si="3"/>
        <v>2.0764058269835033</v>
      </c>
      <c r="L5" s="7">
        <f t="shared" si="1"/>
        <v>1.3124941730165034</v>
      </c>
      <c r="M5" s="7">
        <f t="shared" si="1"/>
        <v>0.30120582698350518</v>
      </c>
      <c r="N5" s="7">
        <f t="shared" si="1"/>
        <v>0.18250582698350115</v>
      </c>
    </row>
    <row r="6" spans="1:14" x14ac:dyDescent="0.3">
      <c r="A6">
        <v>0.5</v>
      </c>
      <c r="B6" s="1">
        <f t="shared" si="2"/>
        <v>78.616773337221019</v>
      </c>
      <c r="C6" s="1">
        <f t="shared" si="2"/>
        <v>78.737247893155995</v>
      </c>
      <c r="D6" s="1">
        <f t="shared" si="2"/>
        <v>74.709443271849196</v>
      </c>
      <c r="E6" s="1">
        <f t="shared" si="2"/>
        <v>73.340416554636747</v>
      </c>
      <c r="F6" s="2">
        <f t="shared" si="2"/>
        <v>82.218835999312162</v>
      </c>
      <c r="G6" s="2">
        <f t="shared" si="2"/>
        <v>77.662701413822816</v>
      </c>
      <c r="H6" s="2">
        <f t="shared" si="2"/>
        <v>75.032215884426392</v>
      </c>
      <c r="I6" s="2">
        <f t="shared" si="2"/>
        <v>73.513504355929939</v>
      </c>
      <c r="J6">
        <v>0.6915</v>
      </c>
      <c r="K6" s="7">
        <f t="shared" si="3"/>
        <v>3.6020626620911429</v>
      </c>
      <c r="L6" s="7">
        <f t="shared" si="1"/>
        <v>1.0745464793331791</v>
      </c>
      <c r="M6" s="7">
        <f t="shared" si="1"/>
        <v>0.32277261257719658</v>
      </c>
      <c r="N6" s="7">
        <f t="shared" si="1"/>
        <v>0.17308780129319246</v>
      </c>
    </row>
    <row r="7" spans="1:14" x14ac:dyDescent="0.3">
      <c r="A7">
        <v>1</v>
      </c>
      <c r="B7" s="1">
        <f t="shared" si="2"/>
        <v>87.871046674442056</v>
      </c>
      <c r="C7" s="1">
        <f t="shared" si="2"/>
        <v>84.723095786311987</v>
      </c>
      <c r="D7" s="1">
        <f t="shared" si="2"/>
        <v>78.281186543698382</v>
      </c>
      <c r="E7" s="1">
        <f t="shared" si="2"/>
        <v>75.42443310927348</v>
      </c>
      <c r="F7" s="2">
        <f t="shared" si="2"/>
        <v>92.998766171640824</v>
      </c>
      <c r="G7" s="2">
        <f t="shared" si="2"/>
        <v>83.886497000662132</v>
      </c>
      <c r="H7" s="2">
        <f t="shared" si="2"/>
        <v>78.62552594186927</v>
      </c>
      <c r="I7" s="2">
        <f t="shared" si="2"/>
        <v>75.588102884876378</v>
      </c>
      <c r="J7">
        <v>0.84130000000000005</v>
      </c>
      <c r="K7" s="7">
        <f t="shared" si="3"/>
        <v>5.1277194971987683</v>
      </c>
      <c r="L7" s="7">
        <f t="shared" si="1"/>
        <v>0.8365987856498549</v>
      </c>
      <c r="M7" s="7">
        <f t="shared" si="1"/>
        <v>0.34433939817088799</v>
      </c>
      <c r="N7" s="7">
        <f t="shared" si="1"/>
        <v>0.16366977560289797</v>
      </c>
    </row>
    <row r="8" spans="1:14" x14ac:dyDescent="0.3">
      <c r="A8">
        <v>1.4</v>
      </c>
      <c r="B8" s="1">
        <f t="shared" si="2"/>
        <v>95.274465344218868</v>
      </c>
      <c r="C8" s="1">
        <f t="shared" si="2"/>
        <v>89.511774100836774</v>
      </c>
      <c r="D8" s="1">
        <f t="shared" si="2"/>
        <v>81.13858116117774</v>
      </c>
      <c r="E8" s="1">
        <f t="shared" si="2"/>
        <v>77.091646352982877</v>
      </c>
      <c r="F8" s="2">
        <f t="shared" si="2"/>
        <v>101.62271030950374</v>
      </c>
      <c r="G8" s="2">
        <f t="shared" si="2"/>
        <v>88.865533470133585</v>
      </c>
      <c r="H8" s="2">
        <f t="shared" si="2"/>
        <v>81.500173987823587</v>
      </c>
      <c r="I8" s="2">
        <f t="shared" si="2"/>
        <v>77.247781708033529</v>
      </c>
      <c r="J8">
        <v>0.91920000000000002</v>
      </c>
      <c r="K8" s="7">
        <f t="shared" si="3"/>
        <v>6.3482449652848771</v>
      </c>
      <c r="L8" s="7">
        <f t="shared" si="1"/>
        <v>0.64624063070318982</v>
      </c>
      <c r="M8" s="7">
        <f t="shared" si="1"/>
        <v>0.3615928266458468</v>
      </c>
      <c r="N8" s="7">
        <f t="shared" si="1"/>
        <v>0.15613535505065101</v>
      </c>
    </row>
    <row r="9" spans="1:14" x14ac:dyDescent="0.3">
      <c r="A9" t="s">
        <v>5</v>
      </c>
      <c r="B9">
        <v>69.362499999999997</v>
      </c>
      <c r="C9">
        <v>72.751400000000004</v>
      </c>
      <c r="D9">
        <v>71.137699999999995</v>
      </c>
      <c r="E9">
        <v>71.256399999999999</v>
      </c>
      <c r="F9">
        <f>57*SQRT(PI()/2)</f>
        <v>71.4389058269835</v>
      </c>
      <c r="G9">
        <f t="shared" ref="G9:I9" si="4">57*SQRT(PI()/2)</f>
        <v>71.4389058269835</v>
      </c>
      <c r="H9">
        <f t="shared" si="4"/>
        <v>71.4389058269835</v>
      </c>
      <c r="I9">
        <f t="shared" si="4"/>
        <v>71.4389058269835</v>
      </c>
      <c r="K9" s="8">
        <f>MAX(K1:K8)</f>
        <v>6.3482449652848771</v>
      </c>
      <c r="L9" s="8">
        <f t="shared" ref="L9:N9" si="5">MAX(L1:L8)</f>
        <v>1.9787477153298241</v>
      </c>
      <c r="M9" s="8">
        <f t="shared" si="5"/>
        <v>0.3615928266458468</v>
      </c>
      <c r="N9" s="8">
        <f t="shared" si="5"/>
        <v>0.20887629891635129</v>
      </c>
    </row>
    <row r="10" spans="1:14" x14ac:dyDescent="0.3">
      <c r="A10" t="s">
        <v>6</v>
      </c>
      <c r="B10">
        <v>342.56630000000001</v>
      </c>
      <c r="C10">
        <v>143.32149999999999</v>
      </c>
      <c r="D10">
        <v>51.029400000000003</v>
      </c>
      <c r="E10">
        <v>17.372499999999999</v>
      </c>
      <c r="F10">
        <f>((4-PI())*57^2)/(2*3)</f>
        <v>464.82757808112706</v>
      </c>
      <c r="G10">
        <f>((4-PI())*57^2)/(2*9)</f>
        <v>154.94252602704236</v>
      </c>
      <c r="H10">
        <f>((4-PI())*57^2)/(2*27)</f>
        <v>51.647508675680783</v>
      </c>
      <c r="I10">
        <f>((4-PI())*57^2)/(2*81)</f>
        <v>17.215836225226926</v>
      </c>
    </row>
    <row r="11" spans="1:14" x14ac:dyDescent="0.3">
      <c r="A11" t="s">
        <v>16</v>
      </c>
      <c r="B11" t="s">
        <v>17</v>
      </c>
      <c r="C11" t="s">
        <v>18</v>
      </c>
      <c r="D11" s="9" t="s">
        <v>19</v>
      </c>
      <c r="E11" s="9" t="s">
        <v>20</v>
      </c>
    </row>
    <row r="12" spans="1:14" x14ac:dyDescent="0.3">
      <c r="B12">
        <f>(F2-B$9) / SQRT(B$10)</f>
        <v>-1.518617271789874</v>
      </c>
      <c r="C12">
        <f t="shared" ref="C12:E18" si="6">(G2-C$9) / SQRT(C$10)</f>
        <v>-1.5652854992850933</v>
      </c>
      <c r="D12">
        <f t="shared" si="6"/>
        <v>-1.3662883347161041</v>
      </c>
      <c r="E12">
        <f t="shared" si="6"/>
        <v>-1.3498861229169168</v>
      </c>
      <c r="K12" s="11">
        <f>ABS(_xlfn.NORM.S.DIST(B12, TRUE)-$J2)</f>
        <v>1.6370569470415139E-2</v>
      </c>
      <c r="L12" s="11">
        <f t="shared" ref="L12:N18" si="7">ABS(_xlfn.NORM.S.DIST(C12, TRUE)-$J2)</f>
        <v>2.2042009172552571E-2</v>
      </c>
      <c r="M12" s="11">
        <f t="shared" si="7"/>
        <v>5.1242404785122042E-3</v>
      </c>
      <c r="N12" s="11">
        <f t="shared" si="7"/>
        <v>7.726256826825692E-3</v>
      </c>
    </row>
    <row r="13" spans="1:14" x14ac:dyDescent="0.3">
      <c r="B13">
        <f t="shared" ref="B13:B18" si="8">(F3-B$9) / SQRT(B$10)</f>
        <v>-1.0526733870778726</v>
      </c>
      <c r="C13">
        <f t="shared" si="6"/>
        <v>-1.1493848150090771</v>
      </c>
      <c r="D13">
        <f t="shared" si="6"/>
        <v>-0.96387306755357638</v>
      </c>
      <c r="E13">
        <f t="shared" si="6"/>
        <v>-0.95169379103151974</v>
      </c>
      <c r="K13" s="11">
        <f t="shared" ref="K13:K18" si="9">ABS(_xlfn.NORM.S.DIST(B13, TRUE)-$J3)</f>
        <v>1.2454645086615646E-2</v>
      </c>
      <c r="L13" s="11">
        <f t="shared" si="7"/>
        <v>3.3501330644833099E-2</v>
      </c>
      <c r="M13" s="11">
        <f t="shared" si="7"/>
        <v>8.854784038665714E-3</v>
      </c>
      <c r="N13" s="11">
        <f t="shared" si="7"/>
        <v>1.1926149593695007E-2</v>
      </c>
    </row>
    <row r="14" spans="1:14" x14ac:dyDescent="0.3">
      <c r="B14">
        <f t="shared" si="8"/>
        <v>-0.47024353118787099</v>
      </c>
      <c r="C14">
        <f t="shared" si="6"/>
        <v>-0.62950895966405618</v>
      </c>
      <c r="D14">
        <f t="shared" si="6"/>
        <v>-0.46085398360041818</v>
      </c>
      <c r="E14">
        <f t="shared" si="6"/>
        <v>-0.45395337617477349</v>
      </c>
      <c r="K14" s="11">
        <f t="shared" si="9"/>
        <v>1.0490518254173908E-2</v>
      </c>
      <c r="L14" s="11">
        <f t="shared" si="7"/>
        <v>4.4092047554555924E-2</v>
      </c>
      <c r="M14" s="11">
        <f t="shared" si="7"/>
        <v>1.385168405572279E-2</v>
      </c>
      <c r="N14" s="11">
        <f t="shared" si="7"/>
        <v>1.6331192357357471E-2</v>
      </c>
    </row>
    <row r="15" spans="1:14" x14ac:dyDescent="0.3">
      <c r="B15">
        <f t="shared" si="8"/>
        <v>0.112186324702131</v>
      </c>
      <c r="C15">
        <f t="shared" si="6"/>
        <v>-0.10963310431903586</v>
      </c>
      <c r="D15">
        <f t="shared" si="6"/>
        <v>4.2165100352742048E-2</v>
      </c>
      <c r="E15">
        <f t="shared" si="6"/>
        <v>4.3787038681972722E-2</v>
      </c>
      <c r="K15" s="11">
        <f t="shared" si="9"/>
        <v>4.4662163988322123E-2</v>
      </c>
      <c r="L15" s="11">
        <f t="shared" si="7"/>
        <v>4.3649822276425276E-2</v>
      </c>
      <c r="M15" s="11">
        <f t="shared" si="7"/>
        <v>1.6816458155753389E-2</v>
      </c>
      <c r="N15" s="11">
        <f t="shared" si="7"/>
        <v>1.7462920595462728E-2</v>
      </c>
    </row>
    <row r="16" spans="1:14" x14ac:dyDescent="0.3">
      <c r="B16">
        <f t="shared" si="8"/>
        <v>0.69461618059213304</v>
      </c>
      <c r="C16">
        <f t="shared" si="6"/>
        <v>0.41024275102598445</v>
      </c>
      <c r="D16">
        <f t="shared" si="6"/>
        <v>0.54518418430590232</v>
      </c>
      <c r="E16">
        <f t="shared" si="6"/>
        <v>0.54152745353871889</v>
      </c>
      <c r="K16" s="11">
        <f t="shared" si="9"/>
        <v>6.4852065357391186E-2</v>
      </c>
      <c r="L16" s="11">
        <f t="shared" si="7"/>
        <v>3.2313941578996142E-2</v>
      </c>
      <c r="M16" s="11">
        <f t="shared" si="7"/>
        <v>1.5686576041633371E-2</v>
      </c>
      <c r="N16" s="11">
        <f t="shared" si="7"/>
        <v>1.4427959900894405E-2</v>
      </c>
    </row>
    <row r="17" spans="2:14" x14ac:dyDescent="0.3">
      <c r="B17">
        <f t="shared" si="8"/>
        <v>1.277046036482135</v>
      </c>
      <c r="C17">
        <f t="shared" si="6"/>
        <v>0.93011860637100474</v>
      </c>
      <c r="D17">
        <f t="shared" si="6"/>
        <v>1.0482032682590605</v>
      </c>
      <c r="E17">
        <f t="shared" si="6"/>
        <v>1.0392678683954653</v>
      </c>
      <c r="K17" s="11">
        <f t="shared" si="9"/>
        <v>5.7907002637057614E-2</v>
      </c>
      <c r="L17" s="11">
        <f t="shared" si="7"/>
        <v>1.7454839056530669E-2</v>
      </c>
      <c r="M17" s="11">
        <f t="shared" si="7"/>
        <v>1.1427517451855662E-2</v>
      </c>
      <c r="N17" s="11">
        <f t="shared" si="7"/>
        <v>9.3599129411361393E-3</v>
      </c>
    </row>
    <row r="18" spans="2:14" x14ac:dyDescent="0.3">
      <c r="B18">
        <f t="shared" si="8"/>
        <v>1.7429899211941362</v>
      </c>
      <c r="C18">
        <f t="shared" si="6"/>
        <v>1.346019290647021</v>
      </c>
      <c r="D18">
        <f t="shared" si="6"/>
        <v>1.450618535421589</v>
      </c>
      <c r="E18">
        <f t="shared" si="6"/>
        <v>1.4374602002808621</v>
      </c>
      <c r="K18" s="11">
        <f t="shared" si="9"/>
        <v>4.0132312314560381E-2</v>
      </c>
      <c r="L18" s="11">
        <f t="shared" si="7"/>
        <v>8.3481477059483833E-3</v>
      </c>
      <c r="M18" s="11">
        <f t="shared" si="7"/>
        <v>7.3569444660750438E-3</v>
      </c>
      <c r="N18" s="11">
        <f t="shared" si="7"/>
        <v>5.5063630719454082E-3</v>
      </c>
    </row>
    <row r="19" spans="2:14" x14ac:dyDescent="0.3">
      <c r="K19" s="10">
        <f>MAX(K12:K18)</f>
        <v>6.4852065357391186E-2</v>
      </c>
      <c r="L19" s="10">
        <f t="shared" ref="L19:N19" si="10">MAX(L12:L18)</f>
        <v>4.4092047554555924E-2</v>
      </c>
      <c r="M19" s="10">
        <f t="shared" si="10"/>
        <v>1.6816458155753389E-2</v>
      </c>
      <c r="N19" s="10">
        <f t="shared" si="10"/>
        <v>1.7462920595462728E-2</v>
      </c>
    </row>
    <row r="20" spans="2:14" x14ac:dyDescent="0.3">
      <c r="K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Eizaku Asai</dc:creator>
  <cp:lastModifiedBy>Eizaku Asai</cp:lastModifiedBy>
  <dcterms:created xsi:type="dcterms:W3CDTF">2023-04-20T01:29:04Z</dcterms:created>
  <dcterms:modified xsi:type="dcterms:W3CDTF">2023-04-20T03:28:30Z</dcterms:modified>
</cp:coreProperties>
</file>