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liu/Desktop/大三/三下/Computational Astrophysics/FMM/"/>
    </mc:Choice>
  </mc:AlternateContent>
  <xr:revisionPtr revIDLastSave="0" documentId="13_ncr:1_{0A694E14-2C6A-744B-AC4F-4E99F612D14A}" xr6:coauthVersionLast="47" xr6:coauthVersionMax="47" xr10:uidLastSave="{00000000-0000-0000-0000-000000000000}"/>
  <bookViews>
    <workbookView xWindow="0" yWindow="0" windowWidth="28800" windowHeight="18000" xr2:uid="{27320E97-DBED-F044-8604-9DCF94C9EDB2}"/>
  </bookViews>
  <sheets>
    <sheet name="工作表1" sheetId="1" r:id="rId1"/>
  </sheets>
  <definedNames>
    <definedName name="_xlchart.v1.0" hidden="1">工作表1!$A$36:$A$50</definedName>
    <definedName name="_xlchart.v1.1" hidden="1">工作表1!$H$36:$H$50</definedName>
    <definedName name="_xlchart.v1.2" hidden="1">工作表1!$I$36:$I$50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36" i="1"/>
  <c r="F42" i="1"/>
  <c r="F43" i="1"/>
  <c r="E37" i="1"/>
  <c r="F37" i="1" s="1"/>
  <c r="E38" i="1"/>
  <c r="F38" i="1" s="1"/>
  <c r="E39" i="1"/>
  <c r="F39" i="1" s="1"/>
  <c r="E40" i="1"/>
  <c r="F40" i="1" s="1"/>
  <c r="E41" i="1"/>
  <c r="F41" i="1" s="1"/>
  <c r="E42" i="1"/>
  <c r="E43" i="1"/>
  <c r="E44" i="1"/>
  <c r="F44" i="1" s="1"/>
  <c r="E45" i="1"/>
  <c r="F45" i="1" s="1"/>
  <c r="E46" i="1"/>
  <c r="F46" i="1" s="1"/>
  <c r="E47" i="1"/>
  <c r="F47" i="1" s="1"/>
  <c r="E48" i="1"/>
  <c r="F48" i="1" s="1"/>
  <c r="E49" i="1"/>
  <c r="E50" i="1"/>
  <c r="E36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L50" i="1" s="1"/>
  <c r="N22" i="1"/>
  <c r="N30" i="1"/>
  <c r="N20" i="1"/>
  <c r="P24" i="1"/>
  <c r="P32" i="1"/>
  <c r="P20" i="1"/>
  <c r="O26" i="1"/>
  <c r="O28" i="1"/>
  <c r="O20" i="1"/>
  <c r="K20" i="1"/>
  <c r="L20" i="1" s="1"/>
  <c r="K22" i="1"/>
  <c r="L22" i="1" s="1"/>
  <c r="K28" i="1"/>
  <c r="L28" i="1" s="1"/>
  <c r="K30" i="1"/>
  <c r="L30" i="1" s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K27" i="1" s="1"/>
  <c r="L27" i="1" s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H20" i="1"/>
  <c r="H21" i="1"/>
  <c r="K21" i="1" s="1"/>
  <c r="L21" i="1" s="1"/>
  <c r="H22" i="1"/>
  <c r="O22" i="1" s="1"/>
  <c r="H23" i="1"/>
  <c r="K23" i="1" s="1"/>
  <c r="L23" i="1" s="1"/>
  <c r="H24" i="1"/>
  <c r="O24" i="1" s="1"/>
  <c r="H25" i="1"/>
  <c r="O25" i="1" s="1"/>
  <c r="H26" i="1"/>
  <c r="K26" i="1" s="1"/>
  <c r="L26" i="1" s="1"/>
  <c r="H27" i="1"/>
  <c r="O27" i="1" s="1"/>
  <c r="H28" i="1"/>
  <c r="H29" i="1"/>
  <c r="K29" i="1" s="1"/>
  <c r="L29" i="1" s="1"/>
  <c r="H30" i="1"/>
  <c r="O30" i="1" s="1"/>
  <c r="H31" i="1"/>
  <c r="K31" i="1" s="1"/>
  <c r="L31" i="1" s="1"/>
  <c r="H32" i="1"/>
  <c r="O32" i="1" s="1"/>
  <c r="H33" i="1"/>
  <c r="O33" i="1" s="1"/>
  <c r="H19" i="1"/>
  <c r="K19" i="1" s="1"/>
  <c r="L19" i="1" s="1"/>
  <c r="F21" i="1"/>
  <c r="F23" i="1"/>
  <c r="F24" i="1"/>
  <c r="F26" i="1"/>
  <c r="F29" i="1"/>
  <c r="F31" i="1"/>
  <c r="F32" i="1"/>
  <c r="F19" i="1"/>
  <c r="E20" i="1"/>
  <c r="F20" i="1" s="1"/>
  <c r="E21" i="1"/>
  <c r="E22" i="1"/>
  <c r="F22" i="1" s="1"/>
  <c r="E23" i="1"/>
  <c r="E24" i="1"/>
  <c r="E25" i="1"/>
  <c r="F25" i="1" s="1"/>
  <c r="E26" i="1"/>
  <c r="E27" i="1"/>
  <c r="F27" i="1" s="1"/>
  <c r="E28" i="1"/>
  <c r="F28" i="1" s="1"/>
  <c r="E29" i="1"/>
  <c r="E30" i="1"/>
  <c r="F30" i="1" s="1"/>
  <c r="E31" i="1"/>
  <c r="E32" i="1"/>
  <c r="E33" i="1"/>
  <c r="F33" i="1" s="1"/>
  <c r="E19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L5" i="1"/>
  <c r="L7" i="1"/>
  <c r="L8" i="1"/>
  <c r="L10" i="1"/>
  <c r="L13" i="1"/>
  <c r="L15" i="1"/>
  <c r="L16" i="1"/>
  <c r="K3" i="1"/>
  <c r="L3" i="1" s="1"/>
  <c r="K4" i="1"/>
  <c r="L4" i="1" s="1"/>
  <c r="K5" i="1"/>
  <c r="K6" i="1"/>
  <c r="L6" i="1" s="1"/>
  <c r="K7" i="1"/>
  <c r="K8" i="1"/>
  <c r="K9" i="1"/>
  <c r="L9" i="1" s="1"/>
  <c r="K10" i="1"/>
  <c r="K11" i="1"/>
  <c r="L11" i="1" s="1"/>
  <c r="K12" i="1"/>
  <c r="L12" i="1" s="1"/>
  <c r="K13" i="1"/>
  <c r="K14" i="1"/>
  <c r="L14" i="1" s="1"/>
  <c r="K15" i="1"/>
  <c r="K16" i="1"/>
  <c r="K2" i="1"/>
  <c r="L2" i="1" s="1"/>
  <c r="F4" i="1"/>
  <c r="F7" i="1"/>
  <c r="F9" i="1"/>
  <c r="F10" i="1"/>
  <c r="F12" i="1"/>
  <c r="F15" i="1"/>
  <c r="F2" i="1"/>
  <c r="E3" i="1"/>
  <c r="F3" i="1" s="1"/>
  <c r="E4" i="1"/>
  <c r="E5" i="1"/>
  <c r="F5" i="1" s="1"/>
  <c r="E6" i="1"/>
  <c r="F6" i="1" s="1"/>
  <c r="E7" i="1"/>
  <c r="E8" i="1"/>
  <c r="F8" i="1" s="1"/>
  <c r="E9" i="1"/>
  <c r="E10" i="1"/>
  <c r="E11" i="1"/>
  <c r="F11" i="1" s="1"/>
  <c r="E12" i="1"/>
  <c r="E13" i="1"/>
  <c r="F13" i="1" s="1"/>
  <c r="E14" i="1"/>
  <c r="F14" i="1" s="1"/>
  <c r="E15" i="1"/>
  <c r="E16" i="1"/>
  <c r="F16" i="1" s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L43" i="1" l="1"/>
  <c r="K33" i="1"/>
  <c r="L33" i="1" s="1"/>
  <c r="O31" i="1"/>
  <c r="P29" i="1"/>
  <c r="N27" i="1"/>
  <c r="K32" i="1"/>
  <c r="L32" i="1" s="1"/>
  <c r="K24" i="1"/>
  <c r="L24" i="1" s="1"/>
  <c r="P28" i="1"/>
  <c r="N26" i="1"/>
  <c r="L44" i="1"/>
  <c r="K25" i="1"/>
  <c r="L25" i="1" s="1"/>
  <c r="O23" i="1"/>
  <c r="P21" i="1"/>
  <c r="O29" i="1"/>
  <c r="O21" i="1"/>
  <c r="P27" i="1"/>
  <c r="N33" i="1"/>
  <c r="N25" i="1"/>
  <c r="F49" i="1"/>
  <c r="L37" i="1"/>
  <c r="L45" i="1"/>
  <c r="L38" i="1"/>
  <c r="L46" i="1"/>
  <c r="P26" i="1"/>
  <c r="N32" i="1"/>
  <c r="N24" i="1"/>
  <c r="P33" i="1"/>
  <c r="P25" i="1"/>
  <c r="N31" i="1"/>
  <c r="N23" i="1"/>
  <c r="L39" i="1"/>
  <c r="L47" i="1"/>
  <c r="L40" i="1"/>
  <c r="L48" i="1"/>
  <c r="L41" i="1"/>
  <c r="L49" i="1"/>
  <c r="P31" i="1"/>
  <c r="P23" i="1"/>
  <c r="N29" i="1"/>
  <c r="N21" i="1"/>
  <c r="P30" i="1"/>
  <c r="P22" i="1"/>
  <c r="N28" i="1"/>
  <c r="L42" i="1"/>
  <c r="F50" i="1"/>
</calcChain>
</file>

<file path=xl/sharedStrings.xml><?xml version="1.0" encoding="utf-8"?>
<sst xmlns="http://schemas.openxmlformats.org/spreadsheetml/2006/main" count="30" uniqueCount="13">
  <si>
    <t>N</t>
    <phoneticPr fontId="1" type="noConversion"/>
  </si>
  <si>
    <t>t_t</t>
    <phoneticPr fontId="1" type="noConversion"/>
  </si>
  <si>
    <t>t_f</t>
    <phoneticPr fontId="1" type="noConversion"/>
  </si>
  <si>
    <t>t_n</t>
    <phoneticPr fontId="1" type="noConversion"/>
  </si>
  <si>
    <t>t_r</t>
    <phoneticPr fontId="1" type="noConversion"/>
  </si>
  <si>
    <t>t_r / t_t</t>
    <phoneticPr fontId="1" type="noConversion"/>
  </si>
  <si>
    <t>t_N / t_n</t>
    <phoneticPr fontId="1" type="noConversion"/>
  </si>
  <si>
    <t>expect</t>
    <phoneticPr fontId="1" type="noConversion"/>
  </si>
  <si>
    <t>N^2</t>
    <phoneticPr fontId="1" type="noConversion"/>
  </si>
  <si>
    <t>t_1</t>
    <phoneticPr fontId="1" type="noConversion"/>
  </si>
  <si>
    <t>t_2</t>
    <phoneticPr fontId="1" type="noConversion"/>
  </si>
  <si>
    <t>t_3</t>
    <phoneticPr fontId="1" type="noConversion"/>
  </si>
  <si>
    <t>t_a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</si>
</sst>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000_);[Red]\(0.000000000\)"/>
    <numFmt numFmtId="183" formatCode="0.0000000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83" fontId="0" fillId="0" borderId="0" xfId="0" applyNumberFormat="1" applyAlignment="1">
      <alignment horizontal="center" vertical="center"/>
    </xf>
    <xf numFmtId="18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7669662056076"/>
          <c:y val="5.2090130467692557E-2"/>
          <c:w val="0.82180165552259898"/>
          <c:h val="0.79920056378151227"/>
        </c:manualLayout>
      </c:layout>
      <c:scatterChart>
        <c:scatterStyle val="smoothMarker"/>
        <c:varyColors val="0"/>
        <c:ser>
          <c:idx val="0"/>
          <c:order val="0"/>
          <c:tx>
            <c:v>t = n*log(n)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工作表1!$N$20:$N$33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工作表1!$P$20:$P$33</c:f>
              <c:numCache>
                <c:formatCode>General</c:formatCode>
                <c:ptCount val="14"/>
                <c:pt idx="0">
                  <c:v>2.6020599913279625</c:v>
                </c:pt>
                <c:pt idx="1">
                  <c:v>2.4627564263195185</c:v>
                </c:pt>
                <c:pt idx="2">
                  <c:v>2.3758036494182151</c:v>
                </c:pt>
                <c:pt idx="3">
                  <c:v>2.3163591818795646</c:v>
                </c:pt>
                <c:pt idx="4">
                  <c:v>2.2731520951969642</c:v>
                </c:pt>
                <c:pt idx="5">
                  <c:v>2.240328921037988</c:v>
                </c:pt>
                <c:pt idx="6">
                  <c:v>2.214547889625635</c:v>
                </c:pt>
                <c:pt idx="7">
                  <c:v>2.1937622488370789</c:v>
                </c:pt>
                <c:pt idx="8">
                  <c:v>2.1766483573502944</c:v>
                </c:pt>
                <c:pt idx="9">
                  <c:v>2.1623122602727931</c:v>
                </c:pt>
                <c:pt idx="10">
                  <c:v>2.1501284187810286</c:v>
                </c:pt>
                <c:pt idx="11">
                  <c:v>2.1396460020431158</c:v>
                </c:pt>
                <c:pt idx="12">
                  <c:v>2.1305318748145909</c:v>
                </c:pt>
                <c:pt idx="13">
                  <c:v>2.1225345430008646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27-BC45-AD64-FE6C94C00A19}"/>
            </c:ext>
          </c:extLst>
        </c:ser>
        <c:ser>
          <c:idx val="1"/>
          <c:order val="1"/>
          <c:tx>
            <c:v>FMM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4E-9D4E-BDF1-8E9F84EFFDEB}"/>
              </c:ext>
            </c:extLst>
          </c:dPt>
          <c:xVal>
            <c:numRef>
              <c:f>工作表1!$N$20:$N$33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工作表1!$O$20:$O$33</c:f>
              <c:numCache>
                <c:formatCode>General</c:formatCode>
                <c:ptCount val="14"/>
                <c:pt idx="0">
                  <c:v>2.0627011124390915</c:v>
                </c:pt>
                <c:pt idx="1">
                  <c:v>2.0996327331075064</c:v>
                </c:pt>
                <c:pt idx="2">
                  <c:v>2.0574925022331962</c:v>
                </c:pt>
                <c:pt idx="3">
                  <c:v>2.3068983391358753</c:v>
                </c:pt>
                <c:pt idx="4">
                  <c:v>2.3198080786576956</c:v>
                </c:pt>
                <c:pt idx="5">
                  <c:v>2.0994644966854938</c:v>
                </c:pt>
                <c:pt idx="6">
                  <c:v>1.9571668798343826</c:v>
                </c:pt>
                <c:pt idx="7">
                  <c:v>2.1451953571177884</c:v>
                </c:pt>
                <c:pt idx="8">
                  <c:v>2.6624199920910723</c:v>
                </c:pt>
                <c:pt idx="9">
                  <c:v>2.6007154362971865</c:v>
                </c:pt>
                <c:pt idx="10">
                  <c:v>2.8007742809345957</c:v>
                </c:pt>
                <c:pt idx="11">
                  <c:v>2.9329494517868357</c:v>
                </c:pt>
                <c:pt idx="12">
                  <c:v>2.7835246272306939</c:v>
                </c:pt>
                <c:pt idx="13">
                  <c:v>2.9071805594850759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27-BC45-AD64-FE6C94C00A19}"/>
            </c:ext>
          </c:extLst>
        </c:ser>
        <c:ser>
          <c:idx val="2"/>
          <c:order val="2"/>
          <c:tx>
            <c:v>t = N^2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工作表1!$N$20:$N$33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工作表1!$Q$20:$Q$33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27-BC45-AD64-FE6C94C00A19}"/>
            </c:ext>
          </c:extLst>
        </c:ser>
        <c:ser>
          <c:idx val="3"/>
          <c:order val="3"/>
          <c:tx>
            <c:v>direct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工作表1!$A$36:$A$49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工作表1!$F$37:$F$50</c:f>
              <c:numCache>
                <c:formatCode>0.00000000_ </c:formatCode>
                <c:ptCount val="14"/>
                <c:pt idx="0">
                  <c:v>1.9703344530331415</c:v>
                </c:pt>
                <c:pt idx="1">
                  <c:v>1.1854617067742546</c:v>
                </c:pt>
                <c:pt idx="2">
                  <c:v>3.2129921083448783</c:v>
                </c:pt>
                <c:pt idx="3">
                  <c:v>1.0687142497785262</c:v>
                </c:pt>
                <c:pt idx="4">
                  <c:v>1.6324748057503522</c:v>
                </c:pt>
                <c:pt idx="5">
                  <c:v>3.6075314148515694</c:v>
                </c:pt>
                <c:pt idx="6">
                  <c:v>3.5185405617688561</c:v>
                </c:pt>
                <c:pt idx="7">
                  <c:v>4.2025599964441058</c:v>
                </c:pt>
                <c:pt idx="8">
                  <c:v>3.675178846860081</c:v>
                </c:pt>
                <c:pt idx="9">
                  <c:v>3.9204949242129303</c:v>
                </c:pt>
                <c:pt idx="10">
                  <c:v>3.959007401667924</c:v>
                </c:pt>
                <c:pt idx="11">
                  <c:v>4.0255591218860998</c:v>
                </c:pt>
                <c:pt idx="12">
                  <c:v>4.044259981653231</c:v>
                </c:pt>
                <c:pt idx="13">
                  <c:v>4.0186236764598879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27-BC45-AD64-FE6C94C0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86224"/>
        <c:axId val="506127440"/>
      </c:scatterChart>
      <c:valAx>
        <c:axId val="68786224"/>
        <c:scaling>
          <c:orientation val="minMax"/>
          <c:max val="8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51924373596735374"/>
              <c:y val="0.92326158045259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6127440"/>
        <c:crosses val="autoZero"/>
        <c:crossBetween val="midCat"/>
      </c:valAx>
      <c:valAx>
        <c:axId val="5061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t_(2n) / t(n)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3955724968044687E-2"/>
              <c:y val="0.2936205437210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78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17279090113738"/>
          <c:y val="0.50590186643336255"/>
          <c:w val="0.21128629311702798"/>
          <c:h val="0.313593410596150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35678657015313"/>
          <c:y val="5.2090149890618144E-2"/>
          <c:w val="0.81612156557300664"/>
          <c:h val="0.8039359570809977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工作表1!$A$19:$A$32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工作表1!$L$19:$L$32</c:f>
              <c:numCache>
                <c:formatCode>0.000000000_);[Red]\(0.000000000\)</c:formatCode>
                <c:ptCount val="14"/>
                <c:pt idx="0">
                  <c:v>0.84913045876620397</c:v>
                </c:pt>
                <c:pt idx="1">
                  <c:v>0.69181993225173821</c:v>
                </c:pt>
                <c:pt idx="2">
                  <c:v>0.50148545789872345</c:v>
                </c:pt>
                <c:pt idx="3">
                  <c:v>0.4961911223585227</c:v>
                </c:pt>
                <c:pt idx="4">
                  <c:v>0.37290560110487159</c:v>
                </c:pt>
                <c:pt idx="5">
                  <c:v>0.22054793464145031</c:v>
                </c:pt>
                <c:pt idx="6">
                  <c:v>0.16573372425917179</c:v>
                </c:pt>
                <c:pt idx="7">
                  <c:v>0.13506969090367893</c:v>
                </c:pt>
                <c:pt idx="8">
                  <c:v>0.10453801009963126</c:v>
                </c:pt>
                <c:pt idx="9">
                  <c:v>6.9140746942834258E-2</c:v>
                </c:pt>
                <c:pt idx="10">
                  <c:v>4.4514078064904115E-2</c:v>
                </c:pt>
                <c:pt idx="11">
                  <c:v>2.4969142708656741E-2</c:v>
                </c:pt>
                <c:pt idx="12">
                  <c:v>1.365656926110617E-2</c:v>
                </c:pt>
                <c:pt idx="13">
                  <c:v>8.6449197199037521E-3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77-9B46-91E0-93900E468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841183"/>
        <c:axId val="1660013711"/>
      </c:scatterChart>
      <c:valAx>
        <c:axId val="1660841183"/>
        <c:scaling>
          <c:orientation val="minMax"/>
          <c:max val="8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52208367105455167"/>
              <c:y val="0.9185260836671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0013711"/>
        <c:crosses val="autoZero"/>
        <c:crossBetween val="midCat"/>
      </c:valAx>
      <c:valAx>
        <c:axId val="16600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t_remain / t_total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3955724968044687E-2"/>
              <c:y val="0.234119309188411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084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309587338055"/>
          <c:y val="5.0925925925925923E-2"/>
          <c:w val="0.78811347071598226"/>
          <c:h val="0.80368839311752693"/>
        </c:manualLayout>
      </c:layout>
      <c:scatterChart>
        <c:scatterStyle val="smoothMarker"/>
        <c:varyColors val="0"/>
        <c:ser>
          <c:idx val="0"/>
          <c:order val="0"/>
          <c:tx>
            <c:v>FMM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工作表1!$A$36:$A$50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</c:numCache>
            </c:numRef>
          </c:xVal>
          <c:yVal>
            <c:numRef>
              <c:f>工作表1!$H$36:$H$50</c:f>
              <c:numCache>
                <c:formatCode>0.00000000_ </c:formatCode>
                <c:ptCount val="15"/>
                <c:pt idx="0">
                  <c:v>4.532083333333333E-4</c:v>
                </c:pt>
                <c:pt idx="1">
                  <c:v>9.348333333333332E-4</c:v>
                </c:pt>
                <c:pt idx="2">
                  <c:v>1.9628066666666668E-3</c:v>
                </c:pt>
                <c:pt idx="3">
                  <c:v>4.0384599999999998E-3</c:v>
                </c:pt>
                <c:pt idx="4">
                  <c:v>9.3163166666666661E-3</c:v>
                </c:pt>
                <c:pt idx="5">
                  <c:v>2.1612066666666666E-2</c:v>
                </c:pt>
                <c:pt idx="6">
                  <c:v>4.5373766666666669E-2</c:v>
                </c:pt>
                <c:pt idx="7">
                  <c:v>8.8804033333333324E-2</c:v>
                </c:pt>
                <c:pt idx="8">
                  <c:v>0.19050199999999998</c:v>
                </c:pt>
                <c:pt idx="9">
                  <c:v>0.50719633333333336</c:v>
                </c:pt>
                <c:pt idx="10">
                  <c:v>1.3190733333333333</c:v>
                </c:pt>
                <c:pt idx="11">
                  <c:v>3.6944266666666667</c:v>
                </c:pt>
                <c:pt idx="12">
                  <c:v>10.835566666666667</c:v>
                </c:pt>
                <c:pt idx="13">
                  <c:v>30.161066666666667</c:v>
                </c:pt>
                <c:pt idx="14">
                  <c:v>87.683666666666667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F-5B48-BB4A-7F6940DA3878}"/>
            </c:ext>
          </c:extLst>
        </c:ser>
        <c:ser>
          <c:idx val="1"/>
          <c:order val="1"/>
          <c:tx>
            <c:v>direct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工作表1!$A$36:$A$50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</c:numCache>
            </c:numRef>
          </c:xVal>
          <c:yVal>
            <c:numRef>
              <c:f>工作表1!$I$36:$I$50</c:f>
              <c:numCache>
                <c:formatCode>0.00000000_ </c:formatCode>
                <c:ptCount val="15"/>
                <c:pt idx="0">
                  <c:v>1.6244433333333335E-4</c:v>
                </c:pt>
                <c:pt idx="1">
                  <c:v>3.2006966666666667E-4</c:v>
                </c:pt>
                <c:pt idx="2">
                  <c:v>3.7943033333333337E-4</c:v>
                </c:pt>
                <c:pt idx="3">
                  <c:v>1.2191066666666667E-3</c:v>
                </c:pt>
                <c:pt idx="4">
                  <c:v>1.3028766666666667E-3</c:v>
                </c:pt>
                <c:pt idx="5">
                  <c:v>2.126913333333333E-3</c:v>
                </c:pt>
                <c:pt idx="6">
                  <c:v>7.6729066666666665E-3</c:v>
                </c:pt>
                <c:pt idx="7">
                  <c:v>2.6997433333333334E-2</c:v>
                </c:pt>
                <c:pt idx="8">
                  <c:v>0.11345833333333333</c:v>
                </c:pt>
                <c:pt idx="9">
                  <c:v>0.41697966666666669</c:v>
                </c:pt>
                <c:pt idx="10">
                  <c:v>1.6347666666666665</c:v>
                </c:pt>
                <c:pt idx="11">
                  <c:v>6.4720533333333323</c:v>
                </c:pt>
                <c:pt idx="12">
                  <c:v>26.053633333333334</c:v>
                </c:pt>
                <c:pt idx="13">
                  <c:v>105.36766666666666</c:v>
                </c:pt>
                <c:pt idx="14">
                  <c:v>423.43299999999999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FF-5B48-BB4A-7F6940DA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61776"/>
        <c:axId val="578263504"/>
      </c:scatterChart>
      <c:valAx>
        <c:axId val="578261776"/>
        <c:scaling>
          <c:orientation val="minMax"/>
          <c:max val="16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53147780653495336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8263504"/>
        <c:crosses val="autoZero"/>
        <c:crossBetween val="midCat"/>
      </c:valAx>
      <c:valAx>
        <c:axId val="5782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8.3333351560225619E-3"/>
              <c:y val="0.40103382910469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826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96041119860028"/>
          <c:y val="0.41409594634004093"/>
          <c:w val="0.14767312229620155"/>
          <c:h val="0.156796705298075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6423806230321"/>
          <c:y val="5.2090169313558213E-2"/>
          <c:w val="0.78255085654104972"/>
          <c:h val="0.79446494409908242"/>
        </c:manualLayout>
      </c:layout>
      <c:scatterChart>
        <c:scatterStyle val="smoothMarker"/>
        <c:varyColors val="0"/>
        <c:ser>
          <c:idx val="0"/>
          <c:order val="0"/>
          <c:tx>
            <c:v>FMM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工作表1!$L$36:$L$50</c:f>
              <c:numCache>
                <c:formatCode>0.00000000_ </c:formatCode>
                <c:ptCount val="15"/>
                <c:pt idx="0">
                  <c:v>1</c:v>
                </c:pt>
                <c:pt idx="1">
                  <c:v>1.3010299956639813</c:v>
                </c:pt>
                <c:pt idx="2">
                  <c:v>1.6020599913279623</c:v>
                </c:pt>
                <c:pt idx="3">
                  <c:v>1.9030899869919435</c:v>
                </c:pt>
                <c:pt idx="4">
                  <c:v>2.2041199826559246</c:v>
                </c:pt>
                <c:pt idx="5">
                  <c:v>2.5051499783199058</c:v>
                </c:pt>
                <c:pt idx="6">
                  <c:v>2.8061799739838871</c:v>
                </c:pt>
                <c:pt idx="7">
                  <c:v>3.1072099696478683</c:v>
                </c:pt>
                <c:pt idx="8">
                  <c:v>3.4082399653118496</c:v>
                </c:pt>
                <c:pt idx="9">
                  <c:v>3.7092699609758308</c:v>
                </c:pt>
                <c:pt idx="10">
                  <c:v>4.0102999566398116</c:v>
                </c:pt>
                <c:pt idx="11">
                  <c:v>4.3113299523037929</c:v>
                </c:pt>
                <c:pt idx="12">
                  <c:v>4.6123599479677742</c:v>
                </c:pt>
                <c:pt idx="13">
                  <c:v>4.9133899436317554</c:v>
                </c:pt>
                <c:pt idx="14">
                  <c:v>5.2144199392957367</c:v>
                </c:pt>
              </c:numCache>
            </c:numRef>
          </c:xVal>
          <c:yVal>
            <c:numRef>
              <c:f>工作表1!$J$36:$J$50</c:f>
              <c:numCache>
                <c:formatCode>0.00000000_ </c:formatCode>
                <c:ptCount val="15"/>
                <c:pt idx="0">
                  <c:v>-3.343702113178876</c:v>
                </c:pt>
                <c:pt idx="1">
                  <c:v>-3.029265810374127</c:v>
                </c:pt>
                <c:pt idx="2">
                  <c:v>-2.7071224756087759</c:v>
                </c:pt>
                <c:pt idx="3">
                  <c:v>-2.3937842143464283</c:v>
                </c:pt>
                <c:pt idx="4">
                  <c:v>-2.0307557579810016</c:v>
                </c:pt>
                <c:pt idx="5">
                  <c:v>-1.6653037014641021</c:v>
                </c:pt>
                <c:pt idx="6">
                  <c:v>-1.3431951666311059</c:v>
                </c:pt>
                <c:pt idx="7">
                  <c:v>-1.051567308831409</c:v>
                </c:pt>
                <c:pt idx="8">
                  <c:v>-0.72010046049017651</c:v>
                </c:pt>
                <c:pt idx="9">
                  <c:v>-0.29482389475340631</c:v>
                </c:pt>
                <c:pt idx="10">
                  <c:v>0.12026894063862791</c:v>
                </c:pt>
                <c:pt idx="11">
                  <c:v>0.56754705035666198</c:v>
                </c:pt>
                <c:pt idx="12">
                  <c:v>1.0348516285096585</c:v>
                </c:pt>
                <c:pt idx="13">
                  <c:v>1.4794466965895048</c:v>
                </c:pt>
                <c:pt idx="14">
                  <c:v>1.9429187024063168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C-074C-868A-4EBADA9071EC}"/>
            </c:ext>
          </c:extLst>
        </c:ser>
        <c:ser>
          <c:idx val="1"/>
          <c:order val="1"/>
          <c:tx>
            <c:v>direct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工作表1!$L$36:$L$50</c:f>
              <c:numCache>
                <c:formatCode>0.00000000_ </c:formatCode>
                <c:ptCount val="15"/>
                <c:pt idx="0">
                  <c:v>1</c:v>
                </c:pt>
                <c:pt idx="1">
                  <c:v>1.3010299956639813</c:v>
                </c:pt>
                <c:pt idx="2">
                  <c:v>1.6020599913279623</c:v>
                </c:pt>
                <c:pt idx="3">
                  <c:v>1.9030899869919435</c:v>
                </c:pt>
                <c:pt idx="4">
                  <c:v>2.2041199826559246</c:v>
                </c:pt>
                <c:pt idx="5">
                  <c:v>2.5051499783199058</c:v>
                </c:pt>
                <c:pt idx="6">
                  <c:v>2.8061799739838871</c:v>
                </c:pt>
                <c:pt idx="7">
                  <c:v>3.1072099696478683</c:v>
                </c:pt>
                <c:pt idx="8">
                  <c:v>3.4082399653118496</c:v>
                </c:pt>
                <c:pt idx="9">
                  <c:v>3.7092699609758308</c:v>
                </c:pt>
                <c:pt idx="10">
                  <c:v>4.0102999566398116</c:v>
                </c:pt>
                <c:pt idx="11">
                  <c:v>4.3113299523037929</c:v>
                </c:pt>
                <c:pt idx="12">
                  <c:v>4.6123599479677742</c:v>
                </c:pt>
                <c:pt idx="13">
                  <c:v>4.9133899436317554</c:v>
                </c:pt>
                <c:pt idx="14">
                  <c:v>5.2144199392957367</c:v>
                </c:pt>
              </c:numCache>
            </c:numRef>
          </c:xVal>
          <c:yVal>
            <c:numRef>
              <c:f>工作表1!$K$36:$K$50</c:f>
              <c:numCache>
                <c:formatCode>0.00000000_ </c:formatCode>
                <c:ptCount val="15"/>
                <c:pt idx="0">
                  <c:v>-3.7892954338726339</c:v>
                </c:pt>
                <c:pt idx="1">
                  <c:v>-3.4947554824428795</c:v>
                </c:pt>
                <c:pt idx="2">
                  <c:v>-3.4208679526442656</c:v>
                </c:pt>
                <c:pt idx="3">
                  <c:v>-2.9139582937925552</c:v>
                </c:pt>
                <c:pt idx="4">
                  <c:v>-2.8850966936667093</c:v>
                </c:pt>
                <c:pt idx="5">
                  <c:v>-2.6722502062053741</c:v>
                </c:pt>
                <c:pt idx="6">
                  <c:v>-2.1150400845306856</c:v>
                </c:pt>
                <c:pt idx="7">
                  <c:v>-1.5686775225875207</c:v>
                </c:pt>
                <c:pt idx="8">
                  <c:v>-0.94516360037164149</c:v>
                </c:pt>
                <c:pt idx="9">
                  <c:v>-0.37988512217196929</c:v>
                </c:pt>
                <c:pt idx="10">
                  <c:v>0.21345577374819369</c:v>
                </c:pt>
                <c:pt idx="11">
                  <c:v>0.811042087447994</c:v>
                </c:pt>
                <c:pt idx="12">
                  <c:v>1.4158682967943212</c:v>
                </c:pt>
                <c:pt idx="13">
                  <c:v>2.0227073628448875</c:v>
                </c:pt>
                <c:pt idx="14">
                  <c:v>2.6267847014855219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FC-074C-868A-4EBADA90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891439"/>
        <c:axId val="2072746015"/>
      </c:scatterChart>
      <c:valAx>
        <c:axId val="207289143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n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8724677221592566"/>
              <c:y val="0.909055113412640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2746015"/>
        <c:crosses val="autoZero"/>
        <c:crossBetween val="midCat"/>
      </c:valAx>
      <c:valAx>
        <c:axId val="207274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t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1164582428134045E-2"/>
              <c:y val="0.35983381856363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289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23578302712158"/>
          <c:y val="0.46817074948964715"/>
          <c:w val="0.14767312229620155"/>
          <c:h val="0.156796705298075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8101</xdr:colOff>
      <xdr:row>1</xdr:row>
      <xdr:rowOff>13357</xdr:rowOff>
    </xdr:from>
    <xdr:to>
      <xdr:col>23</xdr:col>
      <xdr:colOff>425895</xdr:colOff>
      <xdr:row>15</xdr:row>
      <xdr:rowOff>97866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046DE7F-2BA7-C44F-AD96-C2F9C53EB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12700</xdr:colOff>
      <xdr:row>1</xdr:row>
      <xdr:rowOff>6349</xdr:rowOff>
    </xdr:from>
    <xdr:to>
      <xdr:col>29</xdr:col>
      <xdr:colOff>430495</xdr:colOff>
      <xdr:row>15</xdr:row>
      <xdr:rowOff>90858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F1FD1C9-76E6-9F59-2333-0B90F86BC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7665</xdr:colOff>
      <xdr:row>1</xdr:row>
      <xdr:rowOff>13357</xdr:rowOff>
    </xdr:from>
    <xdr:to>
      <xdr:col>35</xdr:col>
      <xdr:colOff>425459</xdr:colOff>
      <xdr:row>15</xdr:row>
      <xdr:rowOff>97866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B64B667-303A-A7C8-E6F0-F1F929A1D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12699</xdr:colOff>
      <xdr:row>1</xdr:row>
      <xdr:rowOff>645</xdr:rowOff>
    </xdr:from>
    <xdr:to>
      <xdr:col>41</xdr:col>
      <xdr:colOff>430493</xdr:colOff>
      <xdr:row>15</xdr:row>
      <xdr:rowOff>85154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9CE23527-48F0-7582-5E77-A23CBF4FA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B78-8BDC-CD4D-9483-A84D82913132}">
  <dimension ref="A1:T67"/>
  <sheetViews>
    <sheetView tabSelected="1" topLeftCell="A3" zoomScale="50" workbookViewId="0">
      <selection activeCell="K64" sqref="K64"/>
    </sheetView>
  </sheetViews>
  <sheetFormatPr baseColWidth="10" defaultRowHeight="15"/>
  <cols>
    <col min="1" max="5" width="13.33203125" customWidth="1"/>
    <col min="6" max="6" width="13.1640625" bestFit="1" customWidth="1"/>
    <col min="8" max="12" width="13.33203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1"/>
      <c r="N1" s="1"/>
      <c r="O1" s="1"/>
      <c r="P1" s="1"/>
      <c r="Q1" s="1"/>
      <c r="R1" s="1"/>
      <c r="S1" s="1"/>
      <c r="T1" s="1"/>
    </row>
    <row r="2" spans="1:20">
      <c r="A2" s="3">
        <v>10</v>
      </c>
      <c r="B2" s="2">
        <v>3.5762499999999998E-4</v>
      </c>
      <c r="C2" s="2">
        <v>1.6249999999999999E-6</v>
      </c>
      <c r="D2" s="2">
        <v>4.7292000000000001E-5</v>
      </c>
      <c r="E2" s="2">
        <f>B2-C2-D2</f>
        <v>3.0870799999999999E-4</v>
      </c>
      <c r="F2" s="2">
        <f>E2/B2</f>
        <v>0.86321705697308637</v>
      </c>
      <c r="G2" s="2"/>
      <c r="H2" s="2">
        <v>5.1449999999999998E-4</v>
      </c>
      <c r="I2" s="2">
        <v>3.7079999999999999E-6</v>
      </c>
      <c r="J2" s="2">
        <v>7.7708999999999997E-5</v>
      </c>
      <c r="K2" s="2">
        <f>H2-I2-J2</f>
        <v>4.3308299999999991E-4</v>
      </c>
      <c r="L2" s="2">
        <f>K2/H2</f>
        <v>0.84175510204081616</v>
      </c>
      <c r="M2" s="1"/>
      <c r="N2" s="1"/>
      <c r="O2" s="1"/>
      <c r="P2" s="1"/>
      <c r="Q2" s="1"/>
      <c r="R2" s="1"/>
      <c r="S2" s="1"/>
      <c r="T2" s="1"/>
    </row>
    <row r="3" spans="1:20">
      <c r="A3" s="3">
        <f t="shared" ref="A3:A16" si="0">A2*2</f>
        <v>20</v>
      </c>
      <c r="B3" s="2">
        <v>9.8900000000000008E-4</v>
      </c>
      <c r="C3" s="2">
        <v>4.7079999999999996E-6</v>
      </c>
      <c r="D3" s="2">
        <v>3.36125E-4</v>
      </c>
      <c r="E3" s="2">
        <f t="shared" ref="E3:E16" si="1">B3-C3-D3</f>
        <v>6.4816700000000006E-4</v>
      </c>
      <c r="F3" s="2">
        <f t="shared" ref="F3:F16" si="2">E3/B3</f>
        <v>0.65537613751263901</v>
      </c>
      <c r="G3" s="2"/>
      <c r="H3" s="2">
        <v>9.0816699999999998E-4</v>
      </c>
      <c r="I3" s="2">
        <v>4.7910000000000004E-6</v>
      </c>
      <c r="J3" s="2">
        <v>2.5862500000000001E-4</v>
      </c>
      <c r="K3" s="2">
        <f t="shared" ref="K3:K16" si="3">H3-I3-J3</f>
        <v>6.4475100000000005E-4</v>
      </c>
      <c r="L3" s="2">
        <f t="shared" ref="L3:L16" si="4">K3/H3</f>
        <v>0.70994761976596821</v>
      </c>
      <c r="M3" s="1"/>
      <c r="N3" s="1"/>
      <c r="O3" s="1"/>
      <c r="P3" s="1"/>
      <c r="Q3" s="1"/>
      <c r="R3" s="1"/>
      <c r="S3" s="1"/>
      <c r="T3" s="1"/>
    </row>
    <row r="4" spans="1:20">
      <c r="A4" s="3">
        <f t="shared" si="0"/>
        <v>40</v>
      </c>
      <c r="B4" s="2">
        <v>1.74617E-3</v>
      </c>
      <c r="C4" s="2">
        <v>5.5829999999999997E-6</v>
      </c>
      <c r="D4" s="2">
        <v>8.8349999999999995E-4</v>
      </c>
      <c r="E4" s="2">
        <f t="shared" si="1"/>
        <v>8.5708700000000008E-4</v>
      </c>
      <c r="F4" s="2">
        <f t="shared" si="2"/>
        <v>0.49083823453615633</v>
      </c>
      <c r="G4" s="2"/>
      <c r="H4" s="2">
        <v>2.2819200000000002E-3</v>
      </c>
      <c r="I4" s="2">
        <v>7.7500000000000003E-6</v>
      </c>
      <c r="J4" s="2">
        <v>1.16113E-3</v>
      </c>
      <c r="K4" s="2">
        <f t="shared" si="3"/>
        <v>1.1130400000000003E-3</v>
      </c>
      <c r="L4" s="2">
        <f t="shared" si="4"/>
        <v>0.48776468938437811</v>
      </c>
      <c r="M4" s="1"/>
      <c r="N4" s="1"/>
      <c r="O4" s="1"/>
      <c r="P4" s="1"/>
      <c r="Q4" s="1"/>
      <c r="R4" s="1"/>
      <c r="S4" s="1"/>
      <c r="T4" s="1"/>
    </row>
    <row r="5" spans="1:20">
      <c r="A5" s="3">
        <f t="shared" si="0"/>
        <v>80</v>
      </c>
      <c r="B5" s="2">
        <v>3.542E-3</v>
      </c>
      <c r="C5" s="2">
        <v>2.7254200000000002E-4</v>
      </c>
      <c r="D5" s="2">
        <v>1.6631300000000001E-3</v>
      </c>
      <c r="E5" s="2">
        <f t="shared" si="1"/>
        <v>1.6063279999999997E-3</v>
      </c>
      <c r="F5" s="2">
        <f t="shared" si="2"/>
        <v>0.45350875211744768</v>
      </c>
      <c r="G5" s="2"/>
      <c r="H5" s="2">
        <v>4.63767E-3</v>
      </c>
      <c r="I5" s="2">
        <v>2.7158400000000001E-4</v>
      </c>
      <c r="J5" s="2">
        <v>1.9125800000000001E-3</v>
      </c>
      <c r="K5" s="2">
        <f t="shared" si="3"/>
        <v>2.4535059999999998E-3</v>
      </c>
      <c r="L5" s="2">
        <f t="shared" si="4"/>
        <v>0.52903850424890086</v>
      </c>
      <c r="M5" s="1"/>
      <c r="N5" s="1"/>
      <c r="O5" s="1"/>
      <c r="P5" s="1"/>
      <c r="Q5" s="1"/>
      <c r="R5" s="1"/>
      <c r="S5" s="1"/>
      <c r="T5" s="1"/>
    </row>
    <row r="6" spans="1:20">
      <c r="A6" s="3">
        <f t="shared" si="0"/>
        <v>160</v>
      </c>
      <c r="B6" s="2">
        <v>9.0523300000000008E-3</v>
      </c>
      <c r="C6" s="2">
        <v>1.1705400000000001E-3</v>
      </c>
      <c r="D6" s="2">
        <v>4.5082100000000003E-3</v>
      </c>
      <c r="E6" s="2">
        <f t="shared" si="1"/>
        <v>3.373580000000001E-3</v>
      </c>
      <c r="F6" s="2">
        <f t="shared" si="2"/>
        <v>0.37267532226509648</v>
      </c>
      <c r="G6" s="2"/>
      <c r="H6" s="2">
        <v>9.5237499999999992E-3</v>
      </c>
      <c r="I6" s="2">
        <v>1.49329E-3</v>
      </c>
      <c r="J6" s="2">
        <v>4.5188800000000003E-3</v>
      </c>
      <c r="K6" s="2">
        <f t="shared" si="3"/>
        <v>3.5115799999999994E-3</v>
      </c>
      <c r="L6" s="2">
        <f t="shared" si="4"/>
        <v>0.36871820448877801</v>
      </c>
      <c r="M6" s="1"/>
      <c r="N6" s="1"/>
      <c r="O6" s="1"/>
      <c r="P6" s="1"/>
      <c r="Q6" s="1"/>
      <c r="R6" s="1"/>
      <c r="S6" s="1"/>
      <c r="T6" s="1"/>
    </row>
    <row r="7" spans="1:20">
      <c r="A7" s="3">
        <f t="shared" si="0"/>
        <v>320</v>
      </c>
      <c r="B7" s="2">
        <v>2.1442200000000002E-2</v>
      </c>
      <c r="C7" s="2">
        <v>2.7083300000000001E-3</v>
      </c>
      <c r="D7" s="2">
        <v>1.3919300000000001E-2</v>
      </c>
      <c r="E7" s="2">
        <f t="shared" si="1"/>
        <v>4.8145699999999989E-3</v>
      </c>
      <c r="F7" s="2">
        <f t="shared" si="2"/>
        <v>0.22453712772010329</v>
      </c>
      <c r="G7" s="2"/>
      <c r="H7" s="2">
        <v>2.1931699999999998E-2</v>
      </c>
      <c r="I7" s="2">
        <v>2.7587100000000002E-3</v>
      </c>
      <c r="J7" s="2">
        <v>1.44371E-2</v>
      </c>
      <c r="K7" s="2">
        <f t="shared" si="3"/>
        <v>4.7358899999999978E-3</v>
      </c>
      <c r="L7" s="2">
        <f t="shared" si="4"/>
        <v>0.21593811697223644</v>
      </c>
      <c r="M7" s="1"/>
      <c r="N7" s="1"/>
      <c r="O7" s="1"/>
      <c r="P7" s="1"/>
      <c r="Q7" s="1"/>
      <c r="R7" s="1"/>
      <c r="S7" s="1"/>
      <c r="T7" s="1"/>
    </row>
    <row r="8" spans="1:20">
      <c r="A8" s="3">
        <f t="shared" si="0"/>
        <v>640</v>
      </c>
      <c r="B8" s="2">
        <v>4.4214400000000001E-2</v>
      </c>
      <c r="C8" s="2">
        <v>8.1393799999999999E-3</v>
      </c>
      <c r="D8" s="2">
        <v>2.89699E-2</v>
      </c>
      <c r="E8" s="2">
        <f t="shared" si="1"/>
        <v>7.1051199999999995E-3</v>
      </c>
      <c r="F8" s="2">
        <f t="shared" si="2"/>
        <v>0.16069696750379966</v>
      </c>
      <c r="G8" s="2"/>
      <c r="H8" s="2">
        <v>4.7574999999999999E-2</v>
      </c>
      <c r="I8" s="2">
        <v>8.1833700000000006E-3</v>
      </c>
      <c r="J8" s="2">
        <v>3.0895800000000001E-2</v>
      </c>
      <c r="K8" s="2">
        <f t="shared" si="3"/>
        <v>8.4958299999999959E-3</v>
      </c>
      <c r="L8" s="2">
        <f t="shared" si="4"/>
        <v>0.17857761429322114</v>
      </c>
      <c r="M8" s="1"/>
      <c r="N8" s="1"/>
      <c r="O8" s="1"/>
      <c r="P8" s="1"/>
      <c r="Q8" s="1"/>
      <c r="R8" s="1"/>
      <c r="S8" s="1"/>
      <c r="T8" s="1"/>
    </row>
    <row r="9" spans="1:20">
      <c r="A9" s="3">
        <f t="shared" si="0"/>
        <v>1280</v>
      </c>
      <c r="B9" s="2">
        <v>9.3485399999999996E-2</v>
      </c>
      <c r="C9" s="2">
        <v>2.14168E-2</v>
      </c>
      <c r="D9" s="2">
        <v>5.87354E-2</v>
      </c>
      <c r="E9" s="2">
        <f t="shared" si="1"/>
        <v>1.3333199999999996E-2</v>
      </c>
      <c r="F9" s="2">
        <f t="shared" si="2"/>
        <v>0.14262334011514094</v>
      </c>
      <c r="G9" s="2"/>
      <c r="H9" s="2">
        <v>9.2398999999999995E-2</v>
      </c>
      <c r="I9" s="2">
        <v>2.10335E-2</v>
      </c>
      <c r="J9" s="2">
        <v>5.8133299999999999E-2</v>
      </c>
      <c r="K9" s="2">
        <f t="shared" si="3"/>
        <v>1.32322E-2</v>
      </c>
      <c r="L9" s="2">
        <f t="shared" si="4"/>
        <v>0.14320717756685677</v>
      </c>
      <c r="M9" s="1"/>
      <c r="N9" s="1"/>
      <c r="O9" s="1"/>
      <c r="P9" s="1"/>
      <c r="Q9" s="1"/>
      <c r="R9" s="1"/>
      <c r="S9" s="1"/>
      <c r="T9" s="1"/>
    </row>
    <row r="10" spans="1:20">
      <c r="A10" s="3">
        <f t="shared" si="0"/>
        <v>2560</v>
      </c>
      <c r="B10" s="2">
        <v>0.182561</v>
      </c>
      <c r="C10" s="2">
        <v>3.9309999999999998E-2</v>
      </c>
      <c r="D10" s="2">
        <v>0.12669900000000001</v>
      </c>
      <c r="E10" s="2">
        <f t="shared" si="1"/>
        <v>1.6552000000000011E-2</v>
      </c>
      <c r="F10" s="2">
        <f t="shared" si="2"/>
        <v>9.0665585749420796E-2</v>
      </c>
      <c r="G10" s="2"/>
      <c r="H10" s="2">
        <v>0.19423199999999999</v>
      </c>
      <c r="I10" s="2">
        <v>4.5025700000000002E-2</v>
      </c>
      <c r="J10" s="2">
        <v>0.128224</v>
      </c>
      <c r="K10" s="2">
        <f t="shared" si="3"/>
        <v>2.0982299999999982E-2</v>
      </c>
      <c r="L10" s="2">
        <f t="shared" si="4"/>
        <v>0.10802699864080061</v>
      </c>
      <c r="M10" s="1"/>
      <c r="N10" s="1"/>
      <c r="O10" s="1"/>
      <c r="P10" s="1"/>
      <c r="Q10" s="1"/>
      <c r="R10" s="1"/>
      <c r="S10" s="1"/>
      <c r="T10" s="1"/>
    </row>
    <row r="11" spans="1:20">
      <c r="A11" s="3">
        <f t="shared" si="0"/>
        <v>5120</v>
      </c>
      <c r="B11" s="2">
        <v>0.51200699999999999</v>
      </c>
      <c r="C11" s="2">
        <v>8.6837300000000006E-2</v>
      </c>
      <c r="D11" s="2">
        <v>0.38924599999999998</v>
      </c>
      <c r="E11" s="2">
        <f t="shared" si="1"/>
        <v>3.5923700000000003E-2</v>
      </c>
      <c r="F11" s="2">
        <f t="shared" si="2"/>
        <v>7.0162517309333663E-2</v>
      </c>
      <c r="G11" s="2"/>
      <c r="H11" s="2">
        <v>0.50639800000000001</v>
      </c>
      <c r="I11" s="2">
        <v>8.5858599999999993E-2</v>
      </c>
      <c r="J11" s="2">
        <v>0.38561099999999998</v>
      </c>
      <c r="K11" s="2">
        <f t="shared" si="3"/>
        <v>3.4928400000000026E-2</v>
      </c>
      <c r="L11" s="2">
        <f t="shared" si="4"/>
        <v>6.8974206059265686E-2</v>
      </c>
      <c r="M11" s="1"/>
      <c r="N11" s="1"/>
      <c r="O11" s="1"/>
      <c r="P11" s="1"/>
      <c r="Q11" s="1"/>
      <c r="R11" s="1"/>
      <c r="S11" s="1"/>
      <c r="T11" s="1"/>
    </row>
    <row r="12" spans="1:20">
      <c r="A12" s="3">
        <f t="shared" si="0"/>
        <v>10240</v>
      </c>
      <c r="B12" s="2">
        <v>1.3253299999999999</v>
      </c>
      <c r="C12" s="2">
        <v>0.23000599999999999</v>
      </c>
      <c r="D12" s="2">
        <v>1.03546</v>
      </c>
      <c r="E12" s="2">
        <f t="shared" si="1"/>
        <v>5.9863999999999917E-2</v>
      </c>
      <c r="F12" s="2">
        <f t="shared" si="2"/>
        <v>4.5169127688952884E-2</v>
      </c>
      <c r="G12" s="2"/>
      <c r="H12" s="2">
        <v>1.31647</v>
      </c>
      <c r="I12" s="2">
        <v>0.22927900000000001</v>
      </c>
      <c r="J12" s="2">
        <v>1.0301100000000001</v>
      </c>
      <c r="K12" s="2">
        <f t="shared" si="3"/>
        <v>5.7080999999999937E-2</v>
      </c>
      <c r="L12" s="2">
        <f t="shared" si="4"/>
        <v>4.3359134655556096E-2</v>
      </c>
      <c r="M12" s="1"/>
      <c r="N12" s="1"/>
      <c r="O12" s="1"/>
      <c r="P12" s="1"/>
      <c r="Q12" s="1"/>
      <c r="R12" s="1"/>
      <c r="S12" s="1"/>
      <c r="T12" s="1"/>
    </row>
    <row r="13" spans="1:20">
      <c r="A13" s="3">
        <f t="shared" si="0"/>
        <v>20480</v>
      </c>
      <c r="B13" s="2">
        <v>3.69523</v>
      </c>
      <c r="C13" s="2">
        <v>0.65917300000000001</v>
      </c>
      <c r="D13" s="2">
        <v>2.94407</v>
      </c>
      <c r="E13" s="2">
        <f t="shared" si="1"/>
        <v>9.1987000000000041E-2</v>
      </c>
      <c r="F13" s="2">
        <f t="shared" si="2"/>
        <v>2.4893443709863808E-2</v>
      </c>
      <c r="G13" s="2"/>
      <c r="H13" s="2">
        <v>3.69204</v>
      </c>
      <c r="I13" s="2">
        <v>0.65735600000000005</v>
      </c>
      <c r="J13" s="2">
        <v>2.9421499999999998</v>
      </c>
      <c r="K13" s="2">
        <f t="shared" si="3"/>
        <v>9.2534000000000116E-2</v>
      </c>
      <c r="L13" s="2">
        <f t="shared" si="4"/>
        <v>2.5063108742050498E-2</v>
      </c>
      <c r="M13" s="1"/>
      <c r="N13" s="1"/>
      <c r="O13" s="1"/>
      <c r="P13" s="1"/>
      <c r="Q13" s="1"/>
      <c r="R13" s="1"/>
      <c r="S13" s="1"/>
      <c r="T13" s="1"/>
    </row>
    <row r="14" spans="1:20">
      <c r="A14" s="3">
        <f t="shared" si="0"/>
        <v>40960</v>
      </c>
      <c r="B14" s="2">
        <v>10.8367</v>
      </c>
      <c r="C14" s="2">
        <v>1.8315699999999999</v>
      </c>
      <c r="D14" s="2">
        <v>8.8595400000000009</v>
      </c>
      <c r="E14" s="2">
        <f t="shared" si="1"/>
        <v>0.14559000000000033</v>
      </c>
      <c r="F14" s="2">
        <f t="shared" si="2"/>
        <v>1.3434901768988745E-2</v>
      </c>
      <c r="G14" s="2"/>
      <c r="H14" s="2">
        <v>10.849600000000001</v>
      </c>
      <c r="I14" s="2">
        <v>1.82799</v>
      </c>
      <c r="J14" s="2">
        <v>8.8726699999999994</v>
      </c>
      <c r="K14" s="2">
        <f t="shared" si="3"/>
        <v>0.1489400000000014</v>
      </c>
      <c r="L14" s="2">
        <f t="shared" si="4"/>
        <v>1.3727695030231657E-2</v>
      </c>
      <c r="M14" s="1"/>
      <c r="N14" s="1"/>
      <c r="O14" s="1"/>
      <c r="P14" s="1"/>
      <c r="Q14" s="1"/>
      <c r="R14" s="1"/>
      <c r="S14" s="1"/>
      <c r="T14" s="1"/>
    </row>
    <row r="15" spans="1:20">
      <c r="A15" s="3">
        <f t="shared" si="0"/>
        <v>81920</v>
      </c>
      <c r="B15" s="2">
        <v>30.100200000000001</v>
      </c>
      <c r="C15" s="2">
        <v>5.4469099999999999</v>
      </c>
      <c r="D15" s="2">
        <v>24.3933</v>
      </c>
      <c r="E15" s="2">
        <f t="shared" si="1"/>
        <v>0.25999000000000194</v>
      </c>
      <c r="F15" s="2">
        <f t="shared" si="2"/>
        <v>8.6374841363180948E-3</v>
      </c>
      <c r="G15" s="2"/>
      <c r="H15" s="2">
        <v>30.191299999999998</v>
      </c>
      <c r="I15" s="2">
        <v>5.4543600000000003</v>
      </c>
      <c r="J15" s="2">
        <v>24.477</v>
      </c>
      <c r="K15" s="2">
        <f t="shared" si="3"/>
        <v>0.25993999999999673</v>
      </c>
      <c r="L15" s="2">
        <f t="shared" si="4"/>
        <v>8.6097650647702067E-3</v>
      </c>
      <c r="M15" s="1"/>
      <c r="N15" s="1"/>
      <c r="O15" s="1"/>
      <c r="P15" s="1"/>
      <c r="Q15" s="1"/>
      <c r="R15" s="1"/>
      <c r="S15" s="1"/>
      <c r="T15" s="1"/>
    </row>
    <row r="16" spans="1:20">
      <c r="A16" s="3">
        <f t="shared" si="0"/>
        <v>163840</v>
      </c>
      <c r="B16" s="2">
        <v>87.688800000000001</v>
      </c>
      <c r="C16" s="2">
        <v>15.2628</v>
      </c>
      <c r="D16" s="2">
        <v>71.932699999999997</v>
      </c>
      <c r="E16" s="2">
        <f t="shared" si="1"/>
        <v>0.49330000000000496</v>
      </c>
      <c r="F16" s="2">
        <f t="shared" si="2"/>
        <v>5.6255759002290483E-3</v>
      </c>
      <c r="G16" s="2"/>
      <c r="H16" s="2">
        <v>87.546700000000001</v>
      </c>
      <c r="I16" s="2">
        <v>15.2441</v>
      </c>
      <c r="J16" s="2">
        <v>71.810599999999994</v>
      </c>
      <c r="K16" s="2">
        <f t="shared" si="3"/>
        <v>0.49200000000000443</v>
      </c>
      <c r="L16" s="2">
        <f t="shared" si="4"/>
        <v>5.6198577444952743E-3</v>
      </c>
      <c r="M16" s="1"/>
      <c r="N16" s="1"/>
      <c r="O16" s="1"/>
      <c r="P16" s="1"/>
      <c r="Q16" s="1"/>
      <c r="R16" s="1"/>
      <c r="S16" s="1"/>
      <c r="T16" s="1"/>
    </row>
    <row r="17" spans="1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7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/>
      <c r="H18" s="2" t="s">
        <v>1</v>
      </c>
      <c r="I18" s="2" t="s">
        <v>2</v>
      </c>
      <c r="J18" s="2" t="s">
        <v>3</v>
      </c>
      <c r="K18" s="2" t="s">
        <v>4</v>
      </c>
      <c r="L18" s="2" t="s">
        <v>5</v>
      </c>
      <c r="N18" s="2"/>
      <c r="O18" s="2" t="s">
        <v>6</v>
      </c>
      <c r="P18" s="2" t="s">
        <v>7</v>
      </c>
      <c r="Q18" s="2" t="s">
        <v>8</v>
      </c>
    </row>
    <row r="19" spans="1:17">
      <c r="A19" s="3">
        <v>10</v>
      </c>
      <c r="B19" s="2">
        <v>4.8749999999999998E-4</v>
      </c>
      <c r="C19" s="2">
        <v>2.9170000000000002E-6</v>
      </c>
      <c r="D19" s="2">
        <v>7.1874999999999999E-5</v>
      </c>
      <c r="E19" s="2">
        <f>B19-C19-D19</f>
        <v>4.1270799999999997E-4</v>
      </c>
      <c r="F19" s="2">
        <f>E19/B19</f>
        <v>0.84658051282051283</v>
      </c>
      <c r="G19" s="2"/>
      <c r="H19" s="2">
        <f>(B2+H2+B19)/3</f>
        <v>4.532083333333333E-4</v>
      </c>
      <c r="I19" s="2">
        <f t="shared" ref="I19:J33" si="5">(C2+I2+C19)/3</f>
        <v>2.7500000000000004E-6</v>
      </c>
      <c r="J19" s="2">
        <f t="shared" si="5"/>
        <v>6.562533333333333E-5</v>
      </c>
      <c r="K19" s="2">
        <f>H19-I19-J19</f>
        <v>3.8483300000000001E-4</v>
      </c>
      <c r="L19" s="2">
        <f>K19/H19</f>
        <v>0.84913045876620397</v>
      </c>
    </row>
    <row r="20" spans="1:17">
      <c r="A20" s="3">
        <f t="shared" ref="A20:A33" si="6">A19*2</f>
        <v>20</v>
      </c>
      <c r="B20" s="2">
        <v>9.0733299999999997E-4</v>
      </c>
      <c r="C20" s="2">
        <v>5.0000000000000004E-6</v>
      </c>
      <c r="D20" s="2">
        <v>2.5504199999999997E-4</v>
      </c>
      <c r="E20" s="2">
        <f t="shared" ref="E20:E33" si="7">B20-C20-D20</f>
        <v>6.4729099999999993E-4</v>
      </c>
      <c r="F20" s="2">
        <f t="shared" ref="F20:F33" si="8">E20/B20</f>
        <v>0.71339960080808251</v>
      </c>
      <c r="G20" s="2"/>
      <c r="H20" s="2">
        <f t="shared" ref="H20:H33" si="9">(B3+H3+B20)/3</f>
        <v>9.348333333333332E-4</v>
      </c>
      <c r="I20" s="2">
        <f t="shared" si="5"/>
        <v>4.8330000000000001E-6</v>
      </c>
      <c r="J20" s="2">
        <f t="shared" si="5"/>
        <v>2.8326400000000003E-4</v>
      </c>
      <c r="K20" s="2">
        <f t="shared" ref="K20:K33" si="10">H20-I20-J20</f>
        <v>6.4673633333333313E-4</v>
      </c>
      <c r="L20" s="2">
        <f t="shared" ref="L20:L33" si="11">K20/H20</f>
        <v>0.69181993225173821</v>
      </c>
      <c r="N20">
        <f>A19</f>
        <v>10</v>
      </c>
      <c r="O20">
        <f t="shared" ref="O20:O33" si="12">H20/H19</f>
        <v>2.0627011124390915</v>
      </c>
      <c r="P20">
        <f t="shared" ref="P20:P33" si="13">2*(LOG(2,A19)+1)</f>
        <v>2.6020599913279625</v>
      </c>
      <c r="Q20">
        <v>4</v>
      </c>
    </row>
    <row r="21" spans="1:17">
      <c r="A21" s="3">
        <f t="shared" si="6"/>
        <v>40</v>
      </c>
      <c r="B21" s="2">
        <v>1.8603300000000001E-3</v>
      </c>
      <c r="C21" s="2">
        <v>5.75E-6</v>
      </c>
      <c r="D21" s="2">
        <v>8.7175000000000002E-4</v>
      </c>
      <c r="E21" s="2">
        <f t="shared" si="7"/>
        <v>9.8283000000000008E-4</v>
      </c>
      <c r="F21" s="2">
        <f t="shared" si="8"/>
        <v>0.52830949347696377</v>
      </c>
      <c r="G21" s="2"/>
      <c r="H21" s="2">
        <f t="shared" si="9"/>
        <v>1.9628066666666668E-3</v>
      </c>
      <c r="I21" s="2">
        <f t="shared" si="5"/>
        <v>6.3609999999999997E-6</v>
      </c>
      <c r="J21" s="2">
        <f t="shared" si="5"/>
        <v>9.7212666666666666E-4</v>
      </c>
      <c r="K21" s="2">
        <f t="shared" si="10"/>
        <v>9.8431900000000043E-4</v>
      </c>
      <c r="L21" s="2">
        <f t="shared" si="11"/>
        <v>0.50148545789872345</v>
      </c>
      <c r="N21">
        <f t="shared" ref="N21:N33" si="14">A20</f>
        <v>20</v>
      </c>
      <c r="O21">
        <f t="shared" si="12"/>
        <v>2.0996327331075064</v>
      </c>
      <c r="P21">
        <f t="shared" si="13"/>
        <v>2.4627564263195185</v>
      </c>
      <c r="Q21">
        <v>4</v>
      </c>
    </row>
    <row r="22" spans="1:17">
      <c r="A22" s="3">
        <f t="shared" si="6"/>
        <v>80</v>
      </c>
      <c r="B22" s="2">
        <v>3.9357100000000002E-3</v>
      </c>
      <c r="C22" s="2">
        <v>2.7175000000000002E-4</v>
      </c>
      <c r="D22" s="2">
        <v>1.71225E-3</v>
      </c>
      <c r="E22" s="2">
        <f t="shared" si="7"/>
        <v>1.9517100000000004E-3</v>
      </c>
      <c r="F22" s="2">
        <f t="shared" si="8"/>
        <v>0.49589781767457469</v>
      </c>
      <c r="G22" s="2"/>
      <c r="H22" s="2">
        <f t="shared" si="9"/>
        <v>4.0384599999999998E-3</v>
      </c>
      <c r="I22" s="2">
        <f t="shared" si="5"/>
        <v>2.7195866666666668E-4</v>
      </c>
      <c r="J22" s="2">
        <f t="shared" si="5"/>
        <v>1.7626533333333335E-3</v>
      </c>
      <c r="K22" s="2">
        <f t="shared" si="10"/>
        <v>2.0038479999999995E-3</v>
      </c>
      <c r="L22" s="2">
        <f t="shared" si="11"/>
        <v>0.4961911223585227</v>
      </c>
      <c r="N22">
        <f t="shared" si="14"/>
        <v>40</v>
      </c>
      <c r="O22">
        <f t="shared" si="12"/>
        <v>2.0574925022331962</v>
      </c>
      <c r="P22">
        <f t="shared" si="13"/>
        <v>2.3758036494182151</v>
      </c>
      <c r="Q22">
        <v>4</v>
      </c>
    </row>
    <row r="23" spans="1:17">
      <c r="A23" s="3">
        <f t="shared" si="6"/>
        <v>160</v>
      </c>
      <c r="B23" s="2">
        <v>9.3728700000000002E-3</v>
      </c>
      <c r="C23" s="2">
        <v>1.2825E-3</v>
      </c>
      <c r="D23" s="2">
        <v>4.5532100000000002E-3</v>
      </c>
      <c r="E23" s="2">
        <f t="shared" si="7"/>
        <v>3.5371599999999993E-3</v>
      </c>
      <c r="F23" s="2">
        <f t="shared" si="8"/>
        <v>0.37738280804065344</v>
      </c>
      <c r="G23" s="2"/>
      <c r="H23" s="2">
        <f t="shared" si="9"/>
        <v>9.3163166666666661E-3</v>
      </c>
      <c r="I23" s="2">
        <f t="shared" si="5"/>
        <v>1.3154433333333333E-3</v>
      </c>
      <c r="J23" s="2">
        <f t="shared" si="5"/>
        <v>4.526766666666667E-3</v>
      </c>
      <c r="K23" s="2">
        <f t="shared" si="10"/>
        <v>3.4741066666666666E-3</v>
      </c>
      <c r="L23" s="2">
        <f t="shared" si="11"/>
        <v>0.37290560110487159</v>
      </c>
      <c r="N23">
        <f t="shared" si="14"/>
        <v>80</v>
      </c>
      <c r="O23">
        <f t="shared" si="12"/>
        <v>2.3068983391358753</v>
      </c>
      <c r="P23">
        <f t="shared" si="13"/>
        <v>2.3163591818795646</v>
      </c>
      <c r="Q23">
        <v>4</v>
      </c>
    </row>
    <row r="24" spans="1:17">
      <c r="A24" s="3">
        <f t="shared" si="6"/>
        <v>320</v>
      </c>
      <c r="B24" s="2">
        <v>2.14623E-2</v>
      </c>
      <c r="C24" s="2">
        <v>2.7856700000000001E-3</v>
      </c>
      <c r="D24" s="2">
        <v>1.39276E-2</v>
      </c>
      <c r="E24" s="2">
        <f t="shared" si="7"/>
        <v>4.7490299999999996E-3</v>
      </c>
      <c r="F24" s="2">
        <f t="shared" si="8"/>
        <v>0.22127311611523459</v>
      </c>
      <c r="G24" s="2"/>
      <c r="H24" s="2">
        <f t="shared" si="9"/>
        <v>2.1612066666666666E-2</v>
      </c>
      <c r="I24" s="2">
        <f t="shared" si="5"/>
        <v>2.7509033333333334E-3</v>
      </c>
      <c r="J24" s="2">
        <f t="shared" si="5"/>
        <v>1.4094666666666667E-2</v>
      </c>
      <c r="K24" s="2">
        <f t="shared" si="10"/>
        <v>4.7664966666666666E-3</v>
      </c>
      <c r="L24" s="2">
        <f t="shared" si="11"/>
        <v>0.22054793464145031</v>
      </c>
      <c r="N24">
        <f t="shared" si="14"/>
        <v>160</v>
      </c>
      <c r="O24">
        <f t="shared" si="12"/>
        <v>2.3198080786576956</v>
      </c>
      <c r="P24">
        <f t="shared" si="13"/>
        <v>2.2731520951969642</v>
      </c>
      <c r="Q24">
        <v>4</v>
      </c>
    </row>
    <row r="25" spans="1:17">
      <c r="A25" s="3">
        <f t="shared" si="6"/>
        <v>640</v>
      </c>
      <c r="B25" s="2">
        <v>4.43319E-2</v>
      </c>
      <c r="C25" s="2">
        <v>8.0139600000000005E-3</v>
      </c>
      <c r="D25" s="2">
        <v>2.9359E-2</v>
      </c>
      <c r="E25" s="2">
        <f t="shared" si="7"/>
        <v>6.9589400000000003E-3</v>
      </c>
      <c r="F25" s="2">
        <f t="shared" si="8"/>
        <v>0.15697364651639115</v>
      </c>
      <c r="G25" s="2"/>
      <c r="H25" s="2">
        <f t="shared" si="9"/>
        <v>4.5373766666666669E-2</v>
      </c>
      <c r="I25" s="2">
        <f t="shared" si="5"/>
        <v>8.1122366666666664E-3</v>
      </c>
      <c r="J25" s="2">
        <f t="shared" si="5"/>
        <v>2.9741566666666667E-2</v>
      </c>
      <c r="K25" s="2">
        <f t="shared" si="10"/>
        <v>7.5199633333333342E-3</v>
      </c>
      <c r="L25" s="2">
        <f t="shared" si="11"/>
        <v>0.16573372425917179</v>
      </c>
      <c r="N25">
        <f t="shared" si="14"/>
        <v>320</v>
      </c>
      <c r="O25">
        <f t="shared" si="12"/>
        <v>2.0994644966854938</v>
      </c>
      <c r="P25">
        <f t="shared" si="13"/>
        <v>2.240328921037988</v>
      </c>
      <c r="Q25">
        <v>4</v>
      </c>
    </row>
    <row r="26" spans="1:17">
      <c r="A26" s="3">
        <f t="shared" si="6"/>
        <v>1280</v>
      </c>
      <c r="B26" s="2">
        <v>8.0527699999999994E-2</v>
      </c>
      <c r="C26" s="2">
        <v>1.7655199999999999E-2</v>
      </c>
      <c r="D26" s="2">
        <v>5.34537E-2</v>
      </c>
      <c r="E26" s="2">
        <f t="shared" si="7"/>
        <v>9.418799999999998E-3</v>
      </c>
      <c r="F26" s="2">
        <f t="shared" si="8"/>
        <v>0.11696347964737598</v>
      </c>
      <c r="G26" s="2"/>
      <c r="H26" s="2">
        <f t="shared" si="9"/>
        <v>8.8804033333333324E-2</v>
      </c>
      <c r="I26" s="2">
        <f t="shared" si="5"/>
        <v>2.0035166666666663E-2</v>
      </c>
      <c r="J26" s="2">
        <f t="shared" si="5"/>
        <v>5.6774133333333331E-2</v>
      </c>
      <c r="K26" s="2">
        <f t="shared" si="10"/>
        <v>1.1994733333333334E-2</v>
      </c>
      <c r="L26" s="2">
        <f t="shared" si="11"/>
        <v>0.13506969090367893</v>
      </c>
      <c r="N26">
        <f t="shared" si="14"/>
        <v>640</v>
      </c>
      <c r="O26">
        <f t="shared" si="12"/>
        <v>1.9571668798343826</v>
      </c>
      <c r="P26">
        <f t="shared" si="13"/>
        <v>2.214547889625635</v>
      </c>
      <c r="Q26">
        <v>4</v>
      </c>
    </row>
    <row r="27" spans="1:17">
      <c r="A27" s="3">
        <f t="shared" si="6"/>
        <v>2560</v>
      </c>
      <c r="B27" s="2">
        <v>0.194713</v>
      </c>
      <c r="C27" s="2">
        <v>4.5186200000000003E-2</v>
      </c>
      <c r="D27" s="2">
        <v>0.12731700000000001</v>
      </c>
      <c r="E27" s="2">
        <f t="shared" si="7"/>
        <v>2.2209799999999974E-2</v>
      </c>
      <c r="F27" s="2">
        <f t="shared" si="8"/>
        <v>0.11406428949274047</v>
      </c>
      <c r="G27" s="2"/>
      <c r="H27" s="2">
        <f t="shared" si="9"/>
        <v>0.19050199999999998</v>
      </c>
      <c r="I27" s="2">
        <f t="shared" si="5"/>
        <v>4.3173966666666667E-2</v>
      </c>
      <c r="J27" s="2">
        <f t="shared" si="5"/>
        <v>0.12741333333333335</v>
      </c>
      <c r="K27" s="2">
        <f t="shared" si="10"/>
        <v>1.9914699999999952E-2</v>
      </c>
      <c r="L27" s="2">
        <f t="shared" si="11"/>
        <v>0.10453801009963126</v>
      </c>
      <c r="N27">
        <f t="shared" si="14"/>
        <v>1280</v>
      </c>
      <c r="O27">
        <f t="shared" si="12"/>
        <v>2.1451953571177884</v>
      </c>
      <c r="P27">
        <f t="shared" si="13"/>
        <v>2.1937622488370789</v>
      </c>
      <c r="Q27">
        <v>4</v>
      </c>
    </row>
    <row r="28" spans="1:17">
      <c r="A28" s="3">
        <f t="shared" si="6"/>
        <v>5120</v>
      </c>
      <c r="B28" s="2">
        <v>0.50318399999999996</v>
      </c>
      <c r="C28" s="2">
        <v>8.5353299999999993E-2</v>
      </c>
      <c r="D28" s="2">
        <v>0.38347900000000001</v>
      </c>
      <c r="E28" s="2">
        <f t="shared" si="7"/>
        <v>3.4351699999999985E-2</v>
      </c>
      <c r="F28" s="2">
        <f t="shared" si="8"/>
        <v>6.8268665140386001E-2</v>
      </c>
      <c r="G28" s="2"/>
      <c r="H28" s="2">
        <f t="shared" si="9"/>
        <v>0.50719633333333336</v>
      </c>
      <c r="I28" s="2">
        <f t="shared" si="5"/>
        <v>8.6016399999999993E-2</v>
      </c>
      <c r="J28" s="2">
        <f t="shared" si="5"/>
        <v>0.38611199999999996</v>
      </c>
      <c r="K28" s="2">
        <f t="shared" si="10"/>
        <v>3.5067933333333412E-2</v>
      </c>
      <c r="L28" s="2">
        <f t="shared" si="11"/>
        <v>6.9140746942834258E-2</v>
      </c>
      <c r="N28">
        <f t="shared" si="14"/>
        <v>2560</v>
      </c>
      <c r="O28">
        <f t="shared" si="12"/>
        <v>2.6624199920910723</v>
      </c>
      <c r="P28">
        <f t="shared" si="13"/>
        <v>2.1766483573502944</v>
      </c>
      <c r="Q28">
        <v>4</v>
      </c>
    </row>
    <row r="29" spans="1:17">
      <c r="A29" s="3">
        <f t="shared" si="6"/>
        <v>10240</v>
      </c>
      <c r="B29" s="2">
        <v>1.31542</v>
      </c>
      <c r="C29" s="2">
        <v>0.229883</v>
      </c>
      <c r="D29" s="2">
        <v>1.02633</v>
      </c>
      <c r="E29" s="2">
        <f t="shared" si="7"/>
        <v>5.920700000000001E-2</v>
      </c>
      <c r="F29" s="2">
        <f t="shared" si="8"/>
        <v>4.5009958796430043E-2</v>
      </c>
      <c r="G29" s="2"/>
      <c r="H29" s="2">
        <f t="shared" si="9"/>
        <v>1.3190733333333333</v>
      </c>
      <c r="I29" s="2">
        <f t="shared" si="5"/>
        <v>0.22972266666666666</v>
      </c>
      <c r="J29" s="2">
        <f t="shared" si="5"/>
        <v>1.0306333333333333</v>
      </c>
      <c r="K29" s="2">
        <f t="shared" si="10"/>
        <v>5.8717333333333288E-2</v>
      </c>
      <c r="L29" s="2">
        <f t="shared" si="11"/>
        <v>4.4514078064904115E-2</v>
      </c>
      <c r="N29">
        <f t="shared" si="14"/>
        <v>5120</v>
      </c>
      <c r="O29">
        <f t="shared" si="12"/>
        <v>2.6007154362971865</v>
      </c>
      <c r="P29">
        <f t="shared" si="13"/>
        <v>2.1623122602727931</v>
      </c>
      <c r="Q29">
        <v>4</v>
      </c>
    </row>
    <row r="30" spans="1:17">
      <c r="A30" s="3">
        <f t="shared" si="6"/>
        <v>20480</v>
      </c>
      <c r="B30" s="2">
        <v>3.6960099999999998</v>
      </c>
      <c r="C30" s="2">
        <v>0.65967100000000001</v>
      </c>
      <c r="D30" s="2">
        <v>2.9441199999999998</v>
      </c>
      <c r="E30" s="2">
        <f t="shared" si="7"/>
        <v>9.2219000000000051E-2</v>
      </c>
      <c r="F30" s="2">
        <f t="shared" si="8"/>
        <v>2.4950960630517788E-2</v>
      </c>
      <c r="G30" s="2"/>
      <c r="H30" s="2">
        <f t="shared" si="9"/>
        <v>3.6944266666666667</v>
      </c>
      <c r="I30" s="2">
        <f t="shared" si="5"/>
        <v>0.65873333333333328</v>
      </c>
      <c r="J30" s="2">
        <f t="shared" si="5"/>
        <v>2.9434466666666665</v>
      </c>
      <c r="K30" s="2">
        <f t="shared" si="10"/>
        <v>9.2246666666667032E-2</v>
      </c>
      <c r="L30" s="2">
        <f t="shared" si="11"/>
        <v>2.4969142708656741E-2</v>
      </c>
      <c r="N30">
        <f t="shared" si="14"/>
        <v>10240</v>
      </c>
      <c r="O30">
        <f t="shared" si="12"/>
        <v>2.8007742809345957</v>
      </c>
      <c r="P30">
        <f t="shared" si="13"/>
        <v>2.1501284187810286</v>
      </c>
      <c r="Q30">
        <v>4</v>
      </c>
    </row>
    <row r="31" spans="1:17">
      <c r="A31" s="3">
        <f t="shared" si="6"/>
        <v>40960</v>
      </c>
      <c r="B31" s="2">
        <v>10.820399999999999</v>
      </c>
      <c r="C31" s="2">
        <v>1.82996</v>
      </c>
      <c r="D31" s="2">
        <v>8.8410399999999996</v>
      </c>
      <c r="E31" s="2">
        <f t="shared" si="7"/>
        <v>0.14939999999999998</v>
      </c>
      <c r="F31" s="2">
        <f t="shared" si="8"/>
        <v>1.3807252966618609E-2</v>
      </c>
      <c r="G31" s="2"/>
      <c r="H31" s="2">
        <f t="shared" si="9"/>
        <v>10.835566666666667</v>
      </c>
      <c r="I31" s="2">
        <f t="shared" si="5"/>
        <v>1.8298399999999999</v>
      </c>
      <c r="J31" s="2">
        <f t="shared" si="5"/>
        <v>8.8577500000000011</v>
      </c>
      <c r="K31" s="2">
        <f t="shared" si="10"/>
        <v>0.14797666666666665</v>
      </c>
      <c r="L31" s="2">
        <f t="shared" si="11"/>
        <v>1.365656926110617E-2</v>
      </c>
      <c r="N31">
        <f t="shared" si="14"/>
        <v>20480</v>
      </c>
      <c r="O31">
        <f t="shared" si="12"/>
        <v>2.9329494517868357</v>
      </c>
      <c r="P31">
        <f t="shared" si="13"/>
        <v>2.1396460020431158</v>
      </c>
      <c r="Q31">
        <v>4</v>
      </c>
    </row>
    <row r="32" spans="1:17">
      <c r="A32" s="3">
        <f t="shared" si="6"/>
        <v>81920</v>
      </c>
      <c r="B32" s="2">
        <v>30.191700000000001</v>
      </c>
      <c r="C32" s="2">
        <v>5.5255099999999997</v>
      </c>
      <c r="D32" s="2">
        <v>24.4039</v>
      </c>
      <c r="E32" s="2">
        <f t="shared" si="7"/>
        <v>0.26229000000000013</v>
      </c>
      <c r="F32" s="2">
        <f t="shared" si="8"/>
        <v>8.6874869583362362E-3</v>
      </c>
      <c r="G32" s="2"/>
      <c r="H32" s="2">
        <f t="shared" si="9"/>
        <v>30.161066666666667</v>
      </c>
      <c r="I32" s="2">
        <f t="shared" si="5"/>
        <v>5.4755933333333333</v>
      </c>
      <c r="J32" s="2">
        <f t="shared" si="5"/>
        <v>24.424733333333336</v>
      </c>
      <c r="K32" s="2">
        <f t="shared" si="10"/>
        <v>0.26073999999999842</v>
      </c>
      <c r="L32" s="2">
        <f t="shared" si="11"/>
        <v>8.6449197199037521E-3</v>
      </c>
      <c r="N32">
        <f t="shared" si="14"/>
        <v>40960</v>
      </c>
      <c r="O32">
        <f t="shared" si="12"/>
        <v>2.7835246272306939</v>
      </c>
      <c r="P32">
        <f t="shared" si="13"/>
        <v>2.1305318748145909</v>
      </c>
      <c r="Q32">
        <v>4</v>
      </c>
    </row>
    <row r="33" spans="1:17">
      <c r="A33" s="3">
        <f t="shared" si="6"/>
        <v>163840</v>
      </c>
      <c r="B33" s="2">
        <v>87.8155</v>
      </c>
      <c r="C33" s="2">
        <v>15.4072</v>
      </c>
      <c r="D33" s="2">
        <v>71.916899999999998</v>
      </c>
      <c r="E33" s="2">
        <f t="shared" si="7"/>
        <v>0.49139999999999873</v>
      </c>
      <c r="F33" s="2">
        <f t="shared" si="8"/>
        <v>5.5958230608491519E-3</v>
      </c>
      <c r="G33" s="2"/>
      <c r="H33" s="2">
        <f t="shared" si="9"/>
        <v>87.683666666666667</v>
      </c>
      <c r="I33" s="2">
        <f t="shared" si="5"/>
        <v>15.304700000000002</v>
      </c>
      <c r="J33" s="2">
        <f t="shared" si="5"/>
        <v>71.886733333333325</v>
      </c>
      <c r="K33" s="2">
        <f t="shared" si="10"/>
        <v>0.49223333333334551</v>
      </c>
      <c r="L33" s="2">
        <f t="shared" si="11"/>
        <v>5.6137403013105311E-3</v>
      </c>
      <c r="N33">
        <f t="shared" si="14"/>
        <v>81920</v>
      </c>
      <c r="O33">
        <f t="shared" si="12"/>
        <v>2.9071805594850759</v>
      </c>
      <c r="P33">
        <f t="shared" si="13"/>
        <v>2.1225345430008646</v>
      </c>
      <c r="Q33">
        <v>4</v>
      </c>
    </row>
    <row r="34" spans="1:17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7">
      <c r="A35" s="2" t="s">
        <v>0</v>
      </c>
      <c r="B35" s="4" t="s">
        <v>9</v>
      </c>
      <c r="C35" s="4" t="s">
        <v>10</v>
      </c>
      <c r="D35" s="4" t="s">
        <v>11</v>
      </c>
      <c r="E35" s="4" t="s">
        <v>12</v>
      </c>
      <c r="F35" s="4"/>
      <c r="G35" s="4"/>
      <c r="H35" s="4"/>
      <c r="I35" s="4"/>
      <c r="J35" s="4"/>
      <c r="K35" s="4"/>
      <c r="L35" s="4"/>
    </row>
    <row r="36" spans="1:17">
      <c r="A36" s="3">
        <v>10</v>
      </c>
      <c r="B36" s="4">
        <v>1.4875000000000001E-4</v>
      </c>
      <c r="C36" s="4">
        <v>1.57083E-4</v>
      </c>
      <c r="D36" s="4">
        <v>1.8149999999999999E-4</v>
      </c>
      <c r="E36" s="4">
        <f>(B36+C36+D36)/3</f>
        <v>1.6244433333333335E-4</v>
      </c>
      <c r="F36" s="4"/>
      <c r="G36" s="4"/>
      <c r="H36" s="4">
        <v>4.532083333333333E-4</v>
      </c>
      <c r="I36" s="4">
        <v>1.6244433333333335E-4</v>
      </c>
      <c r="J36" s="4">
        <f>LOG10(H36)</f>
        <v>-3.343702113178876</v>
      </c>
      <c r="K36" s="4">
        <f>LOG10(I36)</f>
        <v>-3.7892954338726339</v>
      </c>
      <c r="L36" s="4">
        <f>LOG10(A36)</f>
        <v>1</v>
      </c>
    </row>
    <row r="37" spans="1:17">
      <c r="A37" s="3">
        <f t="shared" ref="A37:A50" si="15">A36*2</f>
        <v>20</v>
      </c>
      <c r="B37" s="4">
        <v>3.29167E-4</v>
      </c>
      <c r="C37" s="4">
        <v>2.86292E-4</v>
      </c>
      <c r="D37" s="4">
        <v>3.4475E-4</v>
      </c>
      <c r="E37" s="4">
        <f t="shared" ref="E37:E50" si="16">(B37+C37+D37)/3</f>
        <v>3.2006966666666667E-4</v>
      </c>
      <c r="F37" s="4">
        <f>E37/E36</f>
        <v>1.9703344530331415</v>
      </c>
      <c r="G37" s="4"/>
      <c r="H37" s="4">
        <v>9.348333333333332E-4</v>
      </c>
      <c r="I37" s="4">
        <v>3.2006966666666667E-4</v>
      </c>
      <c r="J37" s="4">
        <f t="shared" ref="J37:K50" si="17">LOG10(H37)</f>
        <v>-3.029265810374127</v>
      </c>
      <c r="K37" s="4">
        <f t="shared" si="17"/>
        <v>-3.4947554824428795</v>
      </c>
      <c r="L37" s="4">
        <f t="shared" ref="L37:L50" si="18">LOG10(A37)</f>
        <v>1.3010299956639813</v>
      </c>
    </row>
    <row r="38" spans="1:17">
      <c r="A38" s="3">
        <f t="shared" si="15"/>
        <v>40</v>
      </c>
      <c r="B38" s="4">
        <v>4.6162500000000001E-4</v>
      </c>
      <c r="C38" s="4">
        <v>3.1662500000000001E-4</v>
      </c>
      <c r="D38" s="4">
        <v>3.6004100000000002E-4</v>
      </c>
      <c r="E38" s="4">
        <f t="shared" si="16"/>
        <v>3.7943033333333337E-4</v>
      </c>
      <c r="F38" s="4">
        <f t="shared" ref="F38:F50" si="19">E38/E37</f>
        <v>1.1854617067742546</v>
      </c>
      <c r="G38" s="4"/>
      <c r="H38" s="4">
        <v>1.9628066666666668E-3</v>
      </c>
      <c r="I38" s="4">
        <v>3.7943033333333337E-4</v>
      </c>
      <c r="J38" s="4">
        <f t="shared" si="17"/>
        <v>-2.7071224756087759</v>
      </c>
      <c r="K38" s="4">
        <f t="shared" si="17"/>
        <v>-3.4208679526442656</v>
      </c>
      <c r="L38" s="4">
        <f t="shared" si="18"/>
        <v>1.6020599913279623</v>
      </c>
    </row>
    <row r="39" spans="1:17">
      <c r="A39" s="3">
        <f t="shared" si="15"/>
        <v>80</v>
      </c>
      <c r="B39" s="4">
        <v>1.13112E-3</v>
      </c>
      <c r="C39" s="4">
        <v>1.3723299999999999E-3</v>
      </c>
      <c r="D39" s="4">
        <v>1.15387E-3</v>
      </c>
      <c r="E39" s="4">
        <f t="shared" si="16"/>
        <v>1.2191066666666667E-3</v>
      </c>
      <c r="F39" s="4">
        <f t="shared" si="19"/>
        <v>3.2129921083448783</v>
      </c>
      <c r="G39" s="4"/>
      <c r="H39" s="4">
        <v>4.0384599999999998E-3</v>
      </c>
      <c r="I39" s="4">
        <v>1.2191066666666667E-3</v>
      </c>
      <c r="J39" s="4">
        <f t="shared" si="17"/>
        <v>-2.3937842143464283</v>
      </c>
      <c r="K39" s="4">
        <f t="shared" si="17"/>
        <v>-2.9139582937925552</v>
      </c>
      <c r="L39" s="4">
        <f t="shared" si="18"/>
        <v>1.9030899869919435</v>
      </c>
    </row>
    <row r="40" spans="1:17">
      <c r="A40" s="3">
        <f t="shared" si="15"/>
        <v>160</v>
      </c>
      <c r="B40" s="4">
        <v>1.55887E-3</v>
      </c>
      <c r="C40" s="4">
        <v>1.21338E-3</v>
      </c>
      <c r="D40" s="4">
        <v>1.13638E-3</v>
      </c>
      <c r="E40" s="4">
        <f t="shared" si="16"/>
        <v>1.3028766666666667E-3</v>
      </c>
      <c r="F40" s="4">
        <f t="shared" si="19"/>
        <v>1.0687142497785262</v>
      </c>
      <c r="G40" s="4"/>
      <c r="H40" s="4">
        <v>9.3163166666666661E-3</v>
      </c>
      <c r="I40" s="4">
        <v>1.3028766666666667E-3</v>
      </c>
      <c r="J40" s="4">
        <f t="shared" si="17"/>
        <v>-2.0307557579810016</v>
      </c>
      <c r="K40" s="4">
        <f t="shared" si="17"/>
        <v>-2.8850966936667093</v>
      </c>
      <c r="L40" s="4">
        <f t="shared" si="18"/>
        <v>2.2041199826559246</v>
      </c>
    </row>
    <row r="41" spans="1:17">
      <c r="A41" s="3">
        <f t="shared" si="15"/>
        <v>320</v>
      </c>
      <c r="B41" s="4">
        <v>2.1333699999999999E-3</v>
      </c>
      <c r="C41" s="4">
        <v>2.18462E-3</v>
      </c>
      <c r="D41" s="4">
        <v>2.0627499999999999E-3</v>
      </c>
      <c r="E41" s="4">
        <f t="shared" si="16"/>
        <v>2.126913333333333E-3</v>
      </c>
      <c r="F41" s="4">
        <f t="shared" si="19"/>
        <v>1.6324748057503522</v>
      </c>
      <c r="G41" s="4"/>
      <c r="H41" s="4">
        <v>2.1612066666666666E-2</v>
      </c>
      <c r="I41" s="4">
        <v>2.126913333333333E-3</v>
      </c>
      <c r="J41" s="4">
        <f t="shared" si="17"/>
        <v>-1.6653037014641021</v>
      </c>
      <c r="K41" s="4">
        <f t="shared" si="17"/>
        <v>-2.6722502062053741</v>
      </c>
      <c r="L41" s="4">
        <f t="shared" si="18"/>
        <v>2.5051499783199058</v>
      </c>
    </row>
    <row r="42" spans="1:17">
      <c r="A42" s="3">
        <f t="shared" si="15"/>
        <v>640</v>
      </c>
      <c r="B42" s="4">
        <v>8.7723799999999998E-3</v>
      </c>
      <c r="C42" s="4">
        <v>7.1726300000000002E-3</v>
      </c>
      <c r="D42" s="4">
        <v>7.0737100000000004E-3</v>
      </c>
      <c r="E42" s="4">
        <f t="shared" si="16"/>
        <v>7.6729066666666665E-3</v>
      </c>
      <c r="F42" s="4">
        <f t="shared" si="19"/>
        <v>3.6075314148515694</v>
      </c>
      <c r="G42" s="4"/>
      <c r="H42" s="4">
        <v>4.5373766666666669E-2</v>
      </c>
      <c r="I42" s="4">
        <v>7.6729066666666665E-3</v>
      </c>
      <c r="J42" s="4">
        <f t="shared" si="17"/>
        <v>-1.3431951666311059</v>
      </c>
      <c r="K42" s="4">
        <f t="shared" si="17"/>
        <v>-2.1150400845306856</v>
      </c>
      <c r="L42" s="4">
        <f t="shared" si="18"/>
        <v>2.8061799739838871</v>
      </c>
    </row>
    <row r="43" spans="1:17">
      <c r="A43" s="3">
        <f t="shared" si="15"/>
        <v>1280</v>
      </c>
      <c r="B43" s="4">
        <v>2.7151100000000001E-2</v>
      </c>
      <c r="C43" s="4">
        <v>2.68527E-2</v>
      </c>
      <c r="D43" s="4">
        <v>2.6988499999999999E-2</v>
      </c>
      <c r="E43" s="4">
        <f t="shared" si="16"/>
        <v>2.6997433333333334E-2</v>
      </c>
      <c r="F43" s="4">
        <f t="shared" si="19"/>
        <v>3.5185405617688561</v>
      </c>
      <c r="G43" s="4"/>
      <c r="H43" s="4">
        <v>8.8804033333333324E-2</v>
      </c>
      <c r="I43" s="4">
        <v>2.6997433333333334E-2</v>
      </c>
      <c r="J43" s="4">
        <f t="shared" si="17"/>
        <v>-1.051567308831409</v>
      </c>
      <c r="K43" s="4">
        <f t="shared" si="17"/>
        <v>-1.5686775225875207</v>
      </c>
      <c r="L43" s="4">
        <f t="shared" si="18"/>
        <v>3.1072099696478683</v>
      </c>
    </row>
    <row r="44" spans="1:17">
      <c r="A44" s="3">
        <f t="shared" si="15"/>
        <v>2560</v>
      </c>
      <c r="B44" s="4">
        <v>0.112121</v>
      </c>
      <c r="C44" s="4">
        <v>0.114347</v>
      </c>
      <c r="D44" s="4">
        <v>0.11390699999999999</v>
      </c>
      <c r="E44" s="4">
        <f t="shared" si="16"/>
        <v>0.11345833333333333</v>
      </c>
      <c r="F44" s="4">
        <f t="shared" si="19"/>
        <v>4.2025599964441058</v>
      </c>
      <c r="G44" s="4"/>
      <c r="H44" s="4">
        <v>0.19050199999999998</v>
      </c>
      <c r="I44" s="4">
        <v>0.11345833333333333</v>
      </c>
      <c r="J44" s="4">
        <f t="shared" si="17"/>
        <v>-0.72010046049017651</v>
      </c>
      <c r="K44" s="4">
        <f t="shared" si="17"/>
        <v>-0.94516360037164149</v>
      </c>
      <c r="L44" s="4">
        <f t="shared" si="18"/>
        <v>3.4082399653118496</v>
      </c>
    </row>
    <row r="45" spans="1:17">
      <c r="A45" s="3">
        <f t="shared" si="15"/>
        <v>5120</v>
      </c>
      <c r="B45" s="4">
        <v>0.41894199999999998</v>
      </c>
      <c r="C45" s="4">
        <v>0.41772799999999999</v>
      </c>
      <c r="D45" s="4">
        <v>0.414269</v>
      </c>
      <c r="E45" s="4">
        <f t="shared" si="16"/>
        <v>0.41697966666666669</v>
      </c>
      <c r="F45" s="4">
        <f t="shared" si="19"/>
        <v>3.675178846860081</v>
      </c>
      <c r="G45" s="4"/>
      <c r="H45" s="4">
        <v>0.50719633333333336</v>
      </c>
      <c r="I45" s="4">
        <v>0.41697966666666669</v>
      </c>
      <c r="J45" s="4">
        <f t="shared" si="17"/>
        <v>-0.29482389475340631</v>
      </c>
      <c r="K45" s="4">
        <f t="shared" si="17"/>
        <v>-0.37988512217196929</v>
      </c>
      <c r="L45" s="4">
        <f t="shared" si="18"/>
        <v>3.7092699609758308</v>
      </c>
    </row>
    <row r="46" spans="1:17">
      <c r="A46" s="3">
        <f t="shared" si="15"/>
        <v>10240</v>
      </c>
      <c r="B46" s="4">
        <v>1.6241300000000001</v>
      </c>
      <c r="C46" s="4">
        <v>1.6374899999999999</v>
      </c>
      <c r="D46" s="4">
        <v>1.6426799999999999</v>
      </c>
      <c r="E46" s="4">
        <f t="shared" si="16"/>
        <v>1.6347666666666665</v>
      </c>
      <c r="F46" s="4">
        <f t="shared" si="19"/>
        <v>3.9204949242129303</v>
      </c>
      <c r="G46" s="4"/>
      <c r="H46" s="4">
        <v>1.3190733333333333</v>
      </c>
      <c r="I46" s="4">
        <v>1.6347666666666665</v>
      </c>
      <c r="J46" s="4">
        <f t="shared" si="17"/>
        <v>0.12026894063862791</v>
      </c>
      <c r="K46" s="4">
        <f t="shared" si="17"/>
        <v>0.21345577374819369</v>
      </c>
      <c r="L46" s="4">
        <f t="shared" si="18"/>
        <v>4.0102999566398116</v>
      </c>
    </row>
    <row r="47" spans="1:17">
      <c r="A47" s="3">
        <f t="shared" si="15"/>
        <v>20480</v>
      </c>
      <c r="B47" s="4">
        <v>6.4179500000000003</v>
      </c>
      <c r="C47" s="4">
        <v>6.4754699999999996</v>
      </c>
      <c r="D47" s="4">
        <v>6.5227399999999998</v>
      </c>
      <c r="E47" s="4">
        <f t="shared" si="16"/>
        <v>6.4720533333333323</v>
      </c>
      <c r="F47" s="4">
        <f t="shared" si="19"/>
        <v>3.959007401667924</v>
      </c>
      <c r="G47" s="4"/>
      <c r="H47" s="4">
        <v>3.6944266666666667</v>
      </c>
      <c r="I47" s="4">
        <v>6.4720533333333323</v>
      </c>
      <c r="J47" s="4">
        <f t="shared" si="17"/>
        <v>0.56754705035666198</v>
      </c>
      <c r="K47" s="4">
        <f t="shared" si="17"/>
        <v>0.811042087447994</v>
      </c>
      <c r="L47" s="4">
        <f t="shared" si="18"/>
        <v>4.3113299523037929</v>
      </c>
    </row>
    <row r="48" spans="1:17">
      <c r="A48" s="3">
        <f t="shared" si="15"/>
        <v>40960</v>
      </c>
      <c r="B48" s="4">
        <v>25.951899999999998</v>
      </c>
      <c r="C48" s="4">
        <v>26.0869</v>
      </c>
      <c r="D48" s="4">
        <v>26.1221</v>
      </c>
      <c r="E48" s="4">
        <f t="shared" si="16"/>
        <v>26.053633333333334</v>
      </c>
      <c r="F48" s="4">
        <f t="shared" si="19"/>
        <v>4.0255591218860998</v>
      </c>
      <c r="G48" s="4"/>
      <c r="H48" s="4">
        <v>10.835566666666667</v>
      </c>
      <c r="I48" s="4">
        <v>26.053633333333334</v>
      </c>
      <c r="J48" s="4">
        <f t="shared" si="17"/>
        <v>1.0348516285096585</v>
      </c>
      <c r="K48" s="4">
        <f t="shared" si="17"/>
        <v>1.4158682967943212</v>
      </c>
      <c r="L48" s="4">
        <f t="shared" si="18"/>
        <v>4.6123599479677742</v>
      </c>
    </row>
    <row r="49" spans="1:12">
      <c r="A49" s="3">
        <f t="shared" si="15"/>
        <v>81920</v>
      </c>
      <c r="B49" s="4">
        <v>105.161</v>
      </c>
      <c r="C49" s="4">
        <v>105.351</v>
      </c>
      <c r="D49" s="4">
        <v>105.59099999999999</v>
      </c>
      <c r="E49" s="4">
        <f t="shared" si="16"/>
        <v>105.36766666666666</v>
      </c>
      <c r="F49" s="4">
        <f t="shared" si="19"/>
        <v>4.044259981653231</v>
      </c>
      <c r="G49" s="4"/>
      <c r="H49" s="4">
        <v>30.161066666666667</v>
      </c>
      <c r="I49" s="4">
        <v>105.36766666666666</v>
      </c>
      <c r="J49" s="4">
        <f t="shared" si="17"/>
        <v>1.4794466965895048</v>
      </c>
      <c r="K49" s="4">
        <f t="shared" si="17"/>
        <v>2.0227073628448875</v>
      </c>
      <c r="L49" s="4">
        <f t="shared" si="18"/>
        <v>4.9133899436317554</v>
      </c>
    </row>
    <row r="50" spans="1:12">
      <c r="A50" s="3">
        <f t="shared" si="15"/>
        <v>163840</v>
      </c>
      <c r="B50" s="4">
        <v>424.79399999999998</v>
      </c>
      <c r="C50" s="4">
        <v>423.28500000000003</v>
      </c>
      <c r="D50" s="4">
        <v>422.22</v>
      </c>
      <c r="E50" s="4">
        <f t="shared" si="16"/>
        <v>423.43299999999999</v>
      </c>
      <c r="F50" s="4">
        <f t="shared" si="19"/>
        <v>4.0186236764598879</v>
      </c>
      <c r="G50" s="4"/>
      <c r="H50" s="4">
        <v>87.683666666666667</v>
      </c>
      <c r="I50" s="4">
        <v>423.43299999999999</v>
      </c>
      <c r="J50" s="4">
        <f t="shared" si="17"/>
        <v>1.9429187024063168</v>
      </c>
      <c r="K50" s="4">
        <f t="shared" si="17"/>
        <v>2.6267847014855219</v>
      </c>
      <c r="L50" s="4">
        <f t="shared" si="18"/>
        <v>5.2144199392957367</v>
      </c>
    </row>
    <row r="51" spans="1:1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2023-05-29T15:30:29Z</dcterms:created>
  <dcterms:modified xsi:type="dcterms:W3CDTF">2023-05-30T07:26:22Z</dcterms:modified>
</cp:coreProperties>
</file>