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IADX\Documents\RezaK10\old_data\"/>
    </mc:Choice>
  </mc:AlternateContent>
  <bookViews>
    <workbookView xWindow="0" yWindow="0" windowWidth="28800" windowHeight="12300" activeTab="1"/>
  </bookViews>
  <sheets>
    <sheet name="Income" sheetId="1" r:id="rId1"/>
    <sheet name="Sheet2" sheetId="6" r:id="rId2"/>
    <sheet name="Sheet1" sheetId="5" r:id="rId3"/>
    <sheet name="RAB" sheetId="2" r:id="rId4"/>
    <sheet name="List Seragam Keluarga" sheetId="4" r:id="rId5"/>
    <sheet name="List Seserahan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6" l="1"/>
  <c r="X10" i="5" l="1"/>
  <c r="V10" i="5"/>
  <c r="V9" i="5"/>
  <c r="T9" i="5"/>
  <c r="T10" i="5"/>
  <c r="R10" i="5"/>
  <c r="P10" i="5"/>
  <c r="N10" i="5"/>
  <c r="L10" i="5"/>
  <c r="P12" i="5"/>
  <c r="N12" i="5"/>
  <c r="L12" i="5"/>
  <c r="R9" i="5"/>
  <c r="P9" i="5"/>
  <c r="N9" i="5"/>
  <c r="L9" i="5"/>
  <c r="L32" i="1" l="1"/>
  <c r="L20" i="1"/>
  <c r="K20" i="1"/>
  <c r="H45" i="1" l="1"/>
  <c r="E36" i="4" l="1"/>
  <c r="I19" i="2"/>
  <c r="D6" i="2"/>
  <c r="E10" i="2"/>
  <c r="E17" i="2" s="1"/>
  <c r="E12" i="2"/>
  <c r="C38" i="3"/>
  <c r="C33" i="3"/>
  <c r="C30" i="3"/>
  <c r="C24" i="3"/>
  <c r="C39" i="3" s="1"/>
  <c r="C18" i="3"/>
  <c r="C12" i="3"/>
  <c r="C6" i="3"/>
</calcChain>
</file>

<file path=xl/sharedStrings.xml><?xml version="1.0" encoding="utf-8"?>
<sst xmlns="http://schemas.openxmlformats.org/spreadsheetml/2006/main" count="250" uniqueCount="214">
  <si>
    <t>Cincin</t>
  </si>
  <si>
    <t>Catering</t>
  </si>
  <si>
    <t>(35+25)</t>
  </si>
  <si>
    <t>Suvernir</t>
  </si>
  <si>
    <t>gedung</t>
  </si>
  <si>
    <t>Perhiasan</t>
  </si>
  <si>
    <t>Gelang</t>
  </si>
  <si>
    <t>Kalung</t>
  </si>
  <si>
    <t>Alat sholat</t>
  </si>
  <si>
    <t>Mukena</t>
  </si>
  <si>
    <t>Sajadah</t>
  </si>
  <si>
    <t>Tasbih</t>
  </si>
  <si>
    <t>Al-Quran</t>
  </si>
  <si>
    <t>Perlengkapan Mandi</t>
  </si>
  <si>
    <t>Handuk x2</t>
  </si>
  <si>
    <t>Shampo</t>
  </si>
  <si>
    <t>Pasta gigi &amp; sikat gigi</t>
  </si>
  <si>
    <t>Body care</t>
  </si>
  <si>
    <t>Lulur</t>
  </si>
  <si>
    <t>body serum</t>
  </si>
  <si>
    <t>Deodorant</t>
  </si>
  <si>
    <t>Skincare</t>
  </si>
  <si>
    <t>micellar water garnier</t>
  </si>
  <si>
    <t>sabun muka Safi</t>
  </si>
  <si>
    <t>Suncreen</t>
  </si>
  <si>
    <t>Paket Skincare skintific</t>
  </si>
  <si>
    <t>Aksesoris</t>
  </si>
  <si>
    <t>Underware</t>
  </si>
  <si>
    <t>Baju dinas</t>
  </si>
  <si>
    <t>CD x3</t>
  </si>
  <si>
    <t>Bra x3</t>
  </si>
  <si>
    <t>Sabun Mandi</t>
  </si>
  <si>
    <t>body lotion &amp; Parfum</t>
  </si>
  <si>
    <t>Sepatu Running x2</t>
  </si>
  <si>
    <t>Total Keseluruhan</t>
  </si>
  <si>
    <t>Keseluruhan</t>
  </si>
  <si>
    <t>Seserahan</t>
  </si>
  <si>
    <t>Harga</t>
  </si>
  <si>
    <t>katering all</t>
  </si>
  <si>
    <t>Total</t>
  </si>
  <si>
    <t>QTY</t>
  </si>
  <si>
    <t>Tamu Undangan</t>
  </si>
  <si>
    <t>Engagement (10)</t>
  </si>
  <si>
    <t>Wedding (80)</t>
  </si>
  <si>
    <t>Post-Marriage (Reza) (50)</t>
  </si>
  <si>
    <t>Item</t>
  </si>
  <si>
    <t>Seragam</t>
  </si>
  <si>
    <t>Bude Sri</t>
  </si>
  <si>
    <t>Bule Lilis</t>
  </si>
  <si>
    <t>Bule Sri</t>
  </si>
  <si>
    <t>Bule Mul</t>
  </si>
  <si>
    <t>Bule Wiwik</t>
  </si>
  <si>
    <t>Bude Uas</t>
  </si>
  <si>
    <t xml:space="preserve"> </t>
  </si>
  <si>
    <t>Keluarga Reza</t>
  </si>
  <si>
    <t>Mba Tika</t>
  </si>
  <si>
    <t>Mba Rika</t>
  </si>
  <si>
    <t xml:space="preserve">Mba Ayu </t>
  </si>
  <si>
    <t>Mba lina</t>
  </si>
  <si>
    <t xml:space="preserve">Cewe </t>
  </si>
  <si>
    <t>Cowo</t>
  </si>
  <si>
    <t>Pupung</t>
  </si>
  <si>
    <t>Om Jay</t>
  </si>
  <si>
    <t>Daffa</t>
  </si>
  <si>
    <t>Raffa</t>
  </si>
  <si>
    <t>El</t>
  </si>
  <si>
    <t>Ardan</t>
  </si>
  <si>
    <t>Safa</t>
  </si>
  <si>
    <t>Nisa (bulek Sri)</t>
  </si>
  <si>
    <t>Kakaknya Mba Lina</t>
  </si>
  <si>
    <t xml:space="preserve">Uti </t>
  </si>
  <si>
    <t>Nida</t>
  </si>
  <si>
    <t>Lia</t>
  </si>
  <si>
    <t>Lita</t>
  </si>
  <si>
    <t>Intan</t>
  </si>
  <si>
    <t>Mba Sari</t>
  </si>
  <si>
    <t>Bulek  1</t>
  </si>
  <si>
    <t>Bulek  2</t>
  </si>
  <si>
    <t>Bulek  3</t>
  </si>
  <si>
    <t>Rivo</t>
  </si>
  <si>
    <t>Hasan</t>
  </si>
  <si>
    <t>Hanif</t>
  </si>
  <si>
    <t>Rizky</t>
  </si>
  <si>
    <t>Yusuf</t>
  </si>
  <si>
    <t>Fafa</t>
  </si>
  <si>
    <t>Mba Iip</t>
  </si>
  <si>
    <t>Mba Pur</t>
  </si>
  <si>
    <t>Mba Nining</t>
  </si>
  <si>
    <t>Mba Nas</t>
  </si>
  <si>
    <t>Mba Nadia</t>
  </si>
  <si>
    <t>Mba Kardi</t>
  </si>
  <si>
    <t>Mba Sitri</t>
  </si>
  <si>
    <t>Mas Anto</t>
  </si>
  <si>
    <t>Mas Fajar</t>
  </si>
  <si>
    <t>Mas DWI</t>
  </si>
  <si>
    <t>Mas Kardi</t>
  </si>
  <si>
    <t>Om Mur</t>
  </si>
  <si>
    <t>Mas Angga</t>
  </si>
  <si>
    <t>Mas Atik</t>
  </si>
  <si>
    <t>Mas Sitri</t>
  </si>
  <si>
    <t>Om Badri</t>
  </si>
  <si>
    <t>Arik</t>
  </si>
  <si>
    <t>Reno</t>
  </si>
  <si>
    <t>Valen</t>
  </si>
  <si>
    <t>Rezi</t>
  </si>
  <si>
    <t>Rakhay</t>
  </si>
  <si>
    <t>Komo</t>
  </si>
  <si>
    <t>Rapi</t>
  </si>
  <si>
    <t>Rehan</t>
  </si>
  <si>
    <t>Afrizal</t>
  </si>
  <si>
    <t>Zaky</t>
  </si>
  <si>
    <t>Al</t>
  </si>
  <si>
    <t>Keluarga Talitha</t>
  </si>
  <si>
    <t>Mba Anti</t>
  </si>
  <si>
    <t>Tante Andri</t>
  </si>
  <si>
    <t>Tanten Tuti</t>
  </si>
  <si>
    <t xml:space="preserve">Tante Sofi </t>
  </si>
  <si>
    <t>Mbah Sri</t>
  </si>
  <si>
    <t>Nisa</t>
  </si>
  <si>
    <t>Danesh</t>
  </si>
  <si>
    <t>Cindy</t>
  </si>
  <si>
    <t>Istri wa edon 1</t>
  </si>
  <si>
    <t>Istri wa edon 2</t>
  </si>
  <si>
    <t>Mas Satria</t>
  </si>
  <si>
    <t>Om iyan</t>
  </si>
  <si>
    <t>Om Pais</t>
  </si>
  <si>
    <t>Om Sigit</t>
  </si>
  <si>
    <t>Arkan</t>
  </si>
  <si>
    <t>Alip</t>
  </si>
  <si>
    <t>Gandi</t>
  </si>
  <si>
    <t>Mbah Sri Kakung</t>
  </si>
  <si>
    <t>Cantika?</t>
  </si>
  <si>
    <t>Keluarga Bapak 1</t>
  </si>
  <si>
    <t>Keluarga Bapak 2</t>
  </si>
  <si>
    <t>Keluarga Bapak 3</t>
  </si>
  <si>
    <t>Tia</t>
  </si>
  <si>
    <t>KikI</t>
  </si>
  <si>
    <t>Riska</t>
  </si>
  <si>
    <t>Lecty</t>
  </si>
  <si>
    <t>Jijah</t>
  </si>
  <si>
    <t>Nana</t>
  </si>
  <si>
    <t>Kuliah</t>
  </si>
  <si>
    <t>Tunangan / Nikah</t>
  </si>
  <si>
    <t>After (Jpn/Rmh)</t>
  </si>
  <si>
    <t>T</t>
  </si>
  <si>
    <t>R</t>
  </si>
  <si>
    <t>2028 =</t>
  </si>
  <si>
    <t>Tiap THR/BONUS/INTENSIF =</t>
  </si>
  <si>
    <t xml:space="preserve">2028 = </t>
  </si>
  <si>
    <t>2 orang</t>
  </si>
  <si>
    <t>dan 35 pegangan after</t>
  </si>
  <si>
    <t>THR AND BONUS =</t>
  </si>
  <si>
    <t>DALAM 1 TAHUN</t>
  </si>
  <si>
    <t>INTENSIF 2X AND THR =</t>
  </si>
  <si>
    <t>TOTAL / TAHUN =</t>
  </si>
  <si>
    <t>(POST-MERRIAGE)</t>
  </si>
  <si>
    <t>X 3 TAHUN =</t>
  </si>
  <si>
    <t xml:space="preserve">36 BULAN </t>
  </si>
  <si>
    <t>TARGET 75 JT lamaran + nikah</t>
  </si>
  <si>
    <t>ahsan</t>
  </si>
  <si>
    <t>mcd ngasih kulit ayam</t>
  </si>
  <si>
    <t>kondangan</t>
  </si>
  <si>
    <t xml:space="preserve">lacoco </t>
  </si>
  <si>
    <t>nonton</t>
  </si>
  <si>
    <t>prj</t>
  </si>
  <si>
    <t>pasar modern bsd</t>
  </si>
  <si>
    <t xml:space="preserve">kopken </t>
  </si>
  <si>
    <t>alisan &amp; kfc</t>
  </si>
  <si>
    <t>aeon nonton &amp; solaria</t>
  </si>
  <si>
    <t>lurve</t>
  </si>
  <si>
    <t>kantin bsd</t>
  </si>
  <si>
    <t>ruang rimba puncak</t>
  </si>
  <si>
    <t>resto storwberry puncak</t>
  </si>
  <si>
    <t>cofee shop samping umaku</t>
  </si>
  <si>
    <t>umaku cibubur</t>
  </si>
  <si>
    <t>mamagaio &amp; renan</t>
  </si>
  <si>
    <t>bcbd</t>
  </si>
  <si>
    <t>ayce galaxy</t>
  </si>
  <si>
    <t>taichan block m</t>
  </si>
  <si>
    <t>bkt</t>
  </si>
  <si>
    <t>bagi kopi</t>
  </si>
  <si>
    <t>pecel lele kali malang</t>
  </si>
  <si>
    <t>tim</t>
  </si>
  <si>
    <t>vapestore</t>
  </si>
  <si>
    <t>total sks</t>
  </si>
  <si>
    <t>sks smt 1</t>
  </si>
  <si>
    <t>sks smt 2</t>
  </si>
  <si>
    <t>sks smt 3</t>
  </si>
  <si>
    <t>sks smt 4</t>
  </si>
  <si>
    <t>sks smt 5</t>
  </si>
  <si>
    <t>sks smt 6</t>
  </si>
  <si>
    <t>sks smt 7</t>
  </si>
  <si>
    <t>sks smt 8</t>
  </si>
  <si>
    <t>Actual</t>
  </si>
  <si>
    <t>Accum</t>
  </si>
  <si>
    <t>Plan 1</t>
  </si>
  <si>
    <t>Plan 2</t>
  </si>
  <si>
    <t>Bule Giyani</t>
  </si>
  <si>
    <t>RAB RETAS</t>
  </si>
  <si>
    <t>Darurat</t>
  </si>
  <si>
    <t>Yangti (awal bulan)</t>
  </si>
  <si>
    <t>Pegangan (jajan)</t>
  </si>
  <si>
    <t>Main w/ thal</t>
  </si>
  <si>
    <t>Income</t>
  </si>
  <si>
    <t>Susu yangkung</t>
  </si>
  <si>
    <t xml:space="preserve">CHALLENGE </t>
  </si>
  <si>
    <t>BELI EMAS PAS THR</t>
  </si>
  <si>
    <t>Paketan</t>
  </si>
  <si>
    <t>Bantu Mbak Tika (sampe April) AFTER NYA BUAT NABUNG</t>
  </si>
  <si>
    <t>Start Nabung di yangti</t>
  </si>
  <si>
    <t>Nabung Gnti hp</t>
  </si>
  <si>
    <t>Sabun muka dan parfume</t>
  </si>
  <si>
    <t>Makan atau (kasih yangti per minggu)</t>
  </si>
  <si>
    <t>beli 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</si>
</sst>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p&quot;* #,##0_-;\-&quot;Rp&quot;* #,##0_-;_-&quot;Rp&quot;* &quot;-&quot;_-;_-@_-"/>
    <numFmt numFmtId="165" formatCode="_-[$Rp-421]* #,##0.00_-;\-[$Rp-421]* #,##0.00_-;_-[$Rp-421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2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Font="1" applyBorder="1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M45"/>
  <sheetViews>
    <sheetView topLeftCell="A7" workbookViewId="0">
      <selection activeCell="H20" sqref="H20"/>
    </sheetView>
  </sheetViews>
  <sheetFormatPr defaultRowHeight="15" x14ac:dyDescent="0.25"/>
  <cols>
    <col min="2" max="2" width="30.85546875" bestFit="1" customWidth="1"/>
    <col min="3" max="3" width="9.140625" style="35" bestFit="1" customWidth="1"/>
    <col min="7" max="7" width="17.7109375" bestFit="1" customWidth="1"/>
    <col min="8" max="8" width="15.5703125" bestFit="1" customWidth="1"/>
    <col min="10" max="10" width="26.5703125" bestFit="1" customWidth="1"/>
    <col min="11" max="11" width="28.140625" bestFit="1" customWidth="1"/>
    <col min="12" max="12" width="16.5703125" bestFit="1" customWidth="1"/>
    <col min="13" max="13" width="17.85546875" bestFit="1" customWidth="1"/>
  </cols>
  <sheetData>
    <row r="15" spans="10:12" x14ac:dyDescent="0.25">
      <c r="K15" t="s">
        <v>142</v>
      </c>
      <c r="L15" t="s">
        <v>143</v>
      </c>
    </row>
    <row r="16" spans="10:12" ht="14.25" customHeight="1" x14ac:dyDescent="0.25">
      <c r="J16" t="s">
        <v>144</v>
      </c>
      <c r="K16" s="36">
        <v>450000</v>
      </c>
    </row>
    <row r="17" spans="10:13" x14ac:dyDescent="0.25">
      <c r="J17" t="s">
        <v>145</v>
      </c>
      <c r="K17" s="36">
        <v>150000</v>
      </c>
      <c r="L17" s="36">
        <v>300000</v>
      </c>
    </row>
    <row r="19" spans="10:13" x14ac:dyDescent="0.25">
      <c r="K19" s="36">
        <v>600000</v>
      </c>
    </row>
    <row r="20" spans="10:13" x14ac:dyDescent="0.25">
      <c r="J20" t="s">
        <v>146</v>
      </c>
      <c r="K20" s="36">
        <f>K19*36</f>
        <v>21600000</v>
      </c>
      <c r="L20" s="36">
        <f>L17*36</f>
        <v>10800000</v>
      </c>
    </row>
    <row r="21" spans="10:13" x14ac:dyDescent="0.25">
      <c r="K21" s="36"/>
    </row>
    <row r="25" spans="10:13" x14ac:dyDescent="0.25">
      <c r="J25" t="s">
        <v>152</v>
      </c>
    </row>
    <row r="26" spans="10:13" x14ac:dyDescent="0.25">
      <c r="J26" t="s">
        <v>147</v>
      </c>
      <c r="L26" s="36">
        <v>500000</v>
      </c>
    </row>
    <row r="27" spans="10:13" x14ac:dyDescent="0.25">
      <c r="L27" s="36"/>
    </row>
    <row r="28" spans="10:13" x14ac:dyDescent="0.25">
      <c r="J28" t="s">
        <v>145</v>
      </c>
      <c r="K28" t="s">
        <v>151</v>
      </c>
      <c r="L28" s="36">
        <v>1000000</v>
      </c>
    </row>
    <row r="29" spans="10:13" x14ac:dyDescent="0.25">
      <c r="J29" t="s">
        <v>144</v>
      </c>
      <c r="K29" t="s">
        <v>153</v>
      </c>
      <c r="L29" s="36">
        <v>1500000</v>
      </c>
    </row>
    <row r="30" spans="10:13" x14ac:dyDescent="0.25">
      <c r="L30" s="36"/>
    </row>
    <row r="31" spans="10:13" x14ac:dyDescent="0.25">
      <c r="K31" t="s">
        <v>154</v>
      </c>
      <c r="L31" s="36">
        <v>2500000</v>
      </c>
    </row>
    <row r="32" spans="10:13" x14ac:dyDescent="0.25">
      <c r="K32" t="s">
        <v>156</v>
      </c>
      <c r="L32" s="36">
        <f>L31*3</f>
        <v>7500000</v>
      </c>
      <c r="M32" t="s">
        <v>155</v>
      </c>
    </row>
    <row r="34" spans="7:12" x14ac:dyDescent="0.25">
      <c r="L34" s="36"/>
    </row>
    <row r="37" spans="7:12" x14ac:dyDescent="0.25">
      <c r="K37" t="s">
        <v>148</v>
      </c>
      <c r="L37" t="s">
        <v>157</v>
      </c>
    </row>
    <row r="38" spans="7:12" x14ac:dyDescent="0.25">
      <c r="K38" t="s">
        <v>158</v>
      </c>
      <c r="L38" t="s">
        <v>149</v>
      </c>
    </row>
    <row r="39" spans="7:12" x14ac:dyDescent="0.25">
      <c r="K39" t="s">
        <v>150</v>
      </c>
    </row>
    <row r="42" spans="7:12" x14ac:dyDescent="0.25">
      <c r="G42" s="36">
        <v>150000000</v>
      </c>
    </row>
    <row r="45" spans="7:12" x14ac:dyDescent="0.25">
      <c r="H45" s="36">
        <f>G42/48</f>
        <v>3125000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1"/>
  <sheetViews>
    <sheetView tabSelected="1" topLeftCell="A4" zoomScale="85" zoomScaleNormal="85" workbookViewId="0">
      <selection activeCell="B10" sqref="B10:C10"/>
    </sheetView>
  </sheetViews>
  <sheetFormatPr defaultRowHeight="15" x14ac:dyDescent="0.25"/>
  <cols>
    <col min="2" max="2" width="21.140625" style="37" customWidth="1"/>
    <col min="3" max="3" width="15.5703125" bestFit="1" customWidth="1"/>
    <col min="6" max="6" width="22" style="37" customWidth="1"/>
    <col min="7" max="7" width="16.5703125" bestFit="1" customWidth="1"/>
    <col min="8" max="8" width="11.28515625" customWidth="1"/>
    <col min="9" max="9" width="19.85546875" customWidth="1"/>
    <col min="10" max="10" width="15.5703125" bestFit="1" customWidth="1"/>
    <col min="12" max="12" width="17.42578125" bestFit="1" customWidth="1"/>
    <col min="13" max="13" width="15.5703125" bestFit="1" customWidth="1"/>
  </cols>
  <sheetData>
    <row r="3" spans="2:14" x14ac:dyDescent="0.25">
      <c r="B3" s="37" t="s">
        <v>141</v>
      </c>
      <c r="C3" s="36">
        <v>1000000</v>
      </c>
      <c r="G3" s="36"/>
    </row>
    <row r="4" spans="2:14" x14ac:dyDescent="0.25">
      <c r="B4" s="38" t="s">
        <v>200</v>
      </c>
      <c r="C4" s="36">
        <v>700000</v>
      </c>
      <c r="F4" s="39"/>
      <c r="G4" s="36"/>
      <c r="L4" s="37"/>
      <c r="M4" s="36"/>
    </row>
    <row r="5" spans="2:14" ht="30" x14ac:dyDescent="0.25">
      <c r="B5" s="37" t="s">
        <v>212</v>
      </c>
      <c r="C5" s="36">
        <v>1200000</v>
      </c>
      <c r="G5" s="36"/>
      <c r="M5" s="36"/>
    </row>
    <row r="6" spans="2:14" s="41" customFormat="1" ht="45" x14ac:dyDescent="0.25">
      <c r="B6" s="39" t="s">
        <v>208</v>
      </c>
      <c r="C6" s="40">
        <v>850000</v>
      </c>
      <c r="F6" s="39"/>
      <c r="G6" s="40"/>
      <c r="L6"/>
      <c r="M6" s="36"/>
      <c r="N6"/>
    </row>
    <row r="7" spans="2:14" x14ac:dyDescent="0.25">
      <c r="B7" s="37" t="s">
        <v>197</v>
      </c>
      <c r="C7" s="36">
        <v>500000</v>
      </c>
      <c r="G7" s="40"/>
      <c r="L7" s="47"/>
      <c r="M7" s="48"/>
      <c r="N7" s="44"/>
    </row>
    <row r="8" spans="2:14" x14ac:dyDescent="0.25">
      <c r="B8" s="37" t="s">
        <v>198</v>
      </c>
      <c r="C8" s="36">
        <v>400000</v>
      </c>
      <c r="G8" s="36"/>
      <c r="L8" s="47"/>
      <c r="M8" s="48"/>
      <c r="N8" s="44"/>
    </row>
    <row r="9" spans="2:14" x14ac:dyDescent="0.25">
      <c r="B9" s="37" t="s">
        <v>209</v>
      </c>
      <c r="C9" s="36">
        <v>200000</v>
      </c>
      <c r="G9" s="36"/>
      <c r="M9" s="36"/>
    </row>
    <row r="10" spans="2:14" x14ac:dyDescent="0.25">
      <c r="B10" s="37" t="s">
        <v>201</v>
      </c>
      <c r="C10" s="36">
        <v>1000000</v>
      </c>
      <c r="G10" s="36"/>
      <c r="I10" s="45"/>
      <c r="J10" s="46"/>
      <c r="L10" s="47"/>
      <c r="M10" s="48"/>
    </row>
    <row r="11" spans="2:14" x14ac:dyDescent="0.25">
      <c r="B11" s="37" t="s">
        <v>213</v>
      </c>
      <c r="C11" s="36">
        <v>100000</v>
      </c>
      <c r="G11" s="36"/>
      <c r="I11" s="45"/>
      <c r="J11" s="46"/>
      <c r="L11" s="47"/>
      <c r="M11" s="48"/>
    </row>
    <row r="12" spans="2:14" ht="30" customHeight="1" x14ac:dyDescent="0.25">
      <c r="B12" s="37" t="s">
        <v>199</v>
      </c>
      <c r="C12" s="36">
        <v>200000</v>
      </c>
      <c r="I12" s="45"/>
      <c r="J12" s="46"/>
      <c r="L12" s="47"/>
      <c r="M12" s="48"/>
    </row>
    <row r="13" spans="2:14" x14ac:dyDescent="0.25">
      <c r="B13" s="37" t="s">
        <v>202</v>
      </c>
      <c r="C13" s="36">
        <v>300000</v>
      </c>
      <c r="L13" s="47"/>
      <c r="M13" s="48"/>
      <c r="N13" s="44"/>
    </row>
    <row r="14" spans="2:14" ht="30" x14ac:dyDescent="0.25">
      <c r="B14" s="37" t="s">
        <v>211</v>
      </c>
      <c r="C14" s="36">
        <v>100000</v>
      </c>
      <c r="L14" s="47"/>
      <c r="M14" s="48"/>
      <c r="N14" s="44"/>
    </row>
    <row r="15" spans="2:14" x14ac:dyDescent="0.25">
      <c r="B15" s="37" t="s">
        <v>210</v>
      </c>
      <c r="C15" s="36">
        <v>200000</v>
      </c>
      <c r="L15" s="47"/>
      <c r="M15" s="48"/>
      <c r="N15" s="44"/>
    </row>
    <row r="16" spans="2:14" x14ac:dyDescent="0.25">
      <c r="B16" s="37" t="s">
        <v>204</v>
      </c>
      <c r="C16" s="36">
        <v>200000</v>
      </c>
      <c r="L16" s="47"/>
      <c r="M16" s="48"/>
      <c r="N16" s="44"/>
    </row>
    <row r="17" spans="2:13" x14ac:dyDescent="0.25">
      <c r="B17" s="37" t="s">
        <v>205</v>
      </c>
      <c r="C17" s="36">
        <v>150000</v>
      </c>
      <c r="M17" s="36"/>
    </row>
    <row r="18" spans="2:13" x14ac:dyDescent="0.25">
      <c r="B18" s="37" t="s">
        <v>207</v>
      </c>
      <c r="C18" s="36">
        <v>120000</v>
      </c>
    </row>
    <row r="19" spans="2:13" x14ac:dyDescent="0.25">
      <c r="B19" s="47" t="s">
        <v>206</v>
      </c>
      <c r="C19" s="47"/>
      <c r="M19" s="36"/>
    </row>
    <row r="20" spans="2:13" x14ac:dyDescent="0.25">
      <c r="M20" s="36"/>
    </row>
    <row r="21" spans="2:13" x14ac:dyDescent="0.25">
      <c r="B21" s="37" t="s">
        <v>39</v>
      </c>
      <c r="C21" s="36">
        <f>SUM(C3:C18)</f>
        <v>7220000</v>
      </c>
      <c r="G21" s="36"/>
      <c r="M21" s="36"/>
    </row>
    <row r="22" spans="2:13" x14ac:dyDescent="0.25">
      <c r="B22" s="37" t="s">
        <v>203</v>
      </c>
      <c r="C22" s="36">
        <v>7200000</v>
      </c>
      <c r="M22" s="36"/>
    </row>
    <row r="23" spans="2:13" x14ac:dyDescent="0.25">
      <c r="M23" s="36"/>
    </row>
    <row r="25" spans="2:13" x14ac:dyDescent="0.25">
      <c r="M25" s="36"/>
    </row>
    <row r="26" spans="2:13" x14ac:dyDescent="0.25">
      <c r="L26" s="36"/>
      <c r="M26" s="36"/>
    </row>
    <row r="30" spans="2:13" x14ac:dyDescent="0.25">
      <c r="G30" s="36"/>
      <c r="M30" s="36"/>
    </row>
    <row r="42" spans="6:10" x14ac:dyDescent="0.25">
      <c r="G42" s="36"/>
    </row>
    <row r="43" spans="6:10" x14ac:dyDescent="0.25">
      <c r="F43" s="39"/>
      <c r="G43" s="36"/>
    </row>
    <row r="44" spans="6:10" x14ac:dyDescent="0.25">
      <c r="G44" s="36"/>
    </row>
    <row r="45" spans="6:10" x14ac:dyDescent="0.25">
      <c r="G45" s="36"/>
    </row>
    <row r="46" spans="6:10" x14ac:dyDescent="0.25">
      <c r="F46" s="39"/>
      <c r="G46" s="40"/>
      <c r="H46" s="41"/>
      <c r="I46" s="41"/>
      <c r="J46" s="41"/>
    </row>
    <row r="47" spans="6:10" x14ac:dyDescent="0.25">
      <c r="G47" s="40"/>
    </row>
    <row r="48" spans="6:10" x14ac:dyDescent="0.25">
      <c r="G48" s="36"/>
    </row>
    <row r="49" spans="7:10" x14ac:dyDescent="0.25">
      <c r="G49" s="36"/>
    </row>
    <row r="50" spans="7:10" x14ac:dyDescent="0.25">
      <c r="G50" s="36"/>
      <c r="I50" s="42"/>
      <c r="J50" s="43"/>
    </row>
    <row r="51" spans="7:10" ht="15" customHeight="1" x14ac:dyDescent="0.25">
      <c r="I51" s="42"/>
      <c r="J51" s="43"/>
    </row>
    <row r="58" spans="7:10" x14ac:dyDescent="0.25">
      <c r="G58" s="36"/>
    </row>
    <row r="67" spans="5:7" x14ac:dyDescent="0.25">
      <c r="G67" s="36"/>
    </row>
    <row r="69" spans="5:7" x14ac:dyDescent="0.25">
      <c r="E69" s="37"/>
      <c r="F69"/>
    </row>
    <row r="70" spans="5:7" x14ac:dyDescent="0.25">
      <c r="E70" s="37"/>
      <c r="F70"/>
    </row>
    <row r="71" spans="5:7" x14ac:dyDescent="0.25">
      <c r="E71" s="37"/>
      <c r="F71"/>
    </row>
  </sheetData>
  <mergeCells count="11">
    <mergeCell ref="N7:N8"/>
    <mergeCell ref="N13:N16"/>
    <mergeCell ref="I10:I12"/>
    <mergeCell ref="J10:J12"/>
    <mergeCell ref="B19:C19"/>
    <mergeCell ref="L10:L12"/>
    <mergeCell ref="M10:M12"/>
    <mergeCell ref="L13:L16"/>
    <mergeCell ref="M13:M16"/>
    <mergeCell ref="L7:L8"/>
    <mergeCell ref="M7:M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3"/>
  <sheetViews>
    <sheetView topLeftCell="D1" workbookViewId="0">
      <selection activeCell="N17" sqref="N17"/>
    </sheetView>
  </sheetViews>
  <sheetFormatPr defaultRowHeight="15" x14ac:dyDescent="0.25"/>
  <sheetData>
    <row r="2" spans="2:26" x14ac:dyDescent="0.25">
      <c r="B2" t="s">
        <v>159</v>
      </c>
    </row>
    <row r="3" spans="2:26" x14ac:dyDescent="0.25">
      <c r="B3" t="s">
        <v>160</v>
      </c>
    </row>
    <row r="4" spans="2:26" x14ac:dyDescent="0.25">
      <c r="B4" t="s">
        <v>159</v>
      </c>
      <c r="P4">
        <v>20</v>
      </c>
      <c r="T4">
        <v>50</v>
      </c>
      <c r="X4">
        <v>80</v>
      </c>
    </row>
    <row r="5" spans="2:26" x14ac:dyDescent="0.25">
      <c r="B5" t="s">
        <v>161</v>
      </c>
    </row>
    <row r="6" spans="2:26" x14ac:dyDescent="0.25">
      <c r="B6" t="s">
        <v>162</v>
      </c>
      <c r="M6" s="44">
        <v>21</v>
      </c>
      <c r="N6" s="44"/>
      <c r="O6" s="44"/>
      <c r="P6" s="44"/>
      <c r="Q6" s="44">
        <v>22</v>
      </c>
      <c r="R6" s="44"/>
      <c r="S6" s="44"/>
      <c r="T6" s="44"/>
      <c r="U6" s="44">
        <v>23</v>
      </c>
      <c r="V6" s="44"/>
      <c r="W6" s="44"/>
      <c r="X6" s="44"/>
    </row>
    <row r="7" spans="2:26" x14ac:dyDescent="0.25">
      <c r="B7" t="s">
        <v>163</v>
      </c>
      <c r="K7" s="44">
        <v>23</v>
      </c>
      <c r="L7" s="44"/>
      <c r="M7" s="44">
        <v>24</v>
      </c>
      <c r="N7" s="44"/>
      <c r="O7" s="44"/>
      <c r="P7" s="44"/>
      <c r="Q7" s="44">
        <v>25</v>
      </c>
      <c r="R7" s="44"/>
      <c r="S7" s="44"/>
      <c r="T7" s="44"/>
      <c r="U7" s="44">
        <v>26</v>
      </c>
      <c r="V7" s="44"/>
      <c r="W7" s="44"/>
      <c r="X7" s="44"/>
    </row>
    <row r="8" spans="2:26" x14ac:dyDescent="0.25">
      <c r="B8" t="s">
        <v>164</v>
      </c>
      <c r="I8" t="s">
        <v>184</v>
      </c>
      <c r="K8" t="s">
        <v>185</v>
      </c>
      <c r="L8" t="s">
        <v>194</v>
      </c>
      <c r="M8" t="s">
        <v>186</v>
      </c>
      <c r="N8" t="s">
        <v>194</v>
      </c>
      <c r="O8" t="s">
        <v>187</v>
      </c>
      <c r="P8" t="s">
        <v>194</v>
      </c>
      <c r="Q8" t="s">
        <v>188</v>
      </c>
      <c r="R8" t="s">
        <v>194</v>
      </c>
      <c r="S8" t="s">
        <v>189</v>
      </c>
      <c r="T8" t="s">
        <v>194</v>
      </c>
      <c r="U8" t="s">
        <v>190</v>
      </c>
      <c r="V8" t="s">
        <v>194</v>
      </c>
      <c r="W8" t="s">
        <v>191</v>
      </c>
      <c r="X8" t="s">
        <v>194</v>
      </c>
      <c r="Y8" t="s">
        <v>192</v>
      </c>
      <c r="Z8" t="s">
        <v>194</v>
      </c>
    </row>
    <row r="9" spans="2:26" x14ac:dyDescent="0.25">
      <c r="B9" t="s">
        <v>165</v>
      </c>
      <c r="I9" s="49">
        <v>144</v>
      </c>
      <c r="J9" t="s">
        <v>195</v>
      </c>
      <c r="K9">
        <v>24</v>
      </c>
      <c r="L9">
        <f>K9</f>
        <v>24</v>
      </c>
      <c r="M9">
        <v>24</v>
      </c>
      <c r="N9">
        <f>L9+M9</f>
        <v>48</v>
      </c>
      <c r="O9">
        <v>24</v>
      </c>
      <c r="P9">
        <f>O9+N9</f>
        <v>72</v>
      </c>
      <c r="Q9">
        <v>24</v>
      </c>
      <c r="R9">
        <f>Q9+P9</f>
        <v>96</v>
      </c>
      <c r="S9">
        <v>24</v>
      </c>
      <c r="T9">
        <f>S9+R9</f>
        <v>120</v>
      </c>
      <c r="U9">
        <v>24</v>
      </c>
      <c r="V9">
        <f>U9+T9</f>
        <v>144</v>
      </c>
    </row>
    <row r="10" spans="2:26" x14ac:dyDescent="0.25">
      <c r="I10" s="49"/>
      <c r="J10" t="s">
        <v>196</v>
      </c>
      <c r="K10">
        <v>20</v>
      </c>
      <c r="L10">
        <f>K10</f>
        <v>20</v>
      </c>
      <c r="M10">
        <v>23</v>
      </c>
      <c r="N10">
        <f>M10+L10</f>
        <v>43</v>
      </c>
      <c r="O10">
        <v>21</v>
      </c>
      <c r="P10">
        <f>O10+N10</f>
        <v>64</v>
      </c>
      <c r="Q10">
        <v>24</v>
      </c>
      <c r="R10">
        <f>Q10+P10</f>
        <v>88</v>
      </c>
      <c r="S10">
        <v>24</v>
      </c>
      <c r="T10">
        <f>S10+R10</f>
        <v>112</v>
      </c>
      <c r="U10">
        <v>24</v>
      </c>
      <c r="V10">
        <f>U10+T10</f>
        <v>136</v>
      </c>
      <c r="W10">
        <v>8</v>
      </c>
      <c r="X10">
        <f>W10+V10</f>
        <v>144</v>
      </c>
    </row>
    <row r="11" spans="2:26" x14ac:dyDescent="0.25">
      <c r="I11" s="49"/>
    </row>
    <row r="12" spans="2:26" x14ac:dyDescent="0.25">
      <c r="B12" t="s">
        <v>166</v>
      </c>
      <c r="I12" s="49"/>
      <c r="J12" t="s">
        <v>193</v>
      </c>
      <c r="K12">
        <v>20</v>
      </c>
      <c r="L12">
        <f>K12</f>
        <v>20</v>
      </c>
      <c r="M12">
        <v>23</v>
      </c>
      <c r="N12">
        <f>M12+L12</f>
        <v>43</v>
      </c>
      <c r="O12">
        <v>21</v>
      </c>
      <c r="P12">
        <f>O12+N12</f>
        <v>64</v>
      </c>
    </row>
    <row r="13" spans="2:26" x14ac:dyDescent="0.25">
      <c r="B13" t="s">
        <v>167</v>
      </c>
    </row>
    <row r="14" spans="2:26" x14ac:dyDescent="0.25">
      <c r="B14" t="s">
        <v>168</v>
      </c>
    </row>
    <row r="15" spans="2:26" x14ac:dyDescent="0.25">
      <c r="B15" t="s">
        <v>169</v>
      </c>
    </row>
    <row r="16" spans="2:26" x14ac:dyDescent="0.25">
      <c r="B16" t="s">
        <v>170</v>
      </c>
    </row>
    <row r="17" spans="2:2" x14ac:dyDescent="0.25">
      <c r="B17" t="s">
        <v>171</v>
      </c>
    </row>
    <row r="18" spans="2:2" x14ac:dyDescent="0.25">
      <c r="B18" t="s">
        <v>172</v>
      </c>
    </row>
    <row r="19" spans="2:2" x14ac:dyDescent="0.25">
      <c r="B19" t="s">
        <v>173</v>
      </c>
    </row>
    <row r="20" spans="2:2" x14ac:dyDescent="0.25">
      <c r="B20" t="s">
        <v>174</v>
      </c>
    </row>
    <row r="21" spans="2:2" x14ac:dyDescent="0.25">
      <c r="B21" t="s">
        <v>162</v>
      </c>
    </row>
    <row r="22" spans="2:2" x14ac:dyDescent="0.25">
      <c r="B22" t="s">
        <v>169</v>
      </c>
    </row>
    <row r="23" spans="2:2" x14ac:dyDescent="0.25">
      <c r="B23" t="s">
        <v>175</v>
      </c>
    </row>
    <row r="24" spans="2:2" x14ac:dyDescent="0.25">
      <c r="B24" t="s">
        <v>176</v>
      </c>
    </row>
    <row r="25" spans="2:2" x14ac:dyDescent="0.25">
      <c r="B25" t="s">
        <v>177</v>
      </c>
    </row>
    <row r="26" spans="2:2" x14ac:dyDescent="0.25">
      <c r="B26" t="s">
        <v>178</v>
      </c>
    </row>
    <row r="27" spans="2:2" x14ac:dyDescent="0.25">
      <c r="B27" t="s">
        <v>169</v>
      </c>
    </row>
    <row r="28" spans="2:2" x14ac:dyDescent="0.25">
      <c r="B28" t="s">
        <v>179</v>
      </c>
    </row>
    <row r="29" spans="2:2" x14ac:dyDescent="0.25">
      <c r="B29" t="s">
        <v>180</v>
      </c>
    </row>
    <row r="30" spans="2:2" x14ac:dyDescent="0.25">
      <c r="B30" t="s">
        <v>181</v>
      </c>
    </row>
    <row r="31" spans="2:2" x14ac:dyDescent="0.25">
      <c r="B31" t="s">
        <v>182</v>
      </c>
    </row>
    <row r="32" spans="2:2" x14ac:dyDescent="0.25">
      <c r="B32" t="s">
        <v>183</v>
      </c>
    </row>
    <row r="33" spans="2:2" x14ac:dyDescent="0.25">
      <c r="B33" t="s">
        <v>162</v>
      </c>
    </row>
  </sheetData>
  <mergeCells count="8">
    <mergeCell ref="M6:P6"/>
    <mergeCell ref="Q6:T6"/>
    <mergeCell ref="U6:X6"/>
    <mergeCell ref="I9:I12"/>
    <mergeCell ref="M7:P7"/>
    <mergeCell ref="K7:L7"/>
    <mergeCell ref="Q7:T7"/>
    <mergeCell ref="U7:X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H7" sqref="H7:H17"/>
    </sheetView>
  </sheetViews>
  <sheetFormatPr defaultRowHeight="15" x14ac:dyDescent="0.25"/>
  <cols>
    <col min="2" max="2" width="22.7109375" bestFit="1" customWidth="1"/>
    <col min="3" max="3" width="11" customWidth="1"/>
    <col min="4" max="4" width="15.140625" style="1" bestFit="1" customWidth="1"/>
    <col min="5" max="5" width="14.85546875" customWidth="1"/>
    <col min="6" max="6" width="8.140625" customWidth="1"/>
    <col min="7" max="7" width="13.7109375" style="1" bestFit="1" customWidth="1"/>
    <col min="8" max="8" width="13.7109375" style="1" customWidth="1"/>
    <col min="9" max="9" width="26.140625" customWidth="1"/>
  </cols>
  <sheetData>
    <row r="1" spans="2:10" ht="15.75" thickBot="1" x14ac:dyDescent="0.3"/>
    <row r="2" spans="2:10" ht="15.75" thickBot="1" x14ac:dyDescent="0.3">
      <c r="B2" s="50" t="s">
        <v>42</v>
      </c>
      <c r="C2" s="51"/>
      <c r="D2" s="52"/>
      <c r="J2" s="6"/>
    </row>
    <row r="3" spans="2:10" x14ac:dyDescent="0.25">
      <c r="B3" s="21" t="s">
        <v>45</v>
      </c>
      <c r="C3" s="22" t="s">
        <v>40</v>
      </c>
      <c r="D3" s="23" t="s">
        <v>37</v>
      </c>
      <c r="I3" s="6"/>
      <c r="J3" s="6"/>
    </row>
    <row r="4" spans="2:10" x14ac:dyDescent="0.25">
      <c r="B4" s="11" t="s">
        <v>0</v>
      </c>
      <c r="C4" s="5">
        <v>2</v>
      </c>
      <c r="D4" s="12">
        <v>4000000</v>
      </c>
      <c r="I4" s="6"/>
      <c r="J4" s="6"/>
    </row>
    <row r="5" spans="2:10" ht="15.75" thickBot="1" x14ac:dyDescent="0.3">
      <c r="B5" s="18" t="s">
        <v>1</v>
      </c>
      <c r="C5" s="19" t="s">
        <v>2</v>
      </c>
      <c r="D5" s="20">
        <v>6000000</v>
      </c>
      <c r="I5" s="6"/>
      <c r="J5" s="6"/>
    </row>
    <row r="6" spans="2:10" ht="15.75" thickBot="1" x14ac:dyDescent="0.3">
      <c r="B6" s="50" t="s">
        <v>34</v>
      </c>
      <c r="C6" s="51"/>
      <c r="D6" s="26">
        <f>SUM(D4:D5)</f>
        <v>10000000</v>
      </c>
      <c r="I6" s="6"/>
      <c r="J6" s="6"/>
    </row>
    <row r="7" spans="2:10" ht="15.75" thickBot="1" x14ac:dyDescent="0.3">
      <c r="B7" s="6"/>
      <c r="C7" s="6"/>
      <c r="D7" s="8"/>
      <c r="I7" s="6">
        <v>2</v>
      </c>
      <c r="J7" s="6"/>
    </row>
    <row r="8" spans="2:10" ht="15.75" thickBot="1" x14ac:dyDescent="0.3">
      <c r="B8" s="53" t="s">
        <v>43</v>
      </c>
      <c r="C8" s="54"/>
      <c r="D8" s="54"/>
      <c r="E8" s="55"/>
      <c r="I8" s="6">
        <v>2</v>
      </c>
      <c r="J8" s="6"/>
    </row>
    <row r="9" spans="2:10" x14ac:dyDescent="0.25">
      <c r="B9" s="21" t="s">
        <v>45</v>
      </c>
      <c r="C9" s="22" t="s">
        <v>40</v>
      </c>
      <c r="D9" s="24" t="s">
        <v>37</v>
      </c>
      <c r="E9" s="23" t="s">
        <v>39</v>
      </c>
      <c r="I9" s="6"/>
      <c r="J9" s="6"/>
    </row>
    <row r="10" spans="2:10" x14ac:dyDescent="0.25">
      <c r="B10" s="11" t="s">
        <v>41</v>
      </c>
      <c r="C10" s="16">
        <v>400</v>
      </c>
      <c r="D10" s="10">
        <v>2000</v>
      </c>
      <c r="E10" s="12">
        <f>C10*D10</f>
        <v>800000</v>
      </c>
      <c r="I10" s="6">
        <v>2</v>
      </c>
    </row>
    <row r="11" spans="2:10" x14ac:dyDescent="0.25">
      <c r="B11" s="11" t="s">
        <v>0</v>
      </c>
      <c r="C11" s="5">
        <v>2</v>
      </c>
      <c r="D11" s="10"/>
      <c r="E11" s="12"/>
      <c r="I11" s="6">
        <v>2</v>
      </c>
    </row>
    <row r="12" spans="2:10" x14ac:dyDescent="0.25">
      <c r="B12" s="11" t="s">
        <v>3</v>
      </c>
      <c r="C12" s="5">
        <v>400</v>
      </c>
      <c r="D12" s="10">
        <v>2000</v>
      </c>
      <c r="E12" s="12">
        <f>C12*D12</f>
        <v>800000</v>
      </c>
      <c r="I12" s="6">
        <v>2</v>
      </c>
    </row>
    <row r="13" spans="2:10" x14ac:dyDescent="0.25">
      <c r="B13" s="11" t="s">
        <v>4</v>
      </c>
      <c r="C13" s="5"/>
      <c r="D13" s="10"/>
      <c r="E13" s="12">
        <v>6000000</v>
      </c>
      <c r="I13" s="6">
        <v>2</v>
      </c>
    </row>
    <row r="14" spans="2:10" x14ac:dyDescent="0.25">
      <c r="B14" s="11" t="s">
        <v>46</v>
      </c>
      <c r="C14" s="5"/>
      <c r="D14" s="10"/>
      <c r="E14" s="12"/>
    </row>
    <row r="15" spans="2:10" x14ac:dyDescent="0.25">
      <c r="B15" s="11" t="s">
        <v>36</v>
      </c>
      <c r="C15" s="5"/>
      <c r="D15" s="10"/>
      <c r="E15" s="12">
        <v>11760000</v>
      </c>
      <c r="I15" s="6">
        <v>2</v>
      </c>
    </row>
    <row r="16" spans="2:10" ht="15.75" thickBot="1" x14ac:dyDescent="0.3">
      <c r="B16" s="13" t="s">
        <v>38</v>
      </c>
      <c r="C16" s="14">
        <v>400</v>
      </c>
      <c r="D16" s="17"/>
      <c r="E16" s="15"/>
      <c r="I16" s="6">
        <v>2</v>
      </c>
    </row>
    <row r="17" spans="2:9" ht="15.75" thickBot="1" x14ac:dyDescent="0.3">
      <c r="B17" s="53" t="s">
        <v>34</v>
      </c>
      <c r="C17" s="54"/>
      <c r="D17" s="56"/>
      <c r="E17" s="26">
        <f>SUM(E9:E16)</f>
        <v>19360000</v>
      </c>
      <c r="G17" s="1" t="s">
        <v>53</v>
      </c>
      <c r="I17" s="6">
        <v>2</v>
      </c>
    </row>
    <row r="19" spans="2:9" x14ac:dyDescent="0.25">
      <c r="B19" s="9" t="s">
        <v>44</v>
      </c>
      <c r="H19" s="27"/>
      <c r="I19">
        <f>SUM(I7:I8,I10,I11,I12,I13,I15,I16,I17)</f>
        <v>18</v>
      </c>
    </row>
  </sheetData>
  <mergeCells count="4">
    <mergeCell ref="B2:D2"/>
    <mergeCell ref="B6:C6"/>
    <mergeCell ref="B8:E8"/>
    <mergeCell ref="B17:D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H20" sqref="H20"/>
    </sheetView>
  </sheetViews>
  <sheetFormatPr defaultRowHeight="15" x14ac:dyDescent="0.25"/>
  <cols>
    <col min="2" max="2" width="15.7109375" bestFit="1" customWidth="1"/>
    <col min="3" max="3" width="17.7109375" customWidth="1"/>
    <col min="5" max="5" width="16.7109375" bestFit="1" customWidth="1"/>
    <col min="6" max="6" width="14.42578125" bestFit="1" customWidth="1"/>
  </cols>
  <sheetData>
    <row r="1" spans="2:6" ht="15.75" thickBot="1" x14ac:dyDescent="0.3"/>
    <row r="2" spans="2:6" x14ac:dyDescent="0.25">
      <c r="B2" s="57" t="s">
        <v>54</v>
      </c>
      <c r="C2" s="58"/>
      <c r="E2" s="57" t="s">
        <v>112</v>
      </c>
      <c r="F2" s="58"/>
    </row>
    <row r="3" spans="2:6" x14ac:dyDescent="0.25">
      <c r="B3" s="33" t="s">
        <v>59</v>
      </c>
      <c r="C3" s="34" t="s">
        <v>60</v>
      </c>
      <c r="E3" s="33" t="s">
        <v>59</v>
      </c>
      <c r="F3" s="34" t="s">
        <v>60</v>
      </c>
    </row>
    <row r="4" spans="2:6" x14ac:dyDescent="0.25">
      <c r="B4" s="29" t="s">
        <v>55</v>
      </c>
      <c r="C4" s="30" t="s">
        <v>61</v>
      </c>
      <c r="E4" s="29" t="s">
        <v>113</v>
      </c>
      <c r="F4" s="30" t="s">
        <v>123</v>
      </c>
    </row>
    <row r="5" spans="2:6" x14ac:dyDescent="0.25">
      <c r="B5" s="29" t="s">
        <v>56</v>
      </c>
      <c r="C5" s="30" t="s">
        <v>62</v>
      </c>
      <c r="E5" s="29" t="s">
        <v>114</v>
      </c>
      <c r="F5" s="30" t="s">
        <v>124</v>
      </c>
    </row>
    <row r="6" spans="2:6" x14ac:dyDescent="0.25">
      <c r="B6" s="29" t="s">
        <v>57</v>
      </c>
      <c r="C6" s="30" t="s">
        <v>63</v>
      </c>
      <c r="E6" s="29" t="s">
        <v>115</v>
      </c>
      <c r="F6" s="30" t="s">
        <v>125</v>
      </c>
    </row>
    <row r="7" spans="2:6" x14ac:dyDescent="0.25">
      <c r="B7" s="29" t="s">
        <v>58</v>
      </c>
      <c r="C7" s="30" t="s">
        <v>64</v>
      </c>
      <c r="E7" s="29" t="s">
        <v>116</v>
      </c>
      <c r="F7" s="30" t="s">
        <v>126</v>
      </c>
    </row>
    <row r="8" spans="2:6" x14ac:dyDescent="0.25">
      <c r="B8" s="29" t="s">
        <v>67</v>
      </c>
      <c r="C8" s="30" t="s">
        <v>65</v>
      </c>
      <c r="E8" s="29" t="s">
        <v>119</v>
      </c>
      <c r="F8" s="30" t="s">
        <v>127</v>
      </c>
    </row>
    <row r="9" spans="2:6" x14ac:dyDescent="0.25">
      <c r="B9" s="29" t="s">
        <v>68</v>
      </c>
      <c r="C9" s="30" t="s">
        <v>66</v>
      </c>
      <c r="E9" s="29" t="s">
        <v>117</v>
      </c>
      <c r="F9" s="30" t="s">
        <v>63</v>
      </c>
    </row>
    <row r="10" spans="2:6" x14ac:dyDescent="0.25">
      <c r="B10" s="29" t="s">
        <v>69</v>
      </c>
      <c r="C10" s="30" t="s">
        <v>80</v>
      </c>
      <c r="E10" s="29" t="s">
        <v>118</v>
      </c>
      <c r="F10" s="30" t="s">
        <v>128</v>
      </c>
    </row>
    <row r="11" spans="2:6" x14ac:dyDescent="0.25">
      <c r="B11" s="29" t="s">
        <v>70</v>
      </c>
      <c r="C11" s="30" t="s">
        <v>81</v>
      </c>
      <c r="E11" s="29" t="s">
        <v>120</v>
      </c>
      <c r="F11" s="30" t="s">
        <v>129</v>
      </c>
    </row>
    <row r="12" spans="2:6" x14ac:dyDescent="0.25">
      <c r="B12" s="29" t="s">
        <v>71</v>
      </c>
      <c r="C12" s="30" t="s">
        <v>82</v>
      </c>
      <c r="E12" s="29" t="s">
        <v>121</v>
      </c>
      <c r="F12" s="30" t="s">
        <v>130</v>
      </c>
    </row>
    <row r="13" spans="2:6" x14ac:dyDescent="0.25">
      <c r="B13" s="29" t="s">
        <v>72</v>
      </c>
      <c r="C13" s="30" t="s">
        <v>83</v>
      </c>
      <c r="E13" s="29" t="s">
        <v>122</v>
      </c>
      <c r="F13" s="30" t="s">
        <v>132</v>
      </c>
    </row>
    <row r="14" spans="2:6" x14ac:dyDescent="0.25">
      <c r="B14" s="29" t="s">
        <v>73</v>
      </c>
      <c r="C14" s="30" t="s">
        <v>84</v>
      </c>
      <c r="E14" s="29" t="s">
        <v>131</v>
      </c>
      <c r="F14" s="30" t="s">
        <v>133</v>
      </c>
    </row>
    <row r="15" spans="2:6" x14ac:dyDescent="0.25">
      <c r="B15" s="29" t="s">
        <v>74</v>
      </c>
      <c r="C15" s="30" t="s">
        <v>92</v>
      </c>
      <c r="E15" s="29" t="s">
        <v>132</v>
      </c>
      <c r="F15" s="30" t="s">
        <v>134</v>
      </c>
    </row>
    <row r="16" spans="2:6" x14ac:dyDescent="0.25">
      <c r="B16" s="29" t="s">
        <v>47</v>
      </c>
      <c r="C16" s="30" t="s">
        <v>93</v>
      </c>
      <c r="E16" s="29" t="s">
        <v>133</v>
      </c>
      <c r="F16" s="30"/>
    </row>
    <row r="17" spans="2:6" x14ac:dyDescent="0.25">
      <c r="B17" s="29" t="s">
        <v>48</v>
      </c>
      <c r="C17" s="30" t="s">
        <v>94</v>
      </c>
      <c r="E17" s="29" t="s">
        <v>135</v>
      </c>
      <c r="F17" s="30"/>
    </row>
    <row r="18" spans="2:6" x14ac:dyDescent="0.25">
      <c r="B18" s="29" t="s">
        <v>49</v>
      </c>
      <c r="C18" s="30" t="s">
        <v>95</v>
      </c>
      <c r="E18" s="29" t="s">
        <v>136</v>
      </c>
      <c r="F18" s="30"/>
    </row>
    <row r="19" spans="2:6" x14ac:dyDescent="0.25">
      <c r="B19" s="29" t="s">
        <v>50</v>
      </c>
      <c r="C19" s="30" t="s">
        <v>96</v>
      </c>
      <c r="E19" s="29" t="s">
        <v>137</v>
      </c>
      <c r="F19" s="30"/>
    </row>
    <row r="20" spans="2:6" x14ac:dyDescent="0.25">
      <c r="B20" s="29" t="s">
        <v>51</v>
      </c>
      <c r="C20" s="30" t="s">
        <v>97</v>
      </c>
      <c r="E20" s="29" t="s">
        <v>118</v>
      </c>
      <c r="F20" s="30"/>
    </row>
    <row r="21" spans="2:6" x14ac:dyDescent="0.25">
      <c r="B21" s="29" t="s">
        <v>52</v>
      </c>
      <c r="C21" s="30" t="s">
        <v>98</v>
      </c>
      <c r="E21" s="29" t="s">
        <v>120</v>
      </c>
      <c r="F21" s="30"/>
    </row>
    <row r="22" spans="2:6" x14ac:dyDescent="0.25">
      <c r="B22" s="29" t="s">
        <v>76</v>
      </c>
      <c r="C22" s="30" t="s">
        <v>99</v>
      </c>
      <c r="E22" s="29" t="s">
        <v>138</v>
      </c>
      <c r="F22" s="30"/>
    </row>
    <row r="23" spans="2:6" x14ac:dyDescent="0.25">
      <c r="B23" s="29" t="s">
        <v>77</v>
      </c>
      <c r="C23" s="30" t="s">
        <v>100</v>
      </c>
      <c r="E23" s="29" t="s">
        <v>139</v>
      </c>
      <c r="F23" s="30"/>
    </row>
    <row r="24" spans="2:6" x14ac:dyDescent="0.25">
      <c r="B24" s="29" t="s">
        <v>78</v>
      </c>
      <c r="C24" s="30" t="s">
        <v>101</v>
      </c>
      <c r="E24" s="29" t="s">
        <v>140</v>
      </c>
      <c r="F24" s="30"/>
    </row>
    <row r="25" spans="2:6" x14ac:dyDescent="0.25">
      <c r="B25" s="29" t="s">
        <v>75</v>
      </c>
      <c r="C25" s="30" t="s">
        <v>102</v>
      </c>
      <c r="E25" s="29"/>
      <c r="F25" s="30"/>
    </row>
    <row r="26" spans="2:6" x14ac:dyDescent="0.25">
      <c r="B26" s="29" t="s">
        <v>79</v>
      </c>
      <c r="C26" s="30" t="s">
        <v>103</v>
      </c>
      <c r="E26" s="29"/>
      <c r="F26" s="30"/>
    </row>
    <row r="27" spans="2:6" x14ac:dyDescent="0.25">
      <c r="B27" s="29" t="s">
        <v>85</v>
      </c>
      <c r="C27" s="30" t="s">
        <v>104</v>
      </c>
      <c r="E27" s="29"/>
      <c r="F27" s="30"/>
    </row>
    <row r="28" spans="2:6" x14ac:dyDescent="0.25">
      <c r="B28" s="29" t="s">
        <v>86</v>
      </c>
      <c r="C28" s="30" t="s">
        <v>105</v>
      </c>
      <c r="E28" s="29"/>
      <c r="F28" s="30"/>
    </row>
    <row r="29" spans="2:6" x14ac:dyDescent="0.25">
      <c r="B29" s="29" t="s">
        <v>87</v>
      </c>
      <c r="C29" s="30" t="s">
        <v>106</v>
      </c>
      <c r="E29" s="29"/>
      <c r="F29" s="30"/>
    </row>
    <row r="30" spans="2:6" x14ac:dyDescent="0.25">
      <c r="B30" s="29" t="s">
        <v>88</v>
      </c>
      <c r="C30" s="30" t="s">
        <v>107</v>
      </c>
      <c r="E30" s="29"/>
      <c r="F30" s="30"/>
    </row>
    <row r="31" spans="2:6" x14ac:dyDescent="0.25">
      <c r="B31" s="29" t="s">
        <v>89</v>
      </c>
      <c r="C31" s="30" t="s">
        <v>108</v>
      </c>
      <c r="E31" s="29"/>
      <c r="F31" s="30"/>
    </row>
    <row r="32" spans="2:6" x14ac:dyDescent="0.25">
      <c r="B32" s="29" t="s">
        <v>90</v>
      </c>
      <c r="C32" s="30" t="s">
        <v>79</v>
      </c>
      <c r="E32" s="29"/>
      <c r="F32" s="30"/>
    </row>
    <row r="33" spans="2:6" x14ac:dyDescent="0.25">
      <c r="B33" s="29" t="s">
        <v>91</v>
      </c>
      <c r="C33" s="30" t="s">
        <v>109</v>
      </c>
      <c r="E33" s="29"/>
      <c r="F33" s="30"/>
    </row>
    <row r="34" spans="2:6" x14ac:dyDescent="0.25">
      <c r="B34" s="29"/>
      <c r="C34" s="30" t="s">
        <v>110</v>
      </c>
      <c r="E34" s="29"/>
      <c r="F34" s="30"/>
    </row>
    <row r="35" spans="2:6" ht="15.75" thickBot="1" x14ac:dyDescent="0.3">
      <c r="B35" s="31"/>
      <c r="C35" s="32" t="s">
        <v>111</v>
      </c>
      <c r="E35" s="31"/>
      <c r="F35" s="32"/>
    </row>
    <row r="36" spans="2:6" ht="15.75" thickBot="1" x14ac:dyDescent="0.3">
      <c r="B36" s="25">
        <v>30</v>
      </c>
      <c r="C36" s="28">
        <v>32</v>
      </c>
      <c r="E36" s="25">
        <f>COUNTIF(E4:E35,"*")</f>
        <v>21</v>
      </c>
      <c r="F36" s="28">
        <v>32</v>
      </c>
    </row>
  </sheetData>
  <mergeCells count="2">
    <mergeCell ref="B2:C2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"/>
  <sheetViews>
    <sheetView topLeftCell="A19" workbookViewId="0">
      <selection activeCell="F13" sqref="F13"/>
    </sheetView>
  </sheetViews>
  <sheetFormatPr defaultRowHeight="15" x14ac:dyDescent="0.25"/>
  <cols>
    <col min="1" max="1" width="4.7109375" style="6" customWidth="1"/>
    <col min="2" max="2" width="19.7109375" bestFit="1" customWidth="1"/>
    <col min="3" max="3" width="13.7109375" style="1" bestFit="1" customWidth="1"/>
  </cols>
  <sheetData>
    <row r="2" spans="1:3" x14ac:dyDescent="0.25">
      <c r="A2" s="65" t="s">
        <v>5</v>
      </c>
      <c r="B2" s="66"/>
      <c r="C2" s="67"/>
    </row>
    <row r="3" spans="1:3" x14ac:dyDescent="0.25">
      <c r="A3" s="5">
        <v>1</v>
      </c>
      <c r="B3" s="2" t="s">
        <v>0</v>
      </c>
      <c r="C3" s="3">
        <v>2500000</v>
      </c>
    </row>
    <row r="4" spans="1:3" x14ac:dyDescent="0.25">
      <c r="A4" s="5">
        <v>2</v>
      </c>
      <c r="B4" s="2" t="s">
        <v>6</v>
      </c>
      <c r="C4" s="3">
        <v>2500000</v>
      </c>
    </row>
    <row r="5" spans="1:3" x14ac:dyDescent="0.25">
      <c r="A5" s="5">
        <v>3</v>
      </c>
      <c r="B5" s="2" t="s">
        <v>7</v>
      </c>
      <c r="C5" s="3">
        <v>2500000</v>
      </c>
    </row>
    <row r="6" spans="1:3" x14ac:dyDescent="0.25">
      <c r="A6" s="61" t="s">
        <v>35</v>
      </c>
      <c r="B6" s="62"/>
      <c r="C6" s="3">
        <f>SUM(C3:C5)</f>
        <v>7500000</v>
      </c>
    </row>
    <row r="7" spans="1:3" x14ac:dyDescent="0.25">
      <c r="A7" s="65" t="s">
        <v>8</v>
      </c>
      <c r="B7" s="66"/>
      <c r="C7" s="67"/>
    </row>
    <row r="8" spans="1:3" x14ac:dyDescent="0.25">
      <c r="A8" s="5">
        <v>1</v>
      </c>
      <c r="B8" s="2" t="s">
        <v>9</v>
      </c>
      <c r="C8" s="3">
        <v>170000</v>
      </c>
    </row>
    <row r="9" spans="1:3" x14ac:dyDescent="0.25">
      <c r="A9" s="5">
        <v>2</v>
      </c>
      <c r="B9" s="2" t="s">
        <v>10</v>
      </c>
      <c r="C9" s="3">
        <v>70000</v>
      </c>
    </row>
    <row r="10" spans="1:3" x14ac:dyDescent="0.25">
      <c r="A10" s="5">
        <v>3</v>
      </c>
      <c r="B10" s="2" t="s">
        <v>11</v>
      </c>
      <c r="C10" s="3">
        <v>20000</v>
      </c>
    </row>
    <row r="11" spans="1:3" x14ac:dyDescent="0.25">
      <c r="A11" s="5">
        <v>4</v>
      </c>
      <c r="B11" s="2" t="s">
        <v>12</v>
      </c>
      <c r="C11" s="3">
        <v>100000</v>
      </c>
    </row>
    <row r="12" spans="1:3" x14ac:dyDescent="0.25">
      <c r="A12" s="61" t="s">
        <v>35</v>
      </c>
      <c r="B12" s="62"/>
      <c r="C12" s="3">
        <f>SUM(C8:C11)</f>
        <v>360000</v>
      </c>
    </row>
    <row r="13" spans="1:3" x14ac:dyDescent="0.25">
      <c r="A13" s="65" t="s">
        <v>13</v>
      </c>
      <c r="B13" s="66"/>
      <c r="C13" s="67"/>
    </row>
    <row r="14" spans="1:3" x14ac:dyDescent="0.25">
      <c r="A14" s="5">
        <v>1</v>
      </c>
      <c r="B14" s="2" t="s">
        <v>14</v>
      </c>
      <c r="C14" s="3">
        <v>320000</v>
      </c>
    </row>
    <row r="15" spans="1:3" x14ac:dyDescent="0.25">
      <c r="A15" s="5">
        <v>2</v>
      </c>
      <c r="B15" s="2" t="s">
        <v>31</v>
      </c>
      <c r="C15" s="3">
        <v>100000</v>
      </c>
    </row>
    <row r="16" spans="1:3" x14ac:dyDescent="0.25">
      <c r="A16" s="5">
        <v>3</v>
      </c>
      <c r="B16" s="2" t="s">
        <v>15</v>
      </c>
      <c r="C16" s="3">
        <v>100000</v>
      </c>
    </row>
    <row r="17" spans="1:3" x14ac:dyDescent="0.25">
      <c r="A17" s="5">
        <v>4</v>
      </c>
      <c r="B17" s="2" t="s">
        <v>16</v>
      </c>
      <c r="C17" s="3">
        <v>50000</v>
      </c>
    </row>
    <row r="18" spans="1:3" x14ac:dyDescent="0.25">
      <c r="A18" s="61" t="s">
        <v>35</v>
      </c>
      <c r="B18" s="62"/>
      <c r="C18" s="3">
        <f>SUM(C14:C17)</f>
        <v>570000</v>
      </c>
    </row>
    <row r="19" spans="1:3" x14ac:dyDescent="0.25">
      <c r="A19" s="65" t="s">
        <v>17</v>
      </c>
      <c r="B19" s="66"/>
      <c r="C19" s="67"/>
    </row>
    <row r="20" spans="1:3" x14ac:dyDescent="0.25">
      <c r="A20" s="5">
        <v>1</v>
      </c>
      <c r="B20" s="2" t="s">
        <v>18</v>
      </c>
      <c r="C20" s="3">
        <v>50000</v>
      </c>
    </row>
    <row r="21" spans="1:3" x14ac:dyDescent="0.25">
      <c r="A21" s="5">
        <v>2</v>
      </c>
      <c r="B21" s="2" t="s">
        <v>19</v>
      </c>
      <c r="C21" s="3">
        <v>40000</v>
      </c>
    </row>
    <row r="22" spans="1:3" x14ac:dyDescent="0.25">
      <c r="A22" s="5">
        <v>3</v>
      </c>
      <c r="B22" s="2" t="s">
        <v>32</v>
      </c>
      <c r="C22" s="3">
        <v>350000</v>
      </c>
    </row>
    <row r="23" spans="1:3" x14ac:dyDescent="0.25">
      <c r="A23" s="5">
        <v>4</v>
      </c>
      <c r="B23" s="2" t="s">
        <v>20</v>
      </c>
      <c r="C23" s="3">
        <v>25000</v>
      </c>
    </row>
    <row r="24" spans="1:3" x14ac:dyDescent="0.25">
      <c r="A24" s="61" t="s">
        <v>35</v>
      </c>
      <c r="B24" s="62"/>
      <c r="C24" s="3">
        <f>SUM(C20:C23)</f>
        <v>465000</v>
      </c>
    </row>
    <row r="25" spans="1:3" x14ac:dyDescent="0.25">
      <c r="A25" s="65" t="s">
        <v>21</v>
      </c>
      <c r="B25" s="66"/>
      <c r="C25" s="67"/>
    </row>
    <row r="26" spans="1:3" x14ac:dyDescent="0.25">
      <c r="A26" s="5">
        <v>1</v>
      </c>
      <c r="B26" s="2" t="s">
        <v>22</v>
      </c>
      <c r="C26" s="3">
        <v>75000</v>
      </c>
    </row>
    <row r="27" spans="1:3" x14ac:dyDescent="0.25">
      <c r="A27" s="5">
        <v>2</v>
      </c>
      <c r="B27" s="2" t="s">
        <v>23</v>
      </c>
      <c r="C27" s="3">
        <v>45000</v>
      </c>
    </row>
    <row r="28" spans="1:3" x14ac:dyDescent="0.25">
      <c r="A28" s="5">
        <v>3</v>
      </c>
      <c r="B28" s="2" t="s">
        <v>24</v>
      </c>
      <c r="C28" s="3">
        <v>45000</v>
      </c>
    </row>
    <row r="29" spans="1:3" x14ac:dyDescent="0.25">
      <c r="A29" s="5">
        <v>4</v>
      </c>
      <c r="B29" s="2" t="s">
        <v>25</v>
      </c>
      <c r="C29" s="3">
        <v>500000</v>
      </c>
    </row>
    <row r="30" spans="1:3" x14ac:dyDescent="0.25">
      <c r="A30" s="61" t="s">
        <v>35</v>
      </c>
      <c r="B30" s="62"/>
      <c r="C30" s="3">
        <f>SUM(C26:C29)</f>
        <v>665000</v>
      </c>
    </row>
    <row r="31" spans="1:3" x14ac:dyDescent="0.25">
      <c r="A31" s="65" t="s">
        <v>26</v>
      </c>
      <c r="B31" s="66"/>
      <c r="C31" s="67"/>
    </row>
    <row r="32" spans="1:3" x14ac:dyDescent="0.25">
      <c r="A32" s="5">
        <v>1</v>
      </c>
      <c r="B32" s="2" t="s">
        <v>33</v>
      </c>
      <c r="C32" s="3">
        <v>1800000</v>
      </c>
    </row>
    <row r="33" spans="1:3" x14ac:dyDescent="0.25">
      <c r="A33" s="61" t="s">
        <v>35</v>
      </c>
      <c r="B33" s="62"/>
      <c r="C33" s="3">
        <f>SUM(C32)</f>
        <v>1800000</v>
      </c>
    </row>
    <row r="34" spans="1:3" x14ac:dyDescent="0.25">
      <c r="A34" s="65" t="s">
        <v>27</v>
      </c>
      <c r="B34" s="66"/>
      <c r="C34" s="67"/>
    </row>
    <row r="35" spans="1:3" x14ac:dyDescent="0.25">
      <c r="A35" s="5">
        <v>1</v>
      </c>
      <c r="B35" s="2" t="s">
        <v>29</v>
      </c>
      <c r="C35" s="3">
        <v>150000</v>
      </c>
    </row>
    <row r="36" spans="1:3" x14ac:dyDescent="0.25">
      <c r="A36" s="5">
        <v>2</v>
      </c>
      <c r="B36" s="2" t="s">
        <v>30</v>
      </c>
      <c r="C36" s="3">
        <v>180000</v>
      </c>
    </row>
    <row r="37" spans="1:3" x14ac:dyDescent="0.25">
      <c r="A37" s="5">
        <v>3</v>
      </c>
      <c r="B37" s="2" t="s">
        <v>28</v>
      </c>
      <c r="C37" s="3">
        <v>70000</v>
      </c>
    </row>
    <row r="38" spans="1:3" x14ac:dyDescent="0.25">
      <c r="A38" s="63" t="s">
        <v>35</v>
      </c>
      <c r="B38" s="64"/>
      <c r="C38" s="7">
        <f>SUM(C35:C37)</f>
        <v>400000</v>
      </c>
    </row>
    <row r="39" spans="1:3" x14ac:dyDescent="0.25">
      <c r="A39" s="59" t="s">
        <v>34</v>
      </c>
      <c r="B39" s="60"/>
      <c r="C39" s="4">
        <f>SUM(C38,C33,C30,C24,C18,C12,C6)</f>
        <v>11760000</v>
      </c>
    </row>
  </sheetData>
  <mergeCells count="15">
    <mergeCell ref="A2:C2"/>
    <mergeCell ref="A7:C7"/>
    <mergeCell ref="A25:C25"/>
    <mergeCell ref="A31:C31"/>
    <mergeCell ref="A34:C34"/>
    <mergeCell ref="A39:B39"/>
    <mergeCell ref="A6:B6"/>
    <mergeCell ref="A12:B12"/>
    <mergeCell ref="A18:B18"/>
    <mergeCell ref="A24:B24"/>
    <mergeCell ref="A30:B30"/>
    <mergeCell ref="A33:B33"/>
    <mergeCell ref="A38:B38"/>
    <mergeCell ref="A19:C19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</vt:lpstr>
      <vt:lpstr>Sheet2</vt:lpstr>
      <vt:lpstr>Sheet1</vt:lpstr>
      <vt:lpstr>RAB</vt:lpstr>
      <vt:lpstr>List Seragam Keluarga</vt:lpstr>
      <vt:lpstr>List Seserahan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DMIADX</cp:lastModifiedBy>
  <dcterms:created xsi:type="dcterms:W3CDTF">2024-11-10T07:17:06Z</dcterms:created>
  <dcterms:modified xsi:type="dcterms:W3CDTF">2024-11-30T07:22:48Z</dcterms:modified>
</cp:coreProperties>
</file>