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X:\#001_KOSU PER MODEL\2025\3. March 2025\"/>
    </mc:Choice>
  </mc:AlternateContent>
  <bookViews>
    <workbookView xWindow="0" yWindow="0" windowWidth="28800" windowHeight="12000" tabRatio="745" activeTab="9"/>
  </bookViews>
  <sheets>
    <sheet name="Summary" sheetId="1" r:id="rId1"/>
    <sheet name="Shift A Calculation" sheetId="17" state="hidden" r:id="rId2"/>
    <sheet name="Shift B Calculation" sheetId="18" state="hidden" r:id="rId3"/>
    <sheet name="Input Data Shift A" sheetId="2" r:id="rId4"/>
    <sheet name="Input Data Shift B" sheetId="24" r:id="rId5"/>
    <sheet name="Input Exclusion Time (All)" sheetId="25" r:id="rId6"/>
    <sheet name="Input Loss Time" sheetId="8" r:id="rId7"/>
    <sheet name="Input Exclusion Time (Partial)" sheetId="26" r:id="rId8"/>
    <sheet name="A班" sheetId="4" r:id="rId9"/>
    <sheet name="B班" sheetId="5" r:id="rId10"/>
    <sheet name="Database Karyawan" sheetId="6" r:id="rId11"/>
    <sheet name="Kousu" sheetId="7" r:id="rId12"/>
    <sheet name="IN LINE DEFECT A" sheetId="11" r:id="rId13"/>
    <sheet name="IN LINE DEFECT B" sheetId="15" r:id="rId14"/>
  </sheets>
  <definedNames>
    <definedName name="_xlnm.Print_Area" localSheetId="8">A班!$A$1:$AJ$16</definedName>
    <definedName name="_xlnm.Print_Area" localSheetId="9">B班!$A$1:$AK$30</definedName>
    <definedName name="_xlnm.Print_Area" localSheetId="6">'Input Loss Time'!$A$1:$G$1035</definedName>
    <definedName name="_xlnm.Print_Area" localSheetId="0">Summary!$C$2:$AM$112</definedName>
    <definedName name="_xlnm.Print_Titles" localSheetId="11">Kousu!$1:$10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7" i="2" l="1"/>
  <c r="U60" i="2"/>
  <c r="T69" i="2" l="1"/>
  <c r="T32" i="2"/>
  <c r="M89" i="2" l="1"/>
  <c r="M52" i="8" l="1"/>
  <c r="J60" i="2"/>
  <c r="F16" i="26" l="1"/>
  <c r="C9" i="5" l="1"/>
  <c r="C11" i="5"/>
  <c r="C13" i="5"/>
  <c r="C15" i="5"/>
  <c r="C9" i="4"/>
  <c r="C11" i="4"/>
  <c r="C13" i="4"/>
  <c r="C15" i="4"/>
  <c r="I35" i="2"/>
  <c r="H32" i="2" l="1"/>
  <c r="H60" i="2"/>
  <c r="H35" i="2"/>
  <c r="F35" i="2" l="1"/>
  <c r="F32" i="2"/>
  <c r="C7" i="4" l="1"/>
  <c r="F28" i="26" l="1"/>
  <c r="F27" i="26"/>
  <c r="F26" i="26" l="1"/>
  <c r="F25" i="26"/>
  <c r="F24" i="26"/>
  <c r="F33" i="26"/>
  <c r="H300" i="1" l="1"/>
  <c r="K300" i="1"/>
  <c r="N300" i="1"/>
  <c r="Q300" i="1"/>
  <c r="T300" i="1"/>
  <c r="W300" i="1"/>
  <c r="Z300" i="1"/>
  <c r="AC300" i="1"/>
  <c r="AF300" i="1"/>
  <c r="AI300" i="1"/>
  <c r="AL300" i="1"/>
  <c r="AO300" i="1"/>
  <c r="AR300" i="1"/>
  <c r="AU300" i="1"/>
  <c r="AX300" i="1"/>
  <c r="BA300" i="1"/>
  <c r="BD300" i="1"/>
  <c r="BG300" i="1"/>
  <c r="BJ300" i="1"/>
  <c r="BM300" i="1"/>
  <c r="BP300" i="1"/>
  <c r="BS300" i="1"/>
  <c r="BV300" i="1"/>
  <c r="BY300" i="1"/>
  <c r="CB300" i="1"/>
  <c r="CE300" i="1"/>
  <c r="CH300" i="1"/>
  <c r="CK300" i="1"/>
  <c r="CN300" i="1"/>
  <c r="CQ300" i="1"/>
  <c r="CT300" i="1"/>
  <c r="D191" i="24" l="1"/>
  <c r="E191" i="24"/>
  <c r="F191" i="24"/>
  <c r="G191" i="24"/>
  <c r="H191" i="24"/>
  <c r="I191" i="24"/>
  <c r="J191" i="24"/>
  <c r="K191" i="24"/>
  <c r="L191" i="24"/>
  <c r="M191" i="24"/>
  <c r="N191" i="24"/>
  <c r="P158" i="1" s="1"/>
  <c r="O191" i="24"/>
  <c r="P191" i="24"/>
  <c r="Q191" i="24"/>
  <c r="R191" i="24"/>
  <c r="S191" i="24"/>
  <c r="T191" i="24"/>
  <c r="U191" i="24"/>
  <c r="V191" i="24"/>
  <c r="W191" i="24"/>
  <c r="X191" i="24"/>
  <c r="Y191" i="24"/>
  <c r="Z191" i="24"/>
  <c r="AA191" i="24"/>
  <c r="AB191" i="24"/>
  <c r="AC191" i="24"/>
  <c r="AD191" i="24"/>
  <c r="AE191" i="24"/>
  <c r="AF191" i="24"/>
  <c r="AG191" i="24"/>
  <c r="AH191" i="24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N118" i="1" l="1"/>
  <c r="M158" i="1"/>
  <c r="AC118" i="1"/>
  <c r="U118" i="1"/>
  <c r="M118" i="1"/>
  <c r="AJ158" i="1"/>
  <c r="AB158" i="1"/>
  <c r="T158" i="1"/>
  <c r="L158" i="1"/>
  <c r="U158" i="1"/>
  <c r="AJ118" i="1"/>
  <c r="AB118" i="1"/>
  <c r="T118" i="1"/>
  <c r="L118" i="1"/>
  <c r="AI158" i="1"/>
  <c r="AA158" i="1"/>
  <c r="S158" i="1"/>
  <c r="K158" i="1"/>
  <c r="AD118" i="1"/>
  <c r="AI118" i="1"/>
  <c r="AA118" i="1"/>
  <c r="S118" i="1"/>
  <c r="K118" i="1"/>
  <c r="AH158" i="1"/>
  <c r="Z158" i="1"/>
  <c r="R158" i="1"/>
  <c r="J158" i="1"/>
  <c r="AC158" i="1"/>
  <c r="AH118" i="1"/>
  <c r="Z118" i="1"/>
  <c r="R118" i="1"/>
  <c r="J118" i="1"/>
  <c r="AG158" i="1"/>
  <c r="Y158" i="1"/>
  <c r="Q158" i="1"/>
  <c r="I158" i="1"/>
  <c r="F118" i="1"/>
  <c r="AG118" i="1"/>
  <c r="Y118" i="1"/>
  <c r="Q118" i="1"/>
  <c r="I118" i="1"/>
  <c r="AF158" i="1"/>
  <c r="X158" i="1"/>
  <c r="H158" i="1"/>
  <c r="AF118" i="1"/>
  <c r="X118" i="1"/>
  <c r="P118" i="1"/>
  <c r="P239" i="1" s="1"/>
  <c r="H118" i="1"/>
  <c r="AE158" i="1"/>
  <c r="W158" i="1"/>
  <c r="O158" i="1"/>
  <c r="G158" i="1"/>
  <c r="V118" i="1"/>
  <c r="AE118" i="1"/>
  <c r="W118" i="1"/>
  <c r="O118" i="1"/>
  <c r="G118" i="1"/>
  <c r="AD158" i="1"/>
  <c r="V158" i="1"/>
  <c r="N158" i="1"/>
  <c r="F158" i="1"/>
  <c r="F20" i="26"/>
  <c r="F19" i="26"/>
  <c r="AK158" i="1" l="1"/>
  <c r="V239" i="1"/>
  <c r="AF239" i="1"/>
  <c r="AH239" i="1"/>
  <c r="AA239" i="1"/>
  <c r="N239" i="1"/>
  <c r="O239" i="1"/>
  <c r="H239" i="1"/>
  <c r="Q239" i="1"/>
  <c r="J239" i="1"/>
  <c r="AI239" i="1"/>
  <c r="AB239" i="1"/>
  <c r="U239" i="1"/>
  <c r="AK118" i="1"/>
  <c r="F239" i="1"/>
  <c r="T239" i="1"/>
  <c r="Y239" i="1"/>
  <c r="R239" i="1"/>
  <c r="AD239" i="1"/>
  <c r="AE239" i="1"/>
  <c r="X239" i="1"/>
  <c r="AG239" i="1"/>
  <c r="Z239" i="1"/>
  <c r="S239" i="1"/>
  <c r="L239" i="1"/>
  <c r="G239" i="1"/>
  <c r="I239" i="1"/>
  <c r="M239" i="1"/>
  <c r="W239" i="1"/>
  <c r="K239" i="1"/>
  <c r="AJ239" i="1"/>
  <c r="AC239" i="1"/>
  <c r="F18" i="26"/>
  <c r="AK239" i="1" l="1"/>
  <c r="F17" i="26" l="1"/>
  <c r="C43" i="5" l="1"/>
  <c r="C45" i="5"/>
  <c r="C47" i="5"/>
  <c r="C49" i="5"/>
  <c r="C51" i="5"/>
  <c r="C53" i="5"/>
  <c r="C55" i="5"/>
  <c r="C57" i="5"/>
  <c r="C59" i="5"/>
  <c r="C61" i="5"/>
  <c r="C63" i="5"/>
  <c r="C65" i="5"/>
  <c r="C67" i="5"/>
  <c r="C69" i="5"/>
  <c r="C71" i="5"/>
  <c r="C73" i="5"/>
  <c r="C75" i="5"/>
  <c r="C77" i="5"/>
  <c r="C79" i="5"/>
  <c r="C81" i="5"/>
  <c r="C83" i="5"/>
  <c r="C85" i="5"/>
  <c r="C87" i="5"/>
  <c r="C89" i="5"/>
  <c r="C91" i="5"/>
  <c r="C93" i="5"/>
  <c r="C95" i="5"/>
  <c r="C97" i="5"/>
  <c r="C99" i="5"/>
  <c r="C101" i="5"/>
  <c r="C103" i="5"/>
  <c r="C105" i="5"/>
  <c r="C107" i="5"/>
  <c r="C109" i="5"/>
  <c r="C111" i="5"/>
  <c r="C113" i="5"/>
  <c r="C115" i="5"/>
  <c r="C117" i="5"/>
  <c r="C119" i="5"/>
  <c r="C121" i="5"/>
  <c r="C123" i="5"/>
  <c r="C125" i="5"/>
  <c r="C31" i="5"/>
  <c r="C33" i="5"/>
  <c r="C35" i="5"/>
  <c r="C37" i="5"/>
  <c r="C39" i="5"/>
  <c r="C41" i="5"/>
  <c r="F21" i="26"/>
  <c r="F22" i="26"/>
  <c r="F23" i="26"/>
  <c r="F29" i="26"/>
  <c r="F30" i="26"/>
  <c r="F31" i="26"/>
  <c r="F32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112" i="26"/>
  <c r="F144" i="26"/>
  <c r="F176" i="26"/>
  <c r="F208" i="26"/>
  <c r="F240" i="26"/>
  <c r="F272" i="26"/>
  <c r="F304" i="26"/>
  <c r="F336" i="26"/>
  <c r="F368" i="26"/>
  <c r="F400" i="26"/>
  <c r="F453" i="26"/>
  <c r="F485" i="26"/>
  <c r="F496" i="26"/>
  <c r="F528" i="26"/>
  <c r="F560" i="26"/>
  <c r="F581" i="26"/>
  <c r="F592" i="26"/>
  <c r="F613" i="26"/>
  <c r="F624" i="26"/>
  <c r="F645" i="26"/>
  <c r="F656" i="26"/>
  <c r="F677" i="26"/>
  <c r="F688" i="26"/>
  <c r="F720" i="26"/>
  <c r="F752" i="26"/>
  <c r="F762" i="26"/>
  <c r="F765" i="26"/>
  <c r="F773" i="26"/>
  <c r="F781" i="26"/>
  <c r="F789" i="26"/>
  <c r="F797" i="26"/>
  <c r="F805" i="26"/>
  <c r="F813" i="26"/>
  <c r="F821" i="26"/>
  <c r="F826" i="26"/>
  <c r="F829" i="26"/>
  <c r="F834" i="26"/>
  <c r="F837" i="26"/>
  <c r="F842" i="26"/>
  <c r="F845" i="26"/>
  <c r="F850" i="26"/>
  <c r="F853" i="26"/>
  <c r="F858" i="26"/>
  <c r="F861" i="26"/>
  <c r="F866" i="26"/>
  <c r="F869" i="26"/>
  <c r="F874" i="26"/>
  <c r="F877" i="26"/>
  <c r="F882" i="26"/>
  <c r="F885" i="26"/>
  <c r="F890" i="26"/>
  <c r="F893" i="26"/>
  <c r="F898" i="26"/>
  <c r="F901" i="26"/>
  <c r="F906" i="26"/>
  <c r="F909" i="26"/>
  <c r="F914" i="26"/>
  <c r="F917" i="26"/>
  <c r="F922" i="26"/>
  <c r="F925" i="26"/>
  <c r="F930" i="26"/>
  <c r="F933" i="26"/>
  <c r="F938" i="26"/>
  <c r="F941" i="26"/>
  <c r="F946" i="26"/>
  <c r="F949" i="26"/>
  <c r="F954" i="26"/>
  <c r="F957" i="26"/>
  <c r="F962" i="26"/>
  <c r="F965" i="26"/>
  <c r="F970" i="26"/>
  <c r="F973" i="26"/>
  <c r="F978" i="26"/>
  <c r="F981" i="26"/>
  <c r="F986" i="26"/>
  <c r="F15" i="26"/>
  <c r="H15" i="26" s="1"/>
  <c r="I15" i="26" s="1"/>
  <c r="K155" i="24" s="1"/>
  <c r="F14" i="26"/>
  <c r="H14" i="26" s="1"/>
  <c r="I14" i="26" s="1"/>
  <c r="D154" i="24" s="1"/>
  <c r="E144" i="24"/>
  <c r="E143" i="24" s="1"/>
  <c r="F144" i="24"/>
  <c r="F143" i="24" s="1"/>
  <c r="F141" i="24" s="1"/>
  <c r="G144" i="24"/>
  <c r="G143" i="24" s="1"/>
  <c r="H144" i="24"/>
  <c r="I144" i="24"/>
  <c r="I143" i="24" s="1"/>
  <c r="J144" i="24"/>
  <c r="K144" i="24"/>
  <c r="K143" i="24" s="1"/>
  <c r="L144" i="24"/>
  <c r="L143" i="24" s="1"/>
  <c r="M144" i="24"/>
  <c r="M143" i="24" s="1"/>
  <c r="N144" i="24"/>
  <c r="N143" i="24" s="1"/>
  <c r="O144" i="24"/>
  <c r="O143" i="24" s="1"/>
  <c r="P144" i="24"/>
  <c r="P143" i="24" s="1"/>
  <c r="Q144" i="24"/>
  <c r="Q143" i="24" s="1"/>
  <c r="R144" i="24"/>
  <c r="R143" i="24" s="1"/>
  <c r="S144" i="24"/>
  <c r="S143" i="24" s="1"/>
  <c r="T144" i="24"/>
  <c r="T143" i="24" s="1"/>
  <c r="U144" i="24"/>
  <c r="U143" i="24" s="1"/>
  <c r="V144" i="24"/>
  <c r="V143" i="24" s="1"/>
  <c r="W144" i="24"/>
  <c r="W143" i="24" s="1"/>
  <c r="X144" i="24"/>
  <c r="X143" i="24" s="1"/>
  <c r="Y144" i="24"/>
  <c r="Y143" i="24" s="1"/>
  <c r="Z144" i="24"/>
  <c r="Z143" i="24" s="1"/>
  <c r="AA144" i="24"/>
  <c r="AA143" i="24" s="1"/>
  <c r="AB144" i="24"/>
  <c r="AB143" i="24" s="1"/>
  <c r="AC144" i="24"/>
  <c r="AC143" i="24" s="1"/>
  <c r="AD144" i="24"/>
  <c r="AD143" i="24" s="1"/>
  <c r="AE144" i="24"/>
  <c r="AE143" i="24" s="1"/>
  <c r="AF144" i="24"/>
  <c r="AF143" i="24" s="1"/>
  <c r="AG144" i="24"/>
  <c r="AG143" i="24" s="1"/>
  <c r="AH144" i="24"/>
  <c r="AH143" i="24" s="1"/>
  <c r="D144" i="24"/>
  <c r="D143" i="24" s="1"/>
  <c r="E144" i="2"/>
  <c r="E143" i="2" s="1"/>
  <c r="F144" i="2"/>
  <c r="F143" i="2" s="1"/>
  <c r="F141" i="2" s="1"/>
  <c r="G144" i="2"/>
  <c r="G143" i="2" s="1"/>
  <c r="H144" i="2"/>
  <c r="H143" i="2" s="1"/>
  <c r="I144" i="2"/>
  <c r="J144" i="2"/>
  <c r="K144" i="2"/>
  <c r="K143" i="2" s="1"/>
  <c r="L144" i="2"/>
  <c r="L143" i="2" s="1"/>
  <c r="M144" i="2"/>
  <c r="M143" i="2" s="1"/>
  <c r="N144" i="2"/>
  <c r="N143" i="2" s="1"/>
  <c r="N141" i="2" s="1"/>
  <c r="O144" i="2"/>
  <c r="O143" i="2" s="1"/>
  <c r="P144" i="2"/>
  <c r="Q144" i="2"/>
  <c r="R144" i="2"/>
  <c r="R141" i="2" s="1"/>
  <c r="S144" i="2"/>
  <c r="S143" i="2" s="1"/>
  <c r="T144" i="2"/>
  <c r="T143" i="2" s="1"/>
  <c r="U144" i="2"/>
  <c r="V144" i="2"/>
  <c r="V143" i="2" s="1"/>
  <c r="W144" i="2"/>
  <c r="W143" i="2" s="1"/>
  <c r="X144" i="2"/>
  <c r="X143" i="2" s="1"/>
  <c r="Y144" i="2"/>
  <c r="Y143" i="2" s="1"/>
  <c r="Z144" i="2"/>
  <c r="Z143" i="2" s="1"/>
  <c r="AA144" i="2"/>
  <c r="AA143" i="2" s="1"/>
  <c r="AB144" i="2"/>
  <c r="AB141" i="2" s="1"/>
  <c r="AC144" i="2"/>
  <c r="AC143" i="2" s="1"/>
  <c r="AD144" i="2"/>
  <c r="AD143" i="2" s="1"/>
  <c r="AE144" i="2"/>
  <c r="AE143" i="2" s="1"/>
  <c r="AF144" i="2"/>
  <c r="AF143" i="2" s="1"/>
  <c r="AG144" i="2"/>
  <c r="AG143" i="2" s="1"/>
  <c r="AH144" i="2"/>
  <c r="AH143" i="2" s="1"/>
  <c r="D144" i="2"/>
  <c r="D143" i="2" s="1"/>
  <c r="D157" i="24"/>
  <c r="D157" i="2"/>
  <c r="AH178" i="24"/>
  <c r="AG178" i="24"/>
  <c r="AF178" i="24"/>
  <c r="AE178" i="24"/>
  <c r="AD178" i="24"/>
  <c r="AC178" i="24"/>
  <c r="AB178" i="24"/>
  <c r="AA178" i="24"/>
  <c r="Z178" i="24"/>
  <c r="Y178" i="24"/>
  <c r="X178" i="24"/>
  <c r="W178" i="24"/>
  <c r="V178" i="24"/>
  <c r="U178" i="24"/>
  <c r="T178" i="24"/>
  <c r="S178" i="24"/>
  <c r="R178" i="24"/>
  <c r="Q178" i="24"/>
  <c r="P178" i="24"/>
  <c r="O178" i="24"/>
  <c r="N178" i="24"/>
  <c r="M178" i="24"/>
  <c r="L178" i="24"/>
  <c r="K178" i="24"/>
  <c r="J178" i="24"/>
  <c r="I178" i="24"/>
  <c r="G178" i="24"/>
  <c r="F178" i="24"/>
  <c r="E178" i="24"/>
  <c r="D178" i="24"/>
  <c r="AH177" i="24"/>
  <c r="AG177" i="24"/>
  <c r="AF177" i="24"/>
  <c r="AE177" i="24"/>
  <c r="AD177" i="24"/>
  <c r="AC177" i="24"/>
  <c r="AB177" i="24"/>
  <c r="AA177" i="24"/>
  <c r="Z177" i="24"/>
  <c r="Y177" i="24"/>
  <c r="X177" i="24"/>
  <c r="W177" i="24"/>
  <c r="V177" i="24"/>
  <c r="U177" i="24"/>
  <c r="T177" i="24"/>
  <c r="S177" i="24"/>
  <c r="R177" i="24"/>
  <c r="Q177" i="24"/>
  <c r="P177" i="24"/>
  <c r="O177" i="24"/>
  <c r="N177" i="24"/>
  <c r="M177" i="24"/>
  <c r="L177" i="24"/>
  <c r="K177" i="24"/>
  <c r="J177" i="24"/>
  <c r="I177" i="24"/>
  <c r="H177" i="24"/>
  <c r="G177" i="24"/>
  <c r="F177" i="24"/>
  <c r="E177" i="24"/>
  <c r="D177" i="24"/>
  <c r="AH176" i="24"/>
  <c r="AG176" i="24"/>
  <c r="AF176" i="24"/>
  <c r="AE176" i="24"/>
  <c r="AD176" i="24"/>
  <c r="AC176" i="24"/>
  <c r="AB176" i="24"/>
  <c r="AA176" i="24"/>
  <c r="Z176" i="24"/>
  <c r="Y176" i="24"/>
  <c r="X176" i="24"/>
  <c r="W176" i="24"/>
  <c r="V176" i="24"/>
  <c r="U176" i="24"/>
  <c r="T176" i="24"/>
  <c r="S176" i="24"/>
  <c r="R176" i="24"/>
  <c r="Q176" i="24"/>
  <c r="P176" i="24"/>
  <c r="O176" i="24"/>
  <c r="N176" i="24"/>
  <c r="M176" i="24"/>
  <c r="L176" i="24"/>
  <c r="K176" i="24"/>
  <c r="J176" i="24"/>
  <c r="I176" i="24"/>
  <c r="H176" i="24"/>
  <c r="G176" i="24"/>
  <c r="F176" i="24"/>
  <c r="E176" i="24"/>
  <c r="D176" i="24"/>
  <c r="AH175" i="24"/>
  <c r="AG175" i="24"/>
  <c r="AF175" i="24"/>
  <c r="AE175" i="24"/>
  <c r="AD175" i="24"/>
  <c r="AC175" i="24"/>
  <c r="AB175" i="24"/>
  <c r="AA175" i="24"/>
  <c r="Z175" i="24"/>
  <c r="Y175" i="24"/>
  <c r="X175" i="24"/>
  <c r="W175" i="24"/>
  <c r="V175" i="24"/>
  <c r="U175" i="24"/>
  <c r="T175" i="24"/>
  <c r="S175" i="24"/>
  <c r="R175" i="24"/>
  <c r="Q175" i="24"/>
  <c r="P175" i="24"/>
  <c r="O175" i="24"/>
  <c r="N175" i="24"/>
  <c r="M175" i="24"/>
  <c r="L175" i="24"/>
  <c r="K175" i="24"/>
  <c r="J175" i="24"/>
  <c r="I175" i="24"/>
  <c r="H175" i="24"/>
  <c r="G175" i="24"/>
  <c r="F175" i="24"/>
  <c r="E175" i="24"/>
  <c r="D175" i="24"/>
  <c r="AH174" i="24"/>
  <c r="AG174" i="24"/>
  <c r="AF174" i="24"/>
  <c r="AE174" i="24"/>
  <c r="AD174" i="24"/>
  <c r="AC174" i="24"/>
  <c r="AB174" i="24"/>
  <c r="AA174" i="24"/>
  <c r="Z174" i="24"/>
  <c r="Y174" i="24"/>
  <c r="X174" i="24"/>
  <c r="W174" i="24"/>
  <c r="V174" i="24"/>
  <c r="U174" i="24"/>
  <c r="T174" i="24"/>
  <c r="S174" i="24"/>
  <c r="R174" i="24"/>
  <c r="Q174" i="24"/>
  <c r="P174" i="24"/>
  <c r="O174" i="24"/>
  <c r="N174" i="24"/>
  <c r="M174" i="24"/>
  <c r="L174" i="24"/>
  <c r="K174" i="24"/>
  <c r="J174" i="24"/>
  <c r="I174" i="24"/>
  <c r="H174" i="24"/>
  <c r="G174" i="24"/>
  <c r="F174" i="24"/>
  <c r="E174" i="24"/>
  <c r="D174" i="24"/>
  <c r="AH173" i="24"/>
  <c r="AG173" i="24"/>
  <c r="AF173" i="24"/>
  <c r="AE173" i="24"/>
  <c r="AD173" i="24"/>
  <c r="AC173" i="24"/>
  <c r="AB173" i="24"/>
  <c r="AA173" i="24"/>
  <c r="Z173" i="24"/>
  <c r="Y173" i="24"/>
  <c r="X173" i="24"/>
  <c r="W173" i="24"/>
  <c r="V173" i="24"/>
  <c r="U173" i="24"/>
  <c r="T173" i="24"/>
  <c r="S173" i="24"/>
  <c r="R173" i="24"/>
  <c r="Q173" i="24"/>
  <c r="P173" i="24"/>
  <c r="O173" i="24"/>
  <c r="N173" i="24"/>
  <c r="M173" i="24"/>
  <c r="L173" i="24"/>
  <c r="K173" i="24"/>
  <c r="J173" i="24"/>
  <c r="I173" i="24"/>
  <c r="H173" i="24"/>
  <c r="G173" i="24"/>
  <c r="F173" i="24"/>
  <c r="E173" i="24"/>
  <c r="D173" i="24"/>
  <c r="AH172" i="24"/>
  <c r="AG172" i="24"/>
  <c r="AF172" i="24"/>
  <c r="AE172" i="24"/>
  <c r="AD172" i="24"/>
  <c r="AC172" i="24"/>
  <c r="AB172" i="24"/>
  <c r="AA172" i="24"/>
  <c r="Z172" i="24"/>
  <c r="Y172" i="24"/>
  <c r="X172" i="24"/>
  <c r="W172" i="24"/>
  <c r="V172" i="24"/>
  <c r="U172" i="24"/>
  <c r="T172" i="24"/>
  <c r="S172" i="24"/>
  <c r="R172" i="24"/>
  <c r="Q172" i="24"/>
  <c r="P172" i="24"/>
  <c r="O172" i="24"/>
  <c r="N172" i="24"/>
  <c r="M172" i="24"/>
  <c r="L172" i="24"/>
  <c r="K172" i="24"/>
  <c r="J172" i="24"/>
  <c r="I172" i="24"/>
  <c r="H172" i="24"/>
  <c r="G172" i="24"/>
  <c r="F172" i="24"/>
  <c r="E172" i="24"/>
  <c r="D172" i="24"/>
  <c r="AH171" i="24"/>
  <c r="AG171" i="24"/>
  <c r="AF171" i="24"/>
  <c r="AE171" i="24"/>
  <c r="AD171" i="24"/>
  <c r="AC171" i="24"/>
  <c r="AB171" i="24"/>
  <c r="AA171" i="24"/>
  <c r="Z171" i="24"/>
  <c r="Y171" i="24"/>
  <c r="X171" i="24"/>
  <c r="W171" i="24"/>
  <c r="V171" i="24"/>
  <c r="U171" i="24"/>
  <c r="T171" i="24"/>
  <c r="S171" i="24"/>
  <c r="R171" i="24"/>
  <c r="Q171" i="24"/>
  <c r="P171" i="24"/>
  <c r="O171" i="24"/>
  <c r="N171" i="24"/>
  <c r="M171" i="24"/>
  <c r="L171" i="24"/>
  <c r="K171" i="24"/>
  <c r="J171" i="24"/>
  <c r="I171" i="24"/>
  <c r="H171" i="24"/>
  <c r="G171" i="24"/>
  <c r="F171" i="24"/>
  <c r="E171" i="24"/>
  <c r="D171" i="24"/>
  <c r="AH170" i="24"/>
  <c r="AG170" i="24"/>
  <c r="AF170" i="24"/>
  <c r="AE170" i="24"/>
  <c r="AD170" i="24"/>
  <c r="AC170" i="24"/>
  <c r="AB170" i="24"/>
  <c r="AA170" i="24"/>
  <c r="Z170" i="24"/>
  <c r="Y170" i="24"/>
  <c r="X170" i="24"/>
  <c r="W170" i="24"/>
  <c r="V170" i="24"/>
  <c r="U170" i="24"/>
  <c r="T170" i="24"/>
  <c r="S170" i="24"/>
  <c r="R170" i="24"/>
  <c r="Q170" i="24"/>
  <c r="P170" i="24"/>
  <c r="O170" i="24"/>
  <c r="N170" i="24"/>
  <c r="M170" i="24"/>
  <c r="L170" i="24"/>
  <c r="K170" i="24"/>
  <c r="J170" i="24"/>
  <c r="I170" i="24"/>
  <c r="H170" i="24"/>
  <c r="G170" i="24"/>
  <c r="F170" i="24"/>
  <c r="E170" i="24"/>
  <c r="D170" i="24"/>
  <c r="AH169" i="24"/>
  <c r="AG169" i="24"/>
  <c r="AF169" i="24"/>
  <c r="AE169" i="24"/>
  <c r="AD169" i="24"/>
  <c r="AC169" i="24"/>
  <c r="AB169" i="24"/>
  <c r="AA169" i="24"/>
  <c r="Z169" i="24"/>
  <c r="Y169" i="24"/>
  <c r="X169" i="24"/>
  <c r="W169" i="24"/>
  <c r="V169" i="24"/>
  <c r="U169" i="24"/>
  <c r="T169" i="24"/>
  <c r="S169" i="24"/>
  <c r="R169" i="24"/>
  <c r="Q169" i="24"/>
  <c r="P169" i="24"/>
  <c r="O169" i="24"/>
  <c r="N169" i="24"/>
  <c r="M169" i="24"/>
  <c r="L169" i="24"/>
  <c r="K169" i="24"/>
  <c r="J169" i="24"/>
  <c r="I169" i="24"/>
  <c r="H169" i="24"/>
  <c r="G169" i="24"/>
  <c r="F169" i="24"/>
  <c r="E169" i="24"/>
  <c r="D169" i="24"/>
  <c r="AH168" i="24"/>
  <c r="AG168" i="24"/>
  <c r="AF168" i="24"/>
  <c r="AE168" i="24"/>
  <c r="AD168" i="24"/>
  <c r="AC168" i="24"/>
  <c r="AB168" i="24"/>
  <c r="AA168" i="24"/>
  <c r="Z168" i="24"/>
  <c r="Y168" i="24"/>
  <c r="X168" i="24"/>
  <c r="W168" i="24"/>
  <c r="V168" i="24"/>
  <c r="U168" i="24"/>
  <c r="T168" i="24"/>
  <c r="S168" i="24"/>
  <c r="R168" i="24"/>
  <c r="Q168" i="24"/>
  <c r="P168" i="24"/>
  <c r="O168" i="24"/>
  <c r="N168" i="24"/>
  <c r="M168" i="24"/>
  <c r="L168" i="24"/>
  <c r="K168" i="24"/>
  <c r="J168" i="24"/>
  <c r="I168" i="24"/>
  <c r="H168" i="24"/>
  <c r="G168" i="24"/>
  <c r="F168" i="24"/>
  <c r="E168" i="24"/>
  <c r="D168" i="24"/>
  <c r="AH167" i="24"/>
  <c r="AG167" i="24"/>
  <c r="AF167" i="24"/>
  <c r="AE167" i="24"/>
  <c r="AD167" i="24"/>
  <c r="AC167" i="24"/>
  <c r="AB167" i="24"/>
  <c r="AA167" i="24"/>
  <c r="Z167" i="24"/>
  <c r="Y167" i="24"/>
  <c r="X167" i="24"/>
  <c r="W167" i="24"/>
  <c r="V167" i="24"/>
  <c r="U167" i="24"/>
  <c r="T167" i="24"/>
  <c r="S167" i="24"/>
  <c r="R167" i="24"/>
  <c r="Q167" i="24"/>
  <c r="P167" i="24"/>
  <c r="O167" i="24"/>
  <c r="N167" i="24"/>
  <c r="M167" i="24"/>
  <c r="L167" i="24"/>
  <c r="K167" i="24"/>
  <c r="J167" i="24"/>
  <c r="I167" i="24"/>
  <c r="H167" i="24"/>
  <c r="G167" i="24"/>
  <c r="F167" i="24"/>
  <c r="E167" i="24"/>
  <c r="D167" i="24"/>
  <c r="AH166" i="24"/>
  <c r="AG166" i="24"/>
  <c r="AF166" i="24"/>
  <c r="AE166" i="24"/>
  <c r="AD166" i="24"/>
  <c r="AC166" i="24"/>
  <c r="AB166" i="24"/>
  <c r="AA166" i="24"/>
  <c r="Z166" i="24"/>
  <c r="Y166" i="24"/>
  <c r="X166" i="24"/>
  <c r="W166" i="24"/>
  <c r="V166" i="24"/>
  <c r="U166" i="24"/>
  <c r="T166" i="24"/>
  <c r="S166" i="24"/>
  <c r="R166" i="24"/>
  <c r="Q166" i="24"/>
  <c r="P166" i="24"/>
  <c r="O166" i="24"/>
  <c r="N166" i="24"/>
  <c r="M166" i="24"/>
  <c r="L166" i="24"/>
  <c r="K166" i="24"/>
  <c r="I166" i="24"/>
  <c r="H166" i="24"/>
  <c r="G166" i="24"/>
  <c r="F166" i="24"/>
  <c r="E166" i="24"/>
  <c r="D166" i="24"/>
  <c r="AH165" i="24"/>
  <c r="AG165" i="24"/>
  <c r="AF165" i="24"/>
  <c r="AE165" i="24"/>
  <c r="AD165" i="24"/>
  <c r="AC165" i="24"/>
  <c r="AB165" i="24"/>
  <c r="AA165" i="24"/>
  <c r="Z165" i="24"/>
  <c r="Y165" i="24"/>
  <c r="X165" i="24"/>
  <c r="W165" i="24"/>
  <c r="V165" i="24"/>
  <c r="U165" i="24"/>
  <c r="T165" i="24"/>
  <c r="S165" i="24"/>
  <c r="R165" i="24"/>
  <c r="Q165" i="24"/>
  <c r="P165" i="24"/>
  <c r="O165" i="24"/>
  <c r="N165" i="24"/>
  <c r="M165" i="24"/>
  <c r="L165" i="24"/>
  <c r="K165" i="24"/>
  <c r="J165" i="24"/>
  <c r="I165" i="24"/>
  <c r="H165" i="24"/>
  <c r="G165" i="24"/>
  <c r="F165" i="24"/>
  <c r="E165" i="24"/>
  <c r="D165" i="24"/>
  <c r="AH164" i="24"/>
  <c r="AG164" i="24"/>
  <c r="AF164" i="24"/>
  <c r="AE164" i="24"/>
  <c r="AD164" i="24"/>
  <c r="AC164" i="24"/>
  <c r="AB164" i="24"/>
  <c r="AA164" i="24"/>
  <c r="Z164" i="24"/>
  <c r="Y164" i="24"/>
  <c r="X164" i="24"/>
  <c r="W164" i="24"/>
  <c r="V164" i="24"/>
  <c r="U164" i="24"/>
  <c r="T164" i="24"/>
  <c r="S164" i="24"/>
  <c r="R164" i="24"/>
  <c r="Q164" i="24"/>
  <c r="P164" i="24"/>
  <c r="O164" i="24"/>
  <c r="N164" i="24"/>
  <c r="M164" i="24"/>
  <c r="L164" i="24"/>
  <c r="K164" i="24"/>
  <c r="J164" i="24"/>
  <c r="I164" i="24"/>
  <c r="H164" i="24"/>
  <c r="G164" i="24"/>
  <c r="F164" i="24"/>
  <c r="E164" i="24"/>
  <c r="D164" i="24"/>
  <c r="AH163" i="24"/>
  <c r="AG163" i="24"/>
  <c r="AF163" i="24"/>
  <c r="AE163" i="24"/>
  <c r="AD163" i="24"/>
  <c r="AC163" i="24"/>
  <c r="AB163" i="24"/>
  <c r="AA163" i="24"/>
  <c r="Z163" i="24"/>
  <c r="Y163" i="24"/>
  <c r="X163" i="24"/>
  <c r="W163" i="24"/>
  <c r="V163" i="24"/>
  <c r="U163" i="24"/>
  <c r="T163" i="24"/>
  <c r="S163" i="24"/>
  <c r="R163" i="24"/>
  <c r="Q163" i="24"/>
  <c r="P163" i="24"/>
  <c r="O163" i="24"/>
  <c r="N163" i="24"/>
  <c r="M163" i="24"/>
  <c r="L163" i="24"/>
  <c r="K163" i="24"/>
  <c r="J163" i="24"/>
  <c r="I163" i="24"/>
  <c r="H163" i="24"/>
  <c r="G163" i="24"/>
  <c r="F163" i="24"/>
  <c r="E163" i="24"/>
  <c r="D163" i="24"/>
  <c r="AH162" i="24"/>
  <c r="AG162" i="24"/>
  <c r="AF162" i="24"/>
  <c r="AE162" i="24"/>
  <c r="AD162" i="24"/>
  <c r="AC162" i="24"/>
  <c r="AB162" i="24"/>
  <c r="AA162" i="24"/>
  <c r="Z162" i="24"/>
  <c r="Y162" i="24"/>
  <c r="X162" i="24"/>
  <c r="W162" i="24"/>
  <c r="V162" i="24"/>
  <c r="U162" i="24"/>
  <c r="T162" i="24"/>
  <c r="S162" i="24"/>
  <c r="R162" i="24"/>
  <c r="Q162" i="24"/>
  <c r="P162" i="24"/>
  <c r="O162" i="24"/>
  <c r="N162" i="24"/>
  <c r="M162" i="24"/>
  <c r="L162" i="24"/>
  <c r="K162" i="24"/>
  <c r="J162" i="24"/>
  <c r="I162" i="24"/>
  <c r="H162" i="24"/>
  <c r="G162" i="24"/>
  <c r="F162" i="24"/>
  <c r="E162" i="24"/>
  <c r="D162" i="24"/>
  <c r="AH157" i="24"/>
  <c r="AG157" i="24"/>
  <c r="AF157" i="24"/>
  <c r="AE157" i="24"/>
  <c r="AD157" i="24"/>
  <c r="AC157" i="24"/>
  <c r="AB157" i="24"/>
  <c r="AA157" i="24"/>
  <c r="Z157" i="24"/>
  <c r="Y157" i="24"/>
  <c r="X157" i="24"/>
  <c r="W157" i="24"/>
  <c r="V157" i="24"/>
  <c r="U157" i="24"/>
  <c r="T157" i="24"/>
  <c r="S157" i="24"/>
  <c r="R157" i="24"/>
  <c r="Q157" i="24"/>
  <c r="P157" i="24"/>
  <c r="O157" i="24"/>
  <c r="N157" i="24"/>
  <c r="M157" i="24"/>
  <c r="L157" i="24"/>
  <c r="K157" i="24"/>
  <c r="J157" i="24"/>
  <c r="I157" i="24"/>
  <c r="H157" i="24"/>
  <c r="G157" i="24"/>
  <c r="F157" i="24"/>
  <c r="E157" i="24"/>
  <c r="E154" i="24"/>
  <c r="F154" i="24"/>
  <c r="G154" i="24"/>
  <c r="H154" i="24"/>
  <c r="I154" i="24"/>
  <c r="J154" i="24"/>
  <c r="K154" i="24"/>
  <c r="L154" i="24"/>
  <c r="M154" i="24"/>
  <c r="N154" i="24"/>
  <c r="O154" i="24"/>
  <c r="Q154" i="24"/>
  <c r="R154" i="24"/>
  <c r="S154" i="24"/>
  <c r="T154" i="24"/>
  <c r="U154" i="24"/>
  <c r="V154" i="24"/>
  <c r="W154" i="24"/>
  <c r="X154" i="24"/>
  <c r="Y154" i="24"/>
  <c r="Z154" i="24"/>
  <c r="AA154" i="24"/>
  <c r="AB154" i="24"/>
  <c r="AC154" i="24"/>
  <c r="AD154" i="24"/>
  <c r="AE154" i="24"/>
  <c r="AF154" i="24"/>
  <c r="AG154" i="24"/>
  <c r="AH154" i="24"/>
  <c r="E155" i="24"/>
  <c r="F155" i="24"/>
  <c r="G155" i="24"/>
  <c r="H155" i="24"/>
  <c r="I155" i="24"/>
  <c r="J155" i="24"/>
  <c r="M155" i="24"/>
  <c r="N155" i="24"/>
  <c r="O155" i="24"/>
  <c r="P155" i="24"/>
  <c r="Q155" i="24"/>
  <c r="R155" i="24"/>
  <c r="T155" i="24"/>
  <c r="U155" i="24"/>
  <c r="V155" i="24"/>
  <c r="W155" i="24"/>
  <c r="X155" i="24"/>
  <c r="Y155" i="24"/>
  <c r="Z155" i="24"/>
  <c r="AA155" i="24"/>
  <c r="AB155" i="24"/>
  <c r="AC155" i="24"/>
  <c r="AD155" i="24"/>
  <c r="AE155" i="24"/>
  <c r="AF155" i="24"/>
  <c r="AG155" i="24"/>
  <c r="AH155" i="24"/>
  <c r="D155" i="24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F155" i="2"/>
  <c r="G155" i="2"/>
  <c r="H155" i="2"/>
  <c r="I155" i="2"/>
  <c r="J155" i="2"/>
  <c r="M155" i="2"/>
  <c r="N155" i="2"/>
  <c r="O155" i="2"/>
  <c r="P155" i="2"/>
  <c r="Q155" i="2"/>
  <c r="U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D155" i="2"/>
  <c r="D154" i="2"/>
  <c r="B3" i="26"/>
  <c r="B3" i="25"/>
  <c r="B2" i="26"/>
  <c r="B2" i="25"/>
  <c r="H988" i="26"/>
  <c r="I988" i="26" s="1"/>
  <c r="F988" i="26"/>
  <c r="H987" i="26"/>
  <c r="I987" i="26" s="1"/>
  <c r="F987" i="26"/>
  <c r="H986" i="26"/>
  <c r="I986" i="26" s="1"/>
  <c r="H985" i="26"/>
  <c r="I985" i="26" s="1"/>
  <c r="F985" i="26"/>
  <c r="H984" i="26"/>
  <c r="I984" i="26" s="1"/>
  <c r="F984" i="26"/>
  <c r="H983" i="26"/>
  <c r="I983" i="26" s="1"/>
  <c r="F983" i="26"/>
  <c r="H982" i="26"/>
  <c r="I982" i="26" s="1"/>
  <c r="F982" i="26"/>
  <c r="H981" i="26"/>
  <c r="I981" i="26" s="1"/>
  <c r="H980" i="26"/>
  <c r="I980" i="26" s="1"/>
  <c r="F980" i="26"/>
  <c r="H979" i="26"/>
  <c r="I979" i="26" s="1"/>
  <c r="F979" i="26"/>
  <c r="H978" i="26"/>
  <c r="I978" i="26" s="1"/>
  <c r="H977" i="26"/>
  <c r="I977" i="26" s="1"/>
  <c r="F977" i="26"/>
  <c r="H976" i="26"/>
  <c r="I976" i="26" s="1"/>
  <c r="F976" i="26"/>
  <c r="H975" i="26"/>
  <c r="I975" i="26" s="1"/>
  <c r="F975" i="26"/>
  <c r="H974" i="26"/>
  <c r="I974" i="26" s="1"/>
  <c r="F974" i="26"/>
  <c r="H973" i="26"/>
  <c r="I973" i="26" s="1"/>
  <c r="H972" i="26"/>
  <c r="I972" i="26" s="1"/>
  <c r="F972" i="26"/>
  <c r="H971" i="26"/>
  <c r="I971" i="26" s="1"/>
  <c r="F971" i="26"/>
  <c r="H970" i="26"/>
  <c r="I970" i="26" s="1"/>
  <c r="H969" i="26"/>
  <c r="I969" i="26" s="1"/>
  <c r="F969" i="26"/>
  <c r="H968" i="26"/>
  <c r="I968" i="26" s="1"/>
  <c r="F968" i="26"/>
  <c r="H967" i="26"/>
  <c r="I967" i="26" s="1"/>
  <c r="F967" i="26"/>
  <c r="H966" i="26"/>
  <c r="I966" i="26" s="1"/>
  <c r="F966" i="26"/>
  <c r="H965" i="26"/>
  <c r="I965" i="26" s="1"/>
  <c r="H964" i="26"/>
  <c r="I964" i="26" s="1"/>
  <c r="F964" i="26"/>
  <c r="H963" i="26"/>
  <c r="I963" i="26" s="1"/>
  <c r="F963" i="26"/>
  <c r="H962" i="26"/>
  <c r="I962" i="26" s="1"/>
  <c r="H961" i="26"/>
  <c r="I961" i="26" s="1"/>
  <c r="F961" i="26"/>
  <c r="H960" i="26"/>
  <c r="I960" i="26" s="1"/>
  <c r="F960" i="26"/>
  <c r="H959" i="26"/>
  <c r="I959" i="26" s="1"/>
  <c r="F959" i="26"/>
  <c r="H958" i="26"/>
  <c r="I958" i="26" s="1"/>
  <c r="F958" i="26"/>
  <c r="H957" i="26"/>
  <c r="I957" i="26" s="1"/>
  <c r="H956" i="26"/>
  <c r="I956" i="26" s="1"/>
  <c r="F956" i="26"/>
  <c r="H955" i="26"/>
  <c r="I955" i="26" s="1"/>
  <c r="F955" i="26"/>
  <c r="H954" i="26"/>
  <c r="I954" i="26" s="1"/>
  <c r="H953" i="26"/>
  <c r="I953" i="26" s="1"/>
  <c r="F953" i="26"/>
  <c r="H952" i="26"/>
  <c r="I952" i="26" s="1"/>
  <c r="F952" i="26"/>
  <c r="H951" i="26"/>
  <c r="I951" i="26" s="1"/>
  <c r="F951" i="26"/>
  <c r="H950" i="26"/>
  <c r="I950" i="26" s="1"/>
  <c r="F950" i="26"/>
  <c r="H949" i="26"/>
  <c r="I949" i="26" s="1"/>
  <c r="H948" i="26"/>
  <c r="I948" i="26" s="1"/>
  <c r="F948" i="26"/>
  <c r="H947" i="26"/>
  <c r="I947" i="26" s="1"/>
  <c r="F947" i="26"/>
  <c r="H946" i="26"/>
  <c r="I946" i="26" s="1"/>
  <c r="H945" i="26"/>
  <c r="I945" i="26" s="1"/>
  <c r="F945" i="26"/>
  <c r="H944" i="26"/>
  <c r="I944" i="26" s="1"/>
  <c r="F944" i="26"/>
  <c r="H943" i="26"/>
  <c r="I943" i="26" s="1"/>
  <c r="F943" i="26"/>
  <c r="H942" i="26"/>
  <c r="I942" i="26" s="1"/>
  <c r="F942" i="26"/>
  <c r="H941" i="26"/>
  <c r="I941" i="26" s="1"/>
  <c r="H940" i="26"/>
  <c r="I940" i="26" s="1"/>
  <c r="F940" i="26"/>
  <c r="H939" i="26"/>
  <c r="I939" i="26" s="1"/>
  <c r="F939" i="26"/>
  <c r="H938" i="26"/>
  <c r="I938" i="26" s="1"/>
  <c r="H937" i="26"/>
  <c r="I937" i="26" s="1"/>
  <c r="F937" i="26"/>
  <c r="H936" i="26"/>
  <c r="I936" i="26" s="1"/>
  <c r="F936" i="26"/>
  <c r="H935" i="26"/>
  <c r="I935" i="26" s="1"/>
  <c r="F935" i="26"/>
  <c r="H934" i="26"/>
  <c r="I934" i="26" s="1"/>
  <c r="F934" i="26"/>
  <c r="H933" i="26"/>
  <c r="I933" i="26" s="1"/>
  <c r="H932" i="26"/>
  <c r="I932" i="26" s="1"/>
  <c r="F932" i="26"/>
  <c r="H931" i="26"/>
  <c r="I931" i="26" s="1"/>
  <c r="F931" i="26"/>
  <c r="H930" i="26"/>
  <c r="I930" i="26" s="1"/>
  <c r="H929" i="26"/>
  <c r="I929" i="26" s="1"/>
  <c r="F929" i="26"/>
  <c r="H928" i="26"/>
  <c r="I928" i="26" s="1"/>
  <c r="F928" i="26"/>
  <c r="H927" i="26"/>
  <c r="I927" i="26" s="1"/>
  <c r="F927" i="26"/>
  <c r="H926" i="26"/>
  <c r="I926" i="26" s="1"/>
  <c r="F926" i="26"/>
  <c r="H925" i="26"/>
  <c r="I925" i="26" s="1"/>
  <c r="H924" i="26"/>
  <c r="I924" i="26" s="1"/>
  <c r="F924" i="26"/>
  <c r="H923" i="26"/>
  <c r="I923" i="26" s="1"/>
  <c r="F923" i="26"/>
  <c r="H922" i="26"/>
  <c r="I922" i="26" s="1"/>
  <c r="H921" i="26"/>
  <c r="I921" i="26" s="1"/>
  <c r="F921" i="26"/>
  <c r="H920" i="26"/>
  <c r="I920" i="26" s="1"/>
  <c r="F920" i="26"/>
  <c r="H919" i="26"/>
  <c r="I919" i="26" s="1"/>
  <c r="F919" i="26"/>
  <c r="H918" i="26"/>
  <c r="I918" i="26" s="1"/>
  <c r="F918" i="26"/>
  <c r="H917" i="26"/>
  <c r="I917" i="26" s="1"/>
  <c r="H916" i="26"/>
  <c r="I916" i="26" s="1"/>
  <c r="F916" i="26"/>
  <c r="H915" i="26"/>
  <c r="I915" i="26" s="1"/>
  <c r="F915" i="26"/>
  <c r="H914" i="26"/>
  <c r="I914" i="26" s="1"/>
  <c r="H913" i="26"/>
  <c r="I913" i="26" s="1"/>
  <c r="F913" i="26"/>
  <c r="H912" i="26"/>
  <c r="I912" i="26" s="1"/>
  <c r="F912" i="26"/>
  <c r="H911" i="26"/>
  <c r="I911" i="26" s="1"/>
  <c r="F911" i="26"/>
  <c r="H910" i="26"/>
  <c r="I910" i="26" s="1"/>
  <c r="F910" i="26"/>
  <c r="H909" i="26"/>
  <c r="I909" i="26" s="1"/>
  <c r="H908" i="26"/>
  <c r="I908" i="26" s="1"/>
  <c r="F908" i="26"/>
  <c r="H907" i="26"/>
  <c r="I907" i="26" s="1"/>
  <c r="F907" i="26"/>
  <c r="H906" i="26"/>
  <c r="I906" i="26" s="1"/>
  <c r="H905" i="26"/>
  <c r="I905" i="26" s="1"/>
  <c r="F905" i="26"/>
  <c r="H904" i="26"/>
  <c r="I904" i="26" s="1"/>
  <c r="F904" i="26"/>
  <c r="H903" i="26"/>
  <c r="I903" i="26" s="1"/>
  <c r="F903" i="26"/>
  <c r="H902" i="26"/>
  <c r="I902" i="26" s="1"/>
  <c r="F902" i="26"/>
  <c r="H901" i="26"/>
  <c r="I901" i="26" s="1"/>
  <c r="H900" i="26"/>
  <c r="I900" i="26" s="1"/>
  <c r="F900" i="26"/>
  <c r="H899" i="26"/>
  <c r="I899" i="26" s="1"/>
  <c r="F899" i="26"/>
  <c r="H898" i="26"/>
  <c r="I898" i="26" s="1"/>
  <c r="H897" i="26"/>
  <c r="I897" i="26" s="1"/>
  <c r="F897" i="26"/>
  <c r="H896" i="26"/>
  <c r="I896" i="26" s="1"/>
  <c r="F896" i="26"/>
  <c r="H895" i="26"/>
  <c r="I895" i="26" s="1"/>
  <c r="F895" i="26"/>
  <c r="H894" i="26"/>
  <c r="I894" i="26" s="1"/>
  <c r="F894" i="26"/>
  <c r="H893" i="26"/>
  <c r="I893" i="26" s="1"/>
  <c r="H892" i="26"/>
  <c r="I892" i="26" s="1"/>
  <c r="F892" i="26"/>
  <c r="H891" i="26"/>
  <c r="I891" i="26" s="1"/>
  <c r="F891" i="26"/>
  <c r="H890" i="26"/>
  <c r="I890" i="26" s="1"/>
  <c r="H889" i="26"/>
  <c r="I889" i="26" s="1"/>
  <c r="F889" i="26"/>
  <c r="H888" i="26"/>
  <c r="I888" i="26" s="1"/>
  <c r="F888" i="26"/>
  <c r="H887" i="26"/>
  <c r="I887" i="26" s="1"/>
  <c r="F887" i="26"/>
  <c r="H886" i="26"/>
  <c r="I886" i="26" s="1"/>
  <c r="F886" i="26"/>
  <c r="H885" i="26"/>
  <c r="I885" i="26" s="1"/>
  <c r="H884" i="26"/>
  <c r="I884" i="26" s="1"/>
  <c r="F884" i="26"/>
  <c r="H883" i="26"/>
  <c r="I883" i="26" s="1"/>
  <c r="F883" i="26"/>
  <c r="H882" i="26"/>
  <c r="I882" i="26" s="1"/>
  <c r="H881" i="26"/>
  <c r="I881" i="26" s="1"/>
  <c r="F881" i="26"/>
  <c r="H880" i="26"/>
  <c r="I880" i="26" s="1"/>
  <c r="F880" i="26"/>
  <c r="H879" i="26"/>
  <c r="I879" i="26" s="1"/>
  <c r="F879" i="26"/>
  <c r="H878" i="26"/>
  <c r="I878" i="26" s="1"/>
  <c r="F878" i="26"/>
  <c r="H877" i="26"/>
  <c r="I877" i="26" s="1"/>
  <c r="H876" i="26"/>
  <c r="I876" i="26" s="1"/>
  <c r="F876" i="26"/>
  <c r="H875" i="26"/>
  <c r="I875" i="26" s="1"/>
  <c r="F875" i="26"/>
  <c r="H874" i="26"/>
  <c r="I874" i="26" s="1"/>
  <c r="H873" i="26"/>
  <c r="I873" i="26" s="1"/>
  <c r="F873" i="26"/>
  <c r="H872" i="26"/>
  <c r="I872" i="26" s="1"/>
  <c r="F872" i="26"/>
  <c r="H871" i="26"/>
  <c r="I871" i="26" s="1"/>
  <c r="F871" i="26"/>
  <c r="H870" i="26"/>
  <c r="I870" i="26" s="1"/>
  <c r="F870" i="26"/>
  <c r="H869" i="26"/>
  <c r="I869" i="26" s="1"/>
  <c r="H868" i="26"/>
  <c r="I868" i="26" s="1"/>
  <c r="F868" i="26"/>
  <c r="H867" i="26"/>
  <c r="I867" i="26" s="1"/>
  <c r="F867" i="26"/>
  <c r="H866" i="26"/>
  <c r="I866" i="26" s="1"/>
  <c r="H865" i="26"/>
  <c r="I865" i="26" s="1"/>
  <c r="F865" i="26"/>
  <c r="H864" i="26"/>
  <c r="I864" i="26" s="1"/>
  <c r="F864" i="26"/>
  <c r="H863" i="26"/>
  <c r="I863" i="26" s="1"/>
  <c r="F863" i="26"/>
  <c r="H862" i="26"/>
  <c r="I862" i="26" s="1"/>
  <c r="F862" i="26"/>
  <c r="H861" i="26"/>
  <c r="I861" i="26" s="1"/>
  <c r="H860" i="26"/>
  <c r="I860" i="26" s="1"/>
  <c r="F860" i="26"/>
  <c r="H859" i="26"/>
  <c r="I859" i="26" s="1"/>
  <c r="F859" i="26"/>
  <c r="H858" i="26"/>
  <c r="I858" i="26" s="1"/>
  <c r="H857" i="26"/>
  <c r="I857" i="26" s="1"/>
  <c r="F857" i="26"/>
  <c r="H856" i="26"/>
  <c r="I856" i="26" s="1"/>
  <c r="F856" i="26"/>
  <c r="H855" i="26"/>
  <c r="I855" i="26" s="1"/>
  <c r="F855" i="26"/>
  <c r="H854" i="26"/>
  <c r="I854" i="26" s="1"/>
  <c r="F854" i="26"/>
  <c r="H853" i="26"/>
  <c r="I853" i="26" s="1"/>
  <c r="H852" i="26"/>
  <c r="I852" i="26" s="1"/>
  <c r="F852" i="26"/>
  <c r="H851" i="26"/>
  <c r="I851" i="26" s="1"/>
  <c r="F851" i="26"/>
  <c r="H850" i="26"/>
  <c r="I850" i="26" s="1"/>
  <c r="H849" i="26"/>
  <c r="I849" i="26" s="1"/>
  <c r="F849" i="26"/>
  <c r="H848" i="26"/>
  <c r="I848" i="26" s="1"/>
  <c r="F848" i="26"/>
  <c r="H847" i="26"/>
  <c r="I847" i="26" s="1"/>
  <c r="F847" i="26"/>
  <c r="H846" i="26"/>
  <c r="I846" i="26" s="1"/>
  <c r="F846" i="26"/>
  <c r="H845" i="26"/>
  <c r="I845" i="26" s="1"/>
  <c r="H844" i="26"/>
  <c r="I844" i="26" s="1"/>
  <c r="F844" i="26"/>
  <c r="H843" i="26"/>
  <c r="I843" i="26" s="1"/>
  <c r="F843" i="26"/>
  <c r="H842" i="26"/>
  <c r="I842" i="26" s="1"/>
  <c r="H841" i="26"/>
  <c r="I841" i="26" s="1"/>
  <c r="F841" i="26"/>
  <c r="H840" i="26"/>
  <c r="I840" i="26" s="1"/>
  <c r="F840" i="26"/>
  <c r="H839" i="26"/>
  <c r="I839" i="26" s="1"/>
  <c r="F839" i="26"/>
  <c r="H838" i="26"/>
  <c r="I838" i="26" s="1"/>
  <c r="F838" i="26"/>
  <c r="H837" i="26"/>
  <c r="I837" i="26" s="1"/>
  <c r="H836" i="26"/>
  <c r="I836" i="26" s="1"/>
  <c r="F836" i="26"/>
  <c r="H835" i="26"/>
  <c r="I835" i="26" s="1"/>
  <c r="F835" i="26"/>
  <c r="H834" i="26"/>
  <c r="I834" i="26" s="1"/>
  <c r="H833" i="26"/>
  <c r="I833" i="26" s="1"/>
  <c r="F833" i="26"/>
  <c r="H832" i="26"/>
  <c r="I832" i="26" s="1"/>
  <c r="F832" i="26"/>
  <c r="H831" i="26"/>
  <c r="I831" i="26" s="1"/>
  <c r="F831" i="26"/>
  <c r="H830" i="26"/>
  <c r="I830" i="26" s="1"/>
  <c r="F830" i="26"/>
  <c r="H829" i="26"/>
  <c r="I829" i="26" s="1"/>
  <c r="H828" i="26"/>
  <c r="I828" i="26" s="1"/>
  <c r="F828" i="26"/>
  <c r="H827" i="26"/>
  <c r="I827" i="26" s="1"/>
  <c r="F827" i="26"/>
  <c r="H826" i="26"/>
  <c r="I826" i="26" s="1"/>
  <c r="H825" i="26"/>
  <c r="I825" i="26" s="1"/>
  <c r="F825" i="26"/>
  <c r="H824" i="26"/>
  <c r="I824" i="26" s="1"/>
  <c r="F824" i="26"/>
  <c r="H823" i="26"/>
  <c r="I823" i="26" s="1"/>
  <c r="F823" i="26"/>
  <c r="H822" i="26"/>
  <c r="I822" i="26" s="1"/>
  <c r="F822" i="26"/>
  <c r="H821" i="26"/>
  <c r="I821" i="26" s="1"/>
  <c r="H820" i="26"/>
  <c r="I820" i="26" s="1"/>
  <c r="F820" i="26"/>
  <c r="H819" i="26"/>
  <c r="I819" i="26" s="1"/>
  <c r="F819" i="26"/>
  <c r="H818" i="26"/>
  <c r="I818" i="26" s="1"/>
  <c r="F818" i="26"/>
  <c r="H817" i="26"/>
  <c r="I817" i="26" s="1"/>
  <c r="F817" i="26"/>
  <c r="H816" i="26"/>
  <c r="I816" i="26" s="1"/>
  <c r="F816" i="26"/>
  <c r="H815" i="26"/>
  <c r="I815" i="26" s="1"/>
  <c r="F815" i="26"/>
  <c r="H814" i="26"/>
  <c r="I814" i="26" s="1"/>
  <c r="F814" i="26"/>
  <c r="H813" i="26"/>
  <c r="I813" i="26" s="1"/>
  <c r="H812" i="26"/>
  <c r="I812" i="26" s="1"/>
  <c r="F812" i="26"/>
  <c r="H811" i="26"/>
  <c r="I811" i="26" s="1"/>
  <c r="F811" i="26"/>
  <c r="H810" i="26"/>
  <c r="I810" i="26" s="1"/>
  <c r="F810" i="26"/>
  <c r="H809" i="26"/>
  <c r="I809" i="26" s="1"/>
  <c r="F809" i="26"/>
  <c r="H808" i="26"/>
  <c r="I808" i="26" s="1"/>
  <c r="F808" i="26"/>
  <c r="H807" i="26"/>
  <c r="I807" i="26" s="1"/>
  <c r="F807" i="26"/>
  <c r="H806" i="26"/>
  <c r="I806" i="26" s="1"/>
  <c r="F806" i="26"/>
  <c r="H805" i="26"/>
  <c r="I805" i="26" s="1"/>
  <c r="H804" i="26"/>
  <c r="I804" i="26" s="1"/>
  <c r="F804" i="26"/>
  <c r="H803" i="26"/>
  <c r="I803" i="26" s="1"/>
  <c r="F803" i="26"/>
  <c r="H802" i="26"/>
  <c r="I802" i="26" s="1"/>
  <c r="F802" i="26"/>
  <c r="H801" i="26"/>
  <c r="I801" i="26" s="1"/>
  <c r="F801" i="26"/>
  <c r="H800" i="26"/>
  <c r="I800" i="26" s="1"/>
  <c r="F800" i="26"/>
  <c r="H799" i="26"/>
  <c r="I799" i="26" s="1"/>
  <c r="F799" i="26"/>
  <c r="H798" i="26"/>
  <c r="I798" i="26" s="1"/>
  <c r="F798" i="26"/>
  <c r="H797" i="26"/>
  <c r="I797" i="26" s="1"/>
  <c r="H796" i="26"/>
  <c r="I796" i="26" s="1"/>
  <c r="F796" i="26"/>
  <c r="H795" i="26"/>
  <c r="I795" i="26" s="1"/>
  <c r="F795" i="26"/>
  <c r="H794" i="26"/>
  <c r="I794" i="26" s="1"/>
  <c r="F794" i="26"/>
  <c r="H793" i="26"/>
  <c r="I793" i="26" s="1"/>
  <c r="F793" i="26"/>
  <c r="H792" i="26"/>
  <c r="I792" i="26" s="1"/>
  <c r="F792" i="26"/>
  <c r="H791" i="26"/>
  <c r="I791" i="26" s="1"/>
  <c r="F791" i="26"/>
  <c r="H790" i="26"/>
  <c r="I790" i="26" s="1"/>
  <c r="F790" i="26"/>
  <c r="H789" i="26"/>
  <c r="I789" i="26" s="1"/>
  <c r="H788" i="26"/>
  <c r="I788" i="26" s="1"/>
  <c r="F788" i="26"/>
  <c r="H787" i="26"/>
  <c r="I787" i="26" s="1"/>
  <c r="F787" i="26"/>
  <c r="H786" i="26"/>
  <c r="I786" i="26" s="1"/>
  <c r="F786" i="26"/>
  <c r="H785" i="26"/>
  <c r="I785" i="26" s="1"/>
  <c r="F785" i="26"/>
  <c r="H784" i="26"/>
  <c r="I784" i="26" s="1"/>
  <c r="F784" i="26"/>
  <c r="H783" i="26"/>
  <c r="I783" i="26" s="1"/>
  <c r="F783" i="26"/>
  <c r="H782" i="26"/>
  <c r="I782" i="26" s="1"/>
  <c r="F782" i="26"/>
  <c r="H781" i="26"/>
  <c r="I781" i="26" s="1"/>
  <c r="H780" i="26"/>
  <c r="I780" i="26" s="1"/>
  <c r="F780" i="26"/>
  <c r="H779" i="26"/>
  <c r="I779" i="26" s="1"/>
  <c r="F779" i="26"/>
  <c r="H778" i="26"/>
  <c r="I778" i="26" s="1"/>
  <c r="F778" i="26"/>
  <c r="H777" i="26"/>
  <c r="I777" i="26" s="1"/>
  <c r="F777" i="26"/>
  <c r="H776" i="26"/>
  <c r="I776" i="26" s="1"/>
  <c r="F776" i="26"/>
  <c r="H775" i="26"/>
  <c r="I775" i="26" s="1"/>
  <c r="F775" i="26"/>
  <c r="H774" i="26"/>
  <c r="I774" i="26" s="1"/>
  <c r="F774" i="26"/>
  <c r="H773" i="26"/>
  <c r="I773" i="26" s="1"/>
  <c r="H772" i="26"/>
  <c r="I772" i="26" s="1"/>
  <c r="F772" i="26"/>
  <c r="H771" i="26"/>
  <c r="I771" i="26" s="1"/>
  <c r="F771" i="26"/>
  <c r="H770" i="26"/>
  <c r="I770" i="26" s="1"/>
  <c r="F770" i="26"/>
  <c r="H769" i="26"/>
  <c r="I769" i="26" s="1"/>
  <c r="F769" i="26"/>
  <c r="H768" i="26"/>
  <c r="I768" i="26" s="1"/>
  <c r="F768" i="26"/>
  <c r="H767" i="26"/>
  <c r="I767" i="26" s="1"/>
  <c r="F767" i="26"/>
  <c r="H766" i="26"/>
  <c r="I766" i="26" s="1"/>
  <c r="F766" i="26"/>
  <c r="H765" i="26"/>
  <c r="I765" i="26" s="1"/>
  <c r="H764" i="26"/>
  <c r="I764" i="26" s="1"/>
  <c r="F764" i="26"/>
  <c r="H763" i="26"/>
  <c r="I763" i="26" s="1"/>
  <c r="F763" i="26"/>
  <c r="H762" i="26"/>
  <c r="I762" i="26" s="1"/>
  <c r="H761" i="26"/>
  <c r="I761" i="26" s="1"/>
  <c r="F761" i="26"/>
  <c r="H760" i="26"/>
  <c r="I760" i="26" s="1"/>
  <c r="F760" i="26"/>
  <c r="H759" i="26"/>
  <c r="I759" i="26" s="1"/>
  <c r="F759" i="26"/>
  <c r="H758" i="26"/>
  <c r="I758" i="26" s="1"/>
  <c r="F758" i="26"/>
  <c r="H757" i="26"/>
  <c r="I757" i="26" s="1"/>
  <c r="F757" i="26"/>
  <c r="H756" i="26"/>
  <c r="I756" i="26" s="1"/>
  <c r="F756" i="26"/>
  <c r="H755" i="26"/>
  <c r="I755" i="26" s="1"/>
  <c r="F755" i="26"/>
  <c r="H754" i="26"/>
  <c r="I754" i="26" s="1"/>
  <c r="F754" i="26"/>
  <c r="H753" i="26"/>
  <c r="I753" i="26" s="1"/>
  <c r="F753" i="26"/>
  <c r="H752" i="26"/>
  <c r="I752" i="26" s="1"/>
  <c r="H751" i="26"/>
  <c r="I751" i="26" s="1"/>
  <c r="F751" i="26"/>
  <c r="H750" i="26"/>
  <c r="I750" i="26" s="1"/>
  <c r="F750" i="26"/>
  <c r="H749" i="26"/>
  <c r="I749" i="26" s="1"/>
  <c r="F749" i="26"/>
  <c r="H748" i="26"/>
  <c r="I748" i="26" s="1"/>
  <c r="F748" i="26"/>
  <c r="H747" i="26"/>
  <c r="I747" i="26" s="1"/>
  <c r="F747" i="26"/>
  <c r="H746" i="26"/>
  <c r="I746" i="26" s="1"/>
  <c r="F746" i="26"/>
  <c r="H745" i="26"/>
  <c r="I745" i="26" s="1"/>
  <c r="F745" i="26"/>
  <c r="H744" i="26"/>
  <c r="I744" i="26" s="1"/>
  <c r="F744" i="26"/>
  <c r="H743" i="26"/>
  <c r="I743" i="26" s="1"/>
  <c r="F743" i="26"/>
  <c r="H742" i="26"/>
  <c r="I742" i="26" s="1"/>
  <c r="F742" i="26"/>
  <c r="H741" i="26"/>
  <c r="I741" i="26" s="1"/>
  <c r="F741" i="26"/>
  <c r="H740" i="26"/>
  <c r="I740" i="26" s="1"/>
  <c r="F740" i="26"/>
  <c r="H739" i="26"/>
  <c r="I739" i="26" s="1"/>
  <c r="F739" i="26"/>
  <c r="H738" i="26"/>
  <c r="I738" i="26" s="1"/>
  <c r="F738" i="26"/>
  <c r="H737" i="26"/>
  <c r="I737" i="26" s="1"/>
  <c r="F737" i="26"/>
  <c r="H736" i="26"/>
  <c r="I736" i="26" s="1"/>
  <c r="F736" i="26"/>
  <c r="H735" i="26"/>
  <c r="I735" i="26" s="1"/>
  <c r="F735" i="26"/>
  <c r="H734" i="26"/>
  <c r="I734" i="26" s="1"/>
  <c r="F734" i="26"/>
  <c r="H733" i="26"/>
  <c r="I733" i="26" s="1"/>
  <c r="F733" i="26"/>
  <c r="H732" i="26"/>
  <c r="I732" i="26" s="1"/>
  <c r="F732" i="26"/>
  <c r="H731" i="26"/>
  <c r="I731" i="26" s="1"/>
  <c r="F731" i="26"/>
  <c r="H730" i="26"/>
  <c r="I730" i="26" s="1"/>
  <c r="F730" i="26"/>
  <c r="H729" i="26"/>
  <c r="I729" i="26" s="1"/>
  <c r="F729" i="26"/>
  <c r="H728" i="26"/>
  <c r="I728" i="26" s="1"/>
  <c r="F728" i="26"/>
  <c r="H727" i="26"/>
  <c r="I727" i="26" s="1"/>
  <c r="F727" i="26"/>
  <c r="H726" i="26"/>
  <c r="I726" i="26" s="1"/>
  <c r="F726" i="26"/>
  <c r="H725" i="26"/>
  <c r="I725" i="26" s="1"/>
  <c r="F725" i="26"/>
  <c r="H724" i="26"/>
  <c r="I724" i="26" s="1"/>
  <c r="F724" i="26"/>
  <c r="H723" i="26"/>
  <c r="I723" i="26" s="1"/>
  <c r="F723" i="26"/>
  <c r="H722" i="26"/>
  <c r="I722" i="26" s="1"/>
  <c r="F722" i="26"/>
  <c r="H721" i="26"/>
  <c r="I721" i="26" s="1"/>
  <c r="F721" i="26"/>
  <c r="H720" i="26"/>
  <c r="I720" i="26" s="1"/>
  <c r="H719" i="26"/>
  <c r="I719" i="26" s="1"/>
  <c r="F719" i="26"/>
  <c r="H718" i="26"/>
  <c r="I718" i="26" s="1"/>
  <c r="F718" i="26"/>
  <c r="H717" i="26"/>
  <c r="I717" i="26" s="1"/>
  <c r="F717" i="26"/>
  <c r="H716" i="26"/>
  <c r="I716" i="26" s="1"/>
  <c r="F716" i="26"/>
  <c r="H715" i="26"/>
  <c r="I715" i="26" s="1"/>
  <c r="F715" i="26"/>
  <c r="H714" i="26"/>
  <c r="I714" i="26" s="1"/>
  <c r="F714" i="26"/>
  <c r="H713" i="26"/>
  <c r="I713" i="26" s="1"/>
  <c r="F713" i="26"/>
  <c r="H712" i="26"/>
  <c r="I712" i="26" s="1"/>
  <c r="F712" i="26"/>
  <c r="H711" i="26"/>
  <c r="I711" i="26" s="1"/>
  <c r="F711" i="26"/>
  <c r="H710" i="26"/>
  <c r="I710" i="26" s="1"/>
  <c r="F710" i="26"/>
  <c r="H709" i="26"/>
  <c r="I709" i="26" s="1"/>
  <c r="F709" i="26"/>
  <c r="H708" i="26"/>
  <c r="I708" i="26" s="1"/>
  <c r="F708" i="26"/>
  <c r="H707" i="26"/>
  <c r="I707" i="26" s="1"/>
  <c r="F707" i="26"/>
  <c r="H706" i="26"/>
  <c r="I706" i="26" s="1"/>
  <c r="F706" i="26"/>
  <c r="H705" i="26"/>
  <c r="I705" i="26" s="1"/>
  <c r="F705" i="26"/>
  <c r="H704" i="26"/>
  <c r="I704" i="26" s="1"/>
  <c r="F704" i="26"/>
  <c r="H703" i="26"/>
  <c r="I703" i="26" s="1"/>
  <c r="F703" i="26"/>
  <c r="H702" i="26"/>
  <c r="I702" i="26" s="1"/>
  <c r="F702" i="26"/>
  <c r="H701" i="26"/>
  <c r="I701" i="26" s="1"/>
  <c r="F701" i="26"/>
  <c r="H700" i="26"/>
  <c r="I700" i="26" s="1"/>
  <c r="F700" i="26"/>
  <c r="H699" i="26"/>
  <c r="I699" i="26" s="1"/>
  <c r="F699" i="26"/>
  <c r="H698" i="26"/>
  <c r="I698" i="26" s="1"/>
  <c r="F698" i="26"/>
  <c r="H697" i="26"/>
  <c r="I697" i="26" s="1"/>
  <c r="F697" i="26"/>
  <c r="H696" i="26"/>
  <c r="I696" i="26" s="1"/>
  <c r="F696" i="26"/>
  <c r="H695" i="26"/>
  <c r="I695" i="26" s="1"/>
  <c r="F695" i="26"/>
  <c r="H694" i="26"/>
  <c r="I694" i="26" s="1"/>
  <c r="F694" i="26"/>
  <c r="H693" i="26"/>
  <c r="I693" i="26" s="1"/>
  <c r="F693" i="26"/>
  <c r="H692" i="26"/>
  <c r="I692" i="26" s="1"/>
  <c r="F692" i="26"/>
  <c r="H691" i="26"/>
  <c r="I691" i="26" s="1"/>
  <c r="F691" i="26"/>
  <c r="H690" i="26"/>
  <c r="I690" i="26" s="1"/>
  <c r="F690" i="26"/>
  <c r="H689" i="26"/>
  <c r="I689" i="26" s="1"/>
  <c r="F689" i="26"/>
  <c r="H688" i="26"/>
  <c r="I688" i="26" s="1"/>
  <c r="H687" i="26"/>
  <c r="I687" i="26" s="1"/>
  <c r="F687" i="26"/>
  <c r="H686" i="26"/>
  <c r="I686" i="26" s="1"/>
  <c r="F686" i="26"/>
  <c r="H685" i="26"/>
  <c r="I685" i="26" s="1"/>
  <c r="F685" i="26"/>
  <c r="H684" i="26"/>
  <c r="I684" i="26" s="1"/>
  <c r="F684" i="26"/>
  <c r="H683" i="26"/>
  <c r="I683" i="26" s="1"/>
  <c r="F683" i="26"/>
  <c r="H682" i="26"/>
  <c r="I682" i="26" s="1"/>
  <c r="F682" i="26"/>
  <c r="H681" i="26"/>
  <c r="I681" i="26" s="1"/>
  <c r="F681" i="26"/>
  <c r="H680" i="26"/>
  <c r="I680" i="26" s="1"/>
  <c r="F680" i="26"/>
  <c r="H679" i="26"/>
  <c r="I679" i="26" s="1"/>
  <c r="F679" i="26"/>
  <c r="H678" i="26"/>
  <c r="I678" i="26" s="1"/>
  <c r="F678" i="26"/>
  <c r="H677" i="26"/>
  <c r="I677" i="26" s="1"/>
  <c r="H676" i="26"/>
  <c r="I676" i="26" s="1"/>
  <c r="F676" i="26"/>
  <c r="H675" i="26"/>
  <c r="I675" i="26" s="1"/>
  <c r="F675" i="26"/>
  <c r="H674" i="26"/>
  <c r="I674" i="26" s="1"/>
  <c r="F674" i="26"/>
  <c r="H673" i="26"/>
  <c r="I673" i="26" s="1"/>
  <c r="F673" i="26"/>
  <c r="H672" i="26"/>
  <c r="I672" i="26" s="1"/>
  <c r="F672" i="26"/>
  <c r="H671" i="26"/>
  <c r="I671" i="26" s="1"/>
  <c r="F671" i="26"/>
  <c r="H670" i="26"/>
  <c r="I670" i="26" s="1"/>
  <c r="F670" i="26"/>
  <c r="H669" i="26"/>
  <c r="I669" i="26" s="1"/>
  <c r="F669" i="26"/>
  <c r="H668" i="26"/>
  <c r="I668" i="26" s="1"/>
  <c r="F668" i="26"/>
  <c r="H667" i="26"/>
  <c r="I667" i="26" s="1"/>
  <c r="F667" i="26"/>
  <c r="H666" i="26"/>
  <c r="I666" i="26" s="1"/>
  <c r="F666" i="26"/>
  <c r="H665" i="26"/>
  <c r="I665" i="26" s="1"/>
  <c r="F665" i="26"/>
  <c r="H664" i="26"/>
  <c r="I664" i="26" s="1"/>
  <c r="F664" i="26"/>
  <c r="H663" i="26"/>
  <c r="I663" i="26" s="1"/>
  <c r="F663" i="26"/>
  <c r="H662" i="26"/>
  <c r="I662" i="26" s="1"/>
  <c r="F662" i="26"/>
  <c r="H661" i="26"/>
  <c r="I661" i="26" s="1"/>
  <c r="F661" i="26"/>
  <c r="H660" i="26"/>
  <c r="I660" i="26" s="1"/>
  <c r="F660" i="26"/>
  <c r="H659" i="26"/>
  <c r="I659" i="26" s="1"/>
  <c r="F659" i="26"/>
  <c r="H658" i="26"/>
  <c r="I658" i="26" s="1"/>
  <c r="F658" i="26"/>
  <c r="H657" i="26"/>
  <c r="I657" i="26" s="1"/>
  <c r="F657" i="26"/>
  <c r="H656" i="26"/>
  <c r="I656" i="26" s="1"/>
  <c r="H655" i="26"/>
  <c r="I655" i="26" s="1"/>
  <c r="F655" i="26"/>
  <c r="H654" i="26"/>
  <c r="I654" i="26" s="1"/>
  <c r="F654" i="26"/>
  <c r="H653" i="26"/>
  <c r="I653" i="26" s="1"/>
  <c r="F653" i="26"/>
  <c r="H652" i="26"/>
  <c r="I652" i="26" s="1"/>
  <c r="F652" i="26"/>
  <c r="H651" i="26"/>
  <c r="I651" i="26" s="1"/>
  <c r="F651" i="26"/>
  <c r="H650" i="26"/>
  <c r="I650" i="26" s="1"/>
  <c r="F650" i="26"/>
  <c r="H649" i="26"/>
  <c r="I649" i="26" s="1"/>
  <c r="F649" i="26"/>
  <c r="H648" i="26"/>
  <c r="I648" i="26" s="1"/>
  <c r="F648" i="26"/>
  <c r="H647" i="26"/>
  <c r="I647" i="26" s="1"/>
  <c r="F647" i="26"/>
  <c r="H646" i="26"/>
  <c r="I646" i="26" s="1"/>
  <c r="F646" i="26"/>
  <c r="H645" i="26"/>
  <c r="I645" i="26" s="1"/>
  <c r="H644" i="26"/>
  <c r="I644" i="26" s="1"/>
  <c r="F644" i="26"/>
  <c r="H643" i="26"/>
  <c r="I643" i="26" s="1"/>
  <c r="F643" i="26"/>
  <c r="H642" i="26"/>
  <c r="I642" i="26" s="1"/>
  <c r="F642" i="26"/>
  <c r="H641" i="26"/>
  <c r="I641" i="26" s="1"/>
  <c r="F641" i="26"/>
  <c r="H640" i="26"/>
  <c r="I640" i="26" s="1"/>
  <c r="F640" i="26"/>
  <c r="H639" i="26"/>
  <c r="I639" i="26" s="1"/>
  <c r="F639" i="26"/>
  <c r="H638" i="26"/>
  <c r="I638" i="26" s="1"/>
  <c r="F638" i="26"/>
  <c r="H637" i="26"/>
  <c r="I637" i="26" s="1"/>
  <c r="F637" i="26"/>
  <c r="H636" i="26"/>
  <c r="I636" i="26" s="1"/>
  <c r="F636" i="26"/>
  <c r="H635" i="26"/>
  <c r="I635" i="26" s="1"/>
  <c r="F635" i="26"/>
  <c r="H634" i="26"/>
  <c r="I634" i="26" s="1"/>
  <c r="F634" i="26"/>
  <c r="H633" i="26"/>
  <c r="I633" i="26" s="1"/>
  <c r="F633" i="26"/>
  <c r="H632" i="26"/>
  <c r="I632" i="26" s="1"/>
  <c r="F632" i="26"/>
  <c r="H631" i="26"/>
  <c r="I631" i="26" s="1"/>
  <c r="F631" i="26"/>
  <c r="H630" i="26"/>
  <c r="I630" i="26" s="1"/>
  <c r="F630" i="26"/>
  <c r="H629" i="26"/>
  <c r="I629" i="26" s="1"/>
  <c r="F629" i="26"/>
  <c r="H628" i="26"/>
  <c r="I628" i="26" s="1"/>
  <c r="F628" i="26"/>
  <c r="H627" i="26"/>
  <c r="I627" i="26" s="1"/>
  <c r="F627" i="26"/>
  <c r="H626" i="26"/>
  <c r="I626" i="26" s="1"/>
  <c r="F626" i="26"/>
  <c r="H625" i="26"/>
  <c r="I625" i="26" s="1"/>
  <c r="F625" i="26"/>
  <c r="H624" i="26"/>
  <c r="I624" i="26" s="1"/>
  <c r="H623" i="26"/>
  <c r="I623" i="26" s="1"/>
  <c r="F623" i="26"/>
  <c r="H622" i="26"/>
  <c r="I622" i="26" s="1"/>
  <c r="F622" i="26"/>
  <c r="H621" i="26"/>
  <c r="I621" i="26" s="1"/>
  <c r="F621" i="26"/>
  <c r="H620" i="26"/>
  <c r="I620" i="26" s="1"/>
  <c r="F620" i="26"/>
  <c r="H619" i="26"/>
  <c r="I619" i="26" s="1"/>
  <c r="F619" i="26"/>
  <c r="H618" i="26"/>
  <c r="I618" i="26" s="1"/>
  <c r="F618" i="26"/>
  <c r="H617" i="26"/>
  <c r="I617" i="26" s="1"/>
  <c r="F617" i="26"/>
  <c r="H616" i="26"/>
  <c r="I616" i="26" s="1"/>
  <c r="F616" i="26"/>
  <c r="H615" i="26"/>
  <c r="I615" i="26" s="1"/>
  <c r="F615" i="26"/>
  <c r="H614" i="26"/>
  <c r="I614" i="26" s="1"/>
  <c r="F614" i="26"/>
  <c r="H613" i="26"/>
  <c r="I613" i="26" s="1"/>
  <c r="H612" i="26"/>
  <c r="I612" i="26" s="1"/>
  <c r="F612" i="26"/>
  <c r="H611" i="26"/>
  <c r="I611" i="26" s="1"/>
  <c r="F611" i="26"/>
  <c r="H610" i="26"/>
  <c r="I610" i="26" s="1"/>
  <c r="F610" i="26"/>
  <c r="H609" i="26"/>
  <c r="I609" i="26" s="1"/>
  <c r="F609" i="26"/>
  <c r="H608" i="26"/>
  <c r="I608" i="26" s="1"/>
  <c r="F608" i="26"/>
  <c r="H607" i="26"/>
  <c r="I607" i="26" s="1"/>
  <c r="F607" i="26"/>
  <c r="H606" i="26"/>
  <c r="I606" i="26" s="1"/>
  <c r="F606" i="26"/>
  <c r="H605" i="26"/>
  <c r="I605" i="26" s="1"/>
  <c r="F605" i="26"/>
  <c r="H604" i="26"/>
  <c r="I604" i="26" s="1"/>
  <c r="F604" i="26"/>
  <c r="H603" i="26"/>
  <c r="I603" i="26" s="1"/>
  <c r="F603" i="26"/>
  <c r="H602" i="26"/>
  <c r="I602" i="26" s="1"/>
  <c r="F602" i="26"/>
  <c r="H601" i="26"/>
  <c r="I601" i="26" s="1"/>
  <c r="F601" i="26"/>
  <c r="H600" i="26"/>
  <c r="I600" i="26" s="1"/>
  <c r="F600" i="26"/>
  <c r="H599" i="26"/>
  <c r="I599" i="26" s="1"/>
  <c r="F599" i="26"/>
  <c r="H598" i="26"/>
  <c r="I598" i="26" s="1"/>
  <c r="F598" i="26"/>
  <c r="H597" i="26"/>
  <c r="I597" i="26" s="1"/>
  <c r="F597" i="26"/>
  <c r="H596" i="26"/>
  <c r="I596" i="26" s="1"/>
  <c r="F596" i="26"/>
  <c r="H595" i="26"/>
  <c r="I595" i="26" s="1"/>
  <c r="F595" i="26"/>
  <c r="H594" i="26"/>
  <c r="I594" i="26" s="1"/>
  <c r="F594" i="26"/>
  <c r="H593" i="26"/>
  <c r="I593" i="26" s="1"/>
  <c r="F593" i="26"/>
  <c r="H592" i="26"/>
  <c r="I592" i="26" s="1"/>
  <c r="H591" i="26"/>
  <c r="I591" i="26" s="1"/>
  <c r="F591" i="26"/>
  <c r="H590" i="26"/>
  <c r="I590" i="26" s="1"/>
  <c r="F590" i="26"/>
  <c r="H589" i="26"/>
  <c r="I589" i="26" s="1"/>
  <c r="F589" i="26"/>
  <c r="H588" i="26"/>
  <c r="I588" i="26" s="1"/>
  <c r="F588" i="26"/>
  <c r="H587" i="26"/>
  <c r="I587" i="26" s="1"/>
  <c r="F587" i="26"/>
  <c r="H586" i="26"/>
  <c r="I586" i="26" s="1"/>
  <c r="F586" i="26"/>
  <c r="H585" i="26"/>
  <c r="I585" i="26" s="1"/>
  <c r="F585" i="26"/>
  <c r="H584" i="26"/>
  <c r="I584" i="26" s="1"/>
  <c r="F584" i="26"/>
  <c r="H583" i="26"/>
  <c r="I583" i="26" s="1"/>
  <c r="F583" i="26"/>
  <c r="H582" i="26"/>
  <c r="I582" i="26" s="1"/>
  <c r="F582" i="26"/>
  <c r="H581" i="26"/>
  <c r="I581" i="26" s="1"/>
  <c r="H580" i="26"/>
  <c r="I580" i="26" s="1"/>
  <c r="F580" i="26"/>
  <c r="H579" i="26"/>
  <c r="I579" i="26" s="1"/>
  <c r="F579" i="26"/>
  <c r="H578" i="26"/>
  <c r="I578" i="26" s="1"/>
  <c r="F578" i="26"/>
  <c r="H577" i="26"/>
  <c r="I577" i="26" s="1"/>
  <c r="F577" i="26"/>
  <c r="H576" i="26"/>
  <c r="I576" i="26" s="1"/>
  <c r="F576" i="26"/>
  <c r="H575" i="26"/>
  <c r="I575" i="26" s="1"/>
  <c r="F575" i="26"/>
  <c r="H574" i="26"/>
  <c r="I574" i="26" s="1"/>
  <c r="F574" i="26"/>
  <c r="H573" i="26"/>
  <c r="I573" i="26" s="1"/>
  <c r="F573" i="26"/>
  <c r="H572" i="26"/>
  <c r="I572" i="26" s="1"/>
  <c r="F572" i="26"/>
  <c r="H571" i="26"/>
  <c r="I571" i="26" s="1"/>
  <c r="F571" i="26"/>
  <c r="H570" i="26"/>
  <c r="I570" i="26" s="1"/>
  <c r="F570" i="26"/>
  <c r="H569" i="26"/>
  <c r="I569" i="26" s="1"/>
  <c r="F569" i="26"/>
  <c r="H568" i="26"/>
  <c r="I568" i="26" s="1"/>
  <c r="F568" i="26"/>
  <c r="H567" i="26"/>
  <c r="I567" i="26" s="1"/>
  <c r="F567" i="26"/>
  <c r="H566" i="26"/>
  <c r="I566" i="26" s="1"/>
  <c r="F566" i="26"/>
  <c r="H565" i="26"/>
  <c r="I565" i="26" s="1"/>
  <c r="F565" i="26"/>
  <c r="H564" i="26"/>
  <c r="I564" i="26" s="1"/>
  <c r="F564" i="26"/>
  <c r="H563" i="26"/>
  <c r="I563" i="26" s="1"/>
  <c r="F563" i="26"/>
  <c r="H562" i="26"/>
  <c r="I562" i="26" s="1"/>
  <c r="F562" i="26"/>
  <c r="H561" i="26"/>
  <c r="I561" i="26" s="1"/>
  <c r="F561" i="26"/>
  <c r="H560" i="26"/>
  <c r="I560" i="26" s="1"/>
  <c r="H559" i="26"/>
  <c r="I559" i="26" s="1"/>
  <c r="F559" i="26"/>
  <c r="H558" i="26"/>
  <c r="I558" i="26" s="1"/>
  <c r="F558" i="26"/>
  <c r="H557" i="26"/>
  <c r="I557" i="26" s="1"/>
  <c r="F557" i="26"/>
  <c r="H556" i="26"/>
  <c r="I556" i="26" s="1"/>
  <c r="F556" i="26"/>
  <c r="H555" i="26"/>
  <c r="I555" i="26" s="1"/>
  <c r="F555" i="26"/>
  <c r="H554" i="26"/>
  <c r="I554" i="26" s="1"/>
  <c r="F554" i="26"/>
  <c r="H553" i="26"/>
  <c r="I553" i="26" s="1"/>
  <c r="F553" i="26"/>
  <c r="H552" i="26"/>
  <c r="I552" i="26" s="1"/>
  <c r="F552" i="26"/>
  <c r="H551" i="26"/>
  <c r="I551" i="26" s="1"/>
  <c r="F551" i="26"/>
  <c r="H550" i="26"/>
  <c r="I550" i="26" s="1"/>
  <c r="F550" i="26"/>
  <c r="H549" i="26"/>
  <c r="I549" i="26" s="1"/>
  <c r="F549" i="26"/>
  <c r="H548" i="26"/>
  <c r="I548" i="26" s="1"/>
  <c r="F548" i="26"/>
  <c r="H547" i="26"/>
  <c r="I547" i="26" s="1"/>
  <c r="F547" i="26"/>
  <c r="H546" i="26"/>
  <c r="I546" i="26" s="1"/>
  <c r="F546" i="26"/>
  <c r="H545" i="26"/>
  <c r="I545" i="26" s="1"/>
  <c r="F545" i="26"/>
  <c r="H544" i="26"/>
  <c r="I544" i="26" s="1"/>
  <c r="F544" i="26"/>
  <c r="H543" i="26"/>
  <c r="I543" i="26" s="1"/>
  <c r="F543" i="26"/>
  <c r="H542" i="26"/>
  <c r="I542" i="26" s="1"/>
  <c r="F542" i="26"/>
  <c r="H541" i="26"/>
  <c r="I541" i="26" s="1"/>
  <c r="F541" i="26"/>
  <c r="H540" i="26"/>
  <c r="I540" i="26" s="1"/>
  <c r="F540" i="26"/>
  <c r="H539" i="26"/>
  <c r="I539" i="26" s="1"/>
  <c r="F539" i="26"/>
  <c r="H538" i="26"/>
  <c r="I538" i="26" s="1"/>
  <c r="F538" i="26"/>
  <c r="H537" i="26"/>
  <c r="I537" i="26" s="1"/>
  <c r="F537" i="26"/>
  <c r="H536" i="26"/>
  <c r="I536" i="26" s="1"/>
  <c r="F536" i="26"/>
  <c r="H535" i="26"/>
  <c r="I535" i="26" s="1"/>
  <c r="F535" i="26"/>
  <c r="H534" i="26"/>
  <c r="I534" i="26" s="1"/>
  <c r="F534" i="26"/>
  <c r="H533" i="26"/>
  <c r="I533" i="26" s="1"/>
  <c r="F533" i="26"/>
  <c r="H532" i="26"/>
  <c r="I532" i="26" s="1"/>
  <c r="F532" i="26"/>
  <c r="H531" i="26"/>
  <c r="I531" i="26" s="1"/>
  <c r="F531" i="26"/>
  <c r="H530" i="26"/>
  <c r="I530" i="26" s="1"/>
  <c r="F530" i="26"/>
  <c r="H529" i="26"/>
  <c r="I529" i="26" s="1"/>
  <c r="F529" i="26"/>
  <c r="H528" i="26"/>
  <c r="I528" i="26" s="1"/>
  <c r="H527" i="26"/>
  <c r="I527" i="26" s="1"/>
  <c r="F527" i="26"/>
  <c r="H526" i="26"/>
  <c r="I526" i="26" s="1"/>
  <c r="F526" i="26"/>
  <c r="H525" i="26"/>
  <c r="I525" i="26" s="1"/>
  <c r="F525" i="26"/>
  <c r="H524" i="26"/>
  <c r="I524" i="26" s="1"/>
  <c r="F524" i="26"/>
  <c r="H523" i="26"/>
  <c r="I523" i="26" s="1"/>
  <c r="F523" i="26"/>
  <c r="H522" i="26"/>
  <c r="I522" i="26" s="1"/>
  <c r="F522" i="26"/>
  <c r="H521" i="26"/>
  <c r="I521" i="26" s="1"/>
  <c r="F521" i="26"/>
  <c r="H520" i="26"/>
  <c r="I520" i="26" s="1"/>
  <c r="F520" i="26"/>
  <c r="H519" i="26"/>
  <c r="I519" i="26" s="1"/>
  <c r="F519" i="26"/>
  <c r="H518" i="26"/>
  <c r="I518" i="26" s="1"/>
  <c r="F518" i="26"/>
  <c r="H517" i="26"/>
  <c r="I517" i="26" s="1"/>
  <c r="F517" i="26"/>
  <c r="H516" i="26"/>
  <c r="I516" i="26" s="1"/>
  <c r="F516" i="26"/>
  <c r="H515" i="26"/>
  <c r="I515" i="26" s="1"/>
  <c r="F515" i="26"/>
  <c r="H514" i="26"/>
  <c r="I514" i="26" s="1"/>
  <c r="F514" i="26"/>
  <c r="H513" i="26"/>
  <c r="I513" i="26" s="1"/>
  <c r="F513" i="26"/>
  <c r="H512" i="26"/>
  <c r="I512" i="26" s="1"/>
  <c r="F512" i="26"/>
  <c r="H511" i="26"/>
  <c r="I511" i="26" s="1"/>
  <c r="F511" i="26"/>
  <c r="H510" i="26"/>
  <c r="I510" i="26" s="1"/>
  <c r="F510" i="26"/>
  <c r="H509" i="26"/>
  <c r="I509" i="26" s="1"/>
  <c r="F509" i="26"/>
  <c r="H508" i="26"/>
  <c r="I508" i="26" s="1"/>
  <c r="F508" i="26"/>
  <c r="H507" i="26"/>
  <c r="I507" i="26" s="1"/>
  <c r="F507" i="26"/>
  <c r="H506" i="26"/>
  <c r="I506" i="26" s="1"/>
  <c r="F506" i="26"/>
  <c r="H505" i="26"/>
  <c r="I505" i="26" s="1"/>
  <c r="F505" i="26"/>
  <c r="H504" i="26"/>
  <c r="I504" i="26" s="1"/>
  <c r="F504" i="26"/>
  <c r="H503" i="26"/>
  <c r="I503" i="26" s="1"/>
  <c r="F503" i="26"/>
  <c r="H502" i="26"/>
  <c r="I502" i="26" s="1"/>
  <c r="F502" i="26"/>
  <c r="H501" i="26"/>
  <c r="I501" i="26" s="1"/>
  <c r="F501" i="26"/>
  <c r="H500" i="26"/>
  <c r="I500" i="26" s="1"/>
  <c r="F500" i="26"/>
  <c r="H499" i="26"/>
  <c r="I499" i="26" s="1"/>
  <c r="F499" i="26"/>
  <c r="H498" i="26"/>
  <c r="I498" i="26" s="1"/>
  <c r="F498" i="26"/>
  <c r="H497" i="26"/>
  <c r="I497" i="26" s="1"/>
  <c r="F497" i="26"/>
  <c r="H496" i="26"/>
  <c r="I496" i="26" s="1"/>
  <c r="H495" i="26"/>
  <c r="I495" i="26" s="1"/>
  <c r="F495" i="26"/>
  <c r="H494" i="26"/>
  <c r="I494" i="26" s="1"/>
  <c r="F494" i="26"/>
  <c r="H493" i="26"/>
  <c r="I493" i="26" s="1"/>
  <c r="F493" i="26"/>
  <c r="H492" i="26"/>
  <c r="I492" i="26" s="1"/>
  <c r="F492" i="26"/>
  <c r="H491" i="26"/>
  <c r="I491" i="26" s="1"/>
  <c r="F491" i="26"/>
  <c r="H490" i="26"/>
  <c r="I490" i="26" s="1"/>
  <c r="F490" i="26"/>
  <c r="H489" i="26"/>
  <c r="I489" i="26" s="1"/>
  <c r="F489" i="26"/>
  <c r="H488" i="26"/>
  <c r="I488" i="26" s="1"/>
  <c r="F488" i="26"/>
  <c r="H487" i="26"/>
  <c r="I487" i="26" s="1"/>
  <c r="F487" i="26"/>
  <c r="H486" i="26"/>
  <c r="I486" i="26" s="1"/>
  <c r="F486" i="26"/>
  <c r="H485" i="26"/>
  <c r="I485" i="26" s="1"/>
  <c r="H484" i="26"/>
  <c r="I484" i="26" s="1"/>
  <c r="F484" i="26"/>
  <c r="H483" i="26"/>
  <c r="I483" i="26" s="1"/>
  <c r="F483" i="26"/>
  <c r="H482" i="26"/>
  <c r="I482" i="26" s="1"/>
  <c r="F482" i="26"/>
  <c r="H481" i="26"/>
  <c r="I481" i="26" s="1"/>
  <c r="F481" i="26"/>
  <c r="H480" i="26"/>
  <c r="I480" i="26" s="1"/>
  <c r="F480" i="26"/>
  <c r="H479" i="26"/>
  <c r="I479" i="26" s="1"/>
  <c r="F479" i="26"/>
  <c r="H478" i="26"/>
  <c r="I478" i="26" s="1"/>
  <c r="F478" i="26"/>
  <c r="H477" i="26"/>
  <c r="I477" i="26" s="1"/>
  <c r="F477" i="26"/>
  <c r="H476" i="26"/>
  <c r="I476" i="26" s="1"/>
  <c r="F476" i="26"/>
  <c r="H475" i="26"/>
  <c r="I475" i="26" s="1"/>
  <c r="F475" i="26"/>
  <c r="H474" i="26"/>
  <c r="I474" i="26" s="1"/>
  <c r="F474" i="26"/>
  <c r="H473" i="26"/>
  <c r="I473" i="26" s="1"/>
  <c r="F473" i="26"/>
  <c r="H472" i="26"/>
  <c r="I472" i="26" s="1"/>
  <c r="F472" i="26"/>
  <c r="H471" i="26"/>
  <c r="I471" i="26" s="1"/>
  <c r="F471" i="26"/>
  <c r="H470" i="26"/>
  <c r="I470" i="26" s="1"/>
  <c r="F470" i="26"/>
  <c r="H469" i="26"/>
  <c r="I469" i="26" s="1"/>
  <c r="F469" i="26"/>
  <c r="H468" i="26"/>
  <c r="I468" i="26" s="1"/>
  <c r="F468" i="26"/>
  <c r="H467" i="26"/>
  <c r="I467" i="26" s="1"/>
  <c r="F467" i="26"/>
  <c r="H466" i="26"/>
  <c r="I466" i="26" s="1"/>
  <c r="F466" i="26"/>
  <c r="H465" i="26"/>
  <c r="I465" i="26" s="1"/>
  <c r="F465" i="26"/>
  <c r="H464" i="26"/>
  <c r="I464" i="26" s="1"/>
  <c r="F464" i="26"/>
  <c r="H463" i="26"/>
  <c r="I463" i="26" s="1"/>
  <c r="F463" i="26"/>
  <c r="H462" i="26"/>
  <c r="I462" i="26" s="1"/>
  <c r="F462" i="26"/>
  <c r="H461" i="26"/>
  <c r="I461" i="26" s="1"/>
  <c r="F461" i="26"/>
  <c r="H460" i="26"/>
  <c r="I460" i="26" s="1"/>
  <c r="F460" i="26"/>
  <c r="H459" i="26"/>
  <c r="I459" i="26" s="1"/>
  <c r="F459" i="26"/>
  <c r="H458" i="26"/>
  <c r="I458" i="26" s="1"/>
  <c r="F458" i="26"/>
  <c r="H457" i="26"/>
  <c r="I457" i="26" s="1"/>
  <c r="F457" i="26"/>
  <c r="H456" i="26"/>
  <c r="I456" i="26" s="1"/>
  <c r="F456" i="26"/>
  <c r="H455" i="26"/>
  <c r="I455" i="26" s="1"/>
  <c r="F455" i="26"/>
  <c r="H454" i="26"/>
  <c r="I454" i="26" s="1"/>
  <c r="F454" i="26"/>
  <c r="H453" i="26"/>
  <c r="I453" i="26" s="1"/>
  <c r="H452" i="26"/>
  <c r="I452" i="26" s="1"/>
  <c r="F452" i="26"/>
  <c r="H451" i="26"/>
  <c r="I451" i="26" s="1"/>
  <c r="F451" i="26"/>
  <c r="H450" i="26"/>
  <c r="I450" i="26" s="1"/>
  <c r="F450" i="26"/>
  <c r="H449" i="26"/>
  <c r="I449" i="26" s="1"/>
  <c r="F449" i="26"/>
  <c r="H448" i="26"/>
  <c r="I448" i="26" s="1"/>
  <c r="F448" i="26"/>
  <c r="H447" i="26"/>
  <c r="I447" i="26" s="1"/>
  <c r="F447" i="26"/>
  <c r="H446" i="26"/>
  <c r="I446" i="26" s="1"/>
  <c r="F446" i="26"/>
  <c r="H445" i="26"/>
  <c r="I445" i="26" s="1"/>
  <c r="F445" i="26"/>
  <c r="H444" i="26"/>
  <c r="I444" i="26" s="1"/>
  <c r="F444" i="26"/>
  <c r="H443" i="26"/>
  <c r="I443" i="26" s="1"/>
  <c r="F443" i="26"/>
  <c r="H442" i="26"/>
  <c r="I442" i="26" s="1"/>
  <c r="F442" i="26"/>
  <c r="H441" i="26"/>
  <c r="I441" i="26" s="1"/>
  <c r="F441" i="26"/>
  <c r="H440" i="26"/>
  <c r="I440" i="26" s="1"/>
  <c r="F440" i="26"/>
  <c r="H439" i="26"/>
  <c r="I439" i="26" s="1"/>
  <c r="F439" i="26"/>
  <c r="H438" i="26"/>
  <c r="I438" i="26" s="1"/>
  <c r="F438" i="26"/>
  <c r="H437" i="26"/>
  <c r="I437" i="26" s="1"/>
  <c r="F437" i="26"/>
  <c r="H436" i="26"/>
  <c r="I436" i="26" s="1"/>
  <c r="F436" i="26"/>
  <c r="H435" i="26"/>
  <c r="I435" i="26" s="1"/>
  <c r="F435" i="26"/>
  <c r="H434" i="26"/>
  <c r="I434" i="26" s="1"/>
  <c r="F434" i="26"/>
  <c r="H433" i="26"/>
  <c r="I433" i="26" s="1"/>
  <c r="F433" i="26"/>
  <c r="H432" i="26"/>
  <c r="I432" i="26" s="1"/>
  <c r="F432" i="26"/>
  <c r="H431" i="26"/>
  <c r="I431" i="26" s="1"/>
  <c r="F431" i="26"/>
  <c r="H430" i="26"/>
  <c r="I430" i="26" s="1"/>
  <c r="F430" i="26"/>
  <c r="H429" i="26"/>
  <c r="I429" i="26" s="1"/>
  <c r="F429" i="26"/>
  <c r="H428" i="26"/>
  <c r="I428" i="26" s="1"/>
  <c r="F428" i="26"/>
  <c r="H427" i="26"/>
  <c r="I427" i="26" s="1"/>
  <c r="F427" i="26"/>
  <c r="H426" i="26"/>
  <c r="I426" i="26" s="1"/>
  <c r="F426" i="26"/>
  <c r="H425" i="26"/>
  <c r="I425" i="26" s="1"/>
  <c r="F425" i="26"/>
  <c r="H424" i="26"/>
  <c r="I424" i="26" s="1"/>
  <c r="F424" i="26"/>
  <c r="H423" i="26"/>
  <c r="I423" i="26" s="1"/>
  <c r="F423" i="26"/>
  <c r="H422" i="26"/>
  <c r="I422" i="26" s="1"/>
  <c r="F422" i="26"/>
  <c r="H421" i="26"/>
  <c r="I421" i="26" s="1"/>
  <c r="F421" i="26"/>
  <c r="H420" i="26"/>
  <c r="I420" i="26" s="1"/>
  <c r="F420" i="26"/>
  <c r="H419" i="26"/>
  <c r="I419" i="26" s="1"/>
  <c r="F419" i="26"/>
  <c r="H418" i="26"/>
  <c r="I418" i="26" s="1"/>
  <c r="F418" i="26"/>
  <c r="H417" i="26"/>
  <c r="I417" i="26" s="1"/>
  <c r="F417" i="26"/>
  <c r="H416" i="26"/>
  <c r="I416" i="26" s="1"/>
  <c r="F416" i="26"/>
  <c r="H415" i="26"/>
  <c r="I415" i="26" s="1"/>
  <c r="F415" i="26"/>
  <c r="H414" i="26"/>
  <c r="I414" i="26" s="1"/>
  <c r="F414" i="26"/>
  <c r="H413" i="26"/>
  <c r="I413" i="26" s="1"/>
  <c r="F413" i="26"/>
  <c r="H412" i="26"/>
  <c r="I412" i="26" s="1"/>
  <c r="F412" i="26"/>
  <c r="H411" i="26"/>
  <c r="I411" i="26" s="1"/>
  <c r="F411" i="26"/>
  <c r="H410" i="26"/>
  <c r="I410" i="26" s="1"/>
  <c r="F410" i="26"/>
  <c r="H409" i="26"/>
  <c r="I409" i="26" s="1"/>
  <c r="F409" i="26"/>
  <c r="H408" i="26"/>
  <c r="I408" i="26" s="1"/>
  <c r="F408" i="26"/>
  <c r="H407" i="26"/>
  <c r="I407" i="26" s="1"/>
  <c r="F407" i="26"/>
  <c r="H406" i="26"/>
  <c r="I406" i="26" s="1"/>
  <c r="F406" i="26"/>
  <c r="H405" i="26"/>
  <c r="I405" i="26" s="1"/>
  <c r="F405" i="26"/>
  <c r="H404" i="26"/>
  <c r="I404" i="26" s="1"/>
  <c r="F404" i="26"/>
  <c r="H403" i="26"/>
  <c r="I403" i="26" s="1"/>
  <c r="F403" i="26"/>
  <c r="H402" i="26"/>
  <c r="I402" i="26" s="1"/>
  <c r="F402" i="26"/>
  <c r="H401" i="26"/>
  <c r="I401" i="26" s="1"/>
  <c r="F401" i="26"/>
  <c r="H400" i="26"/>
  <c r="I400" i="26" s="1"/>
  <c r="H399" i="26"/>
  <c r="I399" i="26" s="1"/>
  <c r="F399" i="26"/>
  <c r="H398" i="26"/>
  <c r="I398" i="26" s="1"/>
  <c r="F398" i="26"/>
  <c r="H397" i="26"/>
  <c r="I397" i="26" s="1"/>
  <c r="F397" i="26"/>
  <c r="H396" i="26"/>
  <c r="I396" i="26" s="1"/>
  <c r="F396" i="26"/>
  <c r="H395" i="26"/>
  <c r="I395" i="26" s="1"/>
  <c r="F395" i="26"/>
  <c r="H394" i="26"/>
  <c r="I394" i="26" s="1"/>
  <c r="F394" i="26"/>
  <c r="H393" i="26"/>
  <c r="I393" i="26" s="1"/>
  <c r="F393" i="26"/>
  <c r="H392" i="26"/>
  <c r="I392" i="26" s="1"/>
  <c r="F392" i="26"/>
  <c r="H391" i="26"/>
  <c r="I391" i="26" s="1"/>
  <c r="F391" i="26"/>
  <c r="H390" i="26"/>
  <c r="I390" i="26" s="1"/>
  <c r="F390" i="26"/>
  <c r="H389" i="26"/>
  <c r="I389" i="26" s="1"/>
  <c r="F389" i="26"/>
  <c r="H388" i="26"/>
  <c r="I388" i="26" s="1"/>
  <c r="F388" i="26"/>
  <c r="H387" i="26"/>
  <c r="I387" i="26" s="1"/>
  <c r="F387" i="26"/>
  <c r="H386" i="26"/>
  <c r="I386" i="26" s="1"/>
  <c r="F386" i="26"/>
  <c r="H385" i="26"/>
  <c r="I385" i="26" s="1"/>
  <c r="F385" i="26"/>
  <c r="H384" i="26"/>
  <c r="I384" i="26" s="1"/>
  <c r="F384" i="26"/>
  <c r="H383" i="26"/>
  <c r="I383" i="26" s="1"/>
  <c r="F383" i="26"/>
  <c r="H382" i="26"/>
  <c r="I382" i="26" s="1"/>
  <c r="F382" i="26"/>
  <c r="H381" i="26"/>
  <c r="I381" i="26" s="1"/>
  <c r="F381" i="26"/>
  <c r="H380" i="26"/>
  <c r="I380" i="26" s="1"/>
  <c r="F380" i="26"/>
  <c r="H379" i="26"/>
  <c r="I379" i="26" s="1"/>
  <c r="F379" i="26"/>
  <c r="H378" i="26"/>
  <c r="I378" i="26" s="1"/>
  <c r="F378" i="26"/>
  <c r="H377" i="26"/>
  <c r="I377" i="26" s="1"/>
  <c r="F377" i="26"/>
  <c r="H376" i="26"/>
  <c r="I376" i="26" s="1"/>
  <c r="F376" i="26"/>
  <c r="H375" i="26"/>
  <c r="I375" i="26" s="1"/>
  <c r="F375" i="26"/>
  <c r="H374" i="26"/>
  <c r="I374" i="26" s="1"/>
  <c r="F374" i="26"/>
  <c r="H373" i="26"/>
  <c r="I373" i="26" s="1"/>
  <c r="F373" i="26"/>
  <c r="H372" i="26"/>
  <c r="I372" i="26" s="1"/>
  <c r="F372" i="26"/>
  <c r="H371" i="26"/>
  <c r="I371" i="26" s="1"/>
  <c r="F371" i="26"/>
  <c r="H370" i="26"/>
  <c r="I370" i="26" s="1"/>
  <c r="F370" i="26"/>
  <c r="H369" i="26"/>
  <c r="I369" i="26" s="1"/>
  <c r="F369" i="26"/>
  <c r="H368" i="26"/>
  <c r="I368" i="26" s="1"/>
  <c r="H367" i="26"/>
  <c r="I367" i="26" s="1"/>
  <c r="F367" i="26"/>
  <c r="H366" i="26"/>
  <c r="I366" i="26" s="1"/>
  <c r="F366" i="26"/>
  <c r="H365" i="26"/>
  <c r="I365" i="26" s="1"/>
  <c r="F365" i="26"/>
  <c r="H364" i="26"/>
  <c r="I364" i="26" s="1"/>
  <c r="F364" i="26"/>
  <c r="H363" i="26"/>
  <c r="I363" i="26" s="1"/>
  <c r="F363" i="26"/>
  <c r="H362" i="26"/>
  <c r="I362" i="26" s="1"/>
  <c r="F362" i="26"/>
  <c r="H361" i="26"/>
  <c r="I361" i="26" s="1"/>
  <c r="F361" i="26"/>
  <c r="H360" i="26"/>
  <c r="I360" i="26" s="1"/>
  <c r="F360" i="26"/>
  <c r="H359" i="26"/>
  <c r="I359" i="26" s="1"/>
  <c r="F359" i="26"/>
  <c r="H358" i="26"/>
  <c r="I358" i="26" s="1"/>
  <c r="F358" i="26"/>
  <c r="H357" i="26"/>
  <c r="I357" i="26" s="1"/>
  <c r="F357" i="26"/>
  <c r="H356" i="26"/>
  <c r="I356" i="26" s="1"/>
  <c r="F356" i="26"/>
  <c r="H355" i="26"/>
  <c r="I355" i="26" s="1"/>
  <c r="F355" i="26"/>
  <c r="H354" i="26"/>
  <c r="I354" i="26" s="1"/>
  <c r="F354" i="26"/>
  <c r="H353" i="26"/>
  <c r="I353" i="26" s="1"/>
  <c r="F353" i="26"/>
  <c r="H352" i="26"/>
  <c r="I352" i="26" s="1"/>
  <c r="F352" i="26"/>
  <c r="H351" i="26"/>
  <c r="I351" i="26" s="1"/>
  <c r="F351" i="26"/>
  <c r="H350" i="26"/>
  <c r="I350" i="26" s="1"/>
  <c r="F350" i="26"/>
  <c r="H349" i="26"/>
  <c r="I349" i="26" s="1"/>
  <c r="F349" i="26"/>
  <c r="H348" i="26"/>
  <c r="I348" i="26" s="1"/>
  <c r="F348" i="26"/>
  <c r="H347" i="26"/>
  <c r="I347" i="26" s="1"/>
  <c r="F347" i="26"/>
  <c r="H346" i="26"/>
  <c r="I346" i="26" s="1"/>
  <c r="F346" i="26"/>
  <c r="H345" i="26"/>
  <c r="I345" i="26" s="1"/>
  <c r="F345" i="26"/>
  <c r="H344" i="26"/>
  <c r="I344" i="26" s="1"/>
  <c r="F344" i="26"/>
  <c r="H343" i="26"/>
  <c r="I343" i="26" s="1"/>
  <c r="F343" i="26"/>
  <c r="H342" i="26"/>
  <c r="I342" i="26" s="1"/>
  <c r="F342" i="26"/>
  <c r="H341" i="26"/>
  <c r="I341" i="26" s="1"/>
  <c r="F341" i="26"/>
  <c r="H340" i="26"/>
  <c r="I340" i="26" s="1"/>
  <c r="F340" i="26"/>
  <c r="H339" i="26"/>
  <c r="I339" i="26" s="1"/>
  <c r="F339" i="26"/>
  <c r="H338" i="26"/>
  <c r="I338" i="26" s="1"/>
  <c r="F338" i="26"/>
  <c r="H337" i="26"/>
  <c r="I337" i="26" s="1"/>
  <c r="F337" i="26"/>
  <c r="H336" i="26"/>
  <c r="I336" i="26" s="1"/>
  <c r="H335" i="26"/>
  <c r="I335" i="26" s="1"/>
  <c r="F335" i="26"/>
  <c r="H334" i="26"/>
  <c r="I334" i="26" s="1"/>
  <c r="F334" i="26"/>
  <c r="H333" i="26"/>
  <c r="I333" i="26" s="1"/>
  <c r="F333" i="26"/>
  <c r="H332" i="26"/>
  <c r="I332" i="26" s="1"/>
  <c r="F332" i="26"/>
  <c r="H331" i="26"/>
  <c r="I331" i="26" s="1"/>
  <c r="F331" i="26"/>
  <c r="H330" i="26"/>
  <c r="I330" i="26" s="1"/>
  <c r="F330" i="26"/>
  <c r="H329" i="26"/>
  <c r="I329" i="26" s="1"/>
  <c r="F329" i="26"/>
  <c r="H328" i="26"/>
  <c r="I328" i="26" s="1"/>
  <c r="F328" i="26"/>
  <c r="H327" i="26"/>
  <c r="I327" i="26" s="1"/>
  <c r="F327" i="26"/>
  <c r="H326" i="26"/>
  <c r="I326" i="26" s="1"/>
  <c r="F326" i="26"/>
  <c r="H325" i="26"/>
  <c r="I325" i="26" s="1"/>
  <c r="F325" i="26"/>
  <c r="H324" i="26"/>
  <c r="I324" i="26" s="1"/>
  <c r="F324" i="26"/>
  <c r="H323" i="26"/>
  <c r="I323" i="26" s="1"/>
  <c r="F323" i="26"/>
  <c r="H322" i="26"/>
  <c r="I322" i="26" s="1"/>
  <c r="F322" i="26"/>
  <c r="H321" i="26"/>
  <c r="I321" i="26" s="1"/>
  <c r="F321" i="26"/>
  <c r="H320" i="26"/>
  <c r="I320" i="26" s="1"/>
  <c r="F320" i="26"/>
  <c r="H319" i="26"/>
  <c r="I319" i="26" s="1"/>
  <c r="F319" i="26"/>
  <c r="H318" i="26"/>
  <c r="I318" i="26" s="1"/>
  <c r="F318" i="26"/>
  <c r="H317" i="26"/>
  <c r="I317" i="26" s="1"/>
  <c r="F317" i="26"/>
  <c r="H316" i="26"/>
  <c r="I316" i="26" s="1"/>
  <c r="F316" i="26"/>
  <c r="H315" i="26"/>
  <c r="I315" i="26" s="1"/>
  <c r="F315" i="26"/>
  <c r="H314" i="26"/>
  <c r="I314" i="26" s="1"/>
  <c r="F314" i="26"/>
  <c r="H313" i="26"/>
  <c r="I313" i="26" s="1"/>
  <c r="F313" i="26"/>
  <c r="H312" i="26"/>
  <c r="I312" i="26" s="1"/>
  <c r="F312" i="26"/>
  <c r="H311" i="26"/>
  <c r="I311" i="26" s="1"/>
  <c r="F311" i="26"/>
  <c r="H310" i="26"/>
  <c r="I310" i="26" s="1"/>
  <c r="F310" i="26"/>
  <c r="H309" i="26"/>
  <c r="I309" i="26" s="1"/>
  <c r="F309" i="26"/>
  <c r="H308" i="26"/>
  <c r="I308" i="26" s="1"/>
  <c r="F308" i="26"/>
  <c r="H307" i="26"/>
  <c r="I307" i="26" s="1"/>
  <c r="F307" i="26"/>
  <c r="H306" i="26"/>
  <c r="I306" i="26" s="1"/>
  <c r="F306" i="26"/>
  <c r="H305" i="26"/>
  <c r="I305" i="26" s="1"/>
  <c r="F305" i="26"/>
  <c r="H304" i="26"/>
  <c r="I304" i="26" s="1"/>
  <c r="H303" i="26"/>
  <c r="I303" i="26" s="1"/>
  <c r="F303" i="26"/>
  <c r="H302" i="26"/>
  <c r="I302" i="26" s="1"/>
  <c r="F302" i="26"/>
  <c r="H301" i="26"/>
  <c r="I301" i="26" s="1"/>
  <c r="F301" i="26"/>
  <c r="H300" i="26"/>
  <c r="I300" i="26" s="1"/>
  <c r="F300" i="26"/>
  <c r="H299" i="26"/>
  <c r="I299" i="26" s="1"/>
  <c r="F299" i="26"/>
  <c r="H298" i="26"/>
  <c r="I298" i="26" s="1"/>
  <c r="F298" i="26"/>
  <c r="H297" i="26"/>
  <c r="I297" i="26" s="1"/>
  <c r="F297" i="26"/>
  <c r="H296" i="26"/>
  <c r="I296" i="26" s="1"/>
  <c r="F296" i="26"/>
  <c r="H295" i="26"/>
  <c r="I295" i="26" s="1"/>
  <c r="F295" i="26"/>
  <c r="H294" i="26"/>
  <c r="I294" i="26" s="1"/>
  <c r="F294" i="26"/>
  <c r="H293" i="26"/>
  <c r="I293" i="26" s="1"/>
  <c r="F293" i="26"/>
  <c r="H292" i="26"/>
  <c r="I292" i="26" s="1"/>
  <c r="F292" i="26"/>
  <c r="H291" i="26"/>
  <c r="I291" i="26" s="1"/>
  <c r="F291" i="26"/>
  <c r="H290" i="26"/>
  <c r="I290" i="26" s="1"/>
  <c r="F290" i="26"/>
  <c r="H289" i="26"/>
  <c r="I289" i="26" s="1"/>
  <c r="F289" i="26"/>
  <c r="H288" i="26"/>
  <c r="I288" i="26" s="1"/>
  <c r="F288" i="26"/>
  <c r="H287" i="26"/>
  <c r="I287" i="26" s="1"/>
  <c r="F287" i="26"/>
  <c r="H286" i="26"/>
  <c r="I286" i="26" s="1"/>
  <c r="F286" i="26"/>
  <c r="H285" i="26"/>
  <c r="I285" i="26" s="1"/>
  <c r="F285" i="26"/>
  <c r="H284" i="26"/>
  <c r="I284" i="26" s="1"/>
  <c r="F284" i="26"/>
  <c r="H283" i="26"/>
  <c r="I283" i="26" s="1"/>
  <c r="F283" i="26"/>
  <c r="H282" i="26"/>
  <c r="I282" i="26" s="1"/>
  <c r="F282" i="26"/>
  <c r="H281" i="26"/>
  <c r="I281" i="26" s="1"/>
  <c r="F281" i="26"/>
  <c r="H280" i="26"/>
  <c r="I280" i="26" s="1"/>
  <c r="F280" i="26"/>
  <c r="H279" i="26"/>
  <c r="I279" i="26" s="1"/>
  <c r="F279" i="26"/>
  <c r="H278" i="26"/>
  <c r="I278" i="26" s="1"/>
  <c r="F278" i="26"/>
  <c r="H277" i="26"/>
  <c r="I277" i="26" s="1"/>
  <c r="F277" i="26"/>
  <c r="H276" i="26"/>
  <c r="I276" i="26" s="1"/>
  <c r="F276" i="26"/>
  <c r="H275" i="26"/>
  <c r="I275" i="26" s="1"/>
  <c r="F275" i="26"/>
  <c r="H274" i="26"/>
  <c r="I274" i="26" s="1"/>
  <c r="F274" i="26"/>
  <c r="H273" i="26"/>
  <c r="I273" i="26" s="1"/>
  <c r="F273" i="26"/>
  <c r="H272" i="26"/>
  <c r="I272" i="26" s="1"/>
  <c r="H271" i="26"/>
  <c r="I271" i="26" s="1"/>
  <c r="F271" i="26"/>
  <c r="H270" i="26"/>
  <c r="I270" i="26" s="1"/>
  <c r="F270" i="26"/>
  <c r="H269" i="26"/>
  <c r="I269" i="26" s="1"/>
  <c r="F269" i="26"/>
  <c r="H268" i="26"/>
  <c r="I268" i="26" s="1"/>
  <c r="F268" i="26"/>
  <c r="H267" i="26"/>
  <c r="I267" i="26" s="1"/>
  <c r="F267" i="26"/>
  <c r="H266" i="26"/>
  <c r="I266" i="26" s="1"/>
  <c r="F266" i="26"/>
  <c r="H265" i="26"/>
  <c r="I265" i="26" s="1"/>
  <c r="F265" i="26"/>
  <c r="H264" i="26"/>
  <c r="I264" i="26" s="1"/>
  <c r="F264" i="26"/>
  <c r="H263" i="26"/>
  <c r="I263" i="26" s="1"/>
  <c r="F263" i="26"/>
  <c r="H262" i="26"/>
  <c r="I262" i="26" s="1"/>
  <c r="F262" i="26"/>
  <c r="H261" i="26"/>
  <c r="I261" i="26" s="1"/>
  <c r="F261" i="26"/>
  <c r="H260" i="26"/>
  <c r="I260" i="26" s="1"/>
  <c r="F260" i="26"/>
  <c r="H259" i="26"/>
  <c r="I259" i="26" s="1"/>
  <c r="F259" i="26"/>
  <c r="H258" i="26"/>
  <c r="I258" i="26" s="1"/>
  <c r="F258" i="26"/>
  <c r="H257" i="26"/>
  <c r="I257" i="26" s="1"/>
  <c r="F257" i="26"/>
  <c r="H256" i="26"/>
  <c r="I256" i="26" s="1"/>
  <c r="F256" i="26"/>
  <c r="H255" i="26"/>
  <c r="I255" i="26" s="1"/>
  <c r="F255" i="26"/>
  <c r="H254" i="26"/>
  <c r="I254" i="26" s="1"/>
  <c r="F254" i="26"/>
  <c r="H253" i="26"/>
  <c r="I253" i="26" s="1"/>
  <c r="F253" i="26"/>
  <c r="H252" i="26"/>
  <c r="I252" i="26" s="1"/>
  <c r="F252" i="26"/>
  <c r="H251" i="26"/>
  <c r="I251" i="26" s="1"/>
  <c r="F251" i="26"/>
  <c r="H250" i="26"/>
  <c r="I250" i="26" s="1"/>
  <c r="F250" i="26"/>
  <c r="H249" i="26"/>
  <c r="I249" i="26" s="1"/>
  <c r="F249" i="26"/>
  <c r="H248" i="26"/>
  <c r="I248" i="26" s="1"/>
  <c r="F248" i="26"/>
  <c r="H247" i="26"/>
  <c r="I247" i="26" s="1"/>
  <c r="F247" i="26"/>
  <c r="H246" i="26"/>
  <c r="I246" i="26" s="1"/>
  <c r="F246" i="26"/>
  <c r="H245" i="26"/>
  <c r="I245" i="26" s="1"/>
  <c r="F245" i="26"/>
  <c r="H244" i="26"/>
  <c r="I244" i="26" s="1"/>
  <c r="F244" i="26"/>
  <c r="H243" i="26"/>
  <c r="I243" i="26" s="1"/>
  <c r="F243" i="26"/>
  <c r="H242" i="26"/>
  <c r="I242" i="26" s="1"/>
  <c r="F242" i="26"/>
  <c r="H241" i="26"/>
  <c r="I241" i="26" s="1"/>
  <c r="F241" i="26"/>
  <c r="H240" i="26"/>
  <c r="I240" i="26" s="1"/>
  <c r="H239" i="26"/>
  <c r="I239" i="26" s="1"/>
  <c r="F239" i="26"/>
  <c r="H238" i="26"/>
  <c r="I238" i="26" s="1"/>
  <c r="F238" i="26"/>
  <c r="H237" i="26"/>
  <c r="I237" i="26" s="1"/>
  <c r="F237" i="26"/>
  <c r="H236" i="26"/>
  <c r="I236" i="26" s="1"/>
  <c r="F236" i="26"/>
  <c r="H235" i="26"/>
  <c r="I235" i="26" s="1"/>
  <c r="F235" i="26"/>
  <c r="H234" i="26"/>
  <c r="I234" i="26" s="1"/>
  <c r="F234" i="26"/>
  <c r="H233" i="26"/>
  <c r="I233" i="26" s="1"/>
  <c r="F233" i="26"/>
  <c r="H232" i="26"/>
  <c r="I232" i="26" s="1"/>
  <c r="F232" i="26"/>
  <c r="H231" i="26"/>
  <c r="I231" i="26" s="1"/>
  <c r="F231" i="26"/>
  <c r="H230" i="26"/>
  <c r="I230" i="26" s="1"/>
  <c r="F230" i="26"/>
  <c r="H229" i="26"/>
  <c r="I229" i="26" s="1"/>
  <c r="F229" i="26"/>
  <c r="H228" i="26"/>
  <c r="I228" i="26" s="1"/>
  <c r="F228" i="26"/>
  <c r="H227" i="26"/>
  <c r="I227" i="26" s="1"/>
  <c r="F227" i="26"/>
  <c r="H226" i="26"/>
  <c r="I226" i="26" s="1"/>
  <c r="F226" i="26"/>
  <c r="H225" i="26"/>
  <c r="I225" i="26" s="1"/>
  <c r="F225" i="26"/>
  <c r="H224" i="26"/>
  <c r="I224" i="26" s="1"/>
  <c r="F224" i="26"/>
  <c r="H223" i="26"/>
  <c r="I223" i="26" s="1"/>
  <c r="F223" i="26"/>
  <c r="H222" i="26"/>
  <c r="I222" i="26" s="1"/>
  <c r="F222" i="26"/>
  <c r="H221" i="26"/>
  <c r="I221" i="26" s="1"/>
  <c r="F221" i="26"/>
  <c r="H220" i="26"/>
  <c r="I220" i="26" s="1"/>
  <c r="F220" i="26"/>
  <c r="H219" i="26"/>
  <c r="I219" i="26" s="1"/>
  <c r="F219" i="26"/>
  <c r="H218" i="26"/>
  <c r="I218" i="26" s="1"/>
  <c r="F218" i="26"/>
  <c r="H217" i="26"/>
  <c r="I217" i="26" s="1"/>
  <c r="F217" i="26"/>
  <c r="H216" i="26"/>
  <c r="I216" i="26" s="1"/>
  <c r="F216" i="26"/>
  <c r="H215" i="26"/>
  <c r="I215" i="26" s="1"/>
  <c r="F215" i="26"/>
  <c r="H214" i="26"/>
  <c r="I214" i="26" s="1"/>
  <c r="F214" i="26"/>
  <c r="H213" i="26"/>
  <c r="I213" i="26" s="1"/>
  <c r="F213" i="26"/>
  <c r="H212" i="26"/>
  <c r="I212" i="26" s="1"/>
  <c r="F212" i="26"/>
  <c r="H211" i="26"/>
  <c r="I211" i="26" s="1"/>
  <c r="F211" i="26"/>
  <c r="H210" i="26"/>
  <c r="I210" i="26" s="1"/>
  <c r="F210" i="26"/>
  <c r="H209" i="26"/>
  <c r="I209" i="26" s="1"/>
  <c r="F209" i="26"/>
  <c r="H208" i="26"/>
  <c r="I208" i="26" s="1"/>
  <c r="H207" i="26"/>
  <c r="I207" i="26" s="1"/>
  <c r="F207" i="26"/>
  <c r="H206" i="26"/>
  <c r="I206" i="26" s="1"/>
  <c r="F206" i="26"/>
  <c r="H205" i="26"/>
  <c r="I205" i="26" s="1"/>
  <c r="F205" i="26"/>
  <c r="H204" i="26"/>
  <c r="I204" i="26" s="1"/>
  <c r="F204" i="26"/>
  <c r="H203" i="26"/>
  <c r="I203" i="26" s="1"/>
  <c r="F203" i="26"/>
  <c r="H202" i="26"/>
  <c r="I202" i="26" s="1"/>
  <c r="F202" i="26"/>
  <c r="H201" i="26"/>
  <c r="I201" i="26" s="1"/>
  <c r="F201" i="26"/>
  <c r="H200" i="26"/>
  <c r="I200" i="26" s="1"/>
  <c r="F200" i="26"/>
  <c r="H199" i="26"/>
  <c r="I199" i="26" s="1"/>
  <c r="F199" i="26"/>
  <c r="H198" i="26"/>
  <c r="I198" i="26" s="1"/>
  <c r="F198" i="26"/>
  <c r="H197" i="26"/>
  <c r="I197" i="26" s="1"/>
  <c r="F197" i="26"/>
  <c r="H196" i="26"/>
  <c r="I196" i="26" s="1"/>
  <c r="F196" i="26"/>
  <c r="H195" i="26"/>
  <c r="I195" i="26" s="1"/>
  <c r="F195" i="26"/>
  <c r="H194" i="26"/>
  <c r="I194" i="26" s="1"/>
  <c r="F194" i="26"/>
  <c r="H193" i="26"/>
  <c r="I193" i="26" s="1"/>
  <c r="F193" i="26"/>
  <c r="H192" i="26"/>
  <c r="I192" i="26" s="1"/>
  <c r="F192" i="26"/>
  <c r="H191" i="26"/>
  <c r="I191" i="26" s="1"/>
  <c r="F191" i="26"/>
  <c r="H190" i="26"/>
  <c r="I190" i="26" s="1"/>
  <c r="F190" i="26"/>
  <c r="H189" i="26"/>
  <c r="I189" i="26" s="1"/>
  <c r="F189" i="26"/>
  <c r="H188" i="26"/>
  <c r="I188" i="26" s="1"/>
  <c r="F188" i="26"/>
  <c r="H187" i="26"/>
  <c r="I187" i="26" s="1"/>
  <c r="F187" i="26"/>
  <c r="H186" i="26"/>
  <c r="I186" i="26" s="1"/>
  <c r="F186" i="26"/>
  <c r="H185" i="26"/>
  <c r="I185" i="26" s="1"/>
  <c r="F185" i="26"/>
  <c r="H184" i="26"/>
  <c r="I184" i="26" s="1"/>
  <c r="F184" i="26"/>
  <c r="H183" i="26"/>
  <c r="I183" i="26" s="1"/>
  <c r="F183" i="26"/>
  <c r="H182" i="26"/>
  <c r="I182" i="26" s="1"/>
  <c r="F182" i="26"/>
  <c r="H181" i="26"/>
  <c r="I181" i="26" s="1"/>
  <c r="F181" i="26"/>
  <c r="H180" i="26"/>
  <c r="I180" i="26" s="1"/>
  <c r="F180" i="26"/>
  <c r="H179" i="26"/>
  <c r="I179" i="26" s="1"/>
  <c r="F179" i="26"/>
  <c r="H178" i="26"/>
  <c r="I178" i="26" s="1"/>
  <c r="F178" i="26"/>
  <c r="H177" i="26"/>
  <c r="I177" i="26" s="1"/>
  <c r="F177" i="26"/>
  <c r="H176" i="26"/>
  <c r="I176" i="26" s="1"/>
  <c r="H175" i="26"/>
  <c r="I175" i="26" s="1"/>
  <c r="F175" i="26"/>
  <c r="H174" i="26"/>
  <c r="I174" i="26" s="1"/>
  <c r="F174" i="26"/>
  <c r="H173" i="26"/>
  <c r="I173" i="26" s="1"/>
  <c r="F173" i="26"/>
  <c r="H172" i="26"/>
  <c r="I172" i="26" s="1"/>
  <c r="F172" i="26"/>
  <c r="H171" i="26"/>
  <c r="I171" i="26" s="1"/>
  <c r="F171" i="26"/>
  <c r="H170" i="26"/>
  <c r="I170" i="26" s="1"/>
  <c r="F170" i="26"/>
  <c r="H169" i="26"/>
  <c r="I169" i="26" s="1"/>
  <c r="F169" i="26"/>
  <c r="H168" i="26"/>
  <c r="I168" i="26" s="1"/>
  <c r="F168" i="26"/>
  <c r="H167" i="26"/>
  <c r="I167" i="26" s="1"/>
  <c r="F167" i="26"/>
  <c r="H166" i="26"/>
  <c r="I166" i="26" s="1"/>
  <c r="F166" i="26"/>
  <c r="H165" i="26"/>
  <c r="I165" i="26" s="1"/>
  <c r="F165" i="26"/>
  <c r="H164" i="26"/>
  <c r="I164" i="26" s="1"/>
  <c r="F164" i="26"/>
  <c r="H163" i="26"/>
  <c r="I163" i="26" s="1"/>
  <c r="F163" i="26"/>
  <c r="H162" i="26"/>
  <c r="I162" i="26" s="1"/>
  <c r="F162" i="26"/>
  <c r="H161" i="26"/>
  <c r="I161" i="26" s="1"/>
  <c r="F161" i="26"/>
  <c r="H160" i="26"/>
  <c r="I160" i="26" s="1"/>
  <c r="F160" i="26"/>
  <c r="H159" i="26"/>
  <c r="I159" i="26" s="1"/>
  <c r="F159" i="26"/>
  <c r="H158" i="26"/>
  <c r="I158" i="26" s="1"/>
  <c r="F158" i="26"/>
  <c r="H157" i="26"/>
  <c r="I157" i="26" s="1"/>
  <c r="F157" i="26"/>
  <c r="H156" i="26"/>
  <c r="I156" i="26" s="1"/>
  <c r="F156" i="26"/>
  <c r="H155" i="26"/>
  <c r="I155" i="26" s="1"/>
  <c r="F155" i="26"/>
  <c r="H154" i="26"/>
  <c r="I154" i="26" s="1"/>
  <c r="F154" i="26"/>
  <c r="H153" i="26"/>
  <c r="I153" i="26" s="1"/>
  <c r="F153" i="26"/>
  <c r="H152" i="26"/>
  <c r="I152" i="26" s="1"/>
  <c r="F152" i="26"/>
  <c r="H151" i="26"/>
  <c r="I151" i="26" s="1"/>
  <c r="F151" i="26"/>
  <c r="H150" i="26"/>
  <c r="I150" i="26" s="1"/>
  <c r="F150" i="26"/>
  <c r="H149" i="26"/>
  <c r="I149" i="26" s="1"/>
  <c r="F149" i="26"/>
  <c r="H148" i="26"/>
  <c r="I148" i="26" s="1"/>
  <c r="F148" i="26"/>
  <c r="H147" i="26"/>
  <c r="I147" i="26" s="1"/>
  <c r="F147" i="26"/>
  <c r="H146" i="26"/>
  <c r="I146" i="26" s="1"/>
  <c r="F146" i="26"/>
  <c r="H145" i="26"/>
  <c r="I145" i="26" s="1"/>
  <c r="F145" i="26"/>
  <c r="H144" i="26"/>
  <c r="I144" i="26" s="1"/>
  <c r="H143" i="26"/>
  <c r="I143" i="26" s="1"/>
  <c r="F143" i="26"/>
  <c r="H142" i="26"/>
  <c r="I142" i="26" s="1"/>
  <c r="F142" i="26"/>
  <c r="H141" i="26"/>
  <c r="I141" i="26" s="1"/>
  <c r="F141" i="26"/>
  <c r="H140" i="26"/>
  <c r="I140" i="26" s="1"/>
  <c r="F140" i="26"/>
  <c r="H139" i="26"/>
  <c r="I139" i="26" s="1"/>
  <c r="F139" i="26"/>
  <c r="H138" i="26"/>
  <c r="I138" i="26" s="1"/>
  <c r="F138" i="26"/>
  <c r="H137" i="26"/>
  <c r="I137" i="26" s="1"/>
  <c r="F137" i="26"/>
  <c r="H136" i="26"/>
  <c r="I136" i="26" s="1"/>
  <c r="F136" i="26"/>
  <c r="H135" i="26"/>
  <c r="I135" i="26" s="1"/>
  <c r="F135" i="26"/>
  <c r="H134" i="26"/>
  <c r="I134" i="26" s="1"/>
  <c r="F134" i="26"/>
  <c r="H133" i="26"/>
  <c r="I133" i="26" s="1"/>
  <c r="F133" i="26"/>
  <c r="H132" i="26"/>
  <c r="I132" i="26" s="1"/>
  <c r="F132" i="26"/>
  <c r="H131" i="26"/>
  <c r="I131" i="26" s="1"/>
  <c r="F131" i="26"/>
  <c r="H130" i="26"/>
  <c r="I130" i="26" s="1"/>
  <c r="F130" i="26"/>
  <c r="H129" i="26"/>
  <c r="I129" i="26" s="1"/>
  <c r="F129" i="26"/>
  <c r="H128" i="26"/>
  <c r="I128" i="26" s="1"/>
  <c r="F128" i="26"/>
  <c r="H127" i="26"/>
  <c r="I127" i="26" s="1"/>
  <c r="F127" i="26"/>
  <c r="H126" i="26"/>
  <c r="I126" i="26" s="1"/>
  <c r="F126" i="26"/>
  <c r="H125" i="26"/>
  <c r="I125" i="26" s="1"/>
  <c r="F125" i="26"/>
  <c r="H124" i="26"/>
  <c r="I124" i="26" s="1"/>
  <c r="F124" i="26"/>
  <c r="H123" i="26"/>
  <c r="I123" i="26" s="1"/>
  <c r="F123" i="26"/>
  <c r="H122" i="26"/>
  <c r="I122" i="26" s="1"/>
  <c r="F122" i="26"/>
  <c r="H121" i="26"/>
  <c r="I121" i="26" s="1"/>
  <c r="F121" i="26"/>
  <c r="H120" i="26"/>
  <c r="I120" i="26" s="1"/>
  <c r="F120" i="26"/>
  <c r="H119" i="26"/>
  <c r="I119" i="26" s="1"/>
  <c r="F119" i="26"/>
  <c r="H118" i="26"/>
  <c r="I118" i="26" s="1"/>
  <c r="F118" i="26"/>
  <c r="H117" i="26"/>
  <c r="I117" i="26" s="1"/>
  <c r="F117" i="26"/>
  <c r="H116" i="26"/>
  <c r="I116" i="26" s="1"/>
  <c r="F116" i="26"/>
  <c r="H115" i="26"/>
  <c r="I115" i="26" s="1"/>
  <c r="F115" i="26"/>
  <c r="H114" i="26"/>
  <c r="I114" i="26" s="1"/>
  <c r="F114" i="26"/>
  <c r="H113" i="26"/>
  <c r="I113" i="26" s="1"/>
  <c r="F113" i="26"/>
  <c r="H112" i="26"/>
  <c r="I112" i="26" s="1"/>
  <c r="H111" i="26"/>
  <c r="I111" i="26" s="1"/>
  <c r="F111" i="26"/>
  <c r="H110" i="26"/>
  <c r="I110" i="26" s="1"/>
  <c r="F110" i="26"/>
  <c r="H109" i="26"/>
  <c r="I109" i="26" s="1"/>
  <c r="F109" i="26"/>
  <c r="H108" i="26"/>
  <c r="I108" i="26" s="1"/>
  <c r="F108" i="26"/>
  <c r="H107" i="26"/>
  <c r="I107" i="26" s="1"/>
  <c r="F107" i="26"/>
  <c r="H106" i="26"/>
  <c r="I106" i="26" s="1"/>
  <c r="F106" i="26"/>
  <c r="H105" i="26"/>
  <c r="I105" i="26" s="1"/>
  <c r="F105" i="26"/>
  <c r="H104" i="26"/>
  <c r="I104" i="26" s="1"/>
  <c r="F104" i="26"/>
  <c r="H103" i="26"/>
  <c r="I103" i="26" s="1"/>
  <c r="F103" i="26"/>
  <c r="H102" i="26"/>
  <c r="I102" i="26" s="1"/>
  <c r="F102" i="26"/>
  <c r="H101" i="26"/>
  <c r="I101" i="26" s="1"/>
  <c r="F101" i="26"/>
  <c r="H100" i="26"/>
  <c r="I100" i="26" s="1"/>
  <c r="F100" i="26"/>
  <c r="H99" i="26"/>
  <c r="I99" i="26" s="1"/>
  <c r="F99" i="26"/>
  <c r="H98" i="26"/>
  <c r="I98" i="26" s="1"/>
  <c r="F98" i="26"/>
  <c r="H97" i="26"/>
  <c r="I97" i="26" s="1"/>
  <c r="F97" i="26"/>
  <c r="H96" i="26"/>
  <c r="I96" i="26" s="1"/>
  <c r="F96" i="26"/>
  <c r="H95" i="26"/>
  <c r="I95" i="26" s="1"/>
  <c r="F95" i="26"/>
  <c r="H94" i="26"/>
  <c r="I94" i="26" s="1"/>
  <c r="F94" i="26"/>
  <c r="H93" i="26"/>
  <c r="I93" i="26" s="1"/>
  <c r="F93" i="26"/>
  <c r="H92" i="26"/>
  <c r="I92" i="26" s="1"/>
  <c r="F92" i="26"/>
  <c r="H91" i="26"/>
  <c r="I91" i="26" s="1"/>
  <c r="F91" i="26"/>
  <c r="H90" i="26"/>
  <c r="I90" i="26" s="1"/>
  <c r="F90" i="26"/>
  <c r="H89" i="26"/>
  <c r="I89" i="26" s="1"/>
  <c r="F89" i="26"/>
  <c r="H88" i="26"/>
  <c r="I88" i="26" s="1"/>
  <c r="F88" i="26"/>
  <c r="H87" i="26"/>
  <c r="I87" i="26" s="1"/>
  <c r="F87" i="26"/>
  <c r="H86" i="26"/>
  <c r="I86" i="26" s="1"/>
  <c r="F86" i="26"/>
  <c r="H85" i="26"/>
  <c r="I85" i="26" s="1"/>
  <c r="F85" i="26"/>
  <c r="H84" i="26"/>
  <c r="I84" i="26" s="1"/>
  <c r="F84" i="26"/>
  <c r="H83" i="26"/>
  <c r="I83" i="26" s="1"/>
  <c r="F83" i="26"/>
  <c r="H82" i="26"/>
  <c r="I82" i="26" s="1"/>
  <c r="F82" i="26"/>
  <c r="H81" i="26"/>
  <c r="I81" i="26" s="1"/>
  <c r="F81" i="26"/>
  <c r="H80" i="26"/>
  <c r="I80" i="26" s="1"/>
  <c r="H79" i="26"/>
  <c r="I79" i="26" s="1"/>
  <c r="H78" i="26"/>
  <c r="I78" i="26" s="1"/>
  <c r="H77" i="26"/>
  <c r="I77" i="26" s="1"/>
  <c r="H76" i="26"/>
  <c r="I76" i="26" s="1"/>
  <c r="H75" i="26"/>
  <c r="I75" i="26" s="1"/>
  <c r="H74" i="26"/>
  <c r="I74" i="26" s="1"/>
  <c r="H73" i="26"/>
  <c r="I73" i="26" s="1"/>
  <c r="H72" i="26"/>
  <c r="I72" i="26" s="1"/>
  <c r="H71" i="26"/>
  <c r="I71" i="26" s="1"/>
  <c r="H70" i="26"/>
  <c r="I70" i="26" s="1"/>
  <c r="H69" i="26"/>
  <c r="I69" i="26" s="1"/>
  <c r="H68" i="26"/>
  <c r="I68" i="26" s="1"/>
  <c r="H67" i="26"/>
  <c r="I67" i="26" s="1"/>
  <c r="H66" i="26"/>
  <c r="I66" i="26" s="1"/>
  <c r="H65" i="26"/>
  <c r="I65" i="26" s="1"/>
  <c r="H64" i="26"/>
  <c r="I64" i="26" s="1"/>
  <c r="H63" i="26"/>
  <c r="I63" i="26" s="1"/>
  <c r="H62" i="26"/>
  <c r="I62" i="26" s="1"/>
  <c r="H61" i="26"/>
  <c r="I61" i="26" s="1"/>
  <c r="H60" i="26"/>
  <c r="I60" i="26" s="1"/>
  <c r="H59" i="26"/>
  <c r="I59" i="26" s="1"/>
  <c r="H58" i="26"/>
  <c r="I58" i="26" s="1"/>
  <c r="H57" i="26"/>
  <c r="I57" i="26" s="1"/>
  <c r="H56" i="26"/>
  <c r="I56" i="26" s="1"/>
  <c r="H55" i="26"/>
  <c r="I55" i="26" s="1"/>
  <c r="H54" i="26"/>
  <c r="I54" i="26" s="1"/>
  <c r="H53" i="26"/>
  <c r="I53" i="26" s="1"/>
  <c r="H52" i="26"/>
  <c r="I52" i="26" s="1"/>
  <c r="H51" i="26"/>
  <c r="I51" i="26" s="1"/>
  <c r="H50" i="26"/>
  <c r="I50" i="26" s="1"/>
  <c r="H49" i="26"/>
  <c r="I49" i="26" s="1"/>
  <c r="H48" i="26"/>
  <c r="I48" i="26" s="1"/>
  <c r="H47" i="26"/>
  <c r="I47" i="26" s="1"/>
  <c r="H46" i="26"/>
  <c r="I46" i="26" s="1"/>
  <c r="H45" i="26"/>
  <c r="I45" i="26" s="1"/>
  <c r="H44" i="26"/>
  <c r="I44" i="26" s="1"/>
  <c r="H43" i="26"/>
  <c r="I43" i="26" s="1"/>
  <c r="H42" i="26"/>
  <c r="I42" i="26" s="1"/>
  <c r="H41" i="26"/>
  <c r="I41" i="26" s="1"/>
  <c r="H40" i="26"/>
  <c r="I40" i="26" s="1"/>
  <c r="H39" i="26"/>
  <c r="I39" i="26" s="1"/>
  <c r="H38" i="26"/>
  <c r="I38" i="26" s="1"/>
  <c r="H37" i="26"/>
  <c r="I37" i="26" s="1"/>
  <c r="H36" i="26"/>
  <c r="I36" i="26" s="1"/>
  <c r="H35" i="26"/>
  <c r="I35" i="26" s="1"/>
  <c r="H34" i="26"/>
  <c r="I34" i="26" s="1"/>
  <c r="H33" i="26"/>
  <c r="I33" i="26" s="1"/>
  <c r="H32" i="26"/>
  <c r="I32" i="26" s="1"/>
  <c r="H31" i="26"/>
  <c r="I31" i="26" s="1"/>
  <c r="H30" i="26"/>
  <c r="I30" i="26" s="1"/>
  <c r="H29" i="26"/>
  <c r="I29" i="26" s="1"/>
  <c r="V155" i="2" s="1"/>
  <c r="H28" i="26"/>
  <c r="I28" i="26" s="1"/>
  <c r="T155" i="2" s="1"/>
  <c r="H27" i="26"/>
  <c r="I27" i="26" s="1"/>
  <c r="H26" i="26"/>
  <c r="I26" i="26" s="1"/>
  <c r="H25" i="26"/>
  <c r="I25" i="26" s="1"/>
  <c r="H24" i="26"/>
  <c r="I24" i="26" s="1"/>
  <c r="H23" i="26"/>
  <c r="I23" i="26" s="1"/>
  <c r="H22" i="26"/>
  <c r="I22" i="26" s="1"/>
  <c r="K155" i="2" s="1"/>
  <c r="H21" i="26"/>
  <c r="I21" i="26" s="1"/>
  <c r="H20" i="26"/>
  <c r="I20" i="26" s="1"/>
  <c r="H19" i="26"/>
  <c r="I19" i="26" s="1"/>
  <c r="H18" i="26"/>
  <c r="I18" i="26" s="1"/>
  <c r="S155" i="24" s="1"/>
  <c r="H17" i="26"/>
  <c r="I17" i="26" s="1"/>
  <c r="H16" i="26"/>
  <c r="I16" i="26" s="1"/>
  <c r="L155" i="24" s="1"/>
  <c r="H1004" i="25"/>
  <c r="I1004" i="25" s="1"/>
  <c r="G1004" i="25"/>
  <c r="H1003" i="25"/>
  <c r="I1003" i="25" s="1"/>
  <c r="G1003" i="25"/>
  <c r="H1002" i="25"/>
  <c r="I1002" i="25" s="1"/>
  <c r="G1002" i="25"/>
  <c r="H1001" i="25"/>
  <c r="I1001" i="25" s="1"/>
  <c r="G1001" i="25"/>
  <c r="H1000" i="25"/>
  <c r="I1000" i="25" s="1"/>
  <c r="G1000" i="25"/>
  <c r="H999" i="25"/>
  <c r="I999" i="25" s="1"/>
  <c r="G999" i="25"/>
  <c r="H998" i="25"/>
  <c r="I998" i="25" s="1"/>
  <c r="G998" i="25"/>
  <c r="H997" i="25"/>
  <c r="I997" i="25" s="1"/>
  <c r="G997" i="25"/>
  <c r="H996" i="25"/>
  <c r="I996" i="25" s="1"/>
  <c r="G996" i="25"/>
  <c r="H995" i="25"/>
  <c r="I995" i="25" s="1"/>
  <c r="G995" i="25"/>
  <c r="H994" i="25"/>
  <c r="I994" i="25" s="1"/>
  <c r="G994" i="25"/>
  <c r="H993" i="25"/>
  <c r="I993" i="25" s="1"/>
  <c r="G993" i="25"/>
  <c r="H992" i="25"/>
  <c r="I992" i="25" s="1"/>
  <c r="G992" i="25"/>
  <c r="H991" i="25"/>
  <c r="I991" i="25" s="1"/>
  <c r="G991" i="25"/>
  <c r="H990" i="25"/>
  <c r="I990" i="25" s="1"/>
  <c r="G990" i="25"/>
  <c r="H989" i="25"/>
  <c r="I989" i="25" s="1"/>
  <c r="G989" i="25"/>
  <c r="H988" i="25"/>
  <c r="I988" i="25" s="1"/>
  <c r="G988" i="25"/>
  <c r="H987" i="25"/>
  <c r="I987" i="25" s="1"/>
  <c r="G987" i="25"/>
  <c r="H986" i="25"/>
  <c r="I986" i="25" s="1"/>
  <c r="G986" i="25"/>
  <c r="H985" i="25"/>
  <c r="I985" i="25" s="1"/>
  <c r="G985" i="25"/>
  <c r="H984" i="25"/>
  <c r="I984" i="25" s="1"/>
  <c r="G984" i="25"/>
  <c r="H983" i="25"/>
  <c r="I983" i="25" s="1"/>
  <c r="G983" i="25"/>
  <c r="H982" i="25"/>
  <c r="I982" i="25" s="1"/>
  <c r="G982" i="25"/>
  <c r="H981" i="25"/>
  <c r="I981" i="25" s="1"/>
  <c r="G981" i="25"/>
  <c r="H980" i="25"/>
  <c r="I980" i="25" s="1"/>
  <c r="G980" i="25"/>
  <c r="H979" i="25"/>
  <c r="I979" i="25" s="1"/>
  <c r="G979" i="25"/>
  <c r="H978" i="25"/>
  <c r="I978" i="25" s="1"/>
  <c r="G978" i="25"/>
  <c r="H977" i="25"/>
  <c r="I977" i="25" s="1"/>
  <c r="G977" i="25"/>
  <c r="H976" i="25"/>
  <c r="I976" i="25" s="1"/>
  <c r="G976" i="25"/>
  <c r="H975" i="25"/>
  <c r="I975" i="25" s="1"/>
  <c r="G975" i="25"/>
  <c r="H974" i="25"/>
  <c r="I974" i="25" s="1"/>
  <c r="G974" i="25"/>
  <c r="H973" i="25"/>
  <c r="I973" i="25" s="1"/>
  <c r="G973" i="25"/>
  <c r="H972" i="25"/>
  <c r="I972" i="25" s="1"/>
  <c r="G972" i="25"/>
  <c r="H971" i="25"/>
  <c r="I971" i="25" s="1"/>
  <c r="G971" i="25"/>
  <c r="H970" i="25"/>
  <c r="I970" i="25" s="1"/>
  <c r="G970" i="25"/>
  <c r="H969" i="25"/>
  <c r="I969" i="25" s="1"/>
  <c r="G969" i="25"/>
  <c r="H968" i="25"/>
  <c r="I968" i="25" s="1"/>
  <c r="G968" i="25"/>
  <c r="H967" i="25"/>
  <c r="I967" i="25" s="1"/>
  <c r="G967" i="25"/>
  <c r="H966" i="25"/>
  <c r="I966" i="25" s="1"/>
  <c r="G966" i="25"/>
  <c r="H965" i="25"/>
  <c r="I965" i="25" s="1"/>
  <c r="G965" i="25"/>
  <c r="H964" i="25"/>
  <c r="I964" i="25" s="1"/>
  <c r="G964" i="25"/>
  <c r="H963" i="25"/>
  <c r="I963" i="25" s="1"/>
  <c r="G963" i="25"/>
  <c r="H962" i="25"/>
  <c r="I962" i="25" s="1"/>
  <c r="G962" i="25"/>
  <c r="H961" i="25"/>
  <c r="I961" i="25" s="1"/>
  <c r="G961" i="25"/>
  <c r="H960" i="25"/>
  <c r="I960" i="25" s="1"/>
  <c r="G960" i="25"/>
  <c r="H959" i="25"/>
  <c r="I959" i="25" s="1"/>
  <c r="G959" i="25"/>
  <c r="H958" i="25"/>
  <c r="I958" i="25" s="1"/>
  <c r="G958" i="25"/>
  <c r="H957" i="25"/>
  <c r="I957" i="25" s="1"/>
  <c r="G957" i="25"/>
  <c r="H956" i="25"/>
  <c r="I956" i="25" s="1"/>
  <c r="G956" i="25"/>
  <c r="H955" i="25"/>
  <c r="I955" i="25" s="1"/>
  <c r="G955" i="25"/>
  <c r="H954" i="25"/>
  <c r="I954" i="25" s="1"/>
  <c r="G954" i="25"/>
  <c r="H953" i="25"/>
  <c r="I953" i="25" s="1"/>
  <c r="G953" i="25"/>
  <c r="H952" i="25"/>
  <c r="I952" i="25" s="1"/>
  <c r="G952" i="25"/>
  <c r="H951" i="25"/>
  <c r="I951" i="25" s="1"/>
  <c r="G951" i="25"/>
  <c r="H950" i="25"/>
  <c r="I950" i="25" s="1"/>
  <c r="G950" i="25"/>
  <c r="H949" i="25"/>
  <c r="I949" i="25" s="1"/>
  <c r="G949" i="25"/>
  <c r="H948" i="25"/>
  <c r="I948" i="25" s="1"/>
  <c r="G948" i="25"/>
  <c r="H947" i="25"/>
  <c r="I947" i="25" s="1"/>
  <c r="G947" i="25"/>
  <c r="H946" i="25"/>
  <c r="I946" i="25" s="1"/>
  <c r="G946" i="25"/>
  <c r="H945" i="25"/>
  <c r="I945" i="25" s="1"/>
  <c r="G945" i="25"/>
  <c r="H944" i="25"/>
  <c r="I944" i="25" s="1"/>
  <c r="G944" i="25"/>
  <c r="H943" i="25"/>
  <c r="I943" i="25" s="1"/>
  <c r="G943" i="25"/>
  <c r="H942" i="25"/>
  <c r="I942" i="25" s="1"/>
  <c r="G942" i="25"/>
  <c r="H941" i="25"/>
  <c r="I941" i="25" s="1"/>
  <c r="G941" i="25"/>
  <c r="H940" i="25"/>
  <c r="I940" i="25" s="1"/>
  <c r="G940" i="25"/>
  <c r="H939" i="25"/>
  <c r="I939" i="25" s="1"/>
  <c r="G939" i="25"/>
  <c r="H938" i="25"/>
  <c r="I938" i="25" s="1"/>
  <c r="G938" i="25"/>
  <c r="H937" i="25"/>
  <c r="I937" i="25" s="1"/>
  <c r="G937" i="25"/>
  <c r="H936" i="25"/>
  <c r="I936" i="25" s="1"/>
  <c r="G936" i="25"/>
  <c r="H935" i="25"/>
  <c r="I935" i="25" s="1"/>
  <c r="G935" i="25"/>
  <c r="H934" i="25"/>
  <c r="I934" i="25" s="1"/>
  <c r="G934" i="25"/>
  <c r="H933" i="25"/>
  <c r="I933" i="25" s="1"/>
  <c r="G933" i="25"/>
  <c r="H932" i="25"/>
  <c r="I932" i="25" s="1"/>
  <c r="G932" i="25"/>
  <c r="H931" i="25"/>
  <c r="I931" i="25" s="1"/>
  <c r="G931" i="25"/>
  <c r="H930" i="25"/>
  <c r="I930" i="25" s="1"/>
  <c r="G930" i="25"/>
  <c r="H929" i="25"/>
  <c r="I929" i="25" s="1"/>
  <c r="G929" i="25"/>
  <c r="H928" i="25"/>
  <c r="I928" i="25" s="1"/>
  <c r="G928" i="25"/>
  <c r="H927" i="25"/>
  <c r="I927" i="25" s="1"/>
  <c r="G927" i="25"/>
  <c r="H926" i="25"/>
  <c r="I926" i="25" s="1"/>
  <c r="G926" i="25"/>
  <c r="H925" i="25"/>
  <c r="I925" i="25" s="1"/>
  <c r="G925" i="25"/>
  <c r="H924" i="25"/>
  <c r="I924" i="25" s="1"/>
  <c r="G924" i="25"/>
  <c r="H923" i="25"/>
  <c r="I923" i="25" s="1"/>
  <c r="G923" i="25"/>
  <c r="H922" i="25"/>
  <c r="I922" i="25" s="1"/>
  <c r="G922" i="25"/>
  <c r="H921" i="25"/>
  <c r="I921" i="25" s="1"/>
  <c r="G921" i="25"/>
  <c r="H920" i="25"/>
  <c r="I920" i="25" s="1"/>
  <c r="G920" i="25"/>
  <c r="H919" i="25"/>
  <c r="I919" i="25" s="1"/>
  <c r="G919" i="25"/>
  <c r="H918" i="25"/>
  <c r="I918" i="25" s="1"/>
  <c r="G918" i="25"/>
  <c r="H917" i="25"/>
  <c r="I917" i="25" s="1"/>
  <c r="G917" i="25"/>
  <c r="H916" i="25"/>
  <c r="I916" i="25" s="1"/>
  <c r="G916" i="25"/>
  <c r="H915" i="25"/>
  <c r="I915" i="25" s="1"/>
  <c r="G915" i="25"/>
  <c r="H914" i="25"/>
  <c r="I914" i="25" s="1"/>
  <c r="G914" i="25"/>
  <c r="H913" i="25"/>
  <c r="I913" i="25" s="1"/>
  <c r="G913" i="25"/>
  <c r="H912" i="25"/>
  <c r="I912" i="25" s="1"/>
  <c r="G912" i="25"/>
  <c r="H911" i="25"/>
  <c r="I911" i="25" s="1"/>
  <c r="G911" i="25"/>
  <c r="H910" i="25"/>
  <c r="I910" i="25" s="1"/>
  <c r="G910" i="25"/>
  <c r="H909" i="25"/>
  <c r="I909" i="25" s="1"/>
  <c r="G909" i="25"/>
  <c r="H908" i="25"/>
  <c r="I908" i="25" s="1"/>
  <c r="G908" i="25"/>
  <c r="H907" i="25"/>
  <c r="I907" i="25" s="1"/>
  <c r="G907" i="25"/>
  <c r="H906" i="25"/>
  <c r="I906" i="25" s="1"/>
  <c r="G906" i="25"/>
  <c r="H905" i="25"/>
  <c r="I905" i="25" s="1"/>
  <c r="G905" i="25"/>
  <c r="H904" i="25"/>
  <c r="I904" i="25" s="1"/>
  <c r="G904" i="25"/>
  <c r="H903" i="25"/>
  <c r="I903" i="25" s="1"/>
  <c r="G903" i="25"/>
  <c r="H902" i="25"/>
  <c r="I902" i="25" s="1"/>
  <c r="G902" i="25"/>
  <c r="H901" i="25"/>
  <c r="I901" i="25" s="1"/>
  <c r="G901" i="25"/>
  <c r="H900" i="25"/>
  <c r="I900" i="25" s="1"/>
  <c r="G900" i="25"/>
  <c r="H899" i="25"/>
  <c r="I899" i="25" s="1"/>
  <c r="G899" i="25"/>
  <c r="H898" i="25"/>
  <c r="I898" i="25" s="1"/>
  <c r="G898" i="25"/>
  <c r="H897" i="25"/>
  <c r="I897" i="25" s="1"/>
  <c r="G897" i="25"/>
  <c r="H896" i="25"/>
  <c r="I896" i="25" s="1"/>
  <c r="G896" i="25"/>
  <c r="H895" i="25"/>
  <c r="I895" i="25" s="1"/>
  <c r="G895" i="25"/>
  <c r="H894" i="25"/>
  <c r="I894" i="25" s="1"/>
  <c r="G894" i="25"/>
  <c r="H893" i="25"/>
  <c r="I893" i="25" s="1"/>
  <c r="G893" i="25"/>
  <c r="H892" i="25"/>
  <c r="I892" i="25" s="1"/>
  <c r="G892" i="25"/>
  <c r="H891" i="25"/>
  <c r="I891" i="25" s="1"/>
  <c r="G891" i="25"/>
  <c r="H890" i="25"/>
  <c r="I890" i="25" s="1"/>
  <c r="G890" i="25"/>
  <c r="H889" i="25"/>
  <c r="I889" i="25" s="1"/>
  <c r="G889" i="25"/>
  <c r="H888" i="25"/>
  <c r="I888" i="25" s="1"/>
  <c r="G888" i="25"/>
  <c r="H887" i="25"/>
  <c r="I887" i="25" s="1"/>
  <c r="G887" i="25"/>
  <c r="H886" i="25"/>
  <c r="I886" i="25" s="1"/>
  <c r="G886" i="25"/>
  <c r="H885" i="25"/>
  <c r="I885" i="25" s="1"/>
  <c r="G885" i="25"/>
  <c r="H884" i="25"/>
  <c r="I884" i="25" s="1"/>
  <c r="G884" i="25"/>
  <c r="H883" i="25"/>
  <c r="I883" i="25" s="1"/>
  <c r="G883" i="25"/>
  <c r="H882" i="25"/>
  <c r="I882" i="25" s="1"/>
  <c r="G882" i="25"/>
  <c r="H881" i="25"/>
  <c r="I881" i="25" s="1"/>
  <c r="G881" i="25"/>
  <c r="H880" i="25"/>
  <c r="I880" i="25" s="1"/>
  <c r="G880" i="25"/>
  <c r="H879" i="25"/>
  <c r="I879" i="25" s="1"/>
  <c r="G879" i="25"/>
  <c r="H878" i="25"/>
  <c r="I878" i="25" s="1"/>
  <c r="G878" i="25"/>
  <c r="H877" i="25"/>
  <c r="I877" i="25" s="1"/>
  <c r="G877" i="25"/>
  <c r="H876" i="25"/>
  <c r="I876" i="25" s="1"/>
  <c r="G876" i="25"/>
  <c r="H875" i="25"/>
  <c r="I875" i="25" s="1"/>
  <c r="G875" i="25"/>
  <c r="H874" i="25"/>
  <c r="I874" i="25" s="1"/>
  <c r="G874" i="25"/>
  <c r="H873" i="25"/>
  <c r="I873" i="25" s="1"/>
  <c r="G873" i="25"/>
  <c r="H872" i="25"/>
  <c r="I872" i="25" s="1"/>
  <c r="G872" i="25"/>
  <c r="H871" i="25"/>
  <c r="I871" i="25" s="1"/>
  <c r="G871" i="25"/>
  <c r="H870" i="25"/>
  <c r="I870" i="25" s="1"/>
  <c r="G870" i="25"/>
  <c r="H869" i="25"/>
  <c r="I869" i="25" s="1"/>
  <c r="G869" i="25"/>
  <c r="H868" i="25"/>
  <c r="I868" i="25" s="1"/>
  <c r="G868" i="25"/>
  <c r="H867" i="25"/>
  <c r="I867" i="25" s="1"/>
  <c r="G867" i="25"/>
  <c r="H866" i="25"/>
  <c r="I866" i="25" s="1"/>
  <c r="G866" i="25"/>
  <c r="H865" i="25"/>
  <c r="I865" i="25" s="1"/>
  <c r="G865" i="25"/>
  <c r="H864" i="25"/>
  <c r="I864" i="25" s="1"/>
  <c r="G864" i="25"/>
  <c r="H863" i="25"/>
  <c r="I863" i="25" s="1"/>
  <c r="G863" i="25"/>
  <c r="H862" i="25"/>
  <c r="I862" i="25" s="1"/>
  <c r="G862" i="25"/>
  <c r="H861" i="25"/>
  <c r="I861" i="25" s="1"/>
  <c r="G861" i="25"/>
  <c r="H860" i="25"/>
  <c r="I860" i="25" s="1"/>
  <c r="G860" i="25"/>
  <c r="H859" i="25"/>
  <c r="I859" i="25" s="1"/>
  <c r="G859" i="25"/>
  <c r="H858" i="25"/>
  <c r="I858" i="25" s="1"/>
  <c r="G858" i="25"/>
  <c r="H857" i="25"/>
  <c r="I857" i="25" s="1"/>
  <c r="G857" i="25"/>
  <c r="H856" i="25"/>
  <c r="I856" i="25" s="1"/>
  <c r="G856" i="25"/>
  <c r="H855" i="25"/>
  <c r="I855" i="25" s="1"/>
  <c r="G855" i="25"/>
  <c r="H854" i="25"/>
  <c r="I854" i="25" s="1"/>
  <c r="G854" i="25"/>
  <c r="H853" i="25"/>
  <c r="I853" i="25" s="1"/>
  <c r="G853" i="25"/>
  <c r="H852" i="25"/>
  <c r="I852" i="25" s="1"/>
  <c r="G852" i="25"/>
  <c r="H851" i="25"/>
  <c r="I851" i="25" s="1"/>
  <c r="G851" i="25"/>
  <c r="H850" i="25"/>
  <c r="I850" i="25" s="1"/>
  <c r="G850" i="25"/>
  <c r="H849" i="25"/>
  <c r="I849" i="25" s="1"/>
  <c r="G849" i="25"/>
  <c r="H848" i="25"/>
  <c r="I848" i="25" s="1"/>
  <c r="G848" i="25"/>
  <c r="H847" i="25"/>
  <c r="I847" i="25" s="1"/>
  <c r="G847" i="25"/>
  <c r="H846" i="25"/>
  <c r="I846" i="25" s="1"/>
  <c r="G846" i="25"/>
  <c r="H845" i="25"/>
  <c r="I845" i="25" s="1"/>
  <c r="G845" i="25"/>
  <c r="H844" i="25"/>
  <c r="I844" i="25" s="1"/>
  <c r="G844" i="25"/>
  <c r="H843" i="25"/>
  <c r="I843" i="25" s="1"/>
  <c r="G843" i="25"/>
  <c r="H842" i="25"/>
  <c r="I842" i="25" s="1"/>
  <c r="G842" i="25"/>
  <c r="H841" i="25"/>
  <c r="I841" i="25" s="1"/>
  <c r="G841" i="25"/>
  <c r="H840" i="25"/>
  <c r="I840" i="25" s="1"/>
  <c r="G840" i="25"/>
  <c r="H839" i="25"/>
  <c r="I839" i="25" s="1"/>
  <c r="G839" i="25"/>
  <c r="H838" i="25"/>
  <c r="I838" i="25" s="1"/>
  <c r="G838" i="25"/>
  <c r="H837" i="25"/>
  <c r="I837" i="25" s="1"/>
  <c r="G837" i="25"/>
  <c r="H836" i="25"/>
  <c r="I836" i="25" s="1"/>
  <c r="G836" i="25"/>
  <c r="H835" i="25"/>
  <c r="I835" i="25" s="1"/>
  <c r="G835" i="25"/>
  <c r="H834" i="25"/>
  <c r="I834" i="25" s="1"/>
  <c r="G834" i="25"/>
  <c r="H833" i="25"/>
  <c r="I833" i="25" s="1"/>
  <c r="G833" i="25"/>
  <c r="H832" i="25"/>
  <c r="I832" i="25" s="1"/>
  <c r="G832" i="25"/>
  <c r="H831" i="25"/>
  <c r="I831" i="25" s="1"/>
  <c r="G831" i="25"/>
  <c r="H830" i="25"/>
  <c r="I830" i="25" s="1"/>
  <c r="G830" i="25"/>
  <c r="H829" i="25"/>
  <c r="I829" i="25" s="1"/>
  <c r="G829" i="25"/>
  <c r="H828" i="25"/>
  <c r="I828" i="25" s="1"/>
  <c r="G828" i="25"/>
  <c r="H827" i="25"/>
  <c r="I827" i="25" s="1"/>
  <c r="G827" i="25"/>
  <c r="H826" i="25"/>
  <c r="I826" i="25" s="1"/>
  <c r="G826" i="25"/>
  <c r="H825" i="25"/>
  <c r="I825" i="25" s="1"/>
  <c r="G825" i="25"/>
  <c r="H824" i="25"/>
  <c r="I824" i="25" s="1"/>
  <c r="G824" i="25"/>
  <c r="H823" i="25"/>
  <c r="I823" i="25" s="1"/>
  <c r="G823" i="25"/>
  <c r="H822" i="25"/>
  <c r="I822" i="25" s="1"/>
  <c r="G822" i="25"/>
  <c r="H821" i="25"/>
  <c r="I821" i="25" s="1"/>
  <c r="G821" i="25"/>
  <c r="H820" i="25"/>
  <c r="I820" i="25" s="1"/>
  <c r="G820" i="25"/>
  <c r="H819" i="25"/>
  <c r="I819" i="25" s="1"/>
  <c r="G819" i="25"/>
  <c r="H818" i="25"/>
  <c r="I818" i="25" s="1"/>
  <c r="G818" i="25"/>
  <c r="H817" i="25"/>
  <c r="I817" i="25" s="1"/>
  <c r="G817" i="25"/>
  <c r="H816" i="25"/>
  <c r="I816" i="25" s="1"/>
  <c r="G816" i="25"/>
  <c r="H815" i="25"/>
  <c r="I815" i="25" s="1"/>
  <c r="G815" i="25"/>
  <c r="H814" i="25"/>
  <c r="I814" i="25" s="1"/>
  <c r="G814" i="25"/>
  <c r="H813" i="25"/>
  <c r="I813" i="25" s="1"/>
  <c r="G813" i="25"/>
  <c r="H812" i="25"/>
  <c r="I812" i="25" s="1"/>
  <c r="G812" i="25"/>
  <c r="H811" i="25"/>
  <c r="I811" i="25" s="1"/>
  <c r="G811" i="25"/>
  <c r="H810" i="25"/>
  <c r="I810" i="25" s="1"/>
  <c r="G810" i="25"/>
  <c r="H809" i="25"/>
  <c r="I809" i="25" s="1"/>
  <c r="G809" i="25"/>
  <c r="H808" i="25"/>
  <c r="I808" i="25" s="1"/>
  <c r="G808" i="25"/>
  <c r="H807" i="25"/>
  <c r="I807" i="25" s="1"/>
  <c r="G807" i="25"/>
  <c r="H806" i="25"/>
  <c r="I806" i="25" s="1"/>
  <c r="G806" i="25"/>
  <c r="H805" i="25"/>
  <c r="I805" i="25" s="1"/>
  <c r="G805" i="25"/>
  <c r="H804" i="25"/>
  <c r="I804" i="25" s="1"/>
  <c r="G804" i="25"/>
  <c r="H803" i="25"/>
  <c r="I803" i="25" s="1"/>
  <c r="G803" i="25"/>
  <c r="H802" i="25"/>
  <c r="I802" i="25" s="1"/>
  <c r="G802" i="25"/>
  <c r="H801" i="25"/>
  <c r="I801" i="25" s="1"/>
  <c r="G801" i="25"/>
  <c r="H800" i="25"/>
  <c r="I800" i="25" s="1"/>
  <c r="G800" i="25"/>
  <c r="H799" i="25"/>
  <c r="I799" i="25" s="1"/>
  <c r="G799" i="25"/>
  <c r="H798" i="25"/>
  <c r="I798" i="25" s="1"/>
  <c r="G798" i="25"/>
  <c r="H797" i="25"/>
  <c r="I797" i="25" s="1"/>
  <c r="G797" i="25"/>
  <c r="H796" i="25"/>
  <c r="I796" i="25" s="1"/>
  <c r="G796" i="25"/>
  <c r="H795" i="25"/>
  <c r="I795" i="25" s="1"/>
  <c r="G795" i="25"/>
  <c r="H794" i="25"/>
  <c r="I794" i="25" s="1"/>
  <c r="G794" i="25"/>
  <c r="H793" i="25"/>
  <c r="I793" i="25" s="1"/>
  <c r="G793" i="25"/>
  <c r="H792" i="25"/>
  <c r="I792" i="25" s="1"/>
  <c r="G792" i="25"/>
  <c r="H791" i="25"/>
  <c r="I791" i="25" s="1"/>
  <c r="G791" i="25"/>
  <c r="H790" i="25"/>
  <c r="I790" i="25" s="1"/>
  <c r="G790" i="25"/>
  <c r="H789" i="25"/>
  <c r="I789" i="25" s="1"/>
  <c r="G789" i="25"/>
  <c r="H788" i="25"/>
  <c r="I788" i="25" s="1"/>
  <c r="G788" i="25"/>
  <c r="H787" i="25"/>
  <c r="I787" i="25" s="1"/>
  <c r="G787" i="25"/>
  <c r="H786" i="25"/>
  <c r="I786" i="25" s="1"/>
  <c r="G786" i="25"/>
  <c r="H785" i="25"/>
  <c r="I785" i="25" s="1"/>
  <c r="G785" i="25"/>
  <c r="H784" i="25"/>
  <c r="I784" i="25" s="1"/>
  <c r="G784" i="25"/>
  <c r="H783" i="25"/>
  <c r="I783" i="25" s="1"/>
  <c r="G783" i="25"/>
  <c r="H782" i="25"/>
  <c r="I782" i="25" s="1"/>
  <c r="G782" i="25"/>
  <c r="H781" i="25"/>
  <c r="I781" i="25" s="1"/>
  <c r="G781" i="25"/>
  <c r="H780" i="25"/>
  <c r="I780" i="25" s="1"/>
  <c r="G780" i="25"/>
  <c r="H779" i="25"/>
  <c r="I779" i="25" s="1"/>
  <c r="G779" i="25"/>
  <c r="H778" i="25"/>
  <c r="I778" i="25" s="1"/>
  <c r="G778" i="25"/>
  <c r="H777" i="25"/>
  <c r="I777" i="25" s="1"/>
  <c r="G777" i="25"/>
  <c r="H776" i="25"/>
  <c r="I776" i="25" s="1"/>
  <c r="G776" i="25"/>
  <c r="H775" i="25"/>
  <c r="I775" i="25" s="1"/>
  <c r="G775" i="25"/>
  <c r="H774" i="25"/>
  <c r="I774" i="25" s="1"/>
  <c r="G774" i="25"/>
  <c r="H773" i="25"/>
  <c r="I773" i="25" s="1"/>
  <c r="G773" i="25"/>
  <c r="H772" i="25"/>
  <c r="I772" i="25" s="1"/>
  <c r="G772" i="25"/>
  <c r="H771" i="25"/>
  <c r="I771" i="25" s="1"/>
  <c r="G771" i="25"/>
  <c r="H770" i="25"/>
  <c r="I770" i="25" s="1"/>
  <c r="G770" i="25"/>
  <c r="H769" i="25"/>
  <c r="I769" i="25" s="1"/>
  <c r="G769" i="25"/>
  <c r="H768" i="25"/>
  <c r="I768" i="25" s="1"/>
  <c r="G768" i="25"/>
  <c r="H767" i="25"/>
  <c r="I767" i="25" s="1"/>
  <c r="G767" i="25"/>
  <c r="H766" i="25"/>
  <c r="I766" i="25" s="1"/>
  <c r="G766" i="25"/>
  <c r="H765" i="25"/>
  <c r="I765" i="25" s="1"/>
  <c r="G765" i="25"/>
  <c r="H764" i="25"/>
  <c r="I764" i="25" s="1"/>
  <c r="G764" i="25"/>
  <c r="H763" i="25"/>
  <c r="I763" i="25" s="1"/>
  <c r="G763" i="25"/>
  <c r="H762" i="25"/>
  <c r="I762" i="25" s="1"/>
  <c r="G762" i="25"/>
  <c r="H761" i="25"/>
  <c r="I761" i="25" s="1"/>
  <c r="G761" i="25"/>
  <c r="H760" i="25"/>
  <c r="I760" i="25" s="1"/>
  <c r="G760" i="25"/>
  <c r="H759" i="25"/>
  <c r="I759" i="25" s="1"/>
  <c r="G759" i="25"/>
  <c r="H758" i="25"/>
  <c r="I758" i="25" s="1"/>
  <c r="G758" i="25"/>
  <c r="H757" i="25"/>
  <c r="I757" i="25" s="1"/>
  <c r="G757" i="25"/>
  <c r="H756" i="25"/>
  <c r="I756" i="25" s="1"/>
  <c r="G756" i="25"/>
  <c r="H755" i="25"/>
  <c r="I755" i="25" s="1"/>
  <c r="G755" i="25"/>
  <c r="H754" i="25"/>
  <c r="I754" i="25" s="1"/>
  <c r="G754" i="25"/>
  <c r="H753" i="25"/>
  <c r="I753" i="25" s="1"/>
  <c r="G753" i="25"/>
  <c r="H752" i="25"/>
  <c r="I752" i="25" s="1"/>
  <c r="G752" i="25"/>
  <c r="H751" i="25"/>
  <c r="I751" i="25" s="1"/>
  <c r="G751" i="25"/>
  <c r="H750" i="25"/>
  <c r="I750" i="25" s="1"/>
  <c r="G750" i="25"/>
  <c r="H749" i="25"/>
  <c r="I749" i="25" s="1"/>
  <c r="G749" i="25"/>
  <c r="H748" i="25"/>
  <c r="I748" i="25" s="1"/>
  <c r="G748" i="25"/>
  <c r="H747" i="25"/>
  <c r="I747" i="25" s="1"/>
  <c r="G747" i="25"/>
  <c r="H746" i="25"/>
  <c r="I746" i="25" s="1"/>
  <c r="G746" i="25"/>
  <c r="H745" i="25"/>
  <c r="I745" i="25" s="1"/>
  <c r="G745" i="25"/>
  <c r="H744" i="25"/>
  <c r="I744" i="25" s="1"/>
  <c r="G744" i="25"/>
  <c r="H743" i="25"/>
  <c r="I743" i="25" s="1"/>
  <c r="G743" i="25"/>
  <c r="H742" i="25"/>
  <c r="I742" i="25" s="1"/>
  <c r="G742" i="25"/>
  <c r="H741" i="25"/>
  <c r="I741" i="25" s="1"/>
  <c r="G741" i="25"/>
  <c r="H740" i="25"/>
  <c r="I740" i="25" s="1"/>
  <c r="G740" i="25"/>
  <c r="H739" i="25"/>
  <c r="I739" i="25" s="1"/>
  <c r="G739" i="25"/>
  <c r="H738" i="25"/>
  <c r="I738" i="25" s="1"/>
  <c r="G738" i="25"/>
  <c r="H737" i="25"/>
  <c r="I737" i="25" s="1"/>
  <c r="G737" i="25"/>
  <c r="H736" i="25"/>
  <c r="I736" i="25" s="1"/>
  <c r="G736" i="25"/>
  <c r="H735" i="25"/>
  <c r="I735" i="25" s="1"/>
  <c r="G735" i="25"/>
  <c r="H734" i="25"/>
  <c r="I734" i="25" s="1"/>
  <c r="G734" i="25"/>
  <c r="H733" i="25"/>
  <c r="I733" i="25" s="1"/>
  <c r="G733" i="25"/>
  <c r="H732" i="25"/>
  <c r="I732" i="25" s="1"/>
  <c r="G732" i="25"/>
  <c r="H731" i="25"/>
  <c r="I731" i="25" s="1"/>
  <c r="G731" i="25"/>
  <c r="H730" i="25"/>
  <c r="I730" i="25" s="1"/>
  <c r="G730" i="25"/>
  <c r="H729" i="25"/>
  <c r="I729" i="25" s="1"/>
  <c r="G729" i="25"/>
  <c r="H728" i="25"/>
  <c r="I728" i="25" s="1"/>
  <c r="G728" i="25"/>
  <c r="H727" i="25"/>
  <c r="I727" i="25" s="1"/>
  <c r="G727" i="25"/>
  <c r="H726" i="25"/>
  <c r="I726" i="25" s="1"/>
  <c r="G726" i="25"/>
  <c r="H725" i="25"/>
  <c r="I725" i="25" s="1"/>
  <c r="G725" i="25"/>
  <c r="H724" i="25"/>
  <c r="I724" i="25" s="1"/>
  <c r="G724" i="25"/>
  <c r="H723" i="25"/>
  <c r="I723" i="25" s="1"/>
  <c r="G723" i="25"/>
  <c r="H722" i="25"/>
  <c r="I722" i="25" s="1"/>
  <c r="G722" i="25"/>
  <c r="H721" i="25"/>
  <c r="I721" i="25" s="1"/>
  <c r="G721" i="25"/>
  <c r="H720" i="25"/>
  <c r="I720" i="25" s="1"/>
  <c r="G720" i="25"/>
  <c r="H719" i="25"/>
  <c r="I719" i="25" s="1"/>
  <c r="G719" i="25"/>
  <c r="H718" i="25"/>
  <c r="I718" i="25" s="1"/>
  <c r="G718" i="25"/>
  <c r="H717" i="25"/>
  <c r="I717" i="25" s="1"/>
  <c r="G717" i="25"/>
  <c r="H716" i="25"/>
  <c r="I716" i="25" s="1"/>
  <c r="G716" i="25"/>
  <c r="H715" i="25"/>
  <c r="I715" i="25" s="1"/>
  <c r="G715" i="25"/>
  <c r="H714" i="25"/>
  <c r="I714" i="25" s="1"/>
  <c r="G714" i="25"/>
  <c r="H713" i="25"/>
  <c r="I713" i="25" s="1"/>
  <c r="G713" i="25"/>
  <c r="H712" i="25"/>
  <c r="I712" i="25" s="1"/>
  <c r="G712" i="25"/>
  <c r="H711" i="25"/>
  <c r="I711" i="25" s="1"/>
  <c r="G711" i="25"/>
  <c r="H710" i="25"/>
  <c r="I710" i="25" s="1"/>
  <c r="G710" i="25"/>
  <c r="H709" i="25"/>
  <c r="I709" i="25" s="1"/>
  <c r="G709" i="25"/>
  <c r="H708" i="25"/>
  <c r="I708" i="25" s="1"/>
  <c r="G708" i="25"/>
  <c r="H707" i="25"/>
  <c r="I707" i="25" s="1"/>
  <c r="G707" i="25"/>
  <c r="H706" i="25"/>
  <c r="I706" i="25" s="1"/>
  <c r="G706" i="25"/>
  <c r="H705" i="25"/>
  <c r="I705" i="25" s="1"/>
  <c r="G705" i="25"/>
  <c r="H704" i="25"/>
  <c r="I704" i="25" s="1"/>
  <c r="G704" i="25"/>
  <c r="H703" i="25"/>
  <c r="I703" i="25" s="1"/>
  <c r="G703" i="25"/>
  <c r="H702" i="25"/>
  <c r="I702" i="25" s="1"/>
  <c r="G702" i="25"/>
  <c r="H701" i="25"/>
  <c r="I701" i="25" s="1"/>
  <c r="G701" i="25"/>
  <c r="H700" i="25"/>
  <c r="I700" i="25" s="1"/>
  <c r="G700" i="25"/>
  <c r="H699" i="25"/>
  <c r="I699" i="25" s="1"/>
  <c r="G699" i="25"/>
  <c r="H698" i="25"/>
  <c r="I698" i="25" s="1"/>
  <c r="G698" i="25"/>
  <c r="H697" i="25"/>
  <c r="I697" i="25" s="1"/>
  <c r="G697" i="25"/>
  <c r="H696" i="25"/>
  <c r="I696" i="25" s="1"/>
  <c r="G696" i="25"/>
  <c r="H695" i="25"/>
  <c r="I695" i="25" s="1"/>
  <c r="G695" i="25"/>
  <c r="H694" i="25"/>
  <c r="I694" i="25" s="1"/>
  <c r="G694" i="25"/>
  <c r="H693" i="25"/>
  <c r="I693" i="25" s="1"/>
  <c r="G693" i="25"/>
  <c r="H692" i="25"/>
  <c r="I692" i="25" s="1"/>
  <c r="G692" i="25"/>
  <c r="H691" i="25"/>
  <c r="I691" i="25" s="1"/>
  <c r="G691" i="25"/>
  <c r="H690" i="25"/>
  <c r="I690" i="25" s="1"/>
  <c r="G690" i="25"/>
  <c r="H689" i="25"/>
  <c r="I689" i="25" s="1"/>
  <c r="G689" i="25"/>
  <c r="H688" i="25"/>
  <c r="I688" i="25" s="1"/>
  <c r="G688" i="25"/>
  <c r="H687" i="25"/>
  <c r="I687" i="25" s="1"/>
  <c r="G687" i="25"/>
  <c r="H686" i="25"/>
  <c r="I686" i="25" s="1"/>
  <c r="G686" i="25"/>
  <c r="H685" i="25"/>
  <c r="I685" i="25" s="1"/>
  <c r="G685" i="25"/>
  <c r="H684" i="25"/>
  <c r="I684" i="25" s="1"/>
  <c r="G684" i="25"/>
  <c r="H683" i="25"/>
  <c r="I683" i="25" s="1"/>
  <c r="G683" i="25"/>
  <c r="H682" i="25"/>
  <c r="I682" i="25" s="1"/>
  <c r="G682" i="25"/>
  <c r="H681" i="25"/>
  <c r="I681" i="25" s="1"/>
  <c r="G681" i="25"/>
  <c r="H680" i="25"/>
  <c r="I680" i="25" s="1"/>
  <c r="G680" i="25"/>
  <c r="H679" i="25"/>
  <c r="I679" i="25" s="1"/>
  <c r="G679" i="25"/>
  <c r="H678" i="25"/>
  <c r="I678" i="25" s="1"/>
  <c r="G678" i="25"/>
  <c r="H677" i="25"/>
  <c r="I677" i="25" s="1"/>
  <c r="G677" i="25"/>
  <c r="H676" i="25"/>
  <c r="I676" i="25" s="1"/>
  <c r="G676" i="25"/>
  <c r="H675" i="25"/>
  <c r="I675" i="25" s="1"/>
  <c r="G675" i="25"/>
  <c r="H674" i="25"/>
  <c r="I674" i="25" s="1"/>
  <c r="G674" i="25"/>
  <c r="H673" i="25"/>
  <c r="I673" i="25" s="1"/>
  <c r="G673" i="25"/>
  <c r="H672" i="25"/>
  <c r="I672" i="25" s="1"/>
  <c r="G672" i="25"/>
  <c r="H671" i="25"/>
  <c r="I671" i="25" s="1"/>
  <c r="G671" i="25"/>
  <c r="H670" i="25"/>
  <c r="I670" i="25" s="1"/>
  <c r="G670" i="25"/>
  <c r="H669" i="25"/>
  <c r="I669" i="25" s="1"/>
  <c r="G669" i="25"/>
  <c r="H668" i="25"/>
  <c r="I668" i="25" s="1"/>
  <c r="G668" i="25"/>
  <c r="H667" i="25"/>
  <c r="I667" i="25" s="1"/>
  <c r="G667" i="25"/>
  <c r="H666" i="25"/>
  <c r="I666" i="25" s="1"/>
  <c r="G666" i="25"/>
  <c r="H665" i="25"/>
  <c r="I665" i="25" s="1"/>
  <c r="G665" i="25"/>
  <c r="H664" i="25"/>
  <c r="I664" i="25" s="1"/>
  <c r="G664" i="25"/>
  <c r="H663" i="25"/>
  <c r="I663" i="25" s="1"/>
  <c r="G663" i="25"/>
  <c r="H662" i="25"/>
  <c r="I662" i="25" s="1"/>
  <c r="G662" i="25"/>
  <c r="H661" i="25"/>
  <c r="I661" i="25" s="1"/>
  <c r="G661" i="25"/>
  <c r="H660" i="25"/>
  <c r="I660" i="25" s="1"/>
  <c r="G660" i="25"/>
  <c r="H659" i="25"/>
  <c r="I659" i="25" s="1"/>
  <c r="G659" i="25"/>
  <c r="H658" i="25"/>
  <c r="I658" i="25" s="1"/>
  <c r="G658" i="25"/>
  <c r="H657" i="25"/>
  <c r="I657" i="25" s="1"/>
  <c r="G657" i="25"/>
  <c r="H656" i="25"/>
  <c r="I656" i="25" s="1"/>
  <c r="G656" i="25"/>
  <c r="H655" i="25"/>
  <c r="I655" i="25" s="1"/>
  <c r="G655" i="25"/>
  <c r="H654" i="25"/>
  <c r="I654" i="25" s="1"/>
  <c r="G654" i="25"/>
  <c r="H653" i="25"/>
  <c r="I653" i="25" s="1"/>
  <c r="G653" i="25"/>
  <c r="H652" i="25"/>
  <c r="I652" i="25" s="1"/>
  <c r="G652" i="25"/>
  <c r="H651" i="25"/>
  <c r="I651" i="25" s="1"/>
  <c r="G651" i="25"/>
  <c r="H650" i="25"/>
  <c r="I650" i="25" s="1"/>
  <c r="G650" i="25"/>
  <c r="H649" i="25"/>
  <c r="I649" i="25" s="1"/>
  <c r="G649" i="25"/>
  <c r="H648" i="25"/>
  <c r="I648" i="25" s="1"/>
  <c r="G648" i="25"/>
  <c r="H647" i="25"/>
  <c r="I647" i="25" s="1"/>
  <c r="G647" i="25"/>
  <c r="H646" i="25"/>
  <c r="I646" i="25" s="1"/>
  <c r="G646" i="25"/>
  <c r="H645" i="25"/>
  <c r="I645" i="25" s="1"/>
  <c r="G645" i="25"/>
  <c r="H644" i="25"/>
  <c r="I644" i="25" s="1"/>
  <c r="G644" i="25"/>
  <c r="H643" i="25"/>
  <c r="I643" i="25" s="1"/>
  <c r="G643" i="25"/>
  <c r="H642" i="25"/>
  <c r="I642" i="25" s="1"/>
  <c r="G642" i="25"/>
  <c r="H641" i="25"/>
  <c r="I641" i="25" s="1"/>
  <c r="G641" i="25"/>
  <c r="H640" i="25"/>
  <c r="I640" i="25" s="1"/>
  <c r="G640" i="25"/>
  <c r="H639" i="25"/>
  <c r="I639" i="25" s="1"/>
  <c r="G639" i="25"/>
  <c r="H638" i="25"/>
  <c r="I638" i="25" s="1"/>
  <c r="G638" i="25"/>
  <c r="H637" i="25"/>
  <c r="I637" i="25" s="1"/>
  <c r="G637" i="25"/>
  <c r="H636" i="25"/>
  <c r="I636" i="25" s="1"/>
  <c r="G636" i="25"/>
  <c r="H635" i="25"/>
  <c r="I635" i="25" s="1"/>
  <c r="G635" i="25"/>
  <c r="H634" i="25"/>
  <c r="I634" i="25" s="1"/>
  <c r="G634" i="25"/>
  <c r="H633" i="25"/>
  <c r="I633" i="25" s="1"/>
  <c r="G633" i="25"/>
  <c r="H632" i="25"/>
  <c r="I632" i="25" s="1"/>
  <c r="G632" i="25"/>
  <c r="H631" i="25"/>
  <c r="I631" i="25" s="1"/>
  <c r="G631" i="25"/>
  <c r="H630" i="25"/>
  <c r="I630" i="25" s="1"/>
  <c r="G630" i="25"/>
  <c r="H629" i="25"/>
  <c r="I629" i="25" s="1"/>
  <c r="G629" i="25"/>
  <c r="H628" i="25"/>
  <c r="I628" i="25" s="1"/>
  <c r="G628" i="25"/>
  <c r="H627" i="25"/>
  <c r="I627" i="25" s="1"/>
  <c r="G627" i="25"/>
  <c r="H626" i="25"/>
  <c r="I626" i="25" s="1"/>
  <c r="G626" i="25"/>
  <c r="H625" i="25"/>
  <c r="I625" i="25" s="1"/>
  <c r="G625" i="25"/>
  <c r="H624" i="25"/>
  <c r="I624" i="25" s="1"/>
  <c r="G624" i="25"/>
  <c r="H623" i="25"/>
  <c r="I623" i="25" s="1"/>
  <c r="G623" i="25"/>
  <c r="H622" i="25"/>
  <c r="I622" i="25" s="1"/>
  <c r="G622" i="25"/>
  <c r="H621" i="25"/>
  <c r="I621" i="25" s="1"/>
  <c r="G621" i="25"/>
  <c r="H620" i="25"/>
  <c r="I620" i="25" s="1"/>
  <c r="G620" i="25"/>
  <c r="H619" i="25"/>
  <c r="I619" i="25" s="1"/>
  <c r="G619" i="25"/>
  <c r="H618" i="25"/>
  <c r="I618" i="25" s="1"/>
  <c r="G618" i="25"/>
  <c r="H617" i="25"/>
  <c r="I617" i="25" s="1"/>
  <c r="G617" i="25"/>
  <c r="H616" i="25"/>
  <c r="I616" i="25" s="1"/>
  <c r="G616" i="25"/>
  <c r="H615" i="25"/>
  <c r="I615" i="25" s="1"/>
  <c r="G615" i="25"/>
  <c r="H614" i="25"/>
  <c r="I614" i="25" s="1"/>
  <c r="G614" i="25"/>
  <c r="H613" i="25"/>
  <c r="I613" i="25" s="1"/>
  <c r="G613" i="25"/>
  <c r="H612" i="25"/>
  <c r="I612" i="25" s="1"/>
  <c r="G612" i="25"/>
  <c r="H611" i="25"/>
  <c r="I611" i="25" s="1"/>
  <c r="G611" i="25"/>
  <c r="H610" i="25"/>
  <c r="I610" i="25" s="1"/>
  <c r="G610" i="25"/>
  <c r="H609" i="25"/>
  <c r="I609" i="25" s="1"/>
  <c r="G609" i="25"/>
  <c r="H608" i="25"/>
  <c r="I608" i="25" s="1"/>
  <c r="G608" i="25"/>
  <c r="H607" i="25"/>
  <c r="I607" i="25" s="1"/>
  <c r="G607" i="25"/>
  <c r="H606" i="25"/>
  <c r="I606" i="25" s="1"/>
  <c r="G606" i="25"/>
  <c r="H605" i="25"/>
  <c r="I605" i="25" s="1"/>
  <c r="G605" i="25"/>
  <c r="H604" i="25"/>
  <c r="I604" i="25" s="1"/>
  <c r="G604" i="25"/>
  <c r="H603" i="25"/>
  <c r="I603" i="25" s="1"/>
  <c r="G603" i="25"/>
  <c r="H602" i="25"/>
  <c r="I602" i="25" s="1"/>
  <c r="G602" i="25"/>
  <c r="H601" i="25"/>
  <c r="I601" i="25" s="1"/>
  <c r="G601" i="25"/>
  <c r="H600" i="25"/>
  <c r="I600" i="25" s="1"/>
  <c r="G600" i="25"/>
  <c r="H599" i="25"/>
  <c r="I599" i="25" s="1"/>
  <c r="G599" i="25"/>
  <c r="H598" i="25"/>
  <c r="I598" i="25" s="1"/>
  <c r="G598" i="25"/>
  <c r="H597" i="25"/>
  <c r="I597" i="25" s="1"/>
  <c r="G597" i="25"/>
  <c r="H596" i="25"/>
  <c r="I596" i="25" s="1"/>
  <c r="G596" i="25"/>
  <c r="H595" i="25"/>
  <c r="I595" i="25" s="1"/>
  <c r="G595" i="25"/>
  <c r="H594" i="25"/>
  <c r="I594" i="25" s="1"/>
  <c r="G594" i="25"/>
  <c r="H593" i="25"/>
  <c r="I593" i="25" s="1"/>
  <c r="G593" i="25"/>
  <c r="H592" i="25"/>
  <c r="I592" i="25" s="1"/>
  <c r="G592" i="25"/>
  <c r="H591" i="25"/>
  <c r="I591" i="25" s="1"/>
  <c r="G591" i="25"/>
  <c r="H590" i="25"/>
  <c r="I590" i="25" s="1"/>
  <c r="G590" i="25"/>
  <c r="H589" i="25"/>
  <c r="I589" i="25" s="1"/>
  <c r="G589" i="25"/>
  <c r="H588" i="25"/>
  <c r="I588" i="25" s="1"/>
  <c r="G588" i="25"/>
  <c r="H587" i="25"/>
  <c r="I587" i="25" s="1"/>
  <c r="G587" i="25"/>
  <c r="H586" i="25"/>
  <c r="I586" i="25" s="1"/>
  <c r="G586" i="25"/>
  <c r="H585" i="25"/>
  <c r="I585" i="25" s="1"/>
  <c r="G585" i="25"/>
  <c r="H584" i="25"/>
  <c r="I584" i="25" s="1"/>
  <c r="G584" i="25"/>
  <c r="H583" i="25"/>
  <c r="I583" i="25" s="1"/>
  <c r="G583" i="25"/>
  <c r="H582" i="25"/>
  <c r="I582" i="25" s="1"/>
  <c r="G582" i="25"/>
  <c r="H581" i="25"/>
  <c r="I581" i="25" s="1"/>
  <c r="G581" i="25"/>
  <c r="H580" i="25"/>
  <c r="I580" i="25" s="1"/>
  <c r="G580" i="25"/>
  <c r="H579" i="25"/>
  <c r="I579" i="25" s="1"/>
  <c r="G579" i="25"/>
  <c r="H578" i="25"/>
  <c r="I578" i="25" s="1"/>
  <c r="G578" i="25"/>
  <c r="H577" i="25"/>
  <c r="I577" i="25" s="1"/>
  <c r="G577" i="25"/>
  <c r="H576" i="25"/>
  <c r="I576" i="25" s="1"/>
  <c r="G576" i="25"/>
  <c r="H575" i="25"/>
  <c r="I575" i="25" s="1"/>
  <c r="G575" i="25"/>
  <c r="H574" i="25"/>
  <c r="I574" i="25" s="1"/>
  <c r="G574" i="25"/>
  <c r="H573" i="25"/>
  <c r="I573" i="25" s="1"/>
  <c r="G573" i="25"/>
  <c r="H572" i="25"/>
  <c r="I572" i="25" s="1"/>
  <c r="G572" i="25"/>
  <c r="H571" i="25"/>
  <c r="I571" i="25" s="1"/>
  <c r="G571" i="25"/>
  <c r="H570" i="25"/>
  <c r="I570" i="25" s="1"/>
  <c r="G570" i="25"/>
  <c r="H569" i="25"/>
  <c r="I569" i="25" s="1"/>
  <c r="G569" i="25"/>
  <c r="H568" i="25"/>
  <c r="I568" i="25" s="1"/>
  <c r="G568" i="25"/>
  <c r="H567" i="25"/>
  <c r="I567" i="25" s="1"/>
  <c r="G567" i="25"/>
  <c r="H566" i="25"/>
  <c r="I566" i="25" s="1"/>
  <c r="G566" i="25"/>
  <c r="H565" i="25"/>
  <c r="I565" i="25" s="1"/>
  <c r="G565" i="25"/>
  <c r="H564" i="25"/>
  <c r="I564" i="25" s="1"/>
  <c r="G564" i="25"/>
  <c r="H563" i="25"/>
  <c r="I563" i="25" s="1"/>
  <c r="G563" i="25"/>
  <c r="H562" i="25"/>
  <c r="I562" i="25" s="1"/>
  <c r="G562" i="25"/>
  <c r="H561" i="25"/>
  <c r="I561" i="25" s="1"/>
  <c r="G561" i="25"/>
  <c r="H560" i="25"/>
  <c r="I560" i="25" s="1"/>
  <c r="G560" i="25"/>
  <c r="H559" i="25"/>
  <c r="I559" i="25" s="1"/>
  <c r="G559" i="25"/>
  <c r="H558" i="25"/>
  <c r="I558" i="25" s="1"/>
  <c r="G558" i="25"/>
  <c r="H557" i="25"/>
  <c r="I557" i="25" s="1"/>
  <c r="G557" i="25"/>
  <c r="H556" i="25"/>
  <c r="I556" i="25" s="1"/>
  <c r="G556" i="25"/>
  <c r="H555" i="25"/>
  <c r="I555" i="25" s="1"/>
  <c r="G555" i="25"/>
  <c r="H554" i="25"/>
  <c r="I554" i="25" s="1"/>
  <c r="G554" i="25"/>
  <c r="H553" i="25"/>
  <c r="I553" i="25" s="1"/>
  <c r="G553" i="25"/>
  <c r="H552" i="25"/>
  <c r="I552" i="25" s="1"/>
  <c r="G552" i="25"/>
  <c r="H551" i="25"/>
  <c r="I551" i="25" s="1"/>
  <c r="G551" i="25"/>
  <c r="H550" i="25"/>
  <c r="I550" i="25" s="1"/>
  <c r="G550" i="25"/>
  <c r="H549" i="25"/>
  <c r="I549" i="25" s="1"/>
  <c r="G549" i="25"/>
  <c r="H548" i="25"/>
  <c r="I548" i="25" s="1"/>
  <c r="G548" i="25"/>
  <c r="H547" i="25"/>
  <c r="I547" i="25" s="1"/>
  <c r="G547" i="25"/>
  <c r="H546" i="25"/>
  <c r="I546" i="25" s="1"/>
  <c r="G546" i="25"/>
  <c r="H545" i="25"/>
  <c r="I545" i="25" s="1"/>
  <c r="G545" i="25"/>
  <c r="H544" i="25"/>
  <c r="I544" i="25" s="1"/>
  <c r="G544" i="25"/>
  <c r="H543" i="25"/>
  <c r="I543" i="25" s="1"/>
  <c r="G543" i="25"/>
  <c r="H542" i="25"/>
  <c r="I542" i="25" s="1"/>
  <c r="G542" i="25"/>
  <c r="H541" i="25"/>
  <c r="I541" i="25" s="1"/>
  <c r="G541" i="25"/>
  <c r="H540" i="25"/>
  <c r="I540" i="25" s="1"/>
  <c r="G540" i="25"/>
  <c r="H539" i="25"/>
  <c r="I539" i="25" s="1"/>
  <c r="G539" i="25"/>
  <c r="H538" i="25"/>
  <c r="I538" i="25" s="1"/>
  <c r="G538" i="25"/>
  <c r="H537" i="25"/>
  <c r="I537" i="25" s="1"/>
  <c r="G537" i="25"/>
  <c r="H536" i="25"/>
  <c r="I536" i="25" s="1"/>
  <c r="G536" i="25"/>
  <c r="H535" i="25"/>
  <c r="I535" i="25" s="1"/>
  <c r="G535" i="25"/>
  <c r="H534" i="25"/>
  <c r="I534" i="25" s="1"/>
  <c r="G534" i="25"/>
  <c r="H533" i="25"/>
  <c r="I533" i="25" s="1"/>
  <c r="G533" i="25"/>
  <c r="H532" i="25"/>
  <c r="I532" i="25" s="1"/>
  <c r="G532" i="25"/>
  <c r="H531" i="25"/>
  <c r="I531" i="25" s="1"/>
  <c r="G531" i="25"/>
  <c r="H530" i="25"/>
  <c r="I530" i="25" s="1"/>
  <c r="G530" i="25"/>
  <c r="H529" i="25"/>
  <c r="I529" i="25" s="1"/>
  <c r="G529" i="25"/>
  <c r="H528" i="25"/>
  <c r="I528" i="25" s="1"/>
  <c r="G528" i="25"/>
  <c r="H527" i="25"/>
  <c r="I527" i="25" s="1"/>
  <c r="G527" i="25"/>
  <c r="H526" i="25"/>
  <c r="I526" i="25" s="1"/>
  <c r="G526" i="25"/>
  <c r="H525" i="25"/>
  <c r="I525" i="25" s="1"/>
  <c r="G525" i="25"/>
  <c r="H524" i="25"/>
  <c r="I524" i="25" s="1"/>
  <c r="G524" i="25"/>
  <c r="H523" i="25"/>
  <c r="I523" i="25" s="1"/>
  <c r="G523" i="25"/>
  <c r="H522" i="25"/>
  <c r="I522" i="25" s="1"/>
  <c r="G522" i="25"/>
  <c r="H521" i="25"/>
  <c r="I521" i="25" s="1"/>
  <c r="G521" i="25"/>
  <c r="H520" i="25"/>
  <c r="I520" i="25" s="1"/>
  <c r="G520" i="25"/>
  <c r="H519" i="25"/>
  <c r="I519" i="25" s="1"/>
  <c r="G519" i="25"/>
  <c r="H518" i="25"/>
  <c r="I518" i="25" s="1"/>
  <c r="G518" i="25"/>
  <c r="H517" i="25"/>
  <c r="I517" i="25" s="1"/>
  <c r="G517" i="25"/>
  <c r="H516" i="25"/>
  <c r="I516" i="25" s="1"/>
  <c r="G516" i="25"/>
  <c r="H515" i="25"/>
  <c r="I515" i="25" s="1"/>
  <c r="G515" i="25"/>
  <c r="H514" i="25"/>
  <c r="I514" i="25" s="1"/>
  <c r="G514" i="25"/>
  <c r="H513" i="25"/>
  <c r="I513" i="25" s="1"/>
  <c r="G513" i="25"/>
  <c r="H512" i="25"/>
  <c r="I512" i="25" s="1"/>
  <c r="G512" i="25"/>
  <c r="H511" i="25"/>
  <c r="I511" i="25" s="1"/>
  <c r="G511" i="25"/>
  <c r="H510" i="25"/>
  <c r="I510" i="25" s="1"/>
  <c r="G510" i="25"/>
  <c r="H509" i="25"/>
  <c r="I509" i="25" s="1"/>
  <c r="G509" i="25"/>
  <c r="H508" i="25"/>
  <c r="I508" i="25" s="1"/>
  <c r="G508" i="25"/>
  <c r="H507" i="25"/>
  <c r="I507" i="25" s="1"/>
  <c r="G507" i="25"/>
  <c r="H506" i="25"/>
  <c r="I506" i="25" s="1"/>
  <c r="G506" i="25"/>
  <c r="H505" i="25"/>
  <c r="I505" i="25" s="1"/>
  <c r="G505" i="25"/>
  <c r="H504" i="25"/>
  <c r="I504" i="25" s="1"/>
  <c r="G504" i="25"/>
  <c r="H503" i="25"/>
  <c r="I503" i="25" s="1"/>
  <c r="G503" i="25"/>
  <c r="H502" i="25"/>
  <c r="I502" i="25" s="1"/>
  <c r="G502" i="25"/>
  <c r="H501" i="25"/>
  <c r="I501" i="25" s="1"/>
  <c r="G501" i="25"/>
  <c r="H500" i="25"/>
  <c r="I500" i="25" s="1"/>
  <c r="G500" i="25"/>
  <c r="H499" i="25"/>
  <c r="I499" i="25" s="1"/>
  <c r="G499" i="25"/>
  <c r="H498" i="25"/>
  <c r="I498" i="25" s="1"/>
  <c r="G498" i="25"/>
  <c r="H497" i="25"/>
  <c r="I497" i="25" s="1"/>
  <c r="G497" i="25"/>
  <c r="H496" i="25"/>
  <c r="I496" i="25" s="1"/>
  <c r="G496" i="25"/>
  <c r="H495" i="25"/>
  <c r="I495" i="25" s="1"/>
  <c r="G495" i="25"/>
  <c r="H494" i="25"/>
  <c r="I494" i="25" s="1"/>
  <c r="G494" i="25"/>
  <c r="H493" i="25"/>
  <c r="I493" i="25" s="1"/>
  <c r="G493" i="25"/>
  <c r="H492" i="25"/>
  <c r="I492" i="25" s="1"/>
  <c r="G492" i="25"/>
  <c r="H491" i="25"/>
  <c r="I491" i="25" s="1"/>
  <c r="G491" i="25"/>
  <c r="H490" i="25"/>
  <c r="I490" i="25" s="1"/>
  <c r="G490" i="25"/>
  <c r="H489" i="25"/>
  <c r="I489" i="25" s="1"/>
  <c r="G489" i="25"/>
  <c r="H488" i="25"/>
  <c r="I488" i="25" s="1"/>
  <c r="G488" i="25"/>
  <c r="H487" i="25"/>
  <c r="I487" i="25" s="1"/>
  <c r="G487" i="25"/>
  <c r="H486" i="25"/>
  <c r="I486" i="25" s="1"/>
  <c r="G486" i="25"/>
  <c r="H485" i="25"/>
  <c r="I485" i="25" s="1"/>
  <c r="G485" i="25"/>
  <c r="H484" i="25"/>
  <c r="I484" i="25" s="1"/>
  <c r="G484" i="25"/>
  <c r="H483" i="25"/>
  <c r="I483" i="25" s="1"/>
  <c r="G483" i="25"/>
  <c r="H482" i="25"/>
  <c r="I482" i="25" s="1"/>
  <c r="G482" i="25"/>
  <c r="H481" i="25"/>
  <c r="I481" i="25" s="1"/>
  <c r="G481" i="25"/>
  <c r="H480" i="25"/>
  <c r="I480" i="25" s="1"/>
  <c r="G480" i="25"/>
  <c r="H479" i="25"/>
  <c r="I479" i="25" s="1"/>
  <c r="G479" i="25"/>
  <c r="H478" i="25"/>
  <c r="I478" i="25" s="1"/>
  <c r="G478" i="25"/>
  <c r="H477" i="25"/>
  <c r="I477" i="25" s="1"/>
  <c r="G477" i="25"/>
  <c r="H476" i="25"/>
  <c r="I476" i="25" s="1"/>
  <c r="G476" i="25"/>
  <c r="H475" i="25"/>
  <c r="I475" i="25" s="1"/>
  <c r="G475" i="25"/>
  <c r="H474" i="25"/>
  <c r="I474" i="25" s="1"/>
  <c r="G474" i="25"/>
  <c r="H473" i="25"/>
  <c r="I473" i="25" s="1"/>
  <c r="G473" i="25"/>
  <c r="H472" i="25"/>
  <c r="I472" i="25" s="1"/>
  <c r="G472" i="25"/>
  <c r="H471" i="25"/>
  <c r="I471" i="25" s="1"/>
  <c r="G471" i="25"/>
  <c r="H470" i="25"/>
  <c r="I470" i="25" s="1"/>
  <c r="G470" i="25"/>
  <c r="H469" i="25"/>
  <c r="I469" i="25" s="1"/>
  <c r="G469" i="25"/>
  <c r="H468" i="25"/>
  <c r="I468" i="25" s="1"/>
  <c r="G468" i="25"/>
  <c r="H467" i="25"/>
  <c r="I467" i="25" s="1"/>
  <c r="G467" i="25"/>
  <c r="H466" i="25"/>
  <c r="I466" i="25" s="1"/>
  <c r="G466" i="25"/>
  <c r="H465" i="25"/>
  <c r="I465" i="25" s="1"/>
  <c r="G465" i="25"/>
  <c r="H464" i="25"/>
  <c r="I464" i="25" s="1"/>
  <c r="G464" i="25"/>
  <c r="H463" i="25"/>
  <c r="I463" i="25" s="1"/>
  <c r="G463" i="25"/>
  <c r="H462" i="25"/>
  <c r="I462" i="25" s="1"/>
  <c r="G462" i="25"/>
  <c r="H461" i="25"/>
  <c r="I461" i="25" s="1"/>
  <c r="G461" i="25"/>
  <c r="H460" i="25"/>
  <c r="I460" i="25" s="1"/>
  <c r="G460" i="25"/>
  <c r="H459" i="25"/>
  <c r="I459" i="25" s="1"/>
  <c r="G459" i="25"/>
  <c r="H458" i="25"/>
  <c r="I458" i="25" s="1"/>
  <c r="G458" i="25"/>
  <c r="H457" i="25"/>
  <c r="I457" i="25" s="1"/>
  <c r="G457" i="25"/>
  <c r="H456" i="25"/>
  <c r="I456" i="25" s="1"/>
  <c r="G456" i="25"/>
  <c r="H455" i="25"/>
  <c r="I455" i="25" s="1"/>
  <c r="G455" i="25"/>
  <c r="H454" i="25"/>
  <c r="I454" i="25" s="1"/>
  <c r="G454" i="25"/>
  <c r="H453" i="25"/>
  <c r="I453" i="25" s="1"/>
  <c r="G453" i="25"/>
  <c r="H452" i="25"/>
  <c r="I452" i="25" s="1"/>
  <c r="G452" i="25"/>
  <c r="H451" i="25"/>
  <c r="I451" i="25" s="1"/>
  <c r="G451" i="25"/>
  <c r="H450" i="25"/>
  <c r="I450" i="25" s="1"/>
  <c r="G450" i="25"/>
  <c r="H449" i="25"/>
  <c r="I449" i="25" s="1"/>
  <c r="G449" i="25"/>
  <c r="H448" i="25"/>
  <c r="I448" i="25" s="1"/>
  <c r="G448" i="25"/>
  <c r="H447" i="25"/>
  <c r="I447" i="25" s="1"/>
  <c r="G447" i="25"/>
  <c r="I446" i="25"/>
  <c r="H446" i="25"/>
  <c r="G446" i="25"/>
  <c r="H445" i="25"/>
  <c r="I445" i="25" s="1"/>
  <c r="G445" i="25"/>
  <c r="H444" i="25"/>
  <c r="I444" i="25" s="1"/>
  <c r="G444" i="25"/>
  <c r="H443" i="25"/>
  <c r="I443" i="25" s="1"/>
  <c r="G443" i="25"/>
  <c r="H442" i="25"/>
  <c r="I442" i="25" s="1"/>
  <c r="G442" i="25"/>
  <c r="H441" i="25"/>
  <c r="I441" i="25" s="1"/>
  <c r="G441" i="25"/>
  <c r="H440" i="25"/>
  <c r="I440" i="25" s="1"/>
  <c r="G440" i="25"/>
  <c r="H439" i="25"/>
  <c r="I439" i="25" s="1"/>
  <c r="G439" i="25"/>
  <c r="H438" i="25"/>
  <c r="I438" i="25" s="1"/>
  <c r="G438" i="25"/>
  <c r="H437" i="25"/>
  <c r="I437" i="25" s="1"/>
  <c r="G437" i="25"/>
  <c r="H436" i="25"/>
  <c r="I436" i="25" s="1"/>
  <c r="G436" i="25"/>
  <c r="H435" i="25"/>
  <c r="I435" i="25" s="1"/>
  <c r="G435" i="25"/>
  <c r="H434" i="25"/>
  <c r="I434" i="25" s="1"/>
  <c r="G434" i="25"/>
  <c r="H433" i="25"/>
  <c r="I433" i="25" s="1"/>
  <c r="G433" i="25"/>
  <c r="H432" i="25"/>
  <c r="I432" i="25" s="1"/>
  <c r="G432" i="25"/>
  <c r="H431" i="25"/>
  <c r="I431" i="25" s="1"/>
  <c r="G431" i="25"/>
  <c r="H430" i="25"/>
  <c r="I430" i="25" s="1"/>
  <c r="G430" i="25"/>
  <c r="H429" i="25"/>
  <c r="I429" i="25" s="1"/>
  <c r="G429" i="25"/>
  <c r="H428" i="25"/>
  <c r="I428" i="25" s="1"/>
  <c r="G428" i="25"/>
  <c r="H427" i="25"/>
  <c r="I427" i="25" s="1"/>
  <c r="G427" i="25"/>
  <c r="H426" i="25"/>
  <c r="I426" i="25" s="1"/>
  <c r="G426" i="25"/>
  <c r="H425" i="25"/>
  <c r="I425" i="25" s="1"/>
  <c r="G425" i="25"/>
  <c r="H424" i="25"/>
  <c r="I424" i="25" s="1"/>
  <c r="G424" i="25"/>
  <c r="H423" i="25"/>
  <c r="I423" i="25" s="1"/>
  <c r="G423" i="25"/>
  <c r="H422" i="25"/>
  <c r="I422" i="25" s="1"/>
  <c r="G422" i="25"/>
  <c r="H421" i="25"/>
  <c r="I421" i="25" s="1"/>
  <c r="G421" i="25"/>
  <c r="H420" i="25"/>
  <c r="I420" i="25" s="1"/>
  <c r="G420" i="25"/>
  <c r="H419" i="25"/>
  <c r="I419" i="25" s="1"/>
  <c r="G419" i="25"/>
  <c r="H418" i="25"/>
  <c r="I418" i="25" s="1"/>
  <c r="G418" i="25"/>
  <c r="H417" i="25"/>
  <c r="I417" i="25" s="1"/>
  <c r="G417" i="25"/>
  <c r="H416" i="25"/>
  <c r="I416" i="25" s="1"/>
  <c r="G416" i="25"/>
  <c r="H415" i="25"/>
  <c r="I415" i="25" s="1"/>
  <c r="G415" i="25"/>
  <c r="H414" i="25"/>
  <c r="I414" i="25" s="1"/>
  <c r="G414" i="25"/>
  <c r="H413" i="25"/>
  <c r="I413" i="25" s="1"/>
  <c r="G413" i="25"/>
  <c r="H412" i="25"/>
  <c r="I412" i="25" s="1"/>
  <c r="G412" i="25"/>
  <c r="H411" i="25"/>
  <c r="I411" i="25" s="1"/>
  <c r="G411" i="25"/>
  <c r="H410" i="25"/>
  <c r="I410" i="25" s="1"/>
  <c r="G410" i="25"/>
  <c r="H409" i="25"/>
  <c r="I409" i="25" s="1"/>
  <c r="G409" i="25"/>
  <c r="H408" i="25"/>
  <c r="I408" i="25" s="1"/>
  <c r="G408" i="25"/>
  <c r="H407" i="25"/>
  <c r="I407" i="25" s="1"/>
  <c r="G407" i="25"/>
  <c r="H406" i="25"/>
  <c r="I406" i="25" s="1"/>
  <c r="G406" i="25"/>
  <c r="H405" i="25"/>
  <c r="I405" i="25" s="1"/>
  <c r="G405" i="25"/>
  <c r="H404" i="25"/>
  <c r="I404" i="25" s="1"/>
  <c r="G404" i="25"/>
  <c r="H403" i="25"/>
  <c r="I403" i="25" s="1"/>
  <c r="G403" i="25"/>
  <c r="H402" i="25"/>
  <c r="I402" i="25" s="1"/>
  <c r="G402" i="25"/>
  <c r="H401" i="25"/>
  <c r="I401" i="25" s="1"/>
  <c r="G401" i="25"/>
  <c r="H400" i="25"/>
  <c r="I400" i="25" s="1"/>
  <c r="G400" i="25"/>
  <c r="H399" i="25"/>
  <c r="I399" i="25" s="1"/>
  <c r="G399" i="25"/>
  <c r="H398" i="25"/>
  <c r="I398" i="25" s="1"/>
  <c r="G398" i="25"/>
  <c r="H397" i="25"/>
  <c r="I397" i="25" s="1"/>
  <c r="G397" i="25"/>
  <c r="H396" i="25"/>
  <c r="I396" i="25" s="1"/>
  <c r="G396" i="25"/>
  <c r="H395" i="25"/>
  <c r="I395" i="25" s="1"/>
  <c r="G395" i="25"/>
  <c r="H394" i="25"/>
  <c r="I394" i="25" s="1"/>
  <c r="G394" i="25"/>
  <c r="H393" i="25"/>
  <c r="I393" i="25" s="1"/>
  <c r="G393" i="25"/>
  <c r="H392" i="25"/>
  <c r="I392" i="25" s="1"/>
  <c r="G392" i="25"/>
  <c r="H391" i="25"/>
  <c r="I391" i="25" s="1"/>
  <c r="G391" i="25"/>
  <c r="H390" i="25"/>
  <c r="I390" i="25" s="1"/>
  <c r="G390" i="25"/>
  <c r="H389" i="25"/>
  <c r="I389" i="25" s="1"/>
  <c r="G389" i="25"/>
  <c r="H388" i="25"/>
  <c r="I388" i="25" s="1"/>
  <c r="G388" i="25"/>
  <c r="H387" i="25"/>
  <c r="I387" i="25" s="1"/>
  <c r="G387" i="25"/>
  <c r="H386" i="25"/>
  <c r="I386" i="25" s="1"/>
  <c r="G386" i="25"/>
  <c r="H385" i="25"/>
  <c r="I385" i="25" s="1"/>
  <c r="G385" i="25"/>
  <c r="H384" i="25"/>
  <c r="I384" i="25" s="1"/>
  <c r="G384" i="25"/>
  <c r="H383" i="25"/>
  <c r="I383" i="25" s="1"/>
  <c r="G383" i="25"/>
  <c r="H382" i="25"/>
  <c r="I382" i="25" s="1"/>
  <c r="G382" i="25"/>
  <c r="H381" i="25"/>
  <c r="I381" i="25" s="1"/>
  <c r="G381" i="25"/>
  <c r="H380" i="25"/>
  <c r="I380" i="25" s="1"/>
  <c r="G380" i="25"/>
  <c r="H379" i="25"/>
  <c r="I379" i="25" s="1"/>
  <c r="G379" i="25"/>
  <c r="H378" i="25"/>
  <c r="I378" i="25" s="1"/>
  <c r="G378" i="25"/>
  <c r="H377" i="25"/>
  <c r="I377" i="25" s="1"/>
  <c r="G377" i="25"/>
  <c r="H376" i="25"/>
  <c r="I376" i="25" s="1"/>
  <c r="G376" i="25"/>
  <c r="H375" i="25"/>
  <c r="I375" i="25" s="1"/>
  <c r="G375" i="25"/>
  <c r="H374" i="25"/>
  <c r="I374" i="25" s="1"/>
  <c r="G374" i="25"/>
  <c r="H373" i="25"/>
  <c r="I373" i="25" s="1"/>
  <c r="G373" i="25"/>
  <c r="H372" i="25"/>
  <c r="I372" i="25" s="1"/>
  <c r="G372" i="25"/>
  <c r="H371" i="25"/>
  <c r="I371" i="25" s="1"/>
  <c r="G371" i="25"/>
  <c r="H370" i="25"/>
  <c r="I370" i="25" s="1"/>
  <c r="G370" i="25"/>
  <c r="H369" i="25"/>
  <c r="I369" i="25" s="1"/>
  <c r="G369" i="25"/>
  <c r="H368" i="25"/>
  <c r="I368" i="25" s="1"/>
  <c r="G368" i="25"/>
  <c r="H367" i="25"/>
  <c r="I367" i="25" s="1"/>
  <c r="G367" i="25"/>
  <c r="H366" i="25"/>
  <c r="I366" i="25" s="1"/>
  <c r="G366" i="25"/>
  <c r="H365" i="25"/>
  <c r="I365" i="25" s="1"/>
  <c r="G365" i="25"/>
  <c r="H364" i="25"/>
  <c r="I364" i="25" s="1"/>
  <c r="G364" i="25"/>
  <c r="H363" i="25"/>
  <c r="I363" i="25" s="1"/>
  <c r="G363" i="25"/>
  <c r="H362" i="25"/>
  <c r="I362" i="25" s="1"/>
  <c r="G362" i="25"/>
  <c r="H361" i="25"/>
  <c r="I361" i="25" s="1"/>
  <c r="G361" i="25"/>
  <c r="H360" i="25"/>
  <c r="I360" i="25" s="1"/>
  <c r="G360" i="25"/>
  <c r="H359" i="25"/>
  <c r="I359" i="25" s="1"/>
  <c r="G359" i="25"/>
  <c r="H358" i="25"/>
  <c r="I358" i="25" s="1"/>
  <c r="G358" i="25"/>
  <c r="H357" i="25"/>
  <c r="I357" i="25" s="1"/>
  <c r="G357" i="25"/>
  <c r="H356" i="25"/>
  <c r="I356" i="25" s="1"/>
  <c r="G356" i="25"/>
  <c r="H355" i="25"/>
  <c r="I355" i="25" s="1"/>
  <c r="G355" i="25"/>
  <c r="H354" i="25"/>
  <c r="I354" i="25" s="1"/>
  <c r="G354" i="25"/>
  <c r="H353" i="25"/>
  <c r="I353" i="25" s="1"/>
  <c r="G353" i="25"/>
  <c r="H352" i="25"/>
  <c r="I352" i="25" s="1"/>
  <c r="G352" i="25"/>
  <c r="H351" i="25"/>
  <c r="I351" i="25" s="1"/>
  <c r="G351" i="25"/>
  <c r="H350" i="25"/>
  <c r="I350" i="25" s="1"/>
  <c r="G350" i="25"/>
  <c r="H349" i="25"/>
  <c r="I349" i="25" s="1"/>
  <c r="G349" i="25"/>
  <c r="H348" i="25"/>
  <c r="I348" i="25" s="1"/>
  <c r="G348" i="25"/>
  <c r="H347" i="25"/>
  <c r="I347" i="25" s="1"/>
  <c r="G347" i="25"/>
  <c r="H346" i="25"/>
  <c r="I346" i="25" s="1"/>
  <c r="G346" i="25"/>
  <c r="H345" i="25"/>
  <c r="I345" i="25" s="1"/>
  <c r="G345" i="25"/>
  <c r="H344" i="25"/>
  <c r="I344" i="25" s="1"/>
  <c r="G344" i="25"/>
  <c r="H343" i="25"/>
  <c r="I343" i="25" s="1"/>
  <c r="G343" i="25"/>
  <c r="H342" i="25"/>
  <c r="I342" i="25" s="1"/>
  <c r="G342" i="25"/>
  <c r="H341" i="25"/>
  <c r="I341" i="25" s="1"/>
  <c r="G341" i="25"/>
  <c r="H340" i="25"/>
  <c r="I340" i="25" s="1"/>
  <c r="G340" i="25"/>
  <c r="H339" i="25"/>
  <c r="I339" i="25" s="1"/>
  <c r="G339" i="25"/>
  <c r="H338" i="25"/>
  <c r="I338" i="25" s="1"/>
  <c r="G338" i="25"/>
  <c r="H337" i="25"/>
  <c r="I337" i="25" s="1"/>
  <c r="G337" i="25"/>
  <c r="H336" i="25"/>
  <c r="I336" i="25" s="1"/>
  <c r="G336" i="25"/>
  <c r="H335" i="25"/>
  <c r="I335" i="25" s="1"/>
  <c r="G335" i="25"/>
  <c r="H334" i="25"/>
  <c r="I334" i="25" s="1"/>
  <c r="G334" i="25"/>
  <c r="H333" i="25"/>
  <c r="I333" i="25" s="1"/>
  <c r="G333" i="25"/>
  <c r="H332" i="25"/>
  <c r="I332" i="25" s="1"/>
  <c r="G332" i="25"/>
  <c r="H331" i="25"/>
  <c r="I331" i="25" s="1"/>
  <c r="G331" i="25"/>
  <c r="H330" i="25"/>
  <c r="I330" i="25" s="1"/>
  <c r="G330" i="25"/>
  <c r="H329" i="25"/>
  <c r="I329" i="25" s="1"/>
  <c r="G329" i="25"/>
  <c r="H328" i="25"/>
  <c r="I328" i="25" s="1"/>
  <c r="G328" i="25"/>
  <c r="H327" i="25"/>
  <c r="I327" i="25" s="1"/>
  <c r="G327" i="25"/>
  <c r="H326" i="25"/>
  <c r="I326" i="25" s="1"/>
  <c r="G326" i="25"/>
  <c r="H325" i="25"/>
  <c r="I325" i="25" s="1"/>
  <c r="G325" i="25"/>
  <c r="H324" i="25"/>
  <c r="I324" i="25" s="1"/>
  <c r="G324" i="25"/>
  <c r="H323" i="25"/>
  <c r="I323" i="25" s="1"/>
  <c r="G323" i="25"/>
  <c r="H322" i="25"/>
  <c r="I322" i="25" s="1"/>
  <c r="G322" i="25"/>
  <c r="H321" i="25"/>
  <c r="I321" i="25" s="1"/>
  <c r="G321" i="25"/>
  <c r="H320" i="25"/>
  <c r="I320" i="25" s="1"/>
  <c r="G320" i="25"/>
  <c r="H319" i="25"/>
  <c r="I319" i="25" s="1"/>
  <c r="G319" i="25"/>
  <c r="H318" i="25"/>
  <c r="I318" i="25" s="1"/>
  <c r="G318" i="25"/>
  <c r="H317" i="25"/>
  <c r="I317" i="25" s="1"/>
  <c r="G317" i="25"/>
  <c r="H316" i="25"/>
  <c r="I316" i="25" s="1"/>
  <c r="G316" i="25"/>
  <c r="H315" i="25"/>
  <c r="I315" i="25" s="1"/>
  <c r="G315" i="25"/>
  <c r="H314" i="25"/>
  <c r="I314" i="25" s="1"/>
  <c r="G314" i="25"/>
  <c r="H313" i="25"/>
  <c r="I313" i="25" s="1"/>
  <c r="G313" i="25"/>
  <c r="H312" i="25"/>
  <c r="I312" i="25" s="1"/>
  <c r="G312" i="25"/>
  <c r="H311" i="25"/>
  <c r="I311" i="25" s="1"/>
  <c r="G311" i="25"/>
  <c r="H310" i="25"/>
  <c r="I310" i="25" s="1"/>
  <c r="G310" i="25"/>
  <c r="H309" i="25"/>
  <c r="I309" i="25" s="1"/>
  <c r="G309" i="25"/>
  <c r="H308" i="25"/>
  <c r="I308" i="25" s="1"/>
  <c r="G308" i="25"/>
  <c r="H307" i="25"/>
  <c r="I307" i="25" s="1"/>
  <c r="G307" i="25"/>
  <c r="H306" i="25"/>
  <c r="I306" i="25" s="1"/>
  <c r="G306" i="25"/>
  <c r="H305" i="25"/>
  <c r="I305" i="25" s="1"/>
  <c r="G305" i="25"/>
  <c r="H304" i="25"/>
  <c r="I304" i="25" s="1"/>
  <c r="G304" i="25"/>
  <c r="H303" i="25"/>
  <c r="I303" i="25" s="1"/>
  <c r="G303" i="25"/>
  <c r="H302" i="25"/>
  <c r="I302" i="25" s="1"/>
  <c r="G302" i="25"/>
  <c r="H301" i="25"/>
  <c r="I301" i="25" s="1"/>
  <c r="G301" i="25"/>
  <c r="H300" i="25"/>
  <c r="I300" i="25" s="1"/>
  <c r="G300" i="25"/>
  <c r="H299" i="25"/>
  <c r="I299" i="25" s="1"/>
  <c r="G299" i="25"/>
  <c r="H298" i="25"/>
  <c r="I298" i="25" s="1"/>
  <c r="G298" i="25"/>
  <c r="H297" i="25"/>
  <c r="I297" i="25" s="1"/>
  <c r="G297" i="25"/>
  <c r="H296" i="25"/>
  <c r="I296" i="25" s="1"/>
  <c r="G296" i="25"/>
  <c r="H295" i="25"/>
  <c r="I295" i="25" s="1"/>
  <c r="G295" i="25"/>
  <c r="H294" i="25"/>
  <c r="I294" i="25" s="1"/>
  <c r="G294" i="25"/>
  <c r="H293" i="25"/>
  <c r="I293" i="25" s="1"/>
  <c r="G293" i="25"/>
  <c r="H292" i="25"/>
  <c r="I292" i="25" s="1"/>
  <c r="G292" i="25"/>
  <c r="H291" i="25"/>
  <c r="I291" i="25" s="1"/>
  <c r="G291" i="25"/>
  <c r="H290" i="25"/>
  <c r="I290" i="25" s="1"/>
  <c r="G290" i="25"/>
  <c r="H289" i="25"/>
  <c r="I289" i="25" s="1"/>
  <c r="G289" i="25"/>
  <c r="H288" i="25"/>
  <c r="I288" i="25" s="1"/>
  <c r="G288" i="25"/>
  <c r="H287" i="25"/>
  <c r="I287" i="25" s="1"/>
  <c r="G287" i="25"/>
  <c r="H286" i="25"/>
  <c r="I286" i="25" s="1"/>
  <c r="G286" i="25"/>
  <c r="H285" i="25"/>
  <c r="I285" i="25" s="1"/>
  <c r="G285" i="25"/>
  <c r="H284" i="25"/>
  <c r="I284" i="25" s="1"/>
  <c r="G284" i="25"/>
  <c r="H283" i="25"/>
  <c r="I283" i="25" s="1"/>
  <c r="G283" i="25"/>
  <c r="H282" i="25"/>
  <c r="I282" i="25" s="1"/>
  <c r="G282" i="25"/>
  <c r="H281" i="25"/>
  <c r="I281" i="25" s="1"/>
  <c r="G281" i="25"/>
  <c r="H280" i="25"/>
  <c r="I280" i="25" s="1"/>
  <c r="G280" i="25"/>
  <c r="H279" i="25"/>
  <c r="I279" i="25" s="1"/>
  <c r="G279" i="25"/>
  <c r="H278" i="25"/>
  <c r="I278" i="25" s="1"/>
  <c r="G278" i="25"/>
  <c r="H277" i="25"/>
  <c r="I277" i="25" s="1"/>
  <c r="G277" i="25"/>
  <c r="H276" i="25"/>
  <c r="I276" i="25" s="1"/>
  <c r="G276" i="25"/>
  <c r="H275" i="25"/>
  <c r="I275" i="25" s="1"/>
  <c r="G275" i="25"/>
  <c r="H274" i="25"/>
  <c r="I274" i="25" s="1"/>
  <c r="G274" i="25"/>
  <c r="H273" i="25"/>
  <c r="I273" i="25" s="1"/>
  <c r="G273" i="25"/>
  <c r="H272" i="25"/>
  <c r="I272" i="25" s="1"/>
  <c r="G272" i="25"/>
  <c r="H271" i="25"/>
  <c r="I271" i="25" s="1"/>
  <c r="G271" i="25"/>
  <c r="H270" i="25"/>
  <c r="I270" i="25" s="1"/>
  <c r="G270" i="25"/>
  <c r="H269" i="25"/>
  <c r="I269" i="25" s="1"/>
  <c r="G269" i="25"/>
  <c r="H268" i="25"/>
  <c r="I268" i="25" s="1"/>
  <c r="G268" i="25"/>
  <c r="H267" i="25"/>
  <c r="I267" i="25" s="1"/>
  <c r="G267" i="25"/>
  <c r="H266" i="25"/>
  <c r="I266" i="25" s="1"/>
  <c r="G266" i="25"/>
  <c r="H265" i="25"/>
  <c r="I265" i="25" s="1"/>
  <c r="G265" i="25"/>
  <c r="H264" i="25"/>
  <c r="I264" i="25" s="1"/>
  <c r="G264" i="25"/>
  <c r="H263" i="25"/>
  <c r="I263" i="25" s="1"/>
  <c r="G263" i="25"/>
  <c r="H262" i="25"/>
  <c r="I262" i="25" s="1"/>
  <c r="G262" i="25"/>
  <c r="H261" i="25"/>
  <c r="I261" i="25" s="1"/>
  <c r="G261" i="25"/>
  <c r="H260" i="25"/>
  <c r="I260" i="25" s="1"/>
  <c r="G260" i="25"/>
  <c r="H259" i="25"/>
  <c r="I259" i="25" s="1"/>
  <c r="G259" i="25"/>
  <c r="H258" i="25"/>
  <c r="I258" i="25" s="1"/>
  <c r="G258" i="25"/>
  <c r="H257" i="25"/>
  <c r="I257" i="25" s="1"/>
  <c r="G257" i="25"/>
  <c r="H256" i="25"/>
  <c r="I256" i="25" s="1"/>
  <c r="G256" i="25"/>
  <c r="H255" i="25"/>
  <c r="I255" i="25" s="1"/>
  <c r="G255" i="25"/>
  <c r="H254" i="25"/>
  <c r="I254" i="25" s="1"/>
  <c r="G254" i="25"/>
  <c r="H253" i="25"/>
  <c r="I253" i="25" s="1"/>
  <c r="G253" i="25"/>
  <c r="H252" i="25"/>
  <c r="I252" i="25" s="1"/>
  <c r="G252" i="25"/>
  <c r="H251" i="25"/>
  <c r="I251" i="25" s="1"/>
  <c r="G251" i="25"/>
  <c r="H250" i="25"/>
  <c r="I250" i="25" s="1"/>
  <c r="G250" i="25"/>
  <c r="H249" i="25"/>
  <c r="I249" i="25" s="1"/>
  <c r="G249" i="25"/>
  <c r="H248" i="25"/>
  <c r="I248" i="25" s="1"/>
  <c r="G248" i="25"/>
  <c r="H247" i="25"/>
  <c r="I247" i="25" s="1"/>
  <c r="G247" i="25"/>
  <c r="H246" i="25"/>
  <c r="I246" i="25" s="1"/>
  <c r="G246" i="25"/>
  <c r="H245" i="25"/>
  <c r="I245" i="25" s="1"/>
  <c r="G245" i="25"/>
  <c r="H244" i="25"/>
  <c r="I244" i="25" s="1"/>
  <c r="G244" i="25"/>
  <c r="H243" i="25"/>
  <c r="I243" i="25" s="1"/>
  <c r="G243" i="25"/>
  <c r="H242" i="25"/>
  <c r="I242" i="25" s="1"/>
  <c r="G242" i="25"/>
  <c r="H241" i="25"/>
  <c r="I241" i="25" s="1"/>
  <c r="G241" i="25"/>
  <c r="H240" i="25"/>
  <c r="I240" i="25" s="1"/>
  <c r="G240" i="25"/>
  <c r="H239" i="25"/>
  <c r="I239" i="25" s="1"/>
  <c r="G239" i="25"/>
  <c r="H238" i="25"/>
  <c r="I238" i="25" s="1"/>
  <c r="G238" i="25"/>
  <c r="H237" i="25"/>
  <c r="I237" i="25" s="1"/>
  <c r="G237" i="25"/>
  <c r="H236" i="25"/>
  <c r="I236" i="25" s="1"/>
  <c r="G236" i="25"/>
  <c r="H235" i="25"/>
  <c r="I235" i="25" s="1"/>
  <c r="G235" i="25"/>
  <c r="H234" i="25"/>
  <c r="I234" i="25" s="1"/>
  <c r="G234" i="25"/>
  <c r="H233" i="25"/>
  <c r="I233" i="25" s="1"/>
  <c r="G233" i="25"/>
  <c r="H232" i="25"/>
  <c r="I232" i="25" s="1"/>
  <c r="G232" i="25"/>
  <c r="H231" i="25"/>
  <c r="I231" i="25" s="1"/>
  <c r="G231" i="25"/>
  <c r="I230" i="25"/>
  <c r="H230" i="25"/>
  <c r="G230" i="25"/>
  <c r="H229" i="25"/>
  <c r="I229" i="25" s="1"/>
  <c r="G229" i="25"/>
  <c r="H228" i="25"/>
  <c r="I228" i="25" s="1"/>
  <c r="G228" i="25"/>
  <c r="H227" i="25"/>
  <c r="I227" i="25" s="1"/>
  <c r="G227" i="25"/>
  <c r="H226" i="25"/>
  <c r="I226" i="25" s="1"/>
  <c r="G226" i="25"/>
  <c r="H225" i="25"/>
  <c r="I225" i="25" s="1"/>
  <c r="G225" i="25"/>
  <c r="H224" i="25"/>
  <c r="I224" i="25" s="1"/>
  <c r="G224" i="25"/>
  <c r="H223" i="25"/>
  <c r="I223" i="25" s="1"/>
  <c r="G223" i="25"/>
  <c r="H222" i="25"/>
  <c r="I222" i="25" s="1"/>
  <c r="G222" i="25"/>
  <c r="H221" i="25"/>
  <c r="I221" i="25" s="1"/>
  <c r="G221" i="25"/>
  <c r="H220" i="25"/>
  <c r="I220" i="25" s="1"/>
  <c r="G220" i="25"/>
  <c r="H219" i="25"/>
  <c r="I219" i="25" s="1"/>
  <c r="G219" i="25"/>
  <c r="H218" i="25"/>
  <c r="I218" i="25" s="1"/>
  <c r="G218" i="25"/>
  <c r="H217" i="25"/>
  <c r="I217" i="25" s="1"/>
  <c r="G217" i="25"/>
  <c r="H216" i="25"/>
  <c r="I216" i="25" s="1"/>
  <c r="G216" i="25"/>
  <c r="H215" i="25"/>
  <c r="I215" i="25" s="1"/>
  <c r="G215" i="25"/>
  <c r="H214" i="25"/>
  <c r="I214" i="25" s="1"/>
  <c r="G214" i="25"/>
  <c r="H213" i="25"/>
  <c r="I213" i="25" s="1"/>
  <c r="G213" i="25"/>
  <c r="H212" i="25"/>
  <c r="I212" i="25" s="1"/>
  <c r="G212" i="25"/>
  <c r="H211" i="25"/>
  <c r="I211" i="25" s="1"/>
  <c r="G211" i="25"/>
  <c r="H210" i="25"/>
  <c r="I210" i="25" s="1"/>
  <c r="G210" i="25"/>
  <c r="H209" i="25"/>
  <c r="I209" i="25" s="1"/>
  <c r="G209" i="25"/>
  <c r="H208" i="25"/>
  <c r="I208" i="25" s="1"/>
  <c r="G208" i="25"/>
  <c r="H207" i="25"/>
  <c r="I207" i="25" s="1"/>
  <c r="G207" i="25"/>
  <c r="H206" i="25"/>
  <c r="I206" i="25" s="1"/>
  <c r="G206" i="25"/>
  <c r="H205" i="25"/>
  <c r="I205" i="25" s="1"/>
  <c r="G205" i="25"/>
  <c r="H204" i="25"/>
  <c r="I204" i="25" s="1"/>
  <c r="G204" i="25"/>
  <c r="H203" i="25"/>
  <c r="I203" i="25" s="1"/>
  <c r="G203" i="25"/>
  <c r="H202" i="25"/>
  <c r="I202" i="25" s="1"/>
  <c r="G202" i="25"/>
  <c r="H201" i="25"/>
  <c r="I201" i="25" s="1"/>
  <c r="G201" i="25"/>
  <c r="H200" i="25"/>
  <c r="I200" i="25" s="1"/>
  <c r="G200" i="25"/>
  <c r="H199" i="25"/>
  <c r="I199" i="25" s="1"/>
  <c r="G199" i="25"/>
  <c r="H198" i="25"/>
  <c r="I198" i="25" s="1"/>
  <c r="G198" i="25"/>
  <c r="H197" i="25"/>
  <c r="I197" i="25" s="1"/>
  <c r="G197" i="25"/>
  <c r="H196" i="25"/>
  <c r="I196" i="25" s="1"/>
  <c r="G196" i="25"/>
  <c r="H195" i="25"/>
  <c r="I195" i="25" s="1"/>
  <c r="G195" i="25"/>
  <c r="H194" i="25"/>
  <c r="I194" i="25" s="1"/>
  <c r="G194" i="25"/>
  <c r="H193" i="25"/>
  <c r="I193" i="25" s="1"/>
  <c r="G193" i="25"/>
  <c r="H192" i="25"/>
  <c r="I192" i="25" s="1"/>
  <c r="G192" i="25"/>
  <c r="H191" i="25"/>
  <c r="I191" i="25" s="1"/>
  <c r="G191" i="25"/>
  <c r="H190" i="25"/>
  <c r="I190" i="25" s="1"/>
  <c r="G190" i="25"/>
  <c r="H189" i="25"/>
  <c r="I189" i="25" s="1"/>
  <c r="G189" i="25"/>
  <c r="H188" i="25"/>
  <c r="I188" i="25" s="1"/>
  <c r="G188" i="25"/>
  <c r="H187" i="25"/>
  <c r="I187" i="25" s="1"/>
  <c r="G187" i="25"/>
  <c r="H186" i="25"/>
  <c r="I186" i="25" s="1"/>
  <c r="G186" i="25"/>
  <c r="H185" i="25"/>
  <c r="I185" i="25" s="1"/>
  <c r="G185" i="25"/>
  <c r="H184" i="25"/>
  <c r="I184" i="25" s="1"/>
  <c r="G184" i="25"/>
  <c r="H183" i="25"/>
  <c r="I183" i="25" s="1"/>
  <c r="G183" i="25"/>
  <c r="H182" i="25"/>
  <c r="I182" i="25" s="1"/>
  <c r="G182" i="25"/>
  <c r="H181" i="25"/>
  <c r="I181" i="25" s="1"/>
  <c r="G181" i="25"/>
  <c r="H180" i="25"/>
  <c r="I180" i="25" s="1"/>
  <c r="G180" i="25"/>
  <c r="H179" i="25"/>
  <c r="I179" i="25" s="1"/>
  <c r="G179" i="25"/>
  <c r="H178" i="25"/>
  <c r="I178" i="25" s="1"/>
  <c r="G178" i="25"/>
  <c r="H177" i="25"/>
  <c r="I177" i="25" s="1"/>
  <c r="G177" i="25"/>
  <c r="H176" i="25"/>
  <c r="I176" i="25" s="1"/>
  <c r="G176" i="25"/>
  <c r="H175" i="25"/>
  <c r="I175" i="25" s="1"/>
  <c r="G175" i="25"/>
  <c r="H174" i="25"/>
  <c r="I174" i="25" s="1"/>
  <c r="G174" i="25"/>
  <c r="H173" i="25"/>
  <c r="I173" i="25" s="1"/>
  <c r="G173" i="25"/>
  <c r="H172" i="25"/>
  <c r="I172" i="25" s="1"/>
  <c r="G172" i="25"/>
  <c r="H171" i="25"/>
  <c r="I171" i="25" s="1"/>
  <c r="G171" i="25"/>
  <c r="H170" i="25"/>
  <c r="I170" i="25" s="1"/>
  <c r="G170" i="25"/>
  <c r="H169" i="25"/>
  <c r="I169" i="25" s="1"/>
  <c r="G169" i="25"/>
  <c r="H168" i="25"/>
  <c r="I168" i="25" s="1"/>
  <c r="G168" i="25"/>
  <c r="H167" i="25"/>
  <c r="I167" i="25" s="1"/>
  <c r="G167" i="25"/>
  <c r="H166" i="25"/>
  <c r="I166" i="25" s="1"/>
  <c r="G166" i="25"/>
  <c r="H165" i="25"/>
  <c r="I165" i="25" s="1"/>
  <c r="G165" i="25"/>
  <c r="H164" i="25"/>
  <c r="I164" i="25" s="1"/>
  <c r="G164" i="25"/>
  <c r="H163" i="25"/>
  <c r="I163" i="25" s="1"/>
  <c r="G163" i="25"/>
  <c r="H162" i="25"/>
  <c r="I162" i="25" s="1"/>
  <c r="G162" i="25"/>
  <c r="H161" i="25"/>
  <c r="I161" i="25" s="1"/>
  <c r="G161" i="25"/>
  <c r="H160" i="25"/>
  <c r="I160" i="25" s="1"/>
  <c r="G160" i="25"/>
  <c r="H159" i="25"/>
  <c r="I159" i="25" s="1"/>
  <c r="G159" i="25"/>
  <c r="H158" i="25"/>
  <c r="I158" i="25" s="1"/>
  <c r="G158" i="25"/>
  <c r="H157" i="25"/>
  <c r="I157" i="25" s="1"/>
  <c r="G157" i="25"/>
  <c r="H156" i="25"/>
  <c r="I156" i="25" s="1"/>
  <c r="G156" i="25"/>
  <c r="H155" i="25"/>
  <c r="I155" i="25" s="1"/>
  <c r="G155" i="25"/>
  <c r="H154" i="25"/>
  <c r="I154" i="25" s="1"/>
  <c r="G154" i="25"/>
  <c r="H153" i="25"/>
  <c r="I153" i="25" s="1"/>
  <c r="G153" i="25"/>
  <c r="H152" i="25"/>
  <c r="I152" i="25" s="1"/>
  <c r="G152" i="25"/>
  <c r="H151" i="25"/>
  <c r="I151" i="25" s="1"/>
  <c r="G151" i="25"/>
  <c r="H150" i="25"/>
  <c r="I150" i="25" s="1"/>
  <c r="G150" i="25"/>
  <c r="H149" i="25"/>
  <c r="I149" i="25" s="1"/>
  <c r="G149" i="25"/>
  <c r="H148" i="25"/>
  <c r="I148" i="25" s="1"/>
  <c r="G148" i="25"/>
  <c r="H147" i="25"/>
  <c r="I147" i="25" s="1"/>
  <c r="G147" i="25"/>
  <c r="H146" i="25"/>
  <c r="I146" i="25" s="1"/>
  <c r="G146" i="25"/>
  <c r="H145" i="25"/>
  <c r="I145" i="25" s="1"/>
  <c r="G145" i="25"/>
  <c r="H144" i="25"/>
  <c r="I144" i="25" s="1"/>
  <c r="G144" i="25"/>
  <c r="H143" i="25"/>
  <c r="I143" i="25" s="1"/>
  <c r="G143" i="25"/>
  <c r="H142" i="25"/>
  <c r="I142" i="25" s="1"/>
  <c r="G142" i="25"/>
  <c r="H141" i="25"/>
  <c r="I141" i="25" s="1"/>
  <c r="G141" i="25"/>
  <c r="H140" i="25"/>
  <c r="I140" i="25" s="1"/>
  <c r="G140" i="25"/>
  <c r="H139" i="25"/>
  <c r="I139" i="25" s="1"/>
  <c r="G139" i="25"/>
  <c r="H138" i="25"/>
  <c r="I138" i="25" s="1"/>
  <c r="G138" i="25"/>
  <c r="H137" i="25"/>
  <c r="I137" i="25" s="1"/>
  <c r="G137" i="25"/>
  <c r="H136" i="25"/>
  <c r="I136" i="25" s="1"/>
  <c r="G136" i="25"/>
  <c r="H135" i="25"/>
  <c r="I135" i="25" s="1"/>
  <c r="G135" i="25"/>
  <c r="H134" i="25"/>
  <c r="I134" i="25" s="1"/>
  <c r="G134" i="25"/>
  <c r="H133" i="25"/>
  <c r="I133" i="25" s="1"/>
  <c r="G133" i="25"/>
  <c r="H132" i="25"/>
  <c r="I132" i="25" s="1"/>
  <c r="G132" i="25"/>
  <c r="H131" i="25"/>
  <c r="I131" i="25" s="1"/>
  <c r="G131" i="25"/>
  <c r="H130" i="25"/>
  <c r="I130" i="25" s="1"/>
  <c r="G130" i="25"/>
  <c r="H129" i="25"/>
  <c r="I129" i="25" s="1"/>
  <c r="G129" i="25"/>
  <c r="H128" i="25"/>
  <c r="I128" i="25" s="1"/>
  <c r="G128" i="25"/>
  <c r="H127" i="25"/>
  <c r="I127" i="25" s="1"/>
  <c r="G127" i="25"/>
  <c r="H126" i="25"/>
  <c r="I126" i="25" s="1"/>
  <c r="G126" i="25"/>
  <c r="H125" i="25"/>
  <c r="I125" i="25" s="1"/>
  <c r="G125" i="25"/>
  <c r="H124" i="25"/>
  <c r="I124" i="25" s="1"/>
  <c r="G124" i="25"/>
  <c r="H123" i="25"/>
  <c r="I123" i="25" s="1"/>
  <c r="G123" i="25"/>
  <c r="H122" i="25"/>
  <c r="I122" i="25" s="1"/>
  <c r="G122" i="25"/>
  <c r="H121" i="25"/>
  <c r="I121" i="25" s="1"/>
  <c r="G121" i="25"/>
  <c r="H120" i="25"/>
  <c r="I120" i="25" s="1"/>
  <c r="G120" i="25"/>
  <c r="H119" i="25"/>
  <c r="I119" i="25" s="1"/>
  <c r="G119" i="25"/>
  <c r="H118" i="25"/>
  <c r="I118" i="25" s="1"/>
  <c r="G118" i="25"/>
  <c r="H117" i="25"/>
  <c r="I117" i="25" s="1"/>
  <c r="G117" i="25"/>
  <c r="H116" i="25"/>
  <c r="I116" i="25" s="1"/>
  <c r="G116" i="25"/>
  <c r="H115" i="25"/>
  <c r="I115" i="25" s="1"/>
  <c r="G115" i="25"/>
  <c r="H114" i="25"/>
  <c r="I114" i="25" s="1"/>
  <c r="G114" i="25"/>
  <c r="H113" i="25"/>
  <c r="I113" i="25" s="1"/>
  <c r="G113" i="25"/>
  <c r="H112" i="25"/>
  <c r="I112" i="25" s="1"/>
  <c r="G112" i="25"/>
  <c r="H111" i="25"/>
  <c r="I111" i="25" s="1"/>
  <c r="G111" i="25"/>
  <c r="H110" i="25"/>
  <c r="I110" i="25" s="1"/>
  <c r="G110" i="25"/>
  <c r="H109" i="25"/>
  <c r="I109" i="25" s="1"/>
  <c r="G109" i="25"/>
  <c r="H108" i="25"/>
  <c r="I108" i="25" s="1"/>
  <c r="G108" i="25"/>
  <c r="H107" i="25"/>
  <c r="I107" i="25" s="1"/>
  <c r="G107" i="25"/>
  <c r="H106" i="25"/>
  <c r="I106" i="25" s="1"/>
  <c r="G106" i="25"/>
  <c r="H105" i="25"/>
  <c r="I105" i="25" s="1"/>
  <c r="G105" i="25"/>
  <c r="H104" i="25"/>
  <c r="I104" i="25" s="1"/>
  <c r="G104" i="25"/>
  <c r="H103" i="25"/>
  <c r="I103" i="25" s="1"/>
  <c r="G103" i="25"/>
  <c r="H102" i="25"/>
  <c r="I102" i="25" s="1"/>
  <c r="G102" i="25"/>
  <c r="H101" i="25"/>
  <c r="I101" i="25" s="1"/>
  <c r="G101" i="25"/>
  <c r="H100" i="25"/>
  <c r="I100" i="25" s="1"/>
  <c r="G100" i="25"/>
  <c r="H99" i="25"/>
  <c r="I99" i="25" s="1"/>
  <c r="G99" i="25"/>
  <c r="H98" i="25"/>
  <c r="I98" i="25" s="1"/>
  <c r="G98" i="25"/>
  <c r="H97" i="25"/>
  <c r="I97" i="25" s="1"/>
  <c r="G97" i="25"/>
  <c r="H96" i="25"/>
  <c r="I96" i="25" s="1"/>
  <c r="G96" i="25"/>
  <c r="H95" i="25"/>
  <c r="I95" i="25" s="1"/>
  <c r="G95" i="25"/>
  <c r="H94" i="25"/>
  <c r="I94" i="25" s="1"/>
  <c r="G94" i="25"/>
  <c r="H93" i="25"/>
  <c r="I93" i="25" s="1"/>
  <c r="G93" i="25"/>
  <c r="H92" i="25"/>
  <c r="I92" i="25" s="1"/>
  <c r="G92" i="25"/>
  <c r="H91" i="25"/>
  <c r="I91" i="25" s="1"/>
  <c r="G91" i="25"/>
  <c r="H90" i="25"/>
  <c r="I90" i="25" s="1"/>
  <c r="G90" i="25"/>
  <c r="H89" i="25"/>
  <c r="I89" i="25" s="1"/>
  <c r="G89" i="25"/>
  <c r="H88" i="25"/>
  <c r="I88" i="25" s="1"/>
  <c r="G88" i="25"/>
  <c r="H87" i="25"/>
  <c r="I87" i="25" s="1"/>
  <c r="G87" i="25"/>
  <c r="H86" i="25"/>
  <c r="I86" i="25" s="1"/>
  <c r="G86" i="25"/>
  <c r="H85" i="25"/>
  <c r="I85" i="25" s="1"/>
  <c r="G85" i="25"/>
  <c r="H84" i="25"/>
  <c r="I84" i="25" s="1"/>
  <c r="G84" i="25"/>
  <c r="H83" i="25"/>
  <c r="I83" i="25" s="1"/>
  <c r="G83" i="25"/>
  <c r="H82" i="25"/>
  <c r="I82" i="25" s="1"/>
  <c r="G82" i="25"/>
  <c r="H81" i="25"/>
  <c r="I81" i="25" s="1"/>
  <c r="G81" i="25"/>
  <c r="H80" i="25"/>
  <c r="I80" i="25" s="1"/>
  <c r="G80" i="25"/>
  <c r="H79" i="25"/>
  <c r="I79" i="25" s="1"/>
  <c r="G79" i="25"/>
  <c r="H78" i="25"/>
  <c r="I78" i="25" s="1"/>
  <c r="G78" i="25"/>
  <c r="H77" i="25"/>
  <c r="I77" i="25" s="1"/>
  <c r="G77" i="25"/>
  <c r="H76" i="25"/>
  <c r="I76" i="25" s="1"/>
  <c r="G76" i="25"/>
  <c r="H75" i="25"/>
  <c r="I75" i="25" s="1"/>
  <c r="G75" i="25"/>
  <c r="H74" i="25"/>
  <c r="I74" i="25" s="1"/>
  <c r="G74" i="25"/>
  <c r="H73" i="25"/>
  <c r="I73" i="25" s="1"/>
  <c r="G73" i="25"/>
  <c r="H72" i="25"/>
  <c r="I72" i="25" s="1"/>
  <c r="G72" i="25"/>
  <c r="H71" i="25"/>
  <c r="I71" i="25" s="1"/>
  <c r="G71" i="25"/>
  <c r="H70" i="25"/>
  <c r="I70" i="25" s="1"/>
  <c r="G70" i="25"/>
  <c r="H69" i="25"/>
  <c r="I69" i="25" s="1"/>
  <c r="G69" i="25"/>
  <c r="H68" i="25"/>
  <c r="I68" i="25" s="1"/>
  <c r="G68" i="25"/>
  <c r="H67" i="25"/>
  <c r="I67" i="25" s="1"/>
  <c r="G67" i="25"/>
  <c r="H66" i="25"/>
  <c r="I66" i="25" s="1"/>
  <c r="G66" i="25"/>
  <c r="H65" i="25"/>
  <c r="I65" i="25" s="1"/>
  <c r="G65" i="25"/>
  <c r="H64" i="25"/>
  <c r="I64" i="25" s="1"/>
  <c r="G64" i="25"/>
  <c r="H63" i="25"/>
  <c r="I63" i="25" s="1"/>
  <c r="G63" i="25"/>
  <c r="H62" i="25"/>
  <c r="I62" i="25" s="1"/>
  <c r="G62" i="25"/>
  <c r="H61" i="25"/>
  <c r="I61" i="25" s="1"/>
  <c r="G61" i="25"/>
  <c r="H60" i="25"/>
  <c r="I60" i="25" s="1"/>
  <c r="G60" i="25"/>
  <c r="H59" i="25"/>
  <c r="I59" i="25" s="1"/>
  <c r="G59" i="25"/>
  <c r="H58" i="25"/>
  <c r="I58" i="25" s="1"/>
  <c r="G58" i="25"/>
  <c r="H57" i="25"/>
  <c r="I57" i="25" s="1"/>
  <c r="G57" i="25"/>
  <c r="H56" i="25"/>
  <c r="I56" i="25" s="1"/>
  <c r="G56" i="25"/>
  <c r="H55" i="25"/>
  <c r="I55" i="25" s="1"/>
  <c r="G55" i="25"/>
  <c r="H54" i="25"/>
  <c r="I54" i="25" s="1"/>
  <c r="G54" i="25"/>
  <c r="H53" i="25"/>
  <c r="I53" i="25" s="1"/>
  <c r="G53" i="25"/>
  <c r="H52" i="25"/>
  <c r="I52" i="25" s="1"/>
  <c r="G52" i="25"/>
  <c r="H51" i="25"/>
  <c r="I51" i="25" s="1"/>
  <c r="G51" i="25"/>
  <c r="H50" i="25"/>
  <c r="I50" i="25" s="1"/>
  <c r="G50" i="25"/>
  <c r="H49" i="25"/>
  <c r="I49" i="25" s="1"/>
  <c r="G49" i="25"/>
  <c r="H48" i="25"/>
  <c r="I48" i="25" s="1"/>
  <c r="G48" i="25"/>
  <c r="H47" i="25"/>
  <c r="I47" i="25" s="1"/>
  <c r="G47" i="25"/>
  <c r="H46" i="25"/>
  <c r="I46" i="25" s="1"/>
  <c r="G46" i="25"/>
  <c r="H45" i="25"/>
  <c r="I45" i="25" s="1"/>
  <c r="G45" i="25"/>
  <c r="H44" i="25"/>
  <c r="I44" i="25" s="1"/>
  <c r="G44" i="25"/>
  <c r="H43" i="25"/>
  <c r="I43" i="25" s="1"/>
  <c r="G43" i="25"/>
  <c r="H42" i="25"/>
  <c r="I42" i="25" s="1"/>
  <c r="G42" i="25"/>
  <c r="H41" i="25"/>
  <c r="I41" i="25" s="1"/>
  <c r="G41" i="25"/>
  <c r="H40" i="25"/>
  <c r="I40" i="25" s="1"/>
  <c r="G40" i="25"/>
  <c r="H39" i="25"/>
  <c r="I39" i="25" s="1"/>
  <c r="G39" i="25"/>
  <c r="H38" i="25"/>
  <c r="I38" i="25" s="1"/>
  <c r="G38" i="25"/>
  <c r="H37" i="25"/>
  <c r="I37" i="25" s="1"/>
  <c r="G37" i="25"/>
  <c r="H36" i="25"/>
  <c r="I36" i="25" s="1"/>
  <c r="G36" i="25"/>
  <c r="H35" i="25"/>
  <c r="I35" i="25" s="1"/>
  <c r="G35" i="25"/>
  <c r="H34" i="25"/>
  <c r="I34" i="25" s="1"/>
  <c r="G34" i="25"/>
  <c r="H33" i="25"/>
  <c r="I33" i="25" s="1"/>
  <c r="G33" i="25"/>
  <c r="H32" i="25"/>
  <c r="I32" i="25" s="1"/>
  <c r="G32" i="25"/>
  <c r="H31" i="25"/>
  <c r="I31" i="25" s="1"/>
  <c r="G31" i="25"/>
  <c r="H30" i="25"/>
  <c r="I30" i="25" s="1"/>
  <c r="G30" i="25"/>
  <c r="H29" i="25"/>
  <c r="I29" i="25" s="1"/>
  <c r="G29" i="25"/>
  <c r="H28" i="25"/>
  <c r="I28" i="25" s="1"/>
  <c r="G28" i="25"/>
  <c r="H27" i="25"/>
  <c r="I27" i="25" s="1"/>
  <c r="G27" i="25"/>
  <c r="H26" i="25"/>
  <c r="I26" i="25" s="1"/>
  <c r="G26" i="25"/>
  <c r="H25" i="25"/>
  <c r="I25" i="25" s="1"/>
  <c r="G25" i="25"/>
  <c r="H24" i="25"/>
  <c r="I24" i="25" s="1"/>
  <c r="G24" i="25"/>
  <c r="H23" i="25"/>
  <c r="I23" i="25" s="1"/>
  <c r="G23" i="25"/>
  <c r="H22" i="25"/>
  <c r="I22" i="25" s="1"/>
  <c r="G22" i="25"/>
  <c r="H21" i="25"/>
  <c r="I21" i="25" s="1"/>
  <c r="G21" i="25"/>
  <c r="H20" i="25"/>
  <c r="I20" i="25" s="1"/>
  <c r="G20" i="25"/>
  <c r="H19" i="25"/>
  <c r="I19" i="25" s="1"/>
  <c r="G19" i="25"/>
  <c r="H18" i="25"/>
  <c r="I18" i="25" s="1"/>
  <c r="G18" i="25"/>
  <c r="H17" i="25"/>
  <c r="I17" i="25" s="1"/>
  <c r="G17" i="25"/>
  <c r="G16" i="25"/>
  <c r="H16" i="25" s="1"/>
  <c r="I16" i="25" s="1"/>
  <c r="G15" i="25"/>
  <c r="H15" i="25" s="1"/>
  <c r="I15" i="25" s="1"/>
  <c r="H14" i="25"/>
  <c r="I14" i="25" s="1"/>
  <c r="P154" i="24" l="1"/>
  <c r="R155" i="2"/>
  <c r="R143" i="2"/>
  <c r="Z141" i="2"/>
  <c r="S155" i="2"/>
  <c r="Q166" i="2"/>
  <c r="Q143" i="2"/>
  <c r="Q141" i="2" s="1"/>
  <c r="H178" i="24"/>
  <c r="AD141" i="2"/>
  <c r="H143" i="24"/>
  <c r="H141" i="24" s="1"/>
  <c r="Q141" i="24"/>
  <c r="N141" i="24"/>
  <c r="Y141" i="24"/>
  <c r="W141" i="2"/>
  <c r="L155" i="2"/>
  <c r="Y141" i="2"/>
  <c r="J143" i="24"/>
  <c r="J141" i="24" s="1"/>
  <c r="P141" i="24"/>
  <c r="X141" i="24"/>
  <c r="M141" i="2"/>
  <c r="K141" i="2"/>
  <c r="AA141" i="24"/>
  <c r="AB141" i="24"/>
  <c r="L141" i="24"/>
  <c r="E155" i="2"/>
  <c r="P143" i="2"/>
  <c r="P141" i="2" s="1"/>
  <c r="X141" i="2"/>
  <c r="L141" i="2"/>
  <c r="AB143" i="2"/>
  <c r="M141" i="24"/>
  <c r="E141" i="24"/>
  <c r="AC141" i="24"/>
  <c r="Z141" i="24"/>
  <c r="O141" i="24"/>
  <c r="AH141" i="2"/>
  <c r="V141" i="2"/>
  <c r="J143" i="2"/>
  <c r="J141" i="2" s="1"/>
  <c r="U143" i="2"/>
  <c r="U141" i="2" s="1"/>
  <c r="I143" i="2"/>
  <c r="I141" i="2" s="1"/>
  <c r="G141" i="2"/>
  <c r="O141" i="2"/>
  <c r="S141" i="2"/>
  <c r="K141" i="24"/>
  <c r="AG141" i="2"/>
  <c r="AE141" i="2"/>
  <c r="W141" i="24"/>
  <c r="E141" i="2"/>
  <c r="AA141" i="2"/>
  <c r="AH141" i="24"/>
  <c r="V141" i="24"/>
  <c r="AG141" i="24"/>
  <c r="U141" i="24"/>
  <c r="I141" i="24"/>
  <c r="AF141" i="24"/>
  <c r="T141" i="24"/>
  <c r="AE141" i="24"/>
  <c r="S141" i="24"/>
  <c r="G141" i="24"/>
  <c r="AD141" i="24"/>
  <c r="R141" i="24"/>
  <c r="D141" i="24"/>
  <c r="AF141" i="2"/>
  <c r="T141" i="2"/>
  <c r="H141" i="2"/>
  <c r="AC141" i="2"/>
  <c r="D141" i="2"/>
  <c r="G14" i="25"/>
  <c r="J166" i="24" s="1"/>
  <c r="O105" i="7" l="1"/>
  <c r="S105" i="7" s="1"/>
  <c r="O104" i="7"/>
  <c r="S104" i="7" s="1"/>
  <c r="O103" i="7"/>
  <c r="S103" i="7" s="1"/>
  <c r="O102" i="7"/>
  <c r="S102" i="7" s="1"/>
  <c r="O101" i="7"/>
  <c r="S101" i="7" s="1"/>
  <c r="O100" i="7"/>
  <c r="P100" i="7" s="1"/>
  <c r="Q100" i="7" s="1"/>
  <c r="O99" i="7"/>
  <c r="S99" i="7" s="1"/>
  <c r="O98" i="7"/>
  <c r="P98" i="7" s="1"/>
  <c r="Q98" i="7" s="1"/>
  <c r="O97" i="7"/>
  <c r="S97" i="7" s="1"/>
  <c r="O96" i="7"/>
  <c r="P96" i="7" s="1"/>
  <c r="Q96" i="7" s="1"/>
  <c r="O95" i="7"/>
  <c r="S95" i="7" s="1"/>
  <c r="O94" i="7"/>
  <c r="P94" i="7" s="1"/>
  <c r="Q94" i="7" s="1"/>
  <c r="O93" i="7"/>
  <c r="S93" i="7" s="1"/>
  <c r="O92" i="7"/>
  <c r="P92" i="7" s="1"/>
  <c r="Q92" i="7" s="1"/>
  <c r="O91" i="7"/>
  <c r="S91" i="7" s="1"/>
  <c r="O90" i="7"/>
  <c r="P90" i="7" s="1"/>
  <c r="Q90" i="7" s="1"/>
  <c r="O89" i="7"/>
  <c r="S89" i="7" s="1"/>
  <c r="O88" i="7"/>
  <c r="P88" i="7" s="1"/>
  <c r="Q88" i="7" s="1"/>
  <c r="O87" i="7"/>
  <c r="S87" i="7" s="1"/>
  <c r="O86" i="7"/>
  <c r="S86" i="7" s="1"/>
  <c r="O85" i="7"/>
  <c r="S85" i="7" s="1"/>
  <c r="O84" i="7"/>
  <c r="P84" i="7" s="1"/>
  <c r="Q84" i="7" s="1"/>
  <c r="O83" i="7"/>
  <c r="S83" i="7" s="1"/>
  <c r="O82" i="7"/>
  <c r="P82" i="7" s="1"/>
  <c r="Q82" i="7" s="1"/>
  <c r="O81" i="7"/>
  <c r="S81" i="7" s="1"/>
  <c r="O80" i="7"/>
  <c r="S80" i="7" s="1"/>
  <c r="O79" i="7"/>
  <c r="S79" i="7" s="1"/>
  <c r="O78" i="7"/>
  <c r="P78" i="7" s="1"/>
  <c r="Q78" i="7" s="1"/>
  <c r="O77" i="7"/>
  <c r="S77" i="7" s="1"/>
  <c r="O76" i="7"/>
  <c r="P76" i="7" s="1"/>
  <c r="Q76" i="7" s="1"/>
  <c r="O75" i="7"/>
  <c r="S75" i="7" s="1"/>
  <c r="O74" i="7"/>
  <c r="P74" i="7" s="1"/>
  <c r="Q74" i="7" s="1"/>
  <c r="O73" i="7"/>
  <c r="S73" i="7" s="1"/>
  <c r="O72" i="7"/>
  <c r="S72" i="7" s="1"/>
  <c r="O71" i="7"/>
  <c r="S71" i="7" s="1"/>
  <c r="O70" i="7"/>
  <c r="P70" i="7" s="1"/>
  <c r="Q70" i="7" s="1"/>
  <c r="O69" i="7"/>
  <c r="S69" i="7" s="1"/>
  <c r="O68" i="7"/>
  <c r="P68" i="7" s="1"/>
  <c r="Q68" i="7" s="1"/>
  <c r="O67" i="7"/>
  <c r="S67" i="7" s="1"/>
  <c r="O66" i="7"/>
  <c r="P66" i="7" s="1"/>
  <c r="Q66" i="7" s="1"/>
  <c r="O65" i="7"/>
  <c r="S65" i="7" s="1"/>
  <c r="O64" i="7"/>
  <c r="S64" i="7" s="1"/>
  <c r="O63" i="7"/>
  <c r="S63" i="7" s="1"/>
  <c r="O62" i="7"/>
  <c r="P62" i="7" s="1"/>
  <c r="Q62" i="7" s="1"/>
  <c r="O61" i="7"/>
  <c r="S61" i="7" s="1"/>
  <c r="O60" i="7"/>
  <c r="S60" i="7" s="1"/>
  <c r="O59" i="7"/>
  <c r="S59" i="7" s="1"/>
  <c r="O58" i="7"/>
  <c r="P58" i="7" s="1"/>
  <c r="Q58" i="7" s="1"/>
  <c r="O57" i="7"/>
  <c r="S57" i="7" s="1"/>
  <c r="O56" i="7"/>
  <c r="P56" i="7" s="1"/>
  <c r="Q56" i="7" s="1"/>
  <c r="O55" i="7"/>
  <c r="S55" i="7" s="1"/>
  <c r="O54" i="7"/>
  <c r="S54" i="7" s="1"/>
  <c r="O53" i="7"/>
  <c r="S53" i="7" s="1"/>
  <c r="O52" i="7"/>
  <c r="P52" i="7" s="1"/>
  <c r="Q52" i="7" s="1"/>
  <c r="O51" i="7"/>
  <c r="S51" i="7" s="1"/>
  <c r="O50" i="7"/>
  <c r="P50" i="7" s="1"/>
  <c r="Q50" i="7" s="1"/>
  <c r="O49" i="7"/>
  <c r="S49" i="7" s="1"/>
  <c r="O47" i="7"/>
  <c r="S47" i="7" s="1"/>
  <c r="O46" i="7"/>
  <c r="S46" i="7" s="1"/>
  <c r="O45" i="7"/>
  <c r="P45" i="7" s="1"/>
  <c r="Q45" i="7" s="1"/>
  <c r="O44" i="7"/>
  <c r="S44" i="7" s="1"/>
  <c r="O43" i="7"/>
  <c r="P43" i="7" s="1"/>
  <c r="Q43" i="7" s="1"/>
  <c r="O42" i="7"/>
  <c r="S42" i="7" s="1"/>
  <c r="O41" i="7"/>
  <c r="S41" i="7" s="1"/>
  <c r="O40" i="7"/>
  <c r="S40" i="7" s="1"/>
  <c r="O39" i="7"/>
  <c r="P39" i="7" s="1"/>
  <c r="Q39" i="7" s="1"/>
  <c r="O38" i="7"/>
  <c r="S38" i="7" s="1"/>
  <c r="O37" i="7"/>
  <c r="P37" i="7" s="1"/>
  <c r="Q37" i="7" s="1"/>
  <c r="O36" i="7"/>
  <c r="S36" i="7" s="1"/>
  <c r="O35" i="7"/>
  <c r="S35" i="7" s="1"/>
  <c r="O34" i="7"/>
  <c r="S34" i="7" s="1"/>
  <c r="O33" i="7"/>
  <c r="P33" i="7" s="1"/>
  <c r="Q33" i="7" s="1"/>
  <c r="O32" i="7"/>
  <c r="S32" i="7" s="1"/>
  <c r="O31" i="7"/>
  <c r="P31" i="7" s="1"/>
  <c r="Q31" i="7" s="1"/>
  <c r="O30" i="7"/>
  <c r="S30" i="7" s="1"/>
  <c r="O29" i="7"/>
  <c r="S29" i="7" s="1"/>
  <c r="O28" i="7"/>
  <c r="S28" i="7" s="1"/>
  <c r="O27" i="7"/>
  <c r="P27" i="7" s="1"/>
  <c r="Q27" i="7" s="1"/>
  <c r="O26" i="7"/>
  <c r="S26" i="7" s="1"/>
  <c r="O25" i="7"/>
  <c r="P25" i="7" s="1"/>
  <c r="Q25" i="7" s="1"/>
  <c r="O24" i="7"/>
  <c r="S24" i="7" s="1"/>
  <c r="O23" i="7"/>
  <c r="S23" i="7" s="1"/>
  <c r="O22" i="7"/>
  <c r="S22" i="7" s="1"/>
  <c r="O21" i="7"/>
  <c r="P21" i="7" s="1"/>
  <c r="Q21" i="7" s="1"/>
  <c r="O20" i="7"/>
  <c r="S20" i="7" s="1"/>
  <c r="O19" i="7"/>
  <c r="P19" i="7" s="1"/>
  <c r="Q19" i="7" s="1"/>
  <c r="O18" i="7"/>
  <c r="S18" i="7" s="1"/>
  <c r="O17" i="7"/>
  <c r="P17" i="7" s="1"/>
  <c r="Q17" i="7" s="1"/>
  <c r="O16" i="7"/>
  <c r="S16" i="7" s="1"/>
  <c r="O15" i="7"/>
  <c r="S15" i="7" s="1"/>
  <c r="O14" i="7"/>
  <c r="S14" i="7" s="1"/>
  <c r="O13" i="7"/>
  <c r="S13" i="7" s="1"/>
  <c r="O12" i="7"/>
  <c r="S12" i="7" s="1"/>
  <c r="O11" i="7"/>
  <c r="P11" i="7" s="1"/>
  <c r="Q11" i="7" s="1"/>
  <c r="P32" i="7" l="1"/>
  <c r="Q32" i="7" s="1"/>
  <c r="P16" i="7"/>
  <c r="Q16" i="7" s="1"/>
  <c r="P30" i="7"/>
  <c r="Q30" i="7" s="1"/>
  <c r="P40" i="7"/>
  <c r="Q40" i="7" s="1"/>
  <c r="P28" i="7"/>
  <c r="Q28" i="7" s="1"/>
  <c r="P22" i="7"/>
  <c r="Q22" i="7" s="1"/>
  <c r="P38" i="7"/>
  <c r="Q38" i="7" s="1"/>
  <c r="P12" i="7"/>
  <c r="Q12" i="7" s="1"/>
  <c r="P44" i="7"/>
  <c r="Q44" i="7" s="1"/>
  <c r="P18" i="7"/>
  <c r="Q18" i="7" s="1"/>
  <c r="P34" i="7"/>
  <c r="Q34" i="7" s="1"/>
  <c r="P24" i="7"/>
  <c r="Q24" i="7" s="1"/>
  <c r="P14" i="7"/>
  <c r="Q14" i="7" s="1"/>
  <c r="P46" i="7"/>
  <c r="Q46" i="7" s="1"/>
  <c r="P20" i="7"/>
  <c r="Q20" i="7" s="1"/>
  <c r="P36" i="7"/>
  <c r="Q36" i="7" s="1"/>
  <c r="P26" i="7"/>
  <c r="Q26" i="7" s="1"/>
  <c r="P42" i="7"/>
  <c r="Q42" i="7" s="1"/>
  <c r="P13" i="7"/>
  <c r="Q13" i="7" s="1"/>
  <c r="P23" i="7"/>
  <c r="Q23" i="7" s="1"/>
  <c r="P35" i="7"/>
  <c r="Q35" i="7" s="1"/>
  <c r="P47" i="7"/>
  <c r="Q47" i="7" s="1"/>
  <c r="P60" i="7"/>
  <c r="Q60" i="7" s="1"/>
  <c r="P72" i="7"/>
  <c r="Q72" i="7" s="1"/>
  <c r="P86" i="7"/>
  <c r="Q86" i="7" s="1"/>
  <c r="P104" i="7"/>
  <c r="Q104" i="7" s="1"/>
  <c r="P15" i="7"/>
  <c r="Q15" i="7" s="1"/>
  <c r="P29" i="7"/>
  <c r="Q29" i="7" s="1"/>
  <c r="P41" i="7"/>
  <c r="Q41" i="7" s="1"/>
  <c r="P54" i="7"/>
  <c r="Q54" i="7" s="1"/>
  <c r="P64" i="7"/>
  <c r="Q64" i="7" s="1"/>
  <c r="P80" i="7"/>
  <c r="Q80" i="7" s="1"/>
  <c r="P102" i="7"/>
  <c r="Q102" i="7" s="1"/>
  <c r="S11" i="7"/>
  <c r="S17" i="7"/>
  <c r="S19" i="7"/>
  <c r="S21" i="7"/>
  <c r="S25" i="7"/>
  <c r="S27" i="7"/>
  <c r="S31" i="7"/>
  <c r="S33" i="7"/>
  <c r="S37" i="7"/>
  <c r="S39" i="7"/>
  <c r="S43" i="7"/>
  <c r="S45" i="7"/>
  <c r="S50" i="7"/>
  <c r="S52" i="7"/>
  <c r="S56" i="7"/>
  <c r="S58" i="7"/>
  <c r="S62" i="7"/>
  <c r="S66" i="7"/>
  <c r="S68" i="7"/>
  <c r="S70" i="7"/>
  <c r="S74" i="7"/>
  <c r="S76" i="7"/>
  <c r="S78" i="7"/>
  <c r="S82" i="7"/>
  <c r="S84" i="7"/>
  <c r="S88" i="7"/>
  <c r="S90" i="7"/>
  <c r="S92" i="7"/>
  <c r="S94" i="7"/>
  <c r="S96" i="7"/>
  <c r="S98" i="7"/>
  <c r="S100" i="7"/>
  <c r="P49" i="7"/>
  <c r="Q49" i="7" s="1"/>
  <c r="P51" i="7"/>
  <c r="Q51" i="7" s="1"/>
  <c r="P53" i="7"/>
  <c r="Q53" i="7" s="1"/>
  <c r="P55" i="7"/>
  <c r="Q55" i="7" s="1"/>
  <c r="P57" i="7"/>
  <c r="Q57" i="7" s="1"/>
  <c r="P59" i="7"/>
  <c r="Q59" i="7" s="1"/>
  <c r="P61" i="7"/>
  <c r="Q61" i="7" s="1"/>
  <c r="P63" i="7"/>
  <c r="Q63" i="7" s="1"/>
  <c r="P65" i="7"/>
  <c r="Q65" i="7" s="1"/>
  <c r="P67" i="7"/>
  <c r="Q67" i="7" s="1"/>
  <c r="P69" i="7"/>
  <c r="Q69" i="7" s="1"/>
  <c r="P71" i="7"/>
  <c r="Q71" i="7" s="1"/>
  <c r="P73" i="7"/>
  <c r="Q73" i="7" s="1"/>
  <c r="P75" i="7"/>
  <c r="Q75" i="7" s="1"/>
  <c r="P77" i="7"/>
  <c r="Q77" i="7" s="1"/>
  <c r="P79" i="7"/>
  <c r="Q79" i="7" s="1"/>
  <c r="P81" i="7"/>
  <c r="Q81" i="7" s="1"/>
  <c r="P83" i="7"/>
  <c r="Q83" i="7" s="1"/>
  <c r="P85" i="7"/>
  <c r="Q85" i="7" s="1"/>
  <c r="P87" i="7"/>
  <c r="Q87" i="7" s="1"/>
  <c r="P89" i="7"/>
  <c r="Q89" i="7" s="1"/>
  <c r="P91" i="7"/>
  <c r="Q91" i="7" s="1"/>
  <c r="P93" i="7"/>
  <c r="Q93" i="7" s="1"/>
  <c r="P95" i="7"/>
  <c r="Q95" i="7" s="1"/>
  <c r="P97" i="7"/>
  <c r="Q97" i="7" s="1"/>
  <c r="P99" i="7"/>
  <c r="Q99" i="7" s="1"/>
  <c r="P101" i="7"/>
  <c r="Q101" i="7" s="1"/>
  <c r="P103" i="7"/>
  <c r="Q103" i="7" s="1"/>
  <c r="P105" i="7"/>
  <c r="Q105" i="7" s="1"/>
  <c r="O48" i="7" l="1"/>
  <c r="P48" i="7" s="1"/>
  <c r="Q48" i="7" s="1"/>
  <c r="AL59" i="15" l="1"/>
  <c r="AH217" i="24" s="1"/>
  <c r="AK59" i="15"/>
  <c r="AG217" i="24" s="1"/>
  <c r="AJ59" i="15"/>
  <c r="AF217" i="24" s="1"/>
  <c r="AI59" i="15"/>
  <c r="AH59" i="15"/>
  <c r="AD217" i="24" s="1"/>
  <c r="AG59" i="15"/>
  <c r="AC217" i="24" s="1"/>
  <c r="AF59" i="15"/>
  <c r="AB217" i="24" s="1"/>
  <c r="AE59" i="15"/>
  <c r="AA217" i="24" s="1"/>
  <c r="AD59" i="15"/>
  <c r="Z217" i="24" s="1"/>
  <c r="AC59" i="15"/>
  <c r="Y217" i="24" s="1"/>
  <c r="AB59" i="15"/>
  <c r="X217" i="24" s="1"/>
  <c r="AA59" i="15"/>
  <c r="W217" i="24" s="1"/>
  <c r="Z59" i="15"/>
  <c r="V217" i="24" s="1"/>
  <c r="Y59" i="15"/>
  <c r="U217" i="24" s="1"/>
  <c r="X59" i="15"/>
  <c r="T217" i="24" s="1"/>
  <c r="W59" i="15"/>
  <c r="S217" i="24" s="1"/>
  <c r="V59" i="15"/>
  <c r="R217" i="24" s="1"/>
  <c r="U59" i="15"/>
  <c r="Q217" i="24" s="1"/>
  <c r="T59" i="15"/>
  <c r="P217" i="24" s="1"/>
  <c r="S59" i="15"/>
  <c r="O217" i="24" s="1"/>
  <c r="R59" i="15"/>
  <c r="N217" i="24" s="1"/>
  <c r="Q59" i="15"/>
  <c r="M217" i="24" s="1"/>
  <c r="P59" i="15"/>
  <c r="L217" i="24" s="1"/>
  <c r="O59" i="15"/>
  <c r="K217" i="24" s="1"/>
  <c r="N59" i="15"/>
  <c r="J217" i="24" s="1"/>
  <c r="M59" i="15"/>
  <c r="I217" i="24" s="1"/>
  <c r="L59" i="15"/>
  <c r="H217" i="24" s="1"/>
  <c r="K59" i="15"/>
  <c r="G217" i="24" s="1"/>
  <c r="J59" i="15"/>
  <c r="F217" i="24" s="1"/>
  <c r="I59" i="15"/>
  <c r="E217" i="24" s="1"/>
  <c r="H59" i="15"/>
  <c r="D217" i="24" s="1"/>
  <c r="AM58" i="15"/>
  <c r="AM57" i="15"/>
  <c r="AM56" i="15"/>
  <c r="AM55" i="15"/>
  <c r="AM54" i="15"/>
  <c r="AM53" i="15"/>
  <c r="AM52" i="15"/>
  <c r="AM51" i="15"/>
  <c r="AM50" i="15"/>
  <c r="AM49" i="15"/>
  <c r="AM48" i="15"/>
  <c r="AM47" i="15"/>
  <c r="AM46" i="15"/>
  <c r="AM45" i="15"/>
  <c r="AM44" i="15"/>
  <c r="AM43" i="15"/>
  <c r="AM42" i="15"/>
  <c r="AM41" i="15"/>
  <c r="AM40" i="15"/>
  <c r="AM39" i="15"/>
  <c r="AM38" i="15"/>
  <c r="AM37" i="15"/>
  <c r="AM36" i="15"/>
  <c r="AM35" i="15"/>
  <c r="AM34" i="15"/>
  <c r="AM33" i="15"/>
  <c r="AM32" i="15"/>
  <c r="AM31" i="15"/>
  <c r="C141" i="7"/>
  <c r="U140" i="7"/>
  <c r="T140" i="7"/>
  <c r="Q140" i="7"/>
  <c r="P140" i="7"/>
  <c r="O140" i="7"/>
  <c r="S140" i="7" s="1"/>
  <c r="D132" i="18" s="1"/>
  <c r="U139" i="7"/>
  <c r="T139" i="7"/>
  <c r="Q139" i="7"/>
  <c r="P139" i="7"/>
  <c r="O139" i="7"/>
  <c r="S139" i="7" s="1"/>
  <c r="D131" i="17" s="1"/>
  <c r="U138" i="7"/>
  <c r="T138" i="7"/>
  <c r="Q138" i="7"/>
  <c r="P138" i="7"/>
  <c r="O138" i="7"/>
  <c r="S138" i="7" s="1"/>
  <c r="U137" i="7"/>
  <c r="T137" i="7"/>
  <c r="Q137" i="7"/>
  <c r="P137" i="7"/>
  <c r="O137" i="7"/>
  <c r="S137" i="7" s="1"/>
  <c r="D129" i="18" s="1"/>
  <c r="U136" i="7"/>
  <c r="T136" i="7"/>
  <c r="Q136" i="7"/>
  <c r="P136" i="7"/>
  <c r="O136" i="7"/>
  <c r="S136" i="7" s="1"/>
  <c r="D128" i="18" s="1"/>
  <c r="U135" i="7"/>
  <c r="T135" i="7"/>
  <c r="Q135" i="7"/>
  <c r="P135" i="7"/>
  <c r="O135" i="7"/>
  <c r="S135" i="7" s="1"/>
  <c r="U134" i="7"/>
  <c r="T134" i="7"/>
  <c r="Q134" i="7"/>
  <c r="P134" i="7"/>
  <c r="O134" i="7"/>
  <c r="S134" i="7" s="1"/>
  <c r="D126" i="18" s="1"/>
  <c r="U133" i="7"/>
  <c r="T133" i="7"/>
  <c r="Q133" i="7"/>
  <c r="P133" i="7"/>
  <c r="O133" i="7"/>
  <c r="S133" i="7" s="1"/>
  <c r="U132" i="7"/>
  <c r="T132" i="7"/>
  <c r="Q132" i="7"/>
  <c r="P132" i="7"/>
  <c r="O132" i="7"/>
  <c r="S132" i="7" s="1"/>
  <c r="D124" i="18" s="1"/>
  <c r="U131" i="7"/>
  <c r="T131" i="7"/>
  <c r="Q131" i="7"/>
  <c r="P131" i="7"/>
  <c r="O131" i="7"/>
  <c r="S131" i="7" s="1"/>
  <c r="D123" i="17" s="1"/>
  <c r="U130" i="7"/>
  <c r="T130" i="7"/>
  <c r="Q130" i="7"/>
  <c r="P130" i="7"/>
  <c r="O130" i="7"/>
  <c r="S130" i="7" s="1"/>
  <c r="D122" i="18" s="1"/>
  <c r="U129" i="7"/>
  <c r="T129" i="7"/>
  <c r="Q129" i="7"/>
  <c r="P129" i="7"/>
  <c r="O129" i="7"/>
  <c r="S129" i="7" s="1"/>
  <c r="D121" i="18" s="1"/>
  <c r="U128" i="7"/>
  <c r="T128" i="7"/>
  <c r="Q128" i="7"/>
  <c r="P128" i="7"/>
  <c r="O128" i="7"/>
  <c r="S128" i="7" s="1"/>
  <c r="D120" i="18" s="1"/>
  <c r="U127" i="7"/>
  <c r="T127" i="7"/>
  <c r="Q127" i="7"/>
  <c r="P127" i="7"/>
  <c r="O127" i="7"/>
  <c r="S127" i="7" s="1"/>
  <c r="D119" i="17" s="1"/>
  <c r="U126" i="7"/>
  <c r="T126" i="7"/>
  <c r="Q126" i="7"/>
  <c r="P126" i="7"/>
  <c r="O126" i="7"/>
  <c r="S126" i="7" s="1"/>
  <c r="D118" i="18" s="1"/>
  <c r="U125" i="7"/>
  <c r="T125" i="7"/>
  <c r="Q125" i="7"/>
  <c r="P125" i="7"/>
  <c r="O125" i="7"/>
  <c r="S125" i="7" s="1"/>
  <c r="D117" i="17" s="1"/>
  <c r="U124" i="7"/>
  <c r="T124" i="7"/>
  <c r="Q124" i="7"/>
  <c r="P124" i="7"/>
  <c r="O124" i="7"/>
  <c r="S124" i="7" s="1"/>
  <c r="U123" i="7"/>
  <c r="T123" i="7"/>
  <c r="Q123" i="7"/>
  <c r="P123" i="7"/>
  <c r="O123" i="7"/>
  <c r="S123" i="7" s="1"/>
  <c r="D115" i="18" s="1"/>
  <c r="U122" i="7"/>
  <c r="T122" i="7"/>
  <c r="Q122" i="7"/>
  <c r="P122" i="7"/>
  <c r="O122" i="7"/>
  <c r="S122" i="7" s="1"/>
  <c r="D114" i="18" s="1"/>
  <c r="U121" i="7"/>
  <c r="T121" i="7"/>
  <c r="Q121" i="7"/>
  <c r="P121" i="7"/>
  <c r="O121" i="7"/>
  <c r="S121" i="7" s="1"/>
  <c r="U120" i="7"/>
  <c r="T120" i="7"/>
  <c r="Q120" i="7"/>
  <c r="P120" i="7"/>
  <c r="O120" i="7"/>
  <c r="S120" i="7" s="1"/>
  <c r="D112" i="17" s="1"/>
  <c r="U119" i="7"/>
  <c r="T119" i="7"/>
  <c r="Q119" i="7"/>
  <c r="P119" i="7"/>
  <c r="O119" i="7"/>
  <c r="S119" i="7" s="1"/>
  <c r="D111" i="18" s="1"/>
  <c r="U118" i="7"/>
  <c r="T118" i="7"/>
  <c r="Q118" i="7"/>
  <c r="P118" i="7"/>
  <c r="O118" i="7"/>
  <c r="S118" i="7" s="1"/>
  <c r="D110" i="18" s="1"/>
  <c r="U117" i="7"/>
  <c r="T117" i="7"/>
  <c r="Q117" i="7"/>
  <c r="P117" i="7"/>
  <c r="O117" i="7"/>
  <c r="S117" i="7" s="1"/>
  <c r="D109" i="18" s="1"/>
  <c r="U116" i="7"/>
  <c r="T116" i="7"/>
  <c r="Q116" i="7"/>
  <c r="P116" i="7"/>
  <c r="O116" i="7"/>
  <c r="S116" i="7" s="1"/>
  <c r="D108" i="18" s="1"/>
  <c r="U115" i="7"/>
  <c r="T115" i="7"/>
  <c r="Q115" i="7"/>
  <c r="P115" i="7"/>
  <c r="O115" i="7"/>
  <c r="S115" i="7" s="1"/>
  <c r="D107" i="17" s="1"/>
  <c r="U114" i="7"/>
  <c r="T114" i="7"/>
  <c r="Q114" i="7"/>
  <c r="P114" i="7"/>
  <c r="O114" i="7"/>
  <c r="S114" i="7" s="1"/>
  <c r="U113" i="7"/>
  <c r="T113" i="7"/>
  <c r="Q113" i="7"/>
  <c r="P113" i="7"/>
  <c r="O113" i="7"/>
  <c r="S113" i="7" s="1"/>
  <c r="D105" i="18" s="1"/>
  <c r="U112" i="7"/>
  <c r="T112" i="7"/>
  <c r="Q112" i="7"/>
  <c r="P112" i="7"/>
  <c r="O112" i="7"/>
  <c r="S112" i="7" s="1"/>
  <c r="D104" i="18" s="1"/>
  <c r="U111" i="7"/>
  <c r="T111" i="7"/>
  <c r="Q111" i="7"/>
  <c r="P111" i="7"/>
  <c r="O111" i="7"/>
  <c r="S111" i="7" s="1"/>
  <c r="U110" i="7"/>
  <c r="T110" i="7"/>
  <c r="Q110" i="7"/>
  <c r="P110" i="7"/>
  <c r="O110" i="7"/>
  <c r="S110" i="7" s="1"/>
  <c r="D102" i="18" s="1"/>
  <c r="U109" i="7"/>
  <c r="T109" i="7"/>
  <c r="Q109" i="7"/>
  <c r="P109" i="7"/>
  <c r="O109" i="7"/>
  <c r="S109" i="7" s="1"/>
  <c r="U108" i="7"/>
  <c r="T108" i="7"/>
  <c r="Q108" i="7"/>
  <c r="P108" i="7"/>
  <c r="O108" i="7"/>
  <c r="S108" i="7" s="1"/>
  <c r="U107" i="7"/>
  <c r="T107" i="7"/>
  <c r="O107" i="7"/>
  <c r="S107" i="7" s="1"/>
  <c r="D99" i="17" s="1"/>
  <c r="U106" i="7"/>
  <c r="T106" i="7"/>
  <c r="O106" i="7"/>
  <c r="U105" i="7"/>
  <c r="T105" i="7"/>
  <c r="U104" i="7"/>
  <c r="T104" i="7"/>
  <c r="D96" i="17"/>
  <c r="U103" i="7"/>
  <c r="T103" i="7"/>
  <c r="U102" i="7"/>
  <c r="T102" i="7"/>
  <c r="U101" i="7"/>
  <c r="T101" i="7"/>
  <c r="D93" i="17"/>
  <c r="U100" i="7"/>
  <c r="T100" i="7"/>
  <c r="U99" i="7"/>
  <c r="T99" i="7"/>
  <c r="D91" i="17"/>
  <c r="U98" i="7"/>
  <c r="T98" i="7"/>
  <c r="D90" i="17"/>
  <c r="U97" i="7"/>
  <c r="T97" i="7"/>
  <c r="U96" i="7"/>
  <c r="T96" i="7"/>
  <c r="U95" i="7"/>
  <c r="T95" i="7"/>
  <c r="U94" i="7"/>
  <c r="T94" i="7"/>
  <c r="U93" i="7"/>
  <c r="T93" i="7"/>
  <c r="D85" i="18"/>
  <c r="U92" i="7"/>
  <c r="T92" i="7"/>
  <c r="U91" i="7"/>
  <c r="T91" i="7"/>
  <c r="U90" i="7"/>
  <c r="T90" i="7"/>
  <c r="D82" i="1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D73" i="18"/>
  <c r="U80" i="7"/>
  <c r="T80" i="7"/>
  <c r="U79" i="7"/>
  <c r="T79" i="7"/>
  <c r="U78" i="7"/>
  <c r="T78" i="7"/>
  <c r="U77" i="7"/>
  <c r="T77" i="7"/>
  <c r="D69" i="18"/>
  <c r="U76" i="7"/>
  <c r="T76" i="7"/>
  <c r="U75" i="7"/>
  <c r="T75" i="7"/>
  <c r="D67" i="18"/>
  <c r="U74" i="7"/>
  <c r="T74" i="7"/>
  <c r="D66" i="18"/>
  <c r="U73" i="7"/>
  <c r="T73" i="7"/>
  <c r="U72" i="7"/>
  <c r="T72" i="7"/>
  <c r="U71" i="7"/>
  <c r="T71" i="7"/>
  <c r="D63" i="17"/>
  <c r="U70" i="7"/>
  <c r="T70" i="7"/>
  <c r="U69" i="7"/>
  <c r="T69" i="7"/>
  <c r="U68" i="7"/>
  <c r="T68" i="7"/>
  <c r="U67" i="7"/>
  <c r="T67" i="7"/>
  <c r="U66" i="7"/>
  <c r="T66" i="7"/>
  <c r="D58" i="18"/>
  <c r="U65" i="7"/>
  <c r="T65" i="7"/>
  <c r="D57" i="18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D49" i="18"/>
  <c r="U56" i="7"/>
  <c r="T56" i="7"/>
  <c r="D48" i="18"/>
  <c r="U55" i="7"/>
  <c r="T55" i="7"/>
  <c r="U54" i="7"/>
  <c r="T54" i="7"/>
  <c r="U53" i="7"/>
  <c r="T53" i="7"/>
  <c r="U52" i="7"/>
  <c r="T52" i="7"/>
  <c r="U51" i="7"/>
  <c r="T51" i="7"/>
  <c r="D43" i="18"/>
  <c r="U50" i="7"/>
  <c r="T50" i="7"/>
  <c r="U49" i="7"/>
  <c r="T49" i="7"/>
  <c r="U48" i="7"/>
  <c r="T48" i="7"/>
  <c r="S48" i="7"/>
  <c r="D40" i="18" s="1"/>
  <c r="U47" i="7"/>
  <c r="T47" i="7"/>
  <c r="U46" i="7"/>
  <c r="T46" i="7"/>
  <c r="U45" i="7"/>
  <c r="T45" i="7"/>
  <c r="D37" i="17"/>
  <c r="U44" i="7"/>
  <c r="T44" i="7"/>
  <c r="U43" i="7"/>
  <c r="T43" i="7"/>
  <c r="D35" i="18"/>
  <c r="U42" i="7"/>
  <c r="T42" i="7"/>
  <c r="D34" i="18"/>
  <c r="U41" i="7"/>
  <c r="T41" i="7"/>
  <c r="U40" i="7"/>
  <c r="T40" i="7"/>
  <c r="U39" i="7"/>
  <c r="T39" i="7"/>
  <c r="U38" i="7"/>
  <c r="T38" i="7"/>
  <c r="D30" i="18"/>
  <c r="U37" i="7"/>
  <c r="T37" i="7"/>
  <c r="D29" i="18"/>
  <c r="U36" i="7"/>
  <c r="T36" i="7"/>
  <c r="U35" i="7"/>
  <c r="T35" i="7"/>
  <c r="D27" i="17"/>
  <c r="U34" i="7"/>
  <c r="T34" i="7"/>
  <c r="U33" i="7"/>
  <c r="T33" i="7"/>
  <c r="D25" i="18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D18" i="17"/>
  <c r="U25" i="7"/>
  <c r="T25" i="7"/>
  <c r="U24" i="7"/>
  <c r="T24" i="7"/>
  <c r="D16" i="18"/>
  <c r="U23" i="7"/>
  <c r="T23" i="7"/>
  <c r="U22" i="7"/>
  <c r="T22" i="7"/>
  <c r="U21" i="7"/>
  <c r="T21" i="7"/>
  <c r="D13" i="18"/>
  <c r="U20" i="7"/>
  <c r="T20" i="7"/>
  <c r="D12" i="17"/>
  <c r="U19" i="7"/>
  <c r="T19" i="7"/>
  <c r="D11" i="18"/>
  <c r="U18" i="7"/>
  <c r="T18" i="7"/>
  <c r="U17" i="7"/>
  <c r="T17" i="7"/>
  <c r="D9" i="18"/>
  <c r="U16" i="7"/>
  <c r="T16" i="7"/>
  <c r="D8" i="18"/>
  <c r="U15" i="7"/>
  <c r="T15" i="7"/>
  <c r="U14" i="7"/>
  <c r="T14" i="7"/>
  <c r="D6" i="18"/>
  <c r="U13" i="7"/>
  <c r="T13" i="7"/>
  <c r="D5" i="18"/>
  <c r="U12" i="7"/>
  <c r="T12" i="7"/>
  <c r="U11" i="7"/>
  <c r="T11" i="7"/>
  <c r="D3" i="18"/>
  <c r="C8" i="7"/>
  <c r="U146" i="7" s="1"/>
  <c r="C4" i="7"/>
  <c r="AL59" i="11"/>
  <c r="AH217" i="2" s="1"/>
  <c r="AK59" i="11"/>
  <c r="AJ59" i="11"/>
  <c r="AF217" i="2" s="1"/>
  <c r="AI59" i="11"/>
  <c r="AE217" i="2" s="1"/>
  <c r="AH59" i="11"/>
  <c r="AD217" i="2" s="1"/>
  <c r="AG59" i="11"/>
  <c r="AC217" i="2" s="1"/>
  <c r="AF59" i="11"/>
  <c r="AB217" i="2" s="1"/>
  <c r="AE59" i="11"/>
  <c r="AA217" i="2" s="1"/>
  <c r="AD59" i="11"/>
  <c r="Z217" i="2" s="1"/>
  <c r="AC59" i="11"/>
  <c r="Y217" i="2" s="1"/>
  <c r="AB59" i="11"/>
  <c r="X217" i="2" s="1"/>
  <c r="AA59" i="11"/>
  <c r="W217" i="2" s="1"/>
  <c r="Z59" i="11"/>
  <c r="V217" i="2" s="1"/>
  <c r="Y59" i="11"/>
  <c r="U217" i="2" s="1"/>
  <c r="X59" i="11"/>
  <c r="W59" i="11"/>
  <c r="S217" i="2" s="1"/>
  <c r="V59" i="11"/>
  <c r="U59" i="11"/>
  <c r="Q217" i="2" s="1"/>
  <c r="T59" i="11"/>
  <c r="P217" i="2" s="1"/>
  <c r="S59" i="11"/>
  <c r="O217" i="2" s="1"/>
  <c r="R59" i="11"/>
  <c r="N217" i="2" s="1"/>
  <c r="Q59" i="11"/>
  <c r="M217" i="2" s="1"/>
  <c r="P59" i="11"/>
  <c r="L217" i="2" s="1"/>
  <c r="O59" i="11"/>
  <c r="K217" i="2" s="1"/>
  <c r="N59" i="11"/>
  <c r="J217" i="2" s="1"/>
  <c r="M59" i="11"/>
  <c r="I217" i="2" s="1"/>
  <c r="L59" i="11"/>
  <c r="H217" i="2" s="1"/>
  <c r="K59" i="11"/>
  <c r="G217" i="2" s="1"/>
  <c r="J59" i="11"/>
  <c r="F217" i="2" s="1"/>
  <c r="I59" i="11"/>
  <c r="E217" i="2" s="1"/>
  <c r="H59" i="11"/>
  <c r="D217" i="2" s="1"/>
  <c r="AM58" i="11"/>
  <c r="AM57" i="11"/>
  <c r="AM56" i="11"/>
  <c r="AM55" i="11"/>
  <c r="AM54" i="11"/>
  <c r="AM53" i="11"/>
  <c r="AM52" i="11"/>
  <c r="AM51" i="11"/>
  <c r="AM50" i="11"/>
  <c r="AM49" i="11"/>
  <c r="AM48" i="11"/>
  <c r="AM47" i="11"/>
  <c r="AM46" i="11"/>
  <c r="AM45" i="11"/>
  <c r="AM44" i="11"/>
  <c r="AM43" i="11"/>
  <c r="AM42" i="11"/>
  <c r="AM41" i="11"/>
  <c r="AM40" i="11"/>
  <c r="AM39" i="11"/>
  <c r="AM38" i="11"/>
  <c r="AM37" i="11"/>
  <c r="AM36" i="11"/>
  <c r="AM35" i="11"/>
  <c r="AM34" i="11"/>
  <c r="AM33" i="11"/>
  <c r="AM32" i="11"/>
  <c r="AM31" i="11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AJ131" i="5"/>
  <c r="AJ148" i="5" s="1"/>
  <c r="AH151" i="24" s="1"/>
  <c r="AI131" i="5"/>
  <c r="AI148" i="5" s="1"/>
  <c r="AG151" i="24" s="1"/>
  <c r="AH131" i="5"/>
  <c r="AH148" i="5" s="1"/>
  <c r="AF151" i="24" s="1"/>
  <c r="AG131" i="5"/>
  <c r="AG148" i="5" s="1"/>
  <c r="AE151" i="24" s="1"/>
  <c r="AF131" i="5"/>
  <c r="AF148" i="5" s="1"/>
  <c r="AD151" i="24" s="1"/>
  <c r="AE131" i="5"/>
  <c r="AE148" i="5" s="1"/>
  <c r="AC151" i="24" s="1"/>
  <c r="AD131" i="5"/>
  <c r="AD148" i="5" s="1"/>
  <c r="AB151" i="24" s="1"/>
  <c r="AC131" i="5"/>
  <c r="AC148" i="5" s="1"/>
  <c r="AA151" i="24" s="1"/>
  <c r="AB131" i="5"/>
  <c r="AB148" i="5" s="1"/>
  <c r="Z151" i="24" s="1"/>
  <c r="AA131" i="5"/>
  <c r="AA148" i="5" s="1"/>
  <c r="Y151" i="24" s="1"/>
  <c r="Z131" i="5"/>
  <c r="Z148" i="5" s="1"/>
  <c r="X151" i="24" s="1"/>
  <c r="Y131" i="5"/>
  <c r="Y148" i="5" s="1"/>
  <c r="W151" i="24" s="1"/>
  <c r="X131" i="5"/>
  <c r="W131" i="5"/>
  <c r="W148" i="5" s="1"/>
  <c r="U151" i="24" s="1"/>
  <c r="V131" i="5"/>
  <c r="V148" i="5" s="1"/>
  <c r="T151" i="24" s="1"/>
  <c r="U131" i="5"/>
  <c r="T131" i="5"/>
  <c r="S131" i="5"/>
  <c r="R131" i="5"/>
  <c r="R148" i="5" s="1"/>
  <c r="P151" i="24" s="1"/>
  <c r="Q131" i="5"/>
  <c r="P131" i="5"/>
  <c r="O131" i="5"/>
  <c r="O148" i="5" s="1"/>
  <c r="M151" i="24" s="1"/>
  <c r="N131" i="5"/>
  <c r="M131" i="5"/>
  <c r="L131" i="5"/>
  <c r="L148" i="5" s="1"/>
  <c r="J151" i="24" s="1"/>
  <c r="K131" i="5"/>
  <c r="J131" i="5"/>
  <c r="J148" i="5" s="1"/>
  <c r="H151" i="24" s="1"/>
  <c r="I131" i="5"/>
  <c r="H131" i="5"/>
  <c r="H148" i="5" s="1"/>
  <c r="F151" i="24" s="1"/>
  <c r="G131" i="5"/>
  <c r="G148" i="5" s="1"/>
  <c r="E151" i="24" s="1"/>
  <c r="F131" i="5"/>
  <c r="AJ130" i="5"/>
  <c r="AJ147" i="5" s="1"/>
  <c r="AH150" i="24" s="1"/>
  <c r="AI130" i="5"/>
  <c r="AI147" i="5" s="1"/>
  <c r="AG150" i="24" s="1"/>
  <c r="AH130" i="5"/>
  <c r="AG130" i="5"/>
  <c r="AF130" i="5"/>
  <c r="AE130" i="5"/>
  <c r="AD130" i="5"/>
  <c r="AD147" i="5" s="1"/>
  <c r="AB150" i="24" s="1"/>
  <c r="AC130" i="5"/>
  <c r="AC147" i="5" s="1"/>
  <c r="AA150" i="24" s="1"/>
  <c r="AB130" i="5"/>
  <c r="AA130" i="5"/>
  <c r="AA147" i="5" s="1"/>
  <c r="Y150" i="24" s="1"/>
  <c r="Z130" i="5"/>
  <c r="Z147" i="5" s="1"/>
  <c r="X150" i="24" s="1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C7" i="5"/>
  <c r="F4" i="5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2" i="5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AJ131" i="4"/>
  <c r="AJ148" i="4" s="1"/>
  <c r="AH151" i="2" s="1"/>
  <c r="AI131" i="4"/>
  <c r="AI148" i="4" s="1"/>
  <c r="AG151" i="2" s="1"/>
  <c r="AH131" i="4"/>
  <c r="AH148" i="4" s="1"/>
  <c r="AF151" i="2" s="1"/>
  <c r="AG131" i="4"/>
  <c r="AG148" i="4" s="1"/>
  <c r="AE151" i="2" s="1"/>
  <c r="AF131" i="4"/>
  <c r="AF148" i="4" s="1"/>
  <c r="AD151" i="2" s="1"/>
  <c r="AE131" i="4"/>
  <c r="AE148" i="4" s="1"/>
  <c r="AC151" i="2" s="1"/>
  <c r="AD131" i="4"/>
  <c r="AC131" i="4"/>
  <c r="AC148" i="4" s="1"/>
  <c r="AA151" i="2" s="1"/>
  <c r="AB131" i="4"/>
  <c r="AB148" i="4" s="1"/>
  <c r="Z151" i="2" s="1"/>
  <c r="AA131" i="4"/>
  <c r="AA148" i="4" s="1"/>
  <c r="Y151" i="2" s="1"/>
  <c r="Z131" i="4"/>
  <c r="Z148" i="4" s="1"/>
  <c r="X151" i="2" s="1"/>
  <c r="Y131" i="4"/>
  <c r="Y148" i="4" s="1"/>
  <c r="W151" i="2" s="1"/>
  <c r="X131" i="4"/>
  <c r="X148" i="4" s="1"/>
  <c r="V151" i="2" s="1"/>
  <c r="W131" i="4"/>
  <c r="V131" i="4"/>
  <c r="V148" i="4" s="1"/>
  <c r="T151" i="2" s="1"/>
  <c r="U131" i="4"/>
  <c r="T131" i="4"/>
  <c r="S131" i="4"/>
  <c r="R131" i="4"/>
  <c r="Q131" i="4"/>
  <c r="Q148" i="4" s="1"/>
  <c r="O151" i="2" s="1"/>
  <c r="P131" i="4"/>
  <c r="P148" i="4" s="1"/>
  <c r="N151" i="2" s="1"/>
  <c r="O131" i="4"/>
  <c r="N131" i="4"/>
  <c r="M131" i="4"/>
  <c r="L131" i="4"/>
  <c r="K131" i="4"/>
  <c r="K148" i="4" s="1"/>
  <c r="I151" i="2" s="1"/>
  <c r="J131" i="4"/>
  <c r="I131" i="4"/>
  <c r="H131" i="4"/>
  <c r="H148" i="4" s="1"/>
  <c r="F151" i="2" s="1"/>
  <c r="G131" i="4"/>
  <c r="F131" i="4"/>
  <c r="AJ130" i="4"/>
  <c r="AJ147" i="4" s="1"/>
  <c r="AH150" i="2" s="1"/>
  <c r="AI130" i="4"/>
  <c r="AI147" i="4" s="1"/>
  <c r="AG150" i="2" s="1"/>
  <c r="AH130" i="4"/>
  <c r="AG130" i="4"/>
  <c r="AF130" i="4"/>
  <c r="AF147" i="4" s="1"/>
  <c r="AD150" i="2" s="1"/>
  <c r="AE130" i="4"/>
  <c r="AE147" i="4" s="1"/>
  <c r="AC150" i="2" s="1"/>
  <c r="AD130" i="4"/>
  <c r="AD147" i="4" s="1"/>
  <c r="AB150" i="2" s="1"/>
  <c r="AC130" i="4"/>
  <c r="AB130" i="4"/>
  <c r="AB147" i="4" s="1"/>
  <c r="Z150" i="2" s="1"/>
  <c r="AA130" i="4"/>
  <c r="AA147" i="4" s="1"/>
  <c r="Y150" i="2" s="1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2" i="4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6" i="8"/>
  <c r="B3" i="8"/>
  <c r="B2" i="8"/>
  <c r="AE217" i="24"/>
  <c r="AI216" i="24"/>
  <c r="AH198" i="24"/>
  <c r="AJ165" i="1" s="1"/>
  <c r="AG198" i="24"/>
  <c r="AI165" i="1" s="1"/>
  <c r="AF198" i="24"/>
  <c r="AH165" i="1" s="1"/>
  <c r="AE198" i="24"/>
  <c r="AG165" i="1" s="1"/>
  <c r="AD198" i="24"/>
  <c r="AF165" i="1" s="1"/>
  <c r="AC198" i="24"/>
  <c r="AE165" i="1" s="1"/>
  <c r="AB198" i="24"/>
  <c r="AD165" i="1" s="1"/>
  <c r="AA198" i="24"/>
  <c r="AC165" i="1" s="1"/>
  <c r="Z198" i="24"/>
  <c r="AB165" i="1" s="1"/>
  <c r="Y198" i="24"/>
  <c r="AA165" i="1" s="1"/>
  <c r="X198" i="24"/>
  <c r="W198" i="24"/>
  <c r="Y165" i="1" s="1"/>
  <c r="V198" i="24"/>
  <c r="X165" i="1" s="1"/>
  <c r="U198" i="24"/>
  <c r="W165" i="1" s="1"/>
  <c r="T198" i="24"/>
  <c r="V165" i="1" s="1"/>
  <c r="S198" i="24"/>
  <c r="U165" i="1" s="1"/>
  <c r="R198" i="24"/>
  <c r="T165" i="1" s="1"/>
  <c r="Q198" i="24"/>
  <c r="S165" i="1" s="1"/>
  <c r="P198" i="24"/>
  <c r="R165" i="1" s="1"/>
  <c r="O198" i="24"/>
  <c r="Q165" i="1" s="1"/>
  <c r="N198" i="24"/>
  <c r="P165" i="1" s="1"/>
  <c r="M198" i="24"/>
  <c r="O165" i="1" s="1"/>
  <c r="L198" i="24"/>
  <c r="K198" i="24"/>
  <c r="M165" i="1" s="1"/>
  <c r="J198" i="24"/>
  <c r="L165" i="1" s="1"/>
  <c r="I198" i="24"/>
  <c r="H198" i="24"/>
  <c r="J165" i="1" s="1"/>
  <c r="G198" i="24"/>
  <c r="F198" i="24"/>
  <c r="H165" i="1" s="1"/>
  <c r="E198" i="24"/>
  <c r="G165" i="1" s="1"/>
  <c r="D198" i="24"/>
  <c r="F165" i="1" s="1"/>
  <c r="AH197" i="24"/>
  <c r="AJ164" i="1" s="1"/>
  <c r="AG197" i="24"/>
  <c r="AF197" i="24"/>
  <c r="AH164" i="1" s="1"/>
  <c r="AE197" i="24"/>
  <c r="AG164" i="1" s="1"/>
  <c r="AD197" i="24"/>
  <c r="AF164" i="1" s="1"/>
  <c r="AC197" i="24"/>
  <c r="AE164" i="1" s="1"/>
  <c r="AB197" i="24"/>
  <c r="AD164" i="1" s="1"/>
  <c r="AA197" i="24"/>
  <c r="AC164" i="1" s="1"/>
  <c r="Z197" i="24"/>
  <c r="AB164" i="1" s="1"/>
  <c r="Y197" i="24"/>
  <c r="AA164" i="1" s="1"/>
  <c r="X197" i="24"/>
  <c r="Z164" i="1" s="1"/>
  <c r="W197" i="24"/>
  <c r="Y164" i="1" s="1"/>
  <c r="V197" i="24"/>
  <c r="X164" i="1" s="1"/>
  <c r="U197" i="24"/>
  <c r="W164" i="1" s="1"/>
  <c r="T197" i="24"/>
  <c r="V164" i="1" s="1"/>
  <c r="S197" i="24"/>
  <c r="U164" i="1" s="1"/>
  <c r="R197" i="24"/>
  <c r="T164" i="1" s="1"/>
  <c r="Q197" i="24"/>
  <c r="S164" i="1" s="1"/>
  <c r="P197" i="24"/>
  <c r="R164" i="1" s="1"/>
  <c r="O197" i="24"/>
  <c r="Q164" i="1" s="1"/>
  <c r="N197" i="24"/>
  <c r="P164" i="1" s="1"/>
  <c r="M197" i="24"/>
  <c r="O164" i="1" s="1"/>
  <c r="L197" i="24"/>
  <c r="N164" i="1" s="1"/>
  <c r="K197" i="24"/>
  <c r="M164" i="1" s="1"/>
  <c r="J197" i="24"/>
  <c r="L164" i="1" s="1"/>
  <c r="I197" i="24"/>
  <c r="H197" i="24"/>
  <c r="J164" i="1" s="1"/>
  <c r="G197" i="24"/>
  <c r="F197" i="24"/>
  <c r="H164" i="1" s="1"/>
  <c r="E197" i="24"/>
  <c r="G164" i="1" s="1"/>
  <c r="D197" i="24"/>
  <c r="F164" i="1" s="1"/>
  <c r="AH196" i="24"/>
  <c r="AJ163" i="1" s="1"/>
  <c r="AG196" i="24"/>
  <c r="AF196" i="24"/>
  <c r="AH163" i="1" s="1"/>
  <c r="AE196" i="24"/>
  <c r="AG163" i="1" s="1"/>
  <c r="AD196" i="24"/>
  <c r="AF163" i="1" s="1"/>
  <c r="AC196" i="24"/>
  <c r="AE163" i="1" s="1"/>
  <c r="AB196" i="24"/>
  <c r="AA196" i="24"/>
  <c r="AC163" i="1" s="1"/>
  <c r="Z196" i="24"/>
  <c r="AB163" i="1" s="1"/>
  <c r="Y196" i="24"/>
  <c r="AA163" i="1" s="1"/>
  <c r="X196" i="24"/>
  <c r="Z163" i="1" s="1"/>
  <c r="W196" i="24"/>
  <c r="Y163" i="1" s="1"/>
  <c r="V196" i="24"/>
  <c r="X163" i="1" s="1"/>
  <c r="U196" i="24"/>
  <c r="W163" i="1" s="1"/>
  <c r="T196" i="24"/>
  <c r="V163" i="1" s="1"/>
  <c r="S196" i="24"/>
  <c r="U163" i="1" s="1"/>
  <c r="R196" i="24"/>
  <c r="T163" i="1" s="1"/>
  <c r="Q196" i="24"/>
  <c r="S163" i="1" s="1"/>
  <c r="P196" i="24"/>
  <c r="O196" i="24"/>
  <c r="Q163" i="1" s="1"/>
  <c r="N196" i="24"/>
  <c r="P163" i="1" s="1"/>
  <c r="M196" i="24"/>
  <c r="L196" i="24"/>
  <c r="N163" i="1" s="1"/>
  <c r="K196" i="24"/>
  <c r="M163" i="1" s="1"/>
  <c r="J196" i="24"/>
  <c r="L163" i="1" s="1"/>
  <c r="I196" i="24"/>
  <c r="H196" i="24"/>
  <c r="J163" i="1" s="1"/>
  <c r="G196" i="24"/>
  <c r="F196" i="24"/>
  <c r="H163" i="1" s="1"/>
  <c r="E196" i="24"/>
  <c r="G163" i="1" s="1"/>
  <c r="D196" i="24"/>
  <c r="AH195" i="24"/>
  <c r="AJ162" i="1" s="1"/>
  <c r="AG195" i="24"/>
  <c r="AF195" i="24"/>
  <c r="AH162" i="1" s="1"/>
  <c r="AE195" i="24"/>
  <c r="AG162" i="1" s="1"/>
  <c r="AD195" i="24"/>
  <c r="AF162" i="1" s="1"/>
  <c r="AC195" i="24"/>
  <c r="AE162" i="1" s="1"/>
  <c r="AB195" i="24"/>
  <c r="AD162" i="1" s="1"/>
  <c r="AA195" i="24"/>
  <c r="Z195" i="24"/>
  <c r="AB162" i="1" s="1"/>
  <c r="Y195" i="24"/>
  <c r="AA162" i="1" s="1"/>
  <c r="X195" i="24"/>
  <c r="Z162" i="1" s="1"/>
  <c r="W195" i="24"/>
  <c r="V195" i="24"/>
  <c r="X162" i="1" s="1"/>
  <c r="U195" i="24"/>
  <c r="W162" i="1" s="1"/>
  <c r="T195" i="24"/>
  <c r="V162" i="1" s="1"/>
  <c r="S195" i="24"/>
  <c r="U162" i="1" s="1"/>
  <c r="R195" i="24"/>
  <c r="T162" i="1" s="1"/>
  <c r="Q195" i="24"/>
  <c r="S162" i="1" s="1"/>
  <c r="P195" i="24"/>
  <c r="R162" i="1" s="1"/>
  <c r="O195" i="24"/>
  <c r="Q162" i="1" s="1"/>
  <c r="N195" i="24"/>
  <c r="P162" i="1" s="1"/>
  <c r="M195" i="24"/>
  <c r="O162" i="1" s="1"/>
  <c r="L195" i="24"/>
  <c r="N162" i="1" s="1"/>
  <c r="K195" i="24"/>
  <c r="M162" i="1" s="1"/>
  <c r="J195" i="24"/>
  <c r="L162" i="1" s="1"/>
  <c r="I195" i="24"/>
  <c r="H195" i="24"/>
  <c r="J162" i="1" s="1"/>
  <c r="G195" i="24"/>
  <c r="F195" i="24"/>
  <c r="H162" i="1" s="1"/>
  <c r="E195" i="24"/>
  <c r="G162" i="1" s="1"/>
  <c r="D195" i="24"/>
  <c r="F162" i="1" s="1"/>
  <c r="AH194" i="24"/>
  <c r="AJ161" i="1" s="1"/>
  <c r="AG194" i="24"/>
  <c r="AI161" i="1" s="1"/>
  <c r="AF194" i="24"/>
  <c r="AH161" i="1" s="1"/>
  <c r="AE194" i="24"/>
  <c r="AG161" i="1" s="1"/>
  <c r="AD194" i="24"/>
  <c r="AF161" i="1" s="1"/>
  <c r="AC194" i="24"/>
  <c r="AE161" i="1" s="1"/>
  <c r="AB194" i="24"/>
  <c r="AD161" i="1" s="1"/>
  <c r="AA194" i="24"/>
  <c r="Z194" i="24"/>
  <c r="AB161" i="1" s="1"/>
  <c r="Y194" i="24"/>
  <c r="AA161" i="1" s="1"/>
  <c r="X194" i="24"/>
  <c r="W194" i="24"/>
  <c r="V194" i="24"/>
  <c r="X161" i="1" s="1"/>
  <c r="U194" i="24"/>
  <c r="W161" i="1" s="1"/>
  <c r="T194" i="24"/>
  <c r="V161" i="1" s="1"/>
  <c r="S194" i="24"/>
  <c r="U161" i="1" s="1"/>
  <c r="R194" i="24"/>
  <c r="T161" i="1" s="1"/>
  <c r="Q194" i="24"/>
  <c r="S161" i="1" s="1"/>
  <c r="P194" i="24"/>
  <c r="R161" i="1" s="1"/>
  <c r="O194" i="24"/>
  <c r="Q161" i="1" s="1"/>
  <c r="N194" i="24"/>
  <c r="P161" i="1" s="1"/>
  <c r="M194" i="24"/>
  <c r="O161" i="1" s="1"/>
  <c r="L194" i="24"/>
  <c r="K194" i="24"/>
  <c r="M161" i="1" s="1"/>
  <c r="J194" i="24"/>
  <c r="L161" i="1" s="1"/>
  <c r="I194" i="24"/>
  <c r="H194" i="24"/>
  <c r="J161" i="1" s="1"/>
  <c r="G194" i="24"/>
  <c r="F194" i="24"/>
  <c r="H161" i="1" s="1"/>
  <c r="E194" i="24"/>
  <c r="G161" i="1" s="1"/>
  <c r="D194" i="24"/>
  <c r="AH192" i="24"/>
  <c r="AJ159" i="1" s="1"/>
  <c r="AG192" i="24"/>
  <c r="AF192" i="24"/>
  <c r="AH159" i="1" s="1"/>
  <c r="AE192" i="24"/>
  <c r="AG159" i="1" s="1"/>
  <c r="AD192" i="24"/>
  <c r="AF159" i="1" s="1"/>
  <c r="AC192" i="24"/>
  <c r="AE159" i="1" s="1"/>
  <c r="AB192" i="24"/>
  <c r="AA192" i="24"/>
  <c r="AC159" i="1" s="1"/>
  <c r="Z192" i="24"/>
  <c r="AB159" i="1" s="1"/>
  <c r="Y192" i="24"/>
  <c r="AA159" i="1" s="1"/>
  <c r="X192" i="24"/>
  <c r="W192" i="24"/>
  <c r="Y159" i="1" s="1"/>
  <c r="V192" i="24"/>
  <c r="X159" i="1" s="1"/>
  <c r="U192" i="24"/>
  <c r="W159" i="1" s="1"/>
  <c r="T192" i="24"/>
  <c r="V159" i="1" s="1"/>
  <c r="S192" i="24"/>
  <c r="U159" i="1" s="1"/>
  <c r="R192" i="24"/>
  <c r="T159" i="1" s="1"/>
  <c r="Q192" i="24"/>
  <c r="S159" i="1" s="1"/>
  <c r="P192" i="24"/>
  <c r="R159" i="1" s="1"/>
  <c r="O192" i="24"/>
  <c r="Q159" i="1" s="1"/>
  <c r="N192" i="24"/>
  <c r="P159" i="1" s="1"/>
  <c r="M192" i="24"/>
  <c r="L192" i="24"/>
  <c r="K192" i="24"/>
  <c r="M159" i="1" s="1"/>
  <c r="J192" i="24"/>
  <c r="L159" i="1" s="1"/>
  <c r="I192" i="24"/>
  <c r="H192" i="24"/>
  <c r="J159" i="1" s="1"/>
  <c r="G192" i="24"/>
  <c r="F192" i="24"/>
  <c r="H159" i="1" s="1"/>
  <c r="E192" i="24"/>
  <c r="G159" i="1" s="1"/>
  <c r="D192" i="24"/>
  <c r="AH190" i="24"/>
  <c r="AJ157" i="1" s="1"/>
  <c r="AG190" i="24"/>
  <c r="AI157" i="1" s="1"/>
  <c r="AF190" i="24"/>
  <c r="AH157" i="1" s="1"/>
  <c r="AE190" i="24"/>
  <c r="AG157" i="1" s="1"/>
  <c r="AD190" i="24"/>
  <c r="AF157" i="1" s="1"/>
  <c r="AC190" i="24"/>
  <c r="AE157" i="1" s="1"/>
  <c r="AB190" i="24"/>
  <c r="AD157" i="1" s="1"/>
  <c r="AA190" i="24"/>
  <c r="Z190" i="24"/>
  <c r="AB157" i="1" s="1"/>
  <c r="Y190" i="24"/>
  <c r="AA157" i="1" s="1"/>
  <c r="X190" i="24"/>
  <c r="Z157" i="1" s="1"/>
  <c r="W190" i="24"/>
  <c r="V190" i="24"/>
  <c r="X157" i="1" s="1"/>
  <c r="U190" i="24"/>
  <c r="W157" i="1" s="1"/>
  <c r="T190" i="24"/>
  <c r="S190" i="24"/>
  <c r="U157" i="1" s="1"/>
  <c r="R190" i="24"/>
  <c r="T157" i="1" s="1"/>
  <c r="Q190" i="24"/>
  <c r="S157" i="1" s="1"/>
  <c r="P190" i="24"/>
  <c r="O190" i="24"/>
  <c r="Q157" i="1" s="1"/>
  <c r="N190" i="24"/>
  <c r="P157" i="1" s="1"/>
  <c r="M190" i="24"/>
  <c r="L190" i="24"/>
  <c r="N157" i="1" s="1"/>
  <c r="K190" i="24"/>
  <c r="M157" i="1" s="1"/>
  <c r="J190" i="24"/>
  <c r="L157" i="1" s="1"/>
  <c r="I190" i="24"/>
  <c r="H190" i="24"/>
  <c r="J157" i="1" s="1"/>
  <c r="G190" i="24"/>
  <c r="F190" i="24"/>
  <c r="H157" i="1" s="1"/>
  <c r="E190" i="24"/>
  <c r="G157" i="1" s="1"/>
  <c r="D190" i="24"/>
  <c r="AH189" i="24"/>
  <c r="AJ156" i="1" s="1"/>
  <c r="AG189" i="24"/>
  <c r="AF189" i="24"/>
  <c r="AE189" i="24"/>
  <c r="AG156" i="1" s="1"/>
  <c r="AD189" i="24"/>
  <c r="AF156" i="1" s="1"/>
  <c r="AC189" i="24"/>
  <c r="AE156" i="1" s="1"/>
  <c r="AB189" i="24"/>
  <c r="AD156" i="1" s="1"/>
  <c r="AA189" i="24"/>
  <c r="Z189" i="24"/>
  <c r="AB156" i="1" s="1"/>
  <c r="Y189" i="24"/>
  <c r="AA156" i="1" s="1"/>
  <c r="X189" i="24"/>
  <c r="W189" i="24"/>
  <c r="V189" i="24"/>
  <c r="X156" i="1" s="1"/>
  <c r="U189" i="24"/>
  <c r="W156" i="1" s="1"/>
  <c r="T189" i="24"/>
  <c r="V156" i="1" s="1"/>
  <c r="S189" i="24"/>
  <c r="U156" i="1" s="1"/>
  <c r="R189" i="24"/>
  <c r="T156" i="1" s="1"/>
  <c r="Q189" i="24"/>
  <c r="S156" i="1" s="1"/>
  <c r="P189" i="24"/>
  <c r="R156" i="1" s="1"/>
  <c r="O189" i="24"/>
  <c r="Q156" i="1" s="1"/>
  <c r="N189" i="24"/>
  <c r="P156" i="1" s="1"/>
  <c r="M189" i="24"/>
  <c r="O156" i="1" s="1"/>
  <c r="L189" i="24"/>
  <c r="K189" i="24"/>
  <c r="M156" i="1" s="1"/>
  <c r="J189" i="24"/>
  <c r="L156" i="1" s="1"/>
  <c r="I189" i="24"/>
  <c r="H189" i="24"/>
  <c r="G189" i="24"/>
  <c r="F189" i="24"/>
  <c r="H156" i="1" s="1"/>
  <c r="E189" i="24"/>
  <c r="G156" i="1" s="1"/>
  <c r="D189" i="24"/>
  <c r="F156" i="1" s="1"/>
  <c r="AH188" i="24"/>
  <c r="AJ155" i="1" s="1"/>
  <c r="AG188" i="24"/>
  <c r="AF188" i="24"/>
  <c r="AH155" i="1" s="1"/>
  <c r="AE188" i="24"/>
  <c r="AG155" i="1" s="1"/>
  <c r="AD188" i="24"/>
  <c r="AF155" i="1" s="1"/>
  <c r="AC188" i="24"/>
  <c r="AE155" i="1" s="1"/>
  <c r="AB188" i="24"/>
  <c r="AD155" i="1" s="1"/>
  <c r="AA188" i="24"/>
  <c r="Z188" i="24"/>
  <c r="AB155" i="1" s="1"/>
  <c r="Y188" i="24"/>
  <c r="AA155" i="1" s="1"/>
  <c r="X188" i="24"/>
  <c r="Z155" i="1" s="1"/>
  <c r="W188" i="24"/>
  <c r="Y155" i="1" s="1"/>
  <c r="V188" i="24"/>
  <c r="X155" i="1" s="1"/>
  <c r="U188" i="24"/>
  <c r="W155" i="1" s="1"/>
  <c r="T188" i="24"/>
  <c r="V155" i="1" s="1"/>
  <c r="S188" i="24"/>
  <c r="U155" i="1" s="1"/>
  <c r="R188" i="24"/>
  <c r="T155" i="1" s="1"/>
  <c r="Q188" i="24"/>
  <c r="S155" i="1" s="1"/>
  <c r="P188" i="24"/>
  <c r="R155" i="1" s="1"/>
  <c r="O188" i="24"/>
  <c r="Q155" i="1" s="1"/>
  <c r="N188" i="24"/>
  <c r="P155" i="1" s="1"/>
  <c r="M188" i="24"/>
  <c r="L188" i="24"/>
  <c r="K188" i="24"/>
  <c r="M155" i="1" s="1"/>
  <c r="J188" i="24"/>
  <c r="L155" i="1" s="1"/>
  <c r="I188" i="24"/>
  <c r="H188" i="24"/>
  <c r="J155" i="1" s="1"/>
  <c r="G188" i="24"/>
  <c r="F188" i="24"/>
  <c r="H155" i="1" s="1"/>
  <c r="E188" i="24"/>
  <c r="G155" i="1" s="1"/>
  <c r="D188" i="24"/>
  <c r="AH187" i="24"/>
  <c r="AJ154" i="1" s="1"/>
  <c r="AG187" i="24"/>
  <c r="AI154" i="1" s="1"/>
  <c r="AF187" i="24"/>
  <c r="AH154" i="1" s="1"/>
  <c r="AE187" i="24"/>
  <c r="AG154" i="1" s="1"/>
  <c r="AD187" i="24"/>
  <c r="AF154" i="1" s="1"/>
  <c r="AC187" i="24"/>
  <c r="AE154" i="1" s="1"/>
  <c r="AB187" i="24"/>
  <c r="AD154" i="1" s="1"/>
  <c r="AA187" i="24"/>
  <c r="AC154" i="1" s="1"/>
  <c r="Z187" i="24"/>
  <c r="AB154" i="1" s="1"/>
  <c r="Y187" i="24"/>
  <c r="AA154" i="1" s="1"/>
  <c r="X187" i="24"/>
  <c r="Z154" i="1" s="1"/>
  <c r="W187" i="24"/>
  <c r="Y154" i="1" s="1"/>
  <c r="V187" i="24"/>
  <c r="X154" i="1" s="1"/>
  <c r="U187" i="24"/>
  <c r="W154" i="1" s="1"/>
  <c r="T187" i="24"/>
  <c r="V154" i="1" s="1"/>
  <c r="S187" i="24"/>
  <c r="U154" i="1" s="1"/>
  <c r="R187" i="24"/>
  <c r="T154" i="1" s="1"/>
  <c r="Q187" i="24"/>
  <c r="S154" i="1" s="1"/>
  <c r="P187" i="24"/>
  <c r="R154" i="1" s="1"/>
  <c r="O187" i="24"/>
  <c r="Q154" i="1" s="1"/>
  <c r="N187" i="24"/>
  <c r="P154" i="1" s="1"/>
  <c r="M187" i="24"/>
  <c r="O154" i="1" s="1"/>
  <c r="L187" i="24"/>
  <c r="N154" i="1" s="1"/>
  <c r="K187" i="24"/>
  <c r="M154" i="1" s="1"/>
  <c r="J187" i="24"/>
  <c r="L154" i="1" s="1"/>
  <c r="I187" i="24"/>
  <c r="K154" i="1" s="1"/>
  <c r="H187" i="24"/>
  <c r="J154" i="1" s="1"/>
  <c r="G187" i="24"/>
  <c r="F187" i="24"/>
  <c r="H154" i="1" s="1"/>
  <c r="E187" i="24"/>
  <c r="G154" i="1" s="1"/>
  <c r="D187" i="24"/>
  <c r="AI178" i="24"/>
  <c r="AI177" i="24"/>
  <c r="AI176" i="24"/>
  <c r="AI175" i="24"/>
  <c r="AI174" i="24"/>
  <c r="AI173" i="24"/>
  <c r="AI171" i="24"/>
  <c r="AI170" i="24"/>
  <c r="AI169" i="24"/>
  <c r="AI168" i="24"/>
  <c r="AI167" i="24"/>
  <c r="AI166" i="24"/>
  <c r="AI165" i="24"/>
  <c r="AI164" i="24"/>
  <c r="AI163" i="24"/>
  <c r="AI162" i="24"/>
  <c r="AI161" i="24"/>
  <c r="AI160" i="24"/>
  <c r="AI159" i="24"/>
  <c r="AI158" i="24"/>
  <c r="AI157" i="24"/>
  <c r="AI141" i="24"/>
  <c r="AH137" i="24"/>
  <c r="AH200" i="24" s="1"/>
  <c r="AG137" i="24"/>
  <c r="AF137" i="24"/>
  <c r="AE137" i="24"/>
  <c r="AD137" i="24"/>
  <c r="AC137" i="24"/>
  <c r="AC200" i="24" s="1"/>
  <c r="AB137" i="24"/>
  <c r="AA137" i="24"/>
  <c r="Z137" i="24"/>
  <c r="Y137" i="24"/>
  <c r="X137" i="24"/>
  <c r="W137" i="24"/>
  <c r="V137" i="24"/>
  <c r="U137" i="24"/>
  <c r="T137" i="24"/>
  <c r="S137" i="24"/>
  <c r="R137" i="24"/>
  <c r="Q137" i="24"/>
  <c r="P137" i="24"/>
  <c r="O137" i="24"/>
  <c r="N137" i="24"/>
  <c r="M137" i="24"/>
  <c r="L137" i="24"/>
  <c r="K137" i="24"/>
  <c r="J137" i="24"/>
  <c r="I137" i="24"/>
  <c r="H137" i="24"/>
  <c r="G137" i="24"/>
  <c r="F137" i="24"/>
  <c r="E137" i="24"/>
  <c r="D137" i="24"/>
  <c r="AI136" i="24"/>
  <c r="C136" i="24"/>
  <c r="AI135" i="24"/>
  <c r="C135" i="24"/>
  <c r="AI134" i="24"/>
  <c r="C134" i="24"/>
  <c r="AI133" i="24"/>
  <c r="C133" i="24"/>
  <c r="AI132" i="24"/>
  <c r="C132" i="24"/>
  <c r="AI131" i="24"/>
  <c r="C131" i="24"/>
  <c r="AI130" i="24"/>
  <c r="C130" i="24"/>
  <c r="AI129" i="24"/>
  <c r="C129" i="24"/>
  <c r="AI128" i="24"/>
  <c r="C128" i="24"/>
  <c r="AI127" i="24"/>
  <c r="C127" i="24"/>
  <c r="AI126" i="24"/>
  <c r="C126" i="24"/>
  <c r="AI125" i="24"/>
  <c r="C125" i="24"/>
  <c r="AI124" i="24"/>
  <c r="C124" i="24"/>
  <c r="AI123" i="24"/>
  <c r="C123" i="24"/>
  <c r="AI122" i="24"/>
  <c r="C122" i="24"/>
  <c r="AI121" i="24"/>
  <c r="C121" i="24"/>
  <c r="AI120" i="24"/>
  <c r="C120" i="24"/>
  <c r="AI119" i="24"/>
  <c r="C119" i="24"/>
  <c r="AI118" i="24"/>
  <c r="C118" i="24"/>
  <c r="AI117" i="24"/>
  <c r="C117" i="24"/>
  <c r="AI116" i="24"/>
  <c r="C116" i="24"/>
  <c r="AI115" i="24"/>
  <c r="C115" i="24"/>
  <c r="AI114" i="24"/>
  <c r="C114" i="24"/>
  <c r="AI113" i="24"/>
  <c r="C113" i="24"/>
  <c r="AI112" i="24"/>
  <c r="C112" i="24"/>
  <c r="AI111" i="24"/>
  <c r="C111" i="24"/>
  <c r="AI110" i="24"/>
  <c r="C110" i="24"/>
  <c r="AI109" i="24"/>
  <c r="C109" i="24"/>
  <c r="AI108" i="24"/>
  <c r="C108" i="24"/>
  <c r="AI107" i="24"/>
  <c r="C107" i="24"/>
  <c r="AI106" i="24"/>
  <c r="C106" i="24"/>
  <c r="AI105" i="24"/>
  <c r="C105" i="24"/>
  <c r="AI104" i="24"/>
  <c r="C104" i="24"/>
  <c r="AI103" i="24"/>
  <c r="C103" i="24"/>
  <c r="AI102" i="24"/>
  <c r="C102" i="24"/>
  <c r="AI101" i="24"/>
  <c r="C101" i="24"/>
  <c r="AI100" i="24"/>
  <c r="C100" i="24"/>
  <c r="AI99" i="24"/>
  <c r="C99" i="24"/>
  <c r="AI98" i="24"/>
  <c r="C98" i="24"/>
  <c r="AI97" i="24"/>
  <c r="C97" i="24"/>
  <c r="AI96" i="24"/>
  <c r="C96" i="24"/>
  <c r="AI95" i="24"/>
  <c r="C95" i="24"/>
  <c r="AI94" i="24"/>
  <c r="C94" i="24"/>
  <c r="AI93" i="24"/>
  <c r="C93" i="24"/>
  <c r="AI92" i="24"/>
  <c r="C92" i="24"/>
  <c r="AI91" i="24"/>
  <c r="C91" i="24"/>
  <c r="AI90" i="24"/>
  <c r="C90" i="24"/>
  <c r="AI89" i="24"/>
  <c r="C89" i="24"/>
  <c r="AI88" i="24"/>
  <c r="C88" i="24"/>
  <c r="AI87" i="24"/>
  <c r="C87" i="24"/>
  <c r="AI86" i="24"/>
  <c r="C86" i="24"/>
  <c r="AI85" i="24"/>
  <c r="C85" i="24"/>
  <c r="AI84" i="24"/>
  <c r="C84" i="24"/>
  <c r="AI83" i="24"/>
  <c r="C83" i="24"/>
  <c r="AI82" i="24"/>
  <c r="C82" i="24"/>
  <c r="AI81" i="24"/>
  <c r="C81" i="24"/>
  <c r="AI80" i="24"/>
  <c r="C80" i="24"/>
  <c r="AI79" i="24"/>
  <c r="C79" i="24"/>
  <c r="AI78" i="24"/>
  <c r="C78" i="24"/>
  <c r="AI77" i="24"/>
  <c r="C77" i="24"/>
  <c r="AI76" i="24"/>
  <c r="C76" i="24"/>
  <c r="AI75" i="24"/>
  <c r="C75" i="24"/>
  <c r="AI74" i="24"/>
  <c r="C74" i="24"/>
  <c r="AI73" i="24"/>
  <c r="C73" i="24"/>
  <c r="AI72" i="24"/>
  <c r="C72" i="24"/>
  <c r="AI71" i="24"/>
  <c r="C71" i="24"/>
  <c r="AI70" i="24"/>
  <c r="C70" i="24"/>
  <c r="AI69" i="24"/>
  <c r="C69" i="24"/>
  <c r="AI68" i="24"/>
  <c r="C68" i="24"/>
  <c r="AI67" i="24"/>
  <c r="C67" i="24"/>
  <c r="AI66" i="24"/>
  <c r="C66" i="24"/>
  <c r="AI65" i="24"/>
  <c r="C65" i="24"/>
  <c r="AI64" i="24"/>
  <c r="C64" i="24"/>
  <c r="AI63" i="24"/>
  <c r="C63" i="24"/>
  <c r="AI62" i="24"/>
  <c r="C62" i="24"/>
  <c r="AI61" i="24"/>
  <c r="C61" i="24"/>
  <c r="AI60" i="24"/>
  <c r="C60" i="24"/>
  <c r="AI59" i="24"/>
  <c r="C59" i="24"/>
  <c r="AI58" i="24"/>
  <c r="C58" i="24"/>
  <c r="AI57" i="24"/>
  <c r="C57" i="24"/>
  <c r="AI56" i="24"/>
  <c r="C56" i="24"/>
  <c r="AI55" i="24"/>
  <c r="C55" i="24"/>
  <c r="AI54" i="24"/>
  <c r="C54" i="24"/>
  <c r="AI53" i="24"/>
  <c r="C53" i="24"/>
  <c r="AI52" i="24"/>
  <c r="C52" i="24"/>
  <c r="AI51" i="24"/>
  <c r="C51" i="24"/>
  <c r="AI50" i="24"/>
  <c r="C50" i="24"/>
  <c r="AI49" i="24"/>
  <c r="C49" i="24"/>
  <c r="AI48" i="24"/>
  <c r="C48" i="24"/>
  <c r="AI47" i="24"/>
  <c r="C47" i="24"/>
  <c r="AI46" i="24"/>
  <c r="C46" i="24"/>
  <c r="AI45" i="24"/>
  <c r="C45" i="24"/>
  <c r="AI44" i="24"/>
  <c r="C44" i="24"/>
  <c r="AI43" i="24"/>
  <c r="C43" i="24"/>
  <c r="AI42" i="24"/>
  <c r="C42" i="24"/>
  <c r="AI41" i="24"/>
  <c r="C41" i="24"/>
  <c r="AI40" i="24"/>
  <c r="C40" i="24"/>
  <c r="AI39" i="24"/>
  <c r="C39" i="24"/>
  <c r="AI38" i="24"/>
  <c r="C38" i="24"/>
  <c r="AI37" i="24"/>
  <c r="C37" i="24"/>
  <c r="AI36" i="24"/>
  <c r="C36" i="24"/>
  <c r="AI35" i="24"/>
  <c r="C35" i="24"/>
  <c r="AI34" i="24"/>
  <c r="C34" i="24"/>
  <c r="AI33" i="24"/>
  <c r="C33" i="24"/>
  <c r="AI32" i="24"/>
  <c r="C32" i="24"/>
  <c r="AI31" i="24"/>
  <c r="C31" i="24"/>
  <c r="AI30" i="24"/>
  <c r="C30" i="24"/>
  <c r="AI29" i="24"/>
  <c r="C29" i="24"/>
  <c r="AI28" i="24"/>
  <c r="C28" i="24"/>
  <c r="AI27" i="24"/>
  <c r="C27" i="24"/>
  <c r="AI26" i="24"/>
  <c r="C26" i="24"/>
  <c r="AI25" i="24"/>
  <c r="C25" i="24"/>
  <c r="AI24" i="24"/>
  <c r="C24" i="24"/>
  <c r="AI23" i="24"/>
  <c r="C23" i="24"/>
  <c r="AI22" i="24"/>
  <c r="C22" i="24"/>
  <c r="AI21" i="24"/>
  <c r="C21" i="24"/>
  <c r="AI20" i="24"/>
  <c r="C20" i="24"/>
  <c r="AI19" i="24"/>
  <c r="C19" i="24"/>
  <c r="AI18" i="24"/>
  <c r="C18" i="24"/>
  <c r="AI17" i="24"/>
  <c r="C17" i="24"/>
  <c r="AI16" i="24"/>
  <c r="C16" i="24"/>
  <c r="AI15" i="24"/>
  <c r="C15" i="24"/>
  <c r="AI14" i="24"/>
  <c r="C14" i="24"/>
  <c r="AI13" i="24"/>
  <c r="C13" i="24"/>
  <c r="AI12" i="24"/>
  <c r="C12" i="24"/>
  <c r="AI11" i="24"/>
  <c r="C11" i="24"/>
  <c r="AI10" i="24"/>
  <c r="C10" i="24"/>
  <c r="AI9" i="24"/>
  <c r="C9" i="24"/>
  <c r="AI8" i="24"/>
  <c r="C8" i="24"/>
  <c r="AI7" i="24"/>
  <c r="C7" i="24"/>
  <c r="D3" i="24"/>
  <c r="D5" i="24" s="1"/>
  <c r="F5" i="5" s="1"/>
  <c r="D1" i="24"/>
  <c r="AG217" i="2"/>
  <c r="T217" i="2"/>
  <c r="R217" i="2"/>
  <c r="AI216" i="2"/>
  <c r="AH198" i="2"/>
  <c r="AJ125" i="1" s="1"/>
  <c r="AG198" i="2"/>
  <c r="AI125" i="1" s="1"/>
  <c r="AF198" i="2"/>
  <c r="AH125" i="1" s="1"/>
  <c r="AE198" i="2"/>
  <c r="AD198" i="2"/>
  <c r="AF125" i="1" s="1"/>
  <c r="AC198" i="2"/>
  <c r="AE125" i="1" s="1"/>
  <c r="AB198" i="2"/>
  <c r="AD125" i="1" s="1"/>
  <c r="AA198" i="2"/>
  <c r="AC125" i="1" s="1"/>
  <c r="Z198" i="2"/>
  <c r="AB125" i="1" s="1"/>
  <c r="Y198" i="2"/>
  <c r="AA125" i="1" s="1"/>
  <c r="X198" i="2"/>
  <c r="W198" i="2"/>
  <c r="V198" i="2"/>
  <c r="X125" i="1" s="1"/>
  <c r="U198" i="2"/>
  <c r="W125" i="1" s="1"/>
  <c r="T198" i="2"/>
  <c r="V125" i="1" s="1"/>
  <c r="S198" i="2"/>
  <c r="U125" i="1" s="1"/>
  <c r="R198" i="2"/>
  <c r="T125" i="1" s="1"/>
  <c r="Q198" i="2"/>
  <c r="S125" i="1" s="1"/>
  <c r="P198" i="2"/>
  <c r="R125" i="1" s="1"/>
  <c r="O198" i="2"/>
  <c r="Q125" i="1" s="1"/>
  <c r="N198" i="2"/>
  <c r="P125" i="1" s="1"/>
  <c r="M198" i="2"/>
  <c r="O125" i="1" s="1"/>
  <c r="L198" i="2"/>
  <c r="K198" i="2"/>
  <c r="J198" i="2"/>
  <c r="L125" i="1" s="1"/>
  <c r="I198" i="2"/>
  <c r="K125" i="1" s="1"/>
  <c r="H198" i="2"/>
  <c r="J125" i="1" s="1"/>
  <c r="G198" i="2"/>
  <c r="I125" i="1" s="1"/>
  <c r="F198" i="2"/>
  <c r="H125" i="1" s="1"/>
  <c r="E198" i="2"/>
  <c r="G125" i="1" s="1"/>
  <c r="D198" i="2"/>
  <c r="F125" i="1" s="1"/>
  <c r="AH197" i="2"/>
  <c r="AJ124" i="1" s="1"/>
  <c r="AG197" i="2"/>
  <c r="AI124" i="1" s="1"/>
  <c r="AF197" i="2"/>
  <c r="AH124" i="1" s="1"/>
  <c r="AE197" i="2"/>
  <c r="AG124" i="1" s="1"/>
  <c r="AD197" i="2"/>
  <c r="AF124" i="1" s="1"/>
  <c r="AC197" i="2"/>
  <c r="AE124" i="1" s="1"/>
  <c r="AB197" i="2"/>
  <c r="AD124" i="1" s="1"/>
  <c r="AA197" i="2"/>
  <c r="AC124" i="1" s="1"/>
  <c r="Z197" i="2"/>
  <c r="AB124" i="1" s="1"/>
  <c r="Y197" i="2"/>
  <c r="AA124" i="1" s="1"/>
  <c r="X197" i="2"/>
  <c r="Z124" i="1" s="1"/>
  <c r="W197" i="2"/>
  <c r="Y124" i="1" s="1"/>
  <c r="V197" i="2"/>
  <c r="X124" i="1" s="1"/>
  <c r="U197" i="2"/>
  <c r="W124" i="1" s="1"/>
  <c r="T197" i="2"/>
  <c r="V124" i="1" s="1"/>
  <c r="S197" i="2"/>
  <c r="U124" i="1" s="1"/>
  <c r="R197" i="2"/>
  <c r="T124" i="1" s="1"/>
  <c r="Q197" i="2"/>
  <c r="S124" i="1" s="1"/>
  <c r="P197" i="2"/>
  <c r="R124" i="1" s="1"/>
  <c r="O197" i="2"/>
  <c r="Q124" i="1" s="1"/>
  <c r="N197" i="2"/>
  <c r="P124" i="1" s="1"/>
  <c r="M197" i="2"/>
  <c r="O124" i="1" s="1"/>
  <c r="L197" i="2"/>
  <c r="N124" i="1" s="1"/>
  <c r="K197" i="2"/>
  <c r="M124" i="1" s="1"/>
  <c r="J197" i="2"/>
  <c r="L124" i="1" s="1"/>
  <c r="I197" i="2"/>
  <c r="K124" i="1" s="1"/>
  <c r="H197" i="2"/>
  <c r="J124" i="1" s="1"/>
  <c r="G197" i="2"/>
  <c r="I124" i="1" s="1"/>
  <c r="F197" i="2"/>
  <c r="H124" i="1" s="1"/>
  <c r="E197" i="2"/>
  <c r="G124" i="1" s="1"/>
  <c r="D197" i="2"/>
  <c r="F124" i="1" s="1"/>
  <c r="AH196" i="2"/>
  <c r="AJ123" i="1" s="1"/>
  <c r="AG196" i="2"/>
  <c r="AF196" i="2"/>
  <c r="AH123" i="1" s="1"/>
  <c r="AE196" i="2"/>
  <c r="AG123" i="1" s="1"/>
  <c r="AD196" i="2"/>
  <c r="AF123" i="1" s="1"/>
  <c r="AC196" i="2"/>
  <c r="AE123" i="1" s="1"/>
  <c r="AB196" i="2"/>
  <c r="AD123" i="1" s="1"/>
  <c r="AA196" i="2"/>
  <c r="AC123" i="1" s="1"/>
  <c r="Z196" i="2"/>
  <c r="AB123" i="1" s="1"/>
  <c r="Y196" i="2"/>
  <c r="AA123" i="1" s="1"/>
  <c r="X196" i="2"/>
  <c r="W196" i="2"/>
  <c r="Y123" i="1" s="1"/>
  <c r="V196" i="2"/>
  <c r="X123" i="1" s="1"/>
  <c r="U196" i="2"/>
  <c r="T196" i="2"/>
  <c r="V123" i="1" s="1"/>
  <c r="S196" i="2"/>
  <c r="U123" i="1" s="1"/>
  <c r="R196" i="2"/>
  <c r="T123" i="1" s="1"/>
  <c r="Q196" i="2"/>
  <c r="S123" i="1" s="1"/>
  <c r="P196" i="2"/>
  <c r="R123" i="1" s="1"/>
  <c r="O196" i="2"/>
  <c r="Q123" i="1" s="1"/>
  <c r="N196" i="2"/>
  <c r="P123" i="1" s="1"/>
  <c r="M196" i="2"/>
  <c r="O123" i="1" s="1"/>
  <c r="L196" i="2"/>
  <c r="K196" i="2"/>
  <c r="M123" i="1" s="1"/>
  <c r="J196" i="2"/>
  <c r="L123" i="1" s="1"/>
  <c r="I196" i="2"/>
  <c r="H196" i="2"/>
  <c r="J123" i="1" s="1"/>
  <c r="G196" i="2"/>
  <c r="I123" i="1" s="1"/>
  <c r="F196" i="2"/>
  <c r="H123" i="1" s="1"/>
  <c r="E196" i="2"/>
  <c r="G123" i="1" s="1"/>
  <c r="D196" i="2"/>
  <c r="F123" i="1" s="1"/>
  <c r="AH195" i="2"/>
  <c r="AJ122" i="1" s="1"/>
  <c r="AG195" i="2"/>
  <c r="AF195" i="2"/>
  <c r="AE195" i="2"/>
  <c r="AG122" i="1" s="1"/>
  <c r="AD195" i="2"/>
  <c r="AF122" i="1" s="1"/>
  <c r="AC195" i="2"/>
  <c r="AE122" i="1" s="1"/>
  <c r="AB195" i="2"/>
  <c r="AD122" i="1" s="1"/>
  <c r="AA195" i="2"/>
  <c r="AC122" i="1" s="1"/>
  <c r="Z195" i="2"/>
  <c r="AB122" i="1" s="1"/>
  <c r="Y195" i="2"/>
  <c r="AA122" i="1" s="1"/>
  <c r="X195" i="2"/>
  <c r="W195" i="2"/>
  <c r="V195" i="2"/>
  <c r="X122" i="1" s="1"/>
  <c r="U195" i="2"/>
  <c r="T195" i="2"/>
  <c r="V122" i="1" s="1"/>
  <c r="S195" i="2"/>
  <c r="U122" i="1" s="1"/>
  <c r="R195" i="2"/>
  <c r="T122" i="1" s="1"/>
  <c r="Q195" i="2"/>
  <c r="S122" i="1" s="1"/>
  <c r="P195" i="2"/>
  <c r="R122" i="1" s="1"/>
  <c r="O195" i="2"/>
  <c r="Q122" i="1" s="1"/>
  <c r="N195" i="2"/>
  <c r="P122" i="1" s="1"/>
  <c r="M195" i="2"/>
  <c r="O122" i="1" s="1"/>
  <c r="L195" i="2"/>
  <c r="K195" i="2"/>
  <c r="J195" i="2"/>
  <c r="L122" i="1" s="1"/>
  <c r="I195" i="2"/>
  <c r="K122" i="1" s="1"/>
  <c r="H195" i="2"/>
  <c r="J122" i="1" s="1"/>
  <c r="G195" i="2"/>
  <c r="I122" i="1" s="1"/>
  <c r="F195" i="2"/>
  <c r="H122" i="1" s="1"/>
  <c r="E195" i="2"/>
  <c r="G122" i="1" s="1"/>
  <c r="D195" i="2"/>
  <c r="F122" i="1" s="1"/>
  <c r="AH194" i="2"/>
  <c r="AJ121" i="1" s="1"/>
  <c r="AG194" i="2"/>
  <c r="AI121" i="1" s="1"/>
  <c r="AF194" i="2"/>
  <c r="AH121" i="1" s="1"/>
  <c r="AE194" i="2"/>
  <c r="AG121" i="1" s="1"/>
  <c r="AD194" i="2"/>
  <c r="AF121" i="1" s="1"/>
  <c r="AC194" i="2"/>
  <c r="AE121" i="1" s="1"/>
  <c r="AB194" i="2"/>
  <c r="AD121" i="1" s="1"/>
  <c r="AA194" i="2"/>
  <c r="AC121" i="1" s="1"/>
  <c r="Z194" i="2"/>
  <c r="AB121" i="1" s="1"/>
  <c r="Y194" i="2"/>
  <c r="AA121" i="1" s="1"/>
  <c r="X194" i="2"/>
  <c r="W194" i="2"/>
  <c r="V194" i="2"/>
  <c r="U194" i="2"/>
  <c r="W121" i="1" s="1"/>
  <c r="T194" i="2"/>
  <c r="V121" i="1" s="1"/>
  <c r="S194" i="2"/>
  <c r="U121" i="1" s="1"/>
  <c r="R194" i="2"/>
  <c r="T121" i="1" s="1"/>
  <c r="Q194" i="2"/>
  <c r="S121" i="1" s="1"/>
  <c r="P194" i="2"/>
  <c r="R121" i="1" s="1"/>
  <c r="O194" i="2"/>
  <c r="Q121" i="1" s="1"/>
  <c r="N194" i="2"/>
  <c r="P121" i="1" s="1"/>
  <c r="M194" i="2"/>
  <c r="O121" i="1" s="1"/>
  <c r="L194" i="2"/>
  <c r="K194" i="2"/>
  <c r="J194" i="2"/>
  <c r="I194" i="2"/>
  <c r="K121" i="1" s="1"/>
  <c r="H194" i="2"/>
  <c r="J121" i="1" s="1"/>
  <c r="G194" i="2"/>
  <c r="I121" i="1" s="1"/>
  <c r="F194" i="2"/>
  <c r="H121" i="1" s="1"/>
  <c r="E194" i="2"/>
  <c r="G121" i="1" s="1"/>
  <c r="D194" i="2"/>
  <c r="F121" i="1" s="1"/>
  <c r="AH192" i="2"/>
  <c r="AG192" i="2"/>
  <c r="AF192" i="2"/>
  <c r="AE192" i="2"/>
  <c r="AG119" i="1" s="1"/>
  <c r="AD192" i="2"/>
  <c r="AF119" i="1" s="1"/>
  <c r="AC192" i="2"/>
  <c r="AE119" i="1" s="1"/>
  <c r="AB192" i="2"/>
  <c r="AD119" i="1" s="1"/>
  <c r="AA192" i="2"/>
  <c r="AC119" i="1" s="1"/>
  <c r="Z192" i="2"/>
  <c r="AB119" i="1" s="1"/>
  <c r="Y192" i="2"/>
  <c r="AA119" i="1" s="1"/>
  <c r="X192" i="2"/>
  <c r="W192" i="2"/>
  <c r="Y119" i="1" s="1"/>
  <c r="V192" i="2"/>
  <c r="X119" i="1" s="1"/>
  <c r="U192" i="2"/>
  <c r="T192" i="2"/>
  <c r="V119" i="1" s="1"/>
  <c r="S192" i="2"/>
  <c r="U119" i="1" s="1"/>
  <c r="R192" i="2"/>
  <c r="T119" i="1" s="1"/>
  <c r="Q192" i="2"/>
  <c r="S119" i="1" s="1"/>
  <c r="P192" i="2"/>
  <c r="R119" i="1" s="1"/>
  <c r="O192" i="2"/>
  <c r="Q119" i="1" s="1"/>
  <c r="N192" i="2"/>
  <c r="P119" i="1" s="1"/>
  <c r="M192" i="2"/>
  <c r="O119" i="1" s="1"/>
  <c r="L192" i="2"/>
  <c r="K192" i="2"/>
  <c r="M119" i="1" s="1"/>
  <c r="J192" i="2"/>
  <c r="L119" i="1" s="1"/>
  <c r="I192" i="2"/>
  <c r="K119" i="1" s="1"/>
  <c r="H192" i="2"/>
  <c r="J119" i="1" s="1"/>
  <c r="G192" i="2"/>
  <c r="I119" i="1" s="1"/>
  <c r="F192" i="2"/>
  <c r="H119" i="1" s="1"/>
  <c r="E192" i="2"/>
  <c r="G119" i="1" s="1"/>
  <c r="D192" i="2"/>
  <c r="F119" i="1" s="1"/>
  <c r="AH190" i="2"/>
  <c r="AG190" i="2"/>
  <c r="AI117" i="1" s="1"/>
  <c r="AF190" i="2"/>
  <c r="AH117" i="1" s="1"/>
  <c r="AE190" i="2"/>
  <c r="AG117" i="1" s="1"/>
  <c r="AD190" i="2"/>
  <c r="AF117" i="1" s="1"/>
  <c r="AC190" i="2"/>
  <c r="AE117" i="1" s="1"/>
  <c r="AB190" i="2"/>
  <c r="AD117" i="1" s="1"/>
  <c r="AA190" i="2"/>
  <c r="AC117" i="1" s="1"/>
  <c r="Z190" i="2"/>
  <c r="AB117" i="1" s="1"/>
  <c r="Y190" i="2"/>
  <c r="AA117" i="1" s="1"/>
  <c r="X190" i="2"/>
  <c r="W190" i="2"/>
  <c r="V190" i="2"/>
  <c r="U190" i="2"/>
  <c r="W117" i="1" s="1"/>
  <c r="T190" i="2"/>
  <c r="V117" i="1" s="1"/>
  <c r="S190" i="2"/>
  <c r="U117" i="1" s="1"/>
  <c r="R190" i="2"/>
  <c r="T117" i="1" s="1"/>
  <c r="Q190" i="2"/>
  <c r="S117" i="1" s="1"/>
  <c r="P190" i="2"/>
  <c r="R117" i="1" s="1"/>
  <c r="O190" i="2"/>
  <c r="Q117" i="1" s="1"/>
  <c r="N190" i="2"/>
  <c r="P117" i="1" s="1"/>
  <c r="M190" i="2"/>
  <c r="O117" i="1" s="1"/>
  <c r="L190" i="2"/>
  <c r="K190" i="2"/>
  <c r="J190" i="2"/>
  <c r="I190" i="2"/>
  <c r="K117" i="1" s="1"/>
  <c r="H190" i="2"/>
  <c r="J117" i="1" s="1"/>
  <c r="G190" i="2"/>
  <c r="I117" i="1" s="1"/>
  <c r="F190" i="2"/>
  <c r="H117" i="1" s="1"/>
  <c r="E190" i="2"/>
  <c r="G117" i="1" s="1"/>
  <c r="D190" i="2"/>
  <c r="F117" i="1" s="1"/>
  <c r="AH189" i="2"/>
  <c r="AG189" i="2"/>
  <c r="AI116" i="1" s="1"/>
  <c r="AF189" i="2"/>
  <c r="AH116" i="1" s="1"/>
  <c r="AE189" i="2"/>
  <c r="AG116" i="1" s="1"/>
  <c r="AD189" i="2"/>
  <c r="AF116" i="1" s="1"/>
  <c r="AC189" i="2"/>
  <c r="AE116" i="1" s="1"/>
  <c r="AB189" i="2"/>
  <c r="AD116" i="1" s="1"/>
  <c r="AA189" i="2"/>
  <c r="AC116" i="1" s="1"/>
  <c r="Z189" i="2"/>
  <c r="AB116" i="1" s="1"/>
  <c r="Y189" i="2"/>
  <c r="AA116" i="1" s="1"/>
  <c r="X189" i="2"/>
  <c r="W189" i="2"/>
  <c r="V189" i="2"/>
  <c r="U189" i="2"/>
  <c r="W116" i="1" s="1"/>
  <c r="T189" i="2"/>
  <c r="V116" i="1" s="1"/>
  <c r="S189" i="2"/>
  <c r="U116" i="1" s="1"/>
  <c r="R189" i="2"/>
  <c r="T116" i="1" s="1"/>
  <c r="Q189" i="2"/>
  <c r="S116" i="1" s="1"/>
  <c r="P189" i="2"/>
  <c r="R116" i="1" s="1"/>
  <c r="O189" i="2"/>
  <c r="Q116" i="1" s="1"/>
  <c r="N189" i="2"/>
  <c r="P116" i="1" s="1"/>
  <c r="M189" i="2"/>
  <c r="O116" i="1" s="1"/>
  <c r="L189" i="2"/>
  <c r="K189" i="2"/>
  <c r="J189" i="2"/>
  <c r="I189" i="2"/>
  <c r="K116" i="1" s="1"/>
  <c r="H189" i="2"/>
  <c r="J116" i="1" s="1"/>
  <c r="G189" i="2"/>
  <c r="I116" i="1" s="1"/>
  <c r="F189" i="2"/>
  <c r="H116" i="1" s="1"/>
  <c r="E189" i="2"/>
  <c r="G116" i="1" s="1"/>
  <c r="D189" i="2"/>
  <c r="F116" i="1" s="1"/>
  <c r="AH188" i="2"/>
  <c r="AJ115" i="1" s="1"/>
  <c r="AG188" i="2"/>
  <c r="AI115" i="1" s="1"/>
  <c r="AF188" i="2"/>
  <c r="AH115" i="1" s="1"/>
  <c r="AE188" i="2"/>
  <c r="AG115" i="1" s="1"/>
  <c r="AD188" i="2"/>
  <c r="AF115" i="1" s="1"/>
  <c r="AC188" i="2"/>
  <c r="AE115" i="1" s="1"/>
  <c r="AB188" i="2"/>
  <c r="AD115" i="1" s="1"/>
  <c r="AA188" i="2"/>
  <c r="AC115" i="1" s="1"/>
  <c r="Z188" i="2"/>
  <c r="AB115" i="1" s="1"/>
  <c r="Y188" i="2"/>
  <c r="AA115" i="1" s="1"/>
  <c r="X188" i="2"/>
  <c r="W188" i="2"/>
  <c r="Y115" i="1" s="1"/>
  <c r="V188" i="2"/>
  <c r="X115" i="1" s="1"/>
  <c r="U188" i="2"/>
  <c r="W115" i="1" s="1"/>
  <c r="T188" i="2"/>
  <c r="V115" i="1" s="1"/>
  <c r="S188" i="2"/>
  <c r="U115" i="1" s="1"/>
  <c r="R188" i="2"/>
  <c r="T115" i="1" s="1"/>
  <c r="Q188" i="2"/>
  <c r="S115" i="1" s="1"/>
  <c r="P188" i="2"/>
  <c r="R115" i="1" s="1"/>
  <c r="O188" i="2"/>
  <c r="Q115" i="1" s="1"/>
  <c r="N188" i="2"/>
  <c r="P115" i="1" s="1"/>
  <c r="M188" i="2"/>
  <c r="O115" i="1" s="1"/>
  <c r="L188" i="2"/>
  <c r="K188" i="2"/>
  <c r="M115" i="1" s="1"/>
  <c r="J188" i="2"/>
  <c r="L115" i="1" s="1"/>
  <c r="I188" i="2"/>
  <c r="K115" i="1" s="1"/>
  <c r="H188" i="2"/>
  <c r="J115" i="1" s="1"/>
  <c r="G188" i="2"/>
  <c r="I115" i="1" s="1"/>
  <c r="F188" i="2"/>
  <c r="H115" i="1" s="1"/>
  <c r="E188" i="2"/>
  <c r="G115" i="1" s="1"/>
  <c r="D188" i="2"/>
  <c r="F115" i="1" s="1"/>
  <c r="AH187" i="2"/>
  <c r="AG187" i="2"/>
  <c r="AI114" i="1" s="1"/>
  <c r="AF187" i="2"/>
  <c r="AH114" i="1" s="1"/>
  <c r="AE187" i="2"/>
  <c r="AG114" i="1" s="1"/>
  <c r="AD187" i="2"/>
  <c r="AF114" i="1" s="1"/>
  <c r="AC187" i="2"/>
  <c r="AE114" i="1" s="1"/>
  <c r="AB187" i="2"/>
  <c r="AD114" i="1" s="1"/>
  <c r="AA187" i="2"/>
  <c r="AC114" i="1" s="1"/>
  <c r="Z187" i="2"/>
  <c r="Y187" i="2"/>
  <c r="AA114" i="1" s="1"/>
  <c r="X187" i="2"/>
  <c r="Z114" i="1" s="1"/>
  <c r="W187" i="2"/>
  <c r="Y114" i="1" s="1"/>
  <c r="V187" i="2"/>
  <c r="X114" i="1" s="1"/>
  <c r="U187" i="2"/>
  <c r="W114" i="1" s="1"/>
  <c r="T187" i="2"/>
  <c r="V114" i="1" s="1"/>
  <c r="S187" i="2"/>
  <c r="U114" i="1" s="1"/>
  <c r="R187" i="2"/>
  <c r="T114" i="1" s="1"/>
  <c r="Q187" i="2"/>
  <c r="S114" i="1" s="1"/>
  <c r="P187" i="2"/>
  <c r="R114" i="1" s="1"/>
  <c r="O187" i="2"/>
  <c r="Q114" i="1" s="1"/>
  <c r="N187" i="2"/>
  <c r="M187" i="2"/>
  <c r="O114" i="1" s="1"/>
  <c r="L187" i="2"/>
  <c r="N114" i="1" s="1"/>
  <c r="K187" i="2"/>
  <c r="M114" i="1" s="1"/>
  <c r="J187" i="2"/>
  <c r="L114" i="1" s="1"/>
  <c r="I187" i="2"/>
  <c r="K114" i="1" s="1"/>
  <c r="H187" i="2"/>
  <c r="J114" i="1" s="1"/>
  <c r="G187" i="2"/>
  <c r="I114" i="1" s="1"/>
  <c r="F187" i="2"/>
  <c r="H114" i="1" s="1"/>
  <c r="E187" i="2"/>
  <c r="G114" i="1" s="1"/>
  <c r="D187" i="2"/>
  <c r="F114" i="1" s="1"/>
  <c r="AI178" i="2"/>
  <c r="AI177" i="2"/>
  <c r="AI176" i="2"/>
  <c r="AI175" i="2"/>
  <c r="AI174" i="2"/>
  <c r="AI173" i="2"/>
  <c r="AI171" i="2"/>
  <c r="AI170" i="2"/>
  <c r="AI169" i="2"/>
  <c r="AI167" i="2"/>
  <c r="AI166" i="2"/>
  <c r="AI165" i="2"/>
  <c r="AI164" i="2"/>
  <c r="AI163" i="2"/>
  <c r="AI162" i="2"/>
  <c r="AI161" i="2"/>
  <c r="AI160" i="2"/>
  <c r="AI159" i="2"/>
  <c r="AI158" i="2"/>
  <c r="AI157" i="2"/>
  <c r="AI141" i="2"/>
  <c r="AH137" i="2"/>
  <c r="AG137" i="2"/>
  <c r="AF137" i="2"/>
  <c r="AE137" i="2"/>
  <c r="AD137" i="2"/>
  <c r="AC137" i="2"/>
  <c r="AC218" i="2" s="1"/>
  <c r="AB137" i="2"/>
  <c r="AF61" i="11" s="1"/>
  <c r="AA137" i="2"/>
  <c r="Z137" i="2"/>
  <c r="Y137" i="2"/>
  <c r="X137" i="2"/>
  <c r="X200" i="2" s="1"/>
  <c r="W137" i="2"/>
  <c r="V137" i="2"/>
  <c r="U137" i="2"/>
  <c r="T137" i="2"/>
  <c r="S137" i="2"/>
  <c r="R137" i="2"/>
  <c r="Q137" i="2"/>
  <c r="P137" i="2"/>
  <c r="T61" i="11" s="1"/>
  <c r="K137" i="2"/>
  <c r="O61" i="11" s="1"/>
  <c r="F137" i="2"/>
  <c r="E137" i="2"/>
  <c r="D137" i="2"/>
  <c r="C136" i="2"/>
  <c r="AI135" i="2"/>
  <c r="C135" i="2"/>
  <c r="AI134" i="2"/>
  <c r="C134" i="2"/>
  <c r="AI133" i="2"/>
  <c r="C133" i="2"/>
  <c r="AI132" i="2"/>
  <c r="C132" i="2"/>
  <c r="AI131" i="2"/>
  <c r="C131" i="2"/>
  <c r="AI130" i="2"/>
  <c r="C130" i="2"/>
  <c r="AI129" i="2"/>
  <c r="C129" i="2"/>
  <c r="AI128" i="2"/>
  <c r="C128" i="2"/>
  <c r="AI127" i="2"/>
  <c r="C127" i="2"/>
  <c r="AI126" i="2"/>
  <c r="C126" i="2"/>
  <c r="AI125" i="2"/>
  <c r="C125" i="2"/>
  <c r="AI124" i="2"/>
  <c r="C124" i="2"/>
  <c r="AI123" i="2"/>
  <c r="C123" i="2"/>
  <c r="AI122" i="2"/>
  <c r="C122" i="2"/>
  <c r="AI121" i="2"/>
  <c r="C121" i="2"/>
  <c r="AI120" i="2"/>
  <c r="C120" i="2"/>
  <c r="AI119" i="2"/>
  <c r="C119" i="2"/>
  <c r="AI118" i="2"/>
  <c r="C118" i="2"/>
  <c r="AI117" i="2"/>
  <c r="C117" i="2"/>
  <c r="AI116" i="2"/>
  <c r="C116" i="2"/>
  <c r="AI115" i="2"/>
  <c r="C115" i="2"/>
  <c r="AI114" i="2"/>
  <c r="C114" i="2"/>
  <c r="AI113" i="2"/>
  <c r="C113" i="2"/>
  <c r="AI112" i="2"/>
  <c r="C112" i="2"/>
  <c r="AI111" i="2"/>
  <c r="C111" i="2"/>
  <c r="AI110" i="2"/>
  <c r="C110" i="2"/>
  <c r="AI109" i="2"/>
  <c r="C109" i="2"/>
  <c r="AI108" i="2"/>
  <c r="C108" i="2"/>
  <c r="AI107" i="2"/>
  <c r="C107" i="2"/>
  <c r="AI106" i="2"/>
  <c r="C106" i="2"/>
  <c r="AI105" i="2"/>
  <c r="C105" i="2"/>
  <c r="AI104" i="2"/>
  <c r="C104" i="2"/>
  <c r="AI103" i="2"/>
  <c r="C103" i="2"/>
  <c r="AI102" i="2"/>
  <c r="C102" i="2"/>
  <c r="AI101" i="2"/>
  <c r="C101" i="2"/>
  <c r="AI100" i="2"/>
  <c r="C100" i="2"/>
  <c r="AI99" i="2"/>
  <c r="C99" i="2"/>
  <c r="AI98" i="2"/>
  <c r="C98" i="2"/>
  <c r="AI97" i="2"/>
  <c r="C97" i="2"/>
  <c r="AI96" i="2"/>
  <c r="C96" i="2"/>
  <c r="AI95" i="2"/>
  <c r="C95" i="2"/>
  <c r="AI94" i="2"/>
  <c r="C94" i="2"/>
  <c r="AI93" i="2"/>
  <c r="C93" i="2"/>
  <c r="AI92" i="2"/>
  <c r="C92" i="2"/>
  <c r="AI91" i="2"/>
  <c r="C91" i="2"/>
  <c r="AI90" i="2"/>
  <c r="C90" i="2"/>
  <c r="C89" i="2"/>
  <c r="AI88" i="2"/>
  <c r="C88" i="2"/>
  <c r="AI87" i="2"/>
  <c r="C87" i="2"/>
  <c r="AI86" i="2"/>
  <c r="C86" i="2"/>
  <c r="AI85" i="2"/>
  <c r="C85" i="2"/>
  <c r="AI84" i="2"/>
  <c r="C84" i="2"/>
  <c r="AI83" i="2"/>
  <c r="C83" i="2"/>
  <c r="AI82" i="2"/>
  <c r="C82" i="2"/>
  <c r="AI81" i="2"/>
  <c r="C81" i="2"/>
  <c r="AI80" i="2"/>
  <c r="C80" i="2"/>
  <c r="AI79" i="2"/>
  <c r="C79" i="2"/>
  <c r="AI78" i="2"/>
  <c r="C78" i="2"/>
  <c r="AI77" i="2"/>
  <c r="C77" i="2"/>
  <c r="AI76" i="2"/>
  <c r="C76" i="2"/>
  <c r="AI75" i="2"/>
  <c r="C75" i="2"/>
  <c r="AI74" i="2"/>
  <c r="C74" i="2"/>
  <c r="AI73" i="2"/>
  <c r="C73" i="2"/>
  <c r="AI72" i="2"/>
  <c r="C72" i="2"/>
  <c r="AI71" i="2"/>
  <c r="C71" i="2"/>
  <c r="AI70" i="2"/>
  <c r="C70" i="2"/>
  <c r="AI69" i="2"/>
  <c r="C69" i="2"/>
  <c r="AI68" i="2"/>
  <c r="C68" i="2"/>
  <c r="AI67" i="2"/>
  <c r="C67" i="2"/>
  <c r="AI66" i="2"/>
  <c r="C66" i="2"/>
  <c r="AI65" i="2"/>
  <c r="C65" i="2"/>
  <c r="AI64" i="2"/>
  <c r="C64" i="2"/>
  <c r="AI63" i="2"/>
  <c r="C63" i="2"/>
  <c r="C62" i="2"/>
  <c r="AI61" i="2"/>
  <c r="C61" i="2"/>
  <c r="AI60" i="2"/>
  <c r="C60" i="2"/>
  <c r="AI59" i="2"/>
  <c r="C59" i="2"/>
  <c r="AI58" i="2"/>
  <c r="C58" i="2"/>
  <c r="AI57" i="2"/>
  <c r="C57" i="2"/>
  <c r="AI56" i="2"/>
  <c r="C56" i="2"/>
  <c r="AI55" i="2"/>
  <c r="C55" i="2"/>
  <c r="AI54" i="2"/>
  <c r="C54" i="2"/>
  <c r="AI53" i="2"/>
  <c r="C53" i="2"/>
  <c r="AI52" i="2"/>
  <c r="C52" i="2"/>
  <c r="AI51" i="2"/>
  <c r="C51" i="2"/>
  <c r="AI50" i="2"/>
  <c r="C50" i="2"/>
  <c r="AI49" i="2"/>
  <c r="C49" i="2"/>
  <c r="AI48" i="2"/>
  <c r="C48" i="2"/>
  <c r="AI47" i="2"/>
  <c r="C47" i="2"/>
  <c r="AI46" i="2"/>
  <c r="C46" i="2"/>
  <c r="AI45" i="2"/>
  <c r="C45" i="2"/>
  <c r="AI44" i="2"/>
  <c r="C44" i="2"/>
  <c r="AI43" i="2"/>
  <c r="C43" i="2"/>
  <c r="AI42" i="2"/>
  <c r="C42" i="2"/>
  <c r="AI41" i="2"/>
  <c r="C41" i="2"/>
  <c r="AI40" i="2"/>
  <c r="C40" i="2"/>
  <c r="AI39" i="2"/>
  <c r="C39" i="2"/>
  <c r="AI38" i="2"/>
  <c r="C38" i="2"/>
  <c r="L137" i="2"/>
  <c r="C37" i="2"/>
  <c r="C36" i="2"/>
  <c r="AI35" i="2"/>
  <c r="C35" i="2"/>
  <c r="AI34" i="2"/>
  <c r="C34" i="2"/>
  <c r="C33" i="2"/>
  <c r="AI32" i="2"/>
  <c r="C32" i="2"/>
  <c r="AI31" i="2"/>
  <c r="C31" i="2"/>
  <c r="AI30" i="2"/>
  <c r="C30" i="2"/>
  <c r="AI29" i="2"/>
  <c r="C29" i="2"/>
  <c r="AI28" i="2"/>
  <c r="C28" i="2"/>
  <c r="AI27" i="2"/>
  <c r="C27" i="2"/>
  <c r="AI26" i="2"/>
  <c r="C26" i="2"/>
  <c r="AI25" i="2"/>
  <c r="C25" i="2"/>
  <c r="AI24" i="2"/>
  <c r="C24" i="2"/>
  <c r="AI23" i="2"/>
  <c r="C23" i="2"/>
  <c r="AI22" i="2"/>
  <c r="C22" i="2"/>
  <c r="AI21" i="2"/>
  <c r="C21" i="2"/>
  <c r="AI20" i="2"/>
  <c r="C20" i="2"/>
  <c r="AI19" i="2"/>
  <c r="C19" i="2"/>
  <c r="AI18" i="2"/>
  <c r="C18" i="2"/>
  <c r="AI17" i="2"/>
  <c r="C17" i="2"/>
  <c r="AI16" i="2"/>
  <c r="C16" i="2"/>
  <c r="AI15" i="2"/>
  <c r="C15" i="2"/>
  <c r="AI14" i="2"/>
  <c r="C14" i="2"/>
  <c r="AI13" i="2"/>
  <c r="C13" i="2"/>
  <c r="AI12" i="2"/>
  <c r="C12" i="2"/>
  <c r="AI11" i="2"/>
  <c r="C11" i="2"/>
  <c r="AI10" i="2"/>
  <c r="C10" i="2"/>
  <c r="AI9" i="2"/>
  <c r="C9" i="2"/>
  <c r="AI8" i="2"/>
  <c r="C8" i="2"/>
  <c r="AI7" i="2"/>
  <c r="C7" i="2"/>
  <c r="D3" i="2"/>
  <c r="D5" i="2" s="1"/>
  <c r="F5" i="4" s="1"/>
  <c r="F6" i="4" s="1"/>
  <c r="D1" i="2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C132" i="18"/>
  <c r="C267" i="18" s="1"/>
  <c r="C131" i="18"/>
  <c r="C266" i="18" s="1"/>
  <c r="C130" i="18"/>
  <c r="C265" i="18" s="1"/>
  <c r="C129" i="18"/>
  <c r="C264" i="18" s="1"/>
  <c r="C128" i="18"/>
  <c r="C263" i="18" s="1"/>
  <c r="D127" i="18"/>
  <c r="C127" i="18"/>
  <c r="C262" i="18" s="1"/>
  <c r="C126" i="18"/>
  <c r="C261" i="18" s="1"/>
  <c r="D125" i="18"/>
  <c r="C125" i="18"/>
  <c r="C260" i="18" s="1"/>
  <c r="C124" i="18"/>
  <c r="C259" i="18" s="1"/>
  <c r="C123" i="18"/>
  <c r="C258" i="18" s="1"/>
  <c r="C122" i="18"/>
  <c r="C257" i="18" s="1"/>
  <c r="C121" i="18"/>
  <c r="C256" i="18" s="1"/>
  <c r="C120" i="18"/>
  <c r="C255" i="18" s="1"/>
  <c r="C119" i="18"/>
  <c r="C254" i="18" s="1"/>
  <c r="C118" i="18"/>
  <c r="C253" i="18" s="1"/>
  <c r="C117" i="18"/>
  <c r="C252" i="18" s="1"/>
  <c r="D116" i="18"/>
  <c r="C116" i="18"/>
  <c r="C251" i="18" s="1"/>
  <c r="C115" i="18"/>
  <c r="C250" i="18" s="1"/>
  <c r="C114" i="18"/>
  <c r="C249" i="18" s="1"/>
  <c r="D113" i="18"/>
  <c r="C113" i="18"/>
  <c r="C248" i="18" s="1"/>
  <c r="C112" i="18"/>
  <c r="C247" i="18" s="1"/>
  <c r="C111" i="18"/>
  <c r="C246" i="18" s="1"/>
  <c r="C110" i="18"/>
  <c r="C245" i="18" s="1"/>
  <c r="C109" i="18"/>
  <c r="C244" i="18" s="1"/>
  <c r="C108" i="18"/>
  <c r="C243" i="18" s="1"/>
  <c r="C107" i="18"/>
  <c r="C242" i="18" s="1"/>
  <c r="C106" i="18"/>
  <c r="C241" i="18" s="1"/>
  <c r="C105" i="18"/>
  <c r="C240" i="18" s="1"/>
  <c r="C104" i="18"/>
  <c r="C239" i="18" s="1"/>
  <c r="D103" i="18"/>
  <c r="C103" i="18"/>
  <c r="C238" i="18" s="1"/>
  <c r="C102" i="18"/>
  <c r="C237" i="18" s="1"/>
  <c r="D101" i="18"/>
  <c r="C101" i="18"/>
  <c r="C236" i="18" s="1"/>
  <c r="C100" i="18"/>
  <c r="C235" i="18" s="1"/>
  <c r="C99" i="18"/>
  <c r="C234" i="18" s="1"/>
  <c r="C98" i="18"/>
  <c r="C233" i="18" s="1"/>
  <c r="C97" i="18"/>
  <c r="C232" i="18" s="1"/>
  <c r="D96" i="18"/>
  <c r="C96" i="18"/>
  <c r="C231" i="18" s="1"/>
  <c r="C95" i="18"/>
  <c r="C230" i="18" s="1"/>
  <c r="D94" i="18"/>
  <c r="C94" i="18"/>
  <c r="C229" i="18" s="1"/>
  <c r="C93" i="18"/>
  <c r="C228" i="18" s="1"/>
  <c r="C92" i="18"/>
  <c r="C227" i="18" s="1"/>
  <c r="C91" i="18"/>
  <c r="C226" i="18" s="1"/>
  <c r="C90" i="18"/>
  <c r="C225" i="18" s="1"/>
  <c r="C89" i="18"/>
  <c r="C224" i="18" s="1"/>
  <c r="C88" i="18"/>
  <c r="C223" i="18" s="1"/>
  <c r="C87" i="18"/>
  <c r="C222" i="18" s="1"/>
  <c r="C86" i="18"/>
  <c r="C221" i="18" s="1"/>
  <c r="C85" i="18"/>
  <c r="C220" i="18" s="1"/>
  <c r="C84" i="18"/>
  <c r="C219" i="18" s="1"/>
  <c r="C83" i="18"/>
  <c r="C218" i="18" s="1"/>
  <c r="C82" i="18"/>
  <c r="C217" i="18" s="1"/>
  <c r="C81" i="18"/>
  <c r="C216" i="18" s="1"/>
  <c r="C80" i="18"/>
  <c r="C215" i="18" s="1"/>
  <c r="C79" i="18"/>
  <c r="C214" i="18" s="1"/>
  <c r="C78" i="18"/>
  <c r="C213" i="18" s="1"/>
  <c r="C77" i="18"/>
  <c r="C212" i="18" s="1"/>
  <c r="C76" i="18"/>
  <c r="C211" i="18" s="1"/>
  <c r="C75" i="18"/>
  <c r="C210" i="18" s="1"/>
  <c r="C74" i="18"/>
  <c r="C209" i="18" s="1"/>
  <c r="C73" i="18"/>
  <c r="C208" i="18" s="1"/>
  <c r="C72" i="18"/>
  <c r="C207" i="18" s="1"/>
  <c r="C71" i="18"/>
  <c r="C206" i="18" s="1"/>
  <c r="C70" i="18"/>
  <c r="C205" i="18" s="1"/>
  <c r="C69" i="18"/>
  <c r="C204" i="18" s="1"/>
  <c r="C68" i="18"/>
  <c r="C203" i="18" s="1"/>
  <c r="C67" i="18"/>
  <c r="C202" i="18" s="1"/>
  <c r="C66" i="18"/>
  <c r="C201" i="18" s="1"/>
  <c r="C65" i="18"/>
  <c r="C200" i="18" s="1"/>
  <c r="C64" i="18"/>
  <c r="C199" i="18" s="1"/>
  <c r="C63" i="18"/>
  <c r="C198" i="18" s="1"/>
  <c r="C62" i="18"/>
  <c r="C197" i="18" s="1"/>
  <c r="C61" i="18"/>
  <c r="C196" i="18" s="1"/>
  <c r="C60" i="18"/>
  <c r="C195" i="18" s="1"/>
  <c r="C59" i="18"/>
  <c r="C194" i="18" s="1"/>
  <c r="C58" i="18"/>
  <c r="C193" i="18" s="1"/>
  <c r="C57" i="18"/>
  <c r="C192" i="18" s="1"/>
  <c r="C56" i="18"/>
  <c r="C191" i="18" s="1"/>
  <c r="C55" i="18"/>
  <c r="C190" i="18" s="1"/>
  <c r="C54" i="18"/>
  <c r="C189" i="18" s="1"/>
  <c r="C53" i="18"/>
  <c r="C188" i="18" s="1"/>
  <c r="C52" i="18"/>
  <c r="C187" i="18" s="1"/>
  <c r="C51" i="18"/>
  <c r="C186" i="18" s="1"/>
  <c r="C50" i="18"/>
  <c r="C185" i="18" s="1"/>
  <c r="C49" i="18"/>
  <c r="C184" i="18" s="1"/>
  <c r="C48" i="18"/>
  <c r="C183" i="18" s="1"/>
  <c r="C47" i="18"/>
  <c r="C182" i="18" s="1"/>
  <c r="C46" i="18"/>
  <c r="C181" i="18" s="1"/>
  <c r="C45" i="18"/>
  <c r="C180" i="18" s="1"/>
  <c r="C44" i="18"/>
  <c r="C179" i="18" s="1"/>
  <c r="C43" i="18"/>
  <c r="C178" i="18" s="1"/>
  <c r="C42" i="18"/>
  <c r="C177" i="18" s="1"/>
  <c r="C41" i="18"/>
  <c r="C176" i="18" s="1"/>
  <c r="C40" i="18"/>
  <c r="C175" i="18" s="1"/>
  <c r="C39" i="18"/>
  <c r="C174" i="18" s="1"/>
  <c r="C38" i="18"/>
  <c r="C173" i="18" s="1"/>
  <c r="C37" i="18"/>
  <c r="C172" i="18" s="1"/>
  <c r="C36" i="18"/>
  <c r="C171" i="18" s="1"/>
  <c r="C35" i="18"/>
  <c r="C170" i="18" s="1"/>
  <c r="C34" i="18"/>
  <c r="C169" i="18" s="1"/>
  <c r="C33" i="18"/>
  <c r="C168" i="18" s="1"/>
  <c r="C32" i="18"/>
  <c r="C167" i="18" s="1"/>
  <c r="C31" i="18"/>
  <c r="C166" i="18" s="1"/>
  <c r="C30" i="18"/>
  <c r="C165" i="18" s="1"/>
  <c r="C29" i="18"/>
  <c r="C164" i="18" s="1"/>
  <c r="C28" i="18"/>
  <c r="C163" i="18" s="1"/>
  <c r="C27" i="18"/>
  <c r="C162" i="18" s="1"/>
  <c r="C26" i="18"/>
  <c r="C161" i="18" s="1"/>
  <c r="C25" i="18"/>
  <c r="C160" i="18" s="1"/>
  <c r="C24" i="18"/>
  <c r="C159" i="18" s="1"/>
  <c r="C23" i="18"/>
  <c r="C158" i="18" s="1"/>
  <c r="C22" i="18"/>
  <c r="C157" i="18" s="1"/>
  <c r="C21" i="18"/>
  <c r="C156" i="18" s="1"/>
  <c r="D20" i="18"/>
  <c r="C20" i="18"/>
  <c r="C155" i="18" s="1"/>
  <c r="C19" i="18"/>
  <c r="C154" i="18" s="1"/>
  <c r="C18" i="18"/>
  <c r="C153" i="18" s="1"/>
  <c r="C17" i="18"/>
  <c r="C152" i="18" s="1"/>
  <c r="C16" i="18"/>
  <c r="C151" i="18" s="1"/>
  <c r="C15" i="18"/>
  <c r="C150" i="18" s="1"/>
  <c r="C14" i="18"/>
  <c r="C149" i="18" s="1"/>
  <c r="C13" i="18"/>
  <c r="C148" i="18" s="1"/>
  <c r="D12" i="18"/>
  <c r="C12" i="18"/>
  <c r="C147" i="18" s="1"/>
  <c r="C11" i="18"/>
  <c r="C146" i="18" s="1"/>
  <c r="C10" i="18"/>
  <c r="C145" i="18" s="1"/>
  <c r="C9" i="18"/>
  <c r="C144" i="18" s="1"/>
  <c r="C8" i="18"/>
  <c r="C143" i="18" s="1"/>
  <c r="C7" i="18"/>
  <c r="C142" i="18" s="1"/>
  <c r="C6" i="18"/>
  <c r="C141" i="18" s="1"/>
  <c r="C5" i="18"/>
  <c r="C140" i="18" s="1"/>
  <c r="C4" i="18"/>
  <c r="C139" i="18" s="1"/>
  <c r="C3" i="18"/>
  <c r="C138" i="18" s="1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C132" i="17"/>
  <c r="C267" i="17" s="1"/>
  <c r="C131" i="17"/>
  <c r="C266" i="17" s="1"/>
  <c r="C130" i="17"/>
  <c r="C265" i="17" s="1"/>
  <c r="C129" i="17"/>
  <c r="C264" i="17" s="1"/>
  <c r="D128" i="17"/>
  <c r="C128" i="17"/>
  <c r="C263" i="17" s="1"/>
  <c r="D127" i="17"/>
  <c r="C127" i="17"/>
  <c r="C262" i="17" s="1"/>
  <c r="C126" i="17"/>
  <c r="C261" i="17" s="1"/>
  <c r="D125" i="17"/>
  <c r="C125" i="17"/>
  <c r="C260" i="17" s="1"/>
  <c r="C124" i="17"/>
  <c r="C259" i="17" s="1"/>
  <c r="C123" i="17"/>
  <c r="C258" i="17" s="1"/>
  <c r="C122" i="17"/>
  <c r="C257" i="17" s="1"/>
  <c r="C121" i="17"/>
  <c r="C256" i="17" s="1"/>
  <c r="C120" i="17"/>
  <c r="C255" i="17" s="1"/>
  <c r="C119" i="17"/>
  <c r="C254" i="17" s="1"/>
  <c r="D118" i="17"/>
  <c r="C118" i="17"/>
  <c r="C253" i="17" s="1"/>
  <c r="C117" i="17"/>
  <c r="C252" i="17" s="1"/>
  <c r="D116" i="17"/>
  <c r="C116" i="17"/>
  <c r="C251" i="17" s="1"/>
  <c r="D115" i="17"/>
  <c r="C115" i="17"/>
  <c r="C250" i="17" s="1"/>
  <c r="C114" i="17"/>
  <c r="C249" i="17" s="1"/>
  <c r="D113" i="17"/>
  <c r="C113" i="17"/>
  <c r="C248" i="17" s="1"/>
  <c r="C112" i="17"/>
  <c r="C247" i="17" s="1"/>
  <c r="C111" i="17"/>
  <c r="C246" i="17" s="1"/>
  <c r="C110" i="17"/>
  <c r="C245" i="17" s="1"/>
  <c r="C109" i="17"/>
  <c r="C244" i="17" s="1"/>
  <c r="C108" i="17"/>
  <c r="C243" i="17" s="1"/>
  <c r="C107" i="17"/>
  <c r="C242" i="17" s="1"/>
  <c r="C106" i="17"/>
  <c r="C241" i="17" s="1"/>
  <c r="C105" i="17"/>
  <c r="C240" i="17" s="1"/>
  <c r="C104" i="17"/>
  <c r="C239" i="17" s="1"/>
  <c r="D103" i="17"/>
  <c r="C103" i="17"/>
  <c r="C238" i="17" s="1"/>
  <c r="C102" i="17"/>
  <c r="C237" i="17" s="1"/>
  <c r="D101" i="17"/>
  <c r="C101" i="17"/>
  <c r="C236" i="17" s="1"/>
  <c r="C100" i="17"/>
  <c r="C235" i="17" s="1"/>
  <c r="C99" i="17"/>
  <c r="C234" i="17" s="1"/>
  <c r="C98" i="17"/>
  <c r="C233" i="17" s="1"/>
  <c r="C97" i="17"/>
  <c r="C232" i="17" s="1"/>
  <c r="C96" i="17"/>
  <c r="C231" i="17" s="1"/>
  <c r="C95" i="17"/>
  <c r="C230" i="17" s="1"/>
  <c r="D94" i="17"/>
  <c r="C94" i="17"/>
  <c r="C229" i="17" s="1"/>
  <c r="C93" i="17"/>
  <c r="C228" i="17" s="1"/>
  <c r="C92" i="17"/>
  <c r="C227" i="17" s="1"/>
  <c r="C91" i="17"/>
  <c r="C226" i="17" s="1"/>
  <c r="C90" i="17"/>
  <c r="C225" i="17" s="1"/>
  <c r="C89" i="17"/>
  <c r="C224" i="17" s="1"/>
  <c r="C88" i="17"/>
  <c r="C223" i="17" s="1"/>
  <c r="C87" i="17"/>
  <c r="C222" i="17" s="1"/>
  <c r="C86" i="17"/>
  <c r="C221" i="17" s="1"/>
  <c r="D85" i="17"/>
  <c r="C85" i="17"/>
  <c r="C220" i="17" s="1"/>
  <c r="C84" i="17"/>
  <c r="C219" i="17" s="1"/>
  <c r="C83" i="17"/>
  <c r="C218" i="17" s="1"/>
  <c r="C82" i="17"/>
  <c r="C217" i="17" s="1"/>
  <c r="C81" i="17"/>
  <c r="C216" i="17" s="1"/>
  <c r="C80" i="17"/>
  <c r="C215" i="17" s="1"/>
  <c r="C79" i="17"/>
  <c r="C214" i="17" s="1"/>
  <c r="C78" i="17"/>
  <c r="C213" i="17" s="1"/>
  <c r="C77" i="17"/>
  <c r="C212" i="17" s="1"/>
  <c r="C76" i="17"/>
  <c r="C211" i="17" s="1"/>
  <c r="C75" i="17"/>
  <c r="C210" i="17" s="1"/>
  <c r="C74" i="17"/>
  <c r="C209" i="17" s="1"/>
  <c r="C73" i="17"/>
  <c r="C208" i="17" s="1"/>
  <c r="C72" i="17"/>
  <c r="C207" i="17" s="1"/>
  <c r="C71" i="17"/>
  <c r="C206" i="17" s="1"/>
  <c r="C70" i="17"/>
  <c r="C205" i="17" s="1"/>
  <c r="C69" i="17"/>
  <c r="C204" i="17" s="1"/>
  <c r="C68" i="17"/>
  <c r="C203" i="17" s="1"/>
  <c r="C67" i="17"/>
  <c r="C202" i="17" s="1"/>
  <c r="D66" i="17"/>
  <c r="C66" i="17"/>
  <c r="C201" i="17" s="1"/>
  <c r="C65" i="17"/>
  <c r="C200" i="17" s="1"/>
  <c r="C64" i="17"/>
  <c r="C199" i="17" s="1"/>
  <c r="C63" i="17"/>
  <c r="C198" i="17" s="1"/>
  <c r="C62" i="17"/>
  <c r="C197" i="17" s="1"/>
  <c r="C61" i="17"/>
  <c r="C196" i="17" s="1"/>
  <c r="C60" i="17"/>
  <c r="C195" i="17" s="1"/>
  <c r="C59" i="17"/>
  <c r="C194" i="17" s="1"/>
  <c r="C58" i="17"/>
  <c r="C193" i="17" s="1"/>
  <c r="D57" i="17"/>
  <c r="C57" i="17"/>
  <c r="C192" i="17" s="1"/>
  <c r="C56" i="17"/>
  <c r="C191" i="17" s="1"/>
  <c r="C55" i="17"/>
  <c r="C190" i="17" s="1"/>
  <c r="C54" i="17"/>
  <c r="C189" i="17" s="1"/>
  <c r="C53" i="17"/>
  <c r="C188" i="17" s="1"/>
  <c r="C52" i="17"/>
  <c r="C187" i="17" s="1"/>
  <c r="C51" i="17"/>
  <c r="C186" i="17" s="1"/>
  <c r="C50" i="17"/>
  <c r="C185" i="17" s="1"/>
  <c r="C49" i="17"/>
  <c r="C184" i="17" s="1"/>
  <c r="D48" i="17"/>
  <c r="C48" i="17"/>
  <c r="C183" i="17" s="1"/>
  <c r="C47" i="17"/>
  <c r="C182" i="17" s="1"/>
  <c r="C46" i="17"/>
  <c r="C181" i="17" s="1"/>
  <c r="C45" i="17"/>
  <c r="C180" i="17" s="1"/>
  <c r="C44" i="17"/>
  <c r="C179" i="17" s="1"/>
  <c r="D43" i="17"/>
  <c r="C43" i="17"/>
  <c r="C178" i="17" s="1"/>
  <c r="C42" i="17"/>
  <c r="C177" i="17" s="1"/>
  <c r="C41" i="17"/>
  <c r="C176" i="17" s="1"/>
  <c r="C40" i="17"/>
  <c r="C175" i="17" s="1"/>
  <c r="C39" i="17"/>
  <c r="C174" i="17" s="1"/>
  <c r="C38" i="17"/>
  <c r="C173" i="17" s="1"/>
  <c r="C37" i="17"/>
  <c r="C172" i="17" s="1"/>
  <c r="C36" i="17"/>
  <c r="C171" i="17" s="1"/>
  <c r="C35" i="17"/>
  <c r="C170" i="17" s="1"/>
  <c r="C34" i="17"/>
  <c r="C169" i="17" s="1"/>
  <c r="C33" i="17"/>
  <c r="C168" i="17" s="1"/>
  <c r="C32" i="17"/>
  <c r="C167" i="17" s="1"/>
  <c r="C31" i="17"/>
  <c r="C166" i="17" s="1"/>
  <c r="D30" i="17"/>
  <c r="C30" i="17"/>
  <c r="C165" i="17" s="1"/>
  <c r="C29" i="17"/>
  <c r="C164" i="17" s="1"/>
  <c r="C28" i="17"/>
  <c r="C163" i="17" s="1"/>
  <c r="C27" i="17"/>
  <c r="C162" i="17" s="1"/>
  <c r="C26" i="17"/>
  <c r="C161" i="17" s="1"/>
  <c r="C25" i="17"/>
  <c r="C160" i="17" s="1"/>
  <c r="C24" i="17"/>
  <c r="C159" i="17" s="1"/>
  <c r="C23" i="17"/>
  <c r="C158" i="17" s="1"/>
  <c r="C22" i="17"/>
  <c r="C157" i="17" s="1"/>
  <c r="C21" i="17"/>
  <c r="C156" i="17" s="1"/>
  <c r="D20" i="17"/>
  <c r="C20" i="17"/>
  <c r="C155" i="17" s="1"/>
  <c r="C19" i="17"/>
  <c r="C154" i="17" s="1"/>
  <c r="C18" i="17"/>
  <c r="C153" i="17" s="1"/>
  <c r="C17" i="17"/>
  <c r="C152" i="17" s="1"/>
  <c r="D16" i="17"/>
  <c r="C16" i="17"/>
  <c r="C151" i="17" s="1"/>
  <c r="C15" i="17"/>
  <c r="C150" i="17" s="1"/>
  <c r="C14" i="17"/>
  <c r="C149" i="17" s="1"/>
  <c r="C13" i="17"/>
  <c r="C148" i="17" s="1"/>
  <c r="C12" i="17"/>
  <c r="C147" i="17" s="1"/>
  <c r="C11" i="17"/>
  <c r="C146" i="17" s="1"/>
  <c r="C10" i="17"/>
  <c r="C145" i="17" s="1"/>
  <c r="D9" i="17"/>
  <c r="C9" i="17"/>
  <c r="C144" i="17" s="1"/>
  <c r="D8" i="17"/>
  <c r="C8" i="17"/>
  <c r="C143" i="17" s="1"/>
  <c r="C7" i="17"/>
  <c r="C142" i="17" s="1"/>
  <c r="C6" i="17"/>
  <c r="C141" i="17" s="1"/>
  <c r="C5" i="17"/>
  <c r="C140" i="17" s="1"/>
  <c r="C4" i="17"/>
  <c r="C139" i="17" s="1"/>
  <c r="C3" i="17"/>
  <c r="C138" i="17" s="1"/>
  <c r="CT306" i="1"/>
  <c r="CQ306" i="1"/>
  <c r="CN306" i="1"/>
  <c r="CK306" i="1"/>
  <c r="CH306" i="1"/>
  <c r="CE306" i="1"/>
  <c r="CB306" i="1"/>
  <c r="BY306" i="1"/>
  <c r="BV306" i="1"/>
  <c r="BS306" i="1"/>
  <c r="BP306" i="1"/>
  <c r="BM306" i="1"/>
  <c r="BJ306" i="1"/>
  <c r="BG306" i="1"/>
  <c r="BD306" i="1"/>
  <c r="BA306" i="1"/>
  <c r="AX306" i="1"/>
  <c r="AU306" i="1"/>
  <c r="AR306" i="1"/>
  <c r="AO306" i="1"/>
  <c r="AL306" i="1"/>
  <c r="AI306" i="1"/>
  <c r="AF306" i="1"/>
  <c r="AC306" i="1"/>
  <c r="Z306" i="1"/>
  <c r="W306" i="1"/>
  <c r="T306" i="1"/>
  <c r="Q306" i="1"/>
  <c r="N306" i="1"/>
  <c r="K306" i="1"/>
  <c r="H306" i="1"/>
  <c r="CT305" i="1"/>
  <c r="CQ305" i="1"/>
  <c r="CN305" i="1"/>
  <c r="CK305" i="1"/>
  <c r="CH305" i="1"/>
  <c r="CE305" i="1"/>
  <c r="CB305" i="1"/>
  <c r="BY305" i="1"/>
  <c r="BV305" i="1"/>
  <c r="BS305" i="1"/>
  <c r="BP305" i="1"/>
  <c r="BM305" i="1"/>
  <c r="BJ305" i="1"/>
  <c r="BG305" i="1"/>
  <c r="BD305" i="1"/>
  <c r="BA305" i="1"/>
  <c r="AX305" i="1"/>
  <c r="AU305" i="1"/>
  <c r="AR305" i="1"/>
  <c r="AO305" i="1"/>
  <c r="AL305" i="1"/>
  <c r="AI305" i="1"/>
  <c r="AF305" i="1"/>
  <c r="AC305" i="1"/>
  <c r="Z305" i="1"/>
  <c r="W305" i="1"/>
  <c r="T305" i="1"/>
  <c r="Q305" i="1"/>
  <c r="N305" i="1"/>
  <c r="K305" i="1"/>
  <c r="H305" i="1"/>
  <c r="CT304" i="1"/>
  <c r="CQ304" i="1"/>
  <c r="CN304" i="1"/>
  <c r="CK304" i="1"/>
  <c r="CH304" i="1"/>
  <c r="CE304" i="1"/>
  <c r="CB304" i="1"/>
  <c r="BY304" i="1"/>
  <c r="BV304" i="1"/>
  <c r="BS304" i="1"/>
  <c r="BP304" i="1"/>
  <c r="BM304" i="1"/>
  <c r="BJ304" i="1"/>
  <c r="BG304" i="1"/>
  <c r="BD304" i="1"/>
  <c r="BA304" i="1"/>
  <c r="AX304" i="1"/>
  <c r="AU304" i="1"/>
  <c r="AR304" i="1"/>
  <c r="AO304" i="1"/>
  <c r="AL304" i="1"/>
  <c r="AI304" i="1"/>
  <c r="AF304" i="1"/>
  <c r="AC304" i="1"/>
  <c r="Z304" i="1"/>
  <c r="W304" i="1"/>
  <c r="T304" i="1"/>
  <c r="Q304" i="1"/>
  <c r="N304" i="1"/>
  <c r="K304" i="1"/>
  <c r="H304" i="1"/>
  <c r="CT303" i="1"/>
  <c r="CQ303" i="1"/>
  <c r="CN303" i="1"/>
  <c r="CK303" i="1"/>
  <c r="CH303" i="1"/>
  <c r="CE303" i="1"/>
  <c r="CB303" i="1"/>
  <c r="BY303" i="1"/>
  <c r="BV303" i="1"/>
  <c r="BS303" i="1"/>
  <c r="BP303" i="1"/>
  <c r="BM303" i="1"/>
  <c r="BJ303" i="1"/>
  <c r="BG303" i="1"/>
  <c r="BD303" i="1"/>
  <c r="BA303" i="1"/>
  <c r="AX303" i="1"/>
  <c r="AU303" i="1"/>
  <c r="AR303" i="1"/>
  <c r="AO303" i="1"/>
  <c r="AL303" i="1"/>
  <c r="AI303" i="1"/>
  <c r="AF303" i="1"/>
  <c r="AC303" i="1"/>
  <c r="Z303" i="1"/>
  <c r="W303" i="1"/>
  <c r="T303" i="1"/>
  <c r="Q303" i="1"/>
  <c r="N303" i="1"/>
  <c r="K303" i="1"/>
  <c r="H303" i="1"/>
  <c r="CT302" i="1"/>
  <c r="CQ302" i="1"/>
  <c r="CN302" i="1"/>
  <c r="CK302" i="1"/>
  <c r="CH302" i="1"/>
  <c r="CE302" i="1"/>
  <c r="CB302" i="1"/>
  <c r="BY302" i="1"/>
  <c r="BV302" i="1"/>
  <c r="BS302" i="1"/>
  <c r="BP302" i="1"/>
  <c r="BM302" i="1"/>
  <c r="BJ302" i="1"/>
  <c r="BG302" i="1"/>
  <c r="BD302" i="1"/>
  <c r="BA302" i="1"/>
  <c r="AX302" i="1"/>
  <c r="AU302" i="1"/>
  <c r="AR302" i="1"/>
  <c r="AO302" i="1"/>
  <c r="AL302" i="1"/>
  <c r="AI302" i="1"/>
  <c r="AF302" i="1"/>
  <c r="AC302" i="1"/>
  <c r="Z302" i="1"/>
  <c r="W302" i="1"/>
  <c r="T302" i="1"/>
  <c r="Q302" i="1"/>
  <c r="N302" i="1"/>
  <c r="K302" i="1"/>
  <c r="H302" i="1"/>
  <c r="CT301" i="1"/>
  <c r="CQ301" i="1"/>
  <c r="CN301" i="1"/>
  <c r="CK301" i="1"/>
  <c r="CH301" i="1"/>
  <c r="CE301" i="1"/>
  <c r="CB301" i="1"/>
  <c r="BY301" i="1"/>
  <c r="BV301" i="1"/>
  <c r="BS301" i="1"/>
  <c r="BP301" i="1"/>
  <c r="BM301" i="1"/>
  <c r="BJ301" i="1"/>
  <c r="BG301" i="1"/>
  <c r="BD301" i="1"/>
  <c r="BA301" i="1"/>
  <c r="AX301" i="1"/>
  <c r="AU301" i="1"/>
  <c r="AR301" i="1"/>
  <c r="AO301" i="1"/>
  <c r="AL301" i="1"/>
  <c r="AI301" i="1"/>
  <c r="AF301" i="1"/>
  <c r="AC301" i="1"/>
  <c r="Z301" i="1"/>
  <c r="W301" i="1"/>
  <c r="T301" i="1"/>
  <c r="Q301" i="1"/>
  <c r="N301" i="1"/>
  <c r="K301" i="1"/>
  <c r="H301" i="1"/>
  <c r="CT299" i="1"/>
  <c r="CQ299" i="1"/>
  <c r="CN299" i="1"/>
  <c r="CK299" i="1"/>
  <c r="CH299" i="1"/>
  <c r="CE299" i="1"/>
  <c r="CB299" i="1"/>
  <c r="BY299" i="1"/>
  <c r="BV299" i="1"/>
  <c r="BS299" i="1"/>
  <c r="BP299" i="1"/>
  <c r="BM299" i="1"/>
  <c r="BJ299" i="1"/>
  <c r="BG299" i="1"/>
  <c r="BD299" i="1"/>
  <c r="BA299" i="1"/>
  <c r="AX299" i="1"/>
  <c r="AU299" i="1"/>
  <c r="AR299" i="1"/>
  <c r="AO299" i="1"/>
  <c r="AL299" i="1"/>
  <c r="AI299" i="1"/>
  <c r="AF299" i="1"/>
  <c r="AC299" i="1"/>
  <c r="Z299" i="1"/>
  <c r="W299" i="1"/>
  <c r="T299" i="1"/>
  <c r="Q299" i="1"/>
  <c r="N299" i="1"/>
  <c r="K299" i="1"/>
  <c r="H299" i="1"/>
  <c r="CT298" i="1"/>
  <c r="CQ298" i="1"/>
  <c r="CN298" i="1"/>
  <c r="CK298" i="1"/>
  <c r="CH298" i="1"/>
  <c r="CE298" i="1"/>
  <c r="CB298" i="1"/>
  <c r="BY298" i="1"/>
  <c r="BV298" i="1"/>
  <c r="BS298" i="1"/>
  <c r="BP298" i="1"/>
  <c r="BM298" i="1"/>
  <c r="BJ298" i="1"/>
  <c r="BG298" i="1"/>
  <c r="BD298" i="1"/>
  <c r="BA298" i="1"/>
  <c r="AX298" i="1"/>
  <c r="AU298" i="1"/>
  <c r="AR298" i="1"/>
  <c r="AO298" i="1"/>
  <c r="AL298" i="1"/>
  <c r="AI298" i="1"/>
  <c r="AF298" i="1"/>
  <c r="AC298" i="1"/>
  <c r="Z298" i="1"/>
  <c r="W298" i="1"/>
  <c r="T298" i="1"/>
  <c r="Q298" i="1"/>
  <c r="N298" i="1"/>
  <c r="K298" i="1"/>
  <c r="H298" i="1"/>
  <c r="CT297" i="1"/>
  <c r="CQ297" i="1"/>
  <c r="CN297" i="1"/>
  <c r="CK297" i="1"/>
  <c r="CH297" i="1"/>
  <c r="CE297" i="1"/>
  <c r="CB297" i="1"/>
  <c r="BY297" i="1"/>
  <c r="BV297" i="1"/>
  <c r="BS297" i="1"/>
  <c r="BP297" i="1"/>
  <c r="BM297" i="1"/>
  <c r="BJ297" i="1"/>
  <c r="BG297" i="1"/>
  <c r="BD297" i="1"/>
  <c r="BA297" i="1"/>
  <c r="AX297" i="1"/>
  <c r="AU297" i="1"/>
  <c r="AR297" i="1"/>
  <c r="AO297" i="1"/>
  <c r="AL297" i="1"/>
  <c r="AI297" i="1"/>
  <c r="AF297" i="1"/>
  <c r="AC297" i="1"/>
  <c r="Z297" i="1"/>
  <c r="W297" i="1"/>
  <c r="T297" i="1"/>
  <c r="Q297" i="1"/>
  <c r="N297" i="1"/>
  <c r="K297" i="1"/>
  <c r="H297" i="1"/>
  <c r="CT296" i="1"/>
  <c r="CQ296" i="1"/>
  <c r="CN296" i="1"/>
  <c r="CK296" i="1"/>
  <c r="CH296" i="1"/>
  <c r="CE296" i="1"/>
  <c r="CB296" i="1"/>
  <c r="BY296" i="1"/>
  <c r="BV296" i="1"/>
  <c r="BS296" i="1"/>
  <c r="BP296" i="1"/>
  <c r="BM296" i="1"/>
  <c r="BJ296" i="1"/>
  <c r="BG296" i="1"/>
  <c r="BD296" i="1"/>
  <c r="BA296" i="1"/>
  <c r="AX296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6" i="1"/>
  <c r="H296" i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K219" i="1"/>
  <c r="AK218" i="1"/>
  <c r="AK217" i="1"/>
  <c r="AK216" i="1"/>
  <c r="AK215" i="1"/>
  <c r="AK214" i="1"/>
  <c r="AK213" i="1"/>
  <c r="AK211" i="1"/>
  <c r="AK210" i="1"/>
  <c r="AK209" i="1"/>
  <c r="AK208" i="1"/>
  <c r="AK205" i="1"/>
  <c r="AK204" i="1"/>
  <c r="AK203" i="1"/>
  <c r="AK202" i="1"/>
  <c r="AK201" i="1"/>
  <c r="AK200" i="1"/>
  <c r="AK199" i="1"/>
  <c r="AK197" i="1"/>
  <c r="AK196" i="1"/>
  <c r="AK195" i="1"/>
  <c r="AK194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J106" i="1"/>
  <c r="CT295" i="1" s="1"/>
  <c r="CT307" i="1" s="1"/>
  <c r="AI106" i="1"/>
  <c r="CQ295" i="1" s="1"/>
  <c r="CQ307" i="1" s="1"/>
  <c r="AH106" i="1"/>
  <c r="CN295" i="1" s="1"/>
  <c r="CN307" i="1" s="1"/>
  <c r="AG106" i="1"/>
  <c r="CK295" i="1" s="1"/>
  <c r="CK307" i="1" s="1"/>
  <c r="AF106" i="1"/>
  <c r="CH295" i="1" s="1"/>
  <c r="CH307" i="1" s="1"/>
  <c r="AE106" i="1"/>
  <c r="CE295" i="1" s="1"/>
  <c r="CE307" i="1" s="1"/>
  <c r="AD106" i="1"/>
  <c r="CB295" i="1" s="1"/>
  <c r="CB307" i="1" s="1"/>
  <c r="AC106" i="1"/>
  <c r="BY295" i="1" s="1"/>
  <c r="BY307" i="1" s="1"/>
  <c r="AB106" i="1"/>
  <c r="BV295" i="1" s="1"/>
  <c r="BV307" i="1" s="1"/>
  <c r="AA106" i="1"/>
  <c r="BS295" i="1" s="1"/>
  <c r="BS307" i="1" s="1"/>
  <c r="Z106" i="1"/>
  <c r="BP295" i="1" s="1"/>
  <c r="BP307" i="1" s="1"/>
  <c r="Y106" i="1"/>
  <c r="BM295" i="1" s="1"/>
  <c r="BM307" i="1" s="1"/>
  <c r="X106" i="1"/>
  <c r="BJ295" i="1" s="1"/>
  <c r="BJ307" i="1" s="1"/>
  <c r="W106" i="1"/>
  <c r="BG295" i="1" s="1"/>
  <c r="BG307" i="1" s="1"/>
  <c r="V106" i="1"/>
  <c r="BD295" i="1" s="1"/>
  <c r="BD307" i="1" s="1"/>
  <c r="U106" i="1"/>
  <c r="BA295" i="1" s="1"/>
  <c r="BA307" i="1" s="1"/>
  <c r="T106" i="1"/>
  <c r="AX295" i="1" s="1"/>
  <c r="AX307" i="1" s="1"/>
  <c r="S106" i="1"/>
  <c r="AU295" i="1" s="1"/>
  <c r="AU307" i="1" s="1"/>
  <c r="R106" i="1"/>
  <c r="AR295" i="1" s="1"/>
  <c r="AR307" i="1" s="1"/>
  <c r="Q106" i="1"/>
  <c r="AO295" i="1" s="1"/>
  <c r="AO307" i="1" s="1"/>
  <c r="P106" i="1"/>
  <c r="AL295" i="1" s="1"/>
  <c r="AL307" i="1" s="1"/>
  <c r="O106" i="1"/>
  <c r="AI295" i="1" s="1"/>
  <c r="AI307" i="1" s="1"/>
  <c r="N106" i="1"/>
  <c r="AF295" i="1" s="1"/>
  <c r="AF307" i="1" s="1"/>
  <c r="M106" i="1"/>
  <c r="AC295" i="1" s="1"/>
  <c r="AC307" i="1" s="1"/>
  <c r="L106" i="1"/>
  <c r="Z295" i="1" s="1"/>
  <c r="Z307" i="1" s="1"/>
  <c r="K106" i="1"/>
  <c r="W295" i="1" s="1"/>
  <c r="W307" i="1" s="1"/>
  <c r="J106" i="1"/>
  <c r="T295" i="1" s="1"/>
  <c r="T307" i="1" s="1"/>
  <c r="I106" i="1"/>
  <c r="Q295" i="1" s="1"/>
  <c r="Q307" i="1" s="1"/>
  <c r="H106" i="1"/>
  <c r="N295" i="1" s="1"/>
  <c r="N307" i="1" s="1"/>
  <c r="G106" i="1"/>
  <c r="K295" i="1" s="1"/>
  <c r="K307" i="1" s="1"/>
  <c r="F106" i="1"/>
  <c r="H295" i="1" s="1"/>
  <c r="H307" i="1" s="1"/>
  <c r="AK101" i="1"/>
  <c r="AJ100" i="1"/>
  <c r="AJ185" i="1" s="1"/>
  <c r="CS300" i="1" s="1"/>
  <c r="AI100" i="1"/>
  <c r="AI185" i="1" s="1"/>
  <c r="CP300" i="1" s="1"/>
  <c r="AH100" i="1"/>
  <c r="AH185" i="1" s="1"/>
  <c r="CM300" i="1" s="1"/>
  <c r="AG100" i="1"/>
  <c r="AG185" i="1" s="1"/>
  <c r="CJ300" i="1" s="1"/>
  <c r="AF100" i="1"/>
  <c r="AF185" i="1" s="1"/>
  <c r="CG300" i="1" s="1"/>
  <c r="AE100" i="1"/>
  <c r="AE185" i="1" s="1"/>
  <c r="CD300" i="1" s="1"/>
  <c r="AD100" i="1"/>
  <c r="AD185" i="1" s="1"/>
  <c r="CA300" i="1" s="1"/>
  <c r="AC100" i="1"/>
  <c r="AC185" i="1" s="1"/>
  <c r="BX300" i="1" s="1"/>
  <c r="AB100" i="1"/>
  <c r="AB185" i="1" s="1"/>
  <c r="BU300" i="1" s="1"/>
  <c r="AA100" i="1"/>
  <c r="AA185" i="1" s="1"/>
  <c r="BR300" i="1" s="1"/>
  <c r="Z100" i="1"/>
  <c r="Z185" i="1" s="1"/>
  <c r="BO300" i="1" s="1"/>
  <c r="Y100" i="1"/>
  <c r="Y185" i="1" s="1"/>
  <c r="BL300" i="1" s="1"/>
  <c r="X100" i="1"/>
  <c r="X185" i="1" s="1"/>
  <c r="BI300" i="1" s="1"/>
  <c r="W100" i="1"/>
  <c r="W185" i="1" s="1"/>
  <c r="BF300" i="1" s="1"/>
  <c r="V100" i="1"/>
  <c r="V185" i="1" s="1"/>
  <c r="BC300" i="1" s="1"/>
  <c r="U100" i="1"/>
  <c r="U185" i="1" s="1"/>
  <c r="AZ300" i="1" s="1"/>
  <c r="T100" i="1"/>
  <c r="T185" i="1" s="1"/>
  <c r="AW300" i="1" s="1"/>
  <c r="S100" i="1"/>
  <c r="S185" i="1" s="1"/>
  <c r="AT300" i="1" s="1"/>
  <c r="R100" i="1"/>
  <c r="R185" i="1" s="1"/>
  <c r="AQ300" i="1" s="1"/>
  <c r="Q100" i="1"/>
  <c r="Q185" i="1" s="1"/>
  <c r="AN300" i="1" s="1"/>
  <c r="P100" i="1"/>
  <c r="P185" i="1" s="1"/>
  <c r="AK300" i="1" s="1"/>
  <c r="O100" i="1"/>
  <c r="O185" i="1" s="1"/>
  <c r="AH300" i="1" s="1"/>
  <c r="N100" i="1"/>
  <c r="N185" i="1" s="1"/>
  <c r="AE300" i="1" s="1"/>
  <c r="M100" i="1"/>
  <c r="M185" i="1" s="1"/>
  <c r="AB300" i="1" s="1"/>
  <c r="L100" i="1"/>
  <c r="L185" i="1" s="1"/>
  <c r="Y300" i="1" s="1"/>
  <c r="K100" i="1"/>
  <c r="K185" i="1" s="1"/>
  <c r="V300" i="1" s="1"/>
  <c r="J100" i="1"/>
  <c r="J185" i="1" s="1"/>
  <c r="S300" i="1" s="1"/>
  <c r="I100" i="1"/>
  <c r="I185" i="1" s="1"/>
  <c r="P300" i="1" s="1"/>
  <c r="H100" i="1"/>
  <c r="H185" i="1" s="1"/>
  <c r="M300" i="1" s="1"/>
  <c r="G100" i="1"/>
  <c r="G185" i="1" s="1"/>
  <c r="J300" i="1" s="1"/>
  <c r="F100" i="1"/>
  <c r="F185" i="1" s="1"/>
  <c r="G300" i="1" s="1"/>
  <c r="AJ99" i="1"/>
  <c r="AJ145" i="1" s="1"/>
  <c r="CR300" i="1" s="1"/>
  <c r="AI99" i="1"/>
  <c r="AI145" i="1" s="1"/>
  <c r="CO300" i="1" s="1"/>
  <c r="AH99" i="1"/>
  <c r="AH145" i="1" s="1"/>
  <c r="CL300" i="1" s="1"/>
  <c r="AG99" i="1"/>
  <c r="AG145" i="1" s="1"/>
  <c r="CI300" i="1" s="1"/>
  <c r="AF99" i="1"/>
  <c r="AF145" i="1" s="1"/>
  <c r="CF300" i="1" s="1"/>
  <c r="AE99" i="1"/>
  <c r="AE145" i="1" s="1"/>
  <c r="CC300" i="1" s="1"/>
  <c r="AD99" i="1"/>
  <c r="AD145" i="1" s="1"/>
  <c r="BZ300" i="1" s="1"/>
  <c r="AC99" i="1"/>
  <c r="AC145" i="1" s="1"/>
  <c r="BW300" i="1" s="1"/>
  <c r="AB99" i="1"/>
  <c r="AB145" i="1" s="1"/>
  <c r="BT300" i="1" s="1"/>
  <c r="AA99" i="1"/>
  <c r="AA145" i="1" s="1"/>
  <c r="BQ300" i="1" s="1"/>
  <c r="Z99" i="1"/>
  <c r="Z145" i="1" s="1"/>
  <c r="BN300" i="1" s="1"/>
  <c r="Y99" i="1"/>
  <c r="Y145" i="1" s="1"/>
  <c r="BK300" i="1" s="1"/>
  <c r="X99" i="1"/>
  <c r="X145" i="1" s="1"/>
  <c r="BH300" i="1" s="1"/>
  <c r="W99" i="1"/>
  <c r="W145" i="1" s="1"/>
  <c r="BE300" i="1" s="1"/>
  <c r="V99" i="1"/>
  <c r="V145" i="1" s="1"/>
  <c r="BB300" i="1" s="1"/>
  <c r="U99" i="1"/>
  <c r="U145" i="1" s="1"/>
  <c r="AY300" i="1" s="1"/>
  <c r="T99" i="1"/>
  <c r="T145" i="1" s="1"/>
  <c r="AV300" i="1" s="1"/>
  <c r="S99" i="1"/>
  <c r="S145" i="1" s="1"/>
  <c r="AS300" i="1" s="1"/>
  <c r="R99" i="1"/>
  <c r="R145" i="1" s="1"/>
  <c r="AP300" i="1" s="1"/>
  <c r="Q99" i="1"/>
  <c r="Q145" i="1" s="1"/>
  <c r="AM300" i="1" s="1"/>
  <c r="P99" i="1"/>
  <c r="P145" i="1" s="1"/>
  <c r="AJ300" i="1" s="1"/>
  <c r="O99" i="1"/>
  <c r="O145" i="1" s="1"/>
  <c r="AG300" i="1" s="1"/>
  <c r="N99" i="1"/>
  <c r="N145" i="1" s="1"/>
  <c r="AD300" i="1" s="1"/>
  <c r="M99" i="1"/>
  <c r="M145" i="1" s="1"/>
  <c r="AA300" i="1" s="1"/>
  <c r="L99" i="1"/>
  <c r="L145" i="1" s="1"/>
  <c r="X300" i="1" s="1"/>
  <c r="K99" i="1"/>
  <c r="K145" i="1" s="1"/>
  <c r="U300" i="1" s="1"/>
  <c r="J99" i="1"/>
  <c r="J145" i="1" s="1"/>
  <c r="R300" i="1" s="1"/>
  <c r="I99" i="1"/>
  <c r="I145" i="1" s="1"/>
  <c r="O300" i="1" s="1"/>
  <c r="H99" i="1"/>
  <c r="H145" i="1" s="1"/>
  <c r="L300" i="1" s="1"/>
  <c r="G99" i="1"/>
  <c r="G145" i="1" s="1"/>
  <c r="I300" i="1" s="1"/>
  <c r="F99" i="1"/>
  <c r="F145" i="1" s="1"/>
  <c r="F300" i="1" s="1"/>
  <c r="AK97" i="1"/>
  <c r="F91" i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I72" i="1"/>
  <c r="H72" i="1"/>
  <c r="G72" i="1"/>
  <c r="F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M148" i="5" l="1"/>
  <c r="K151" i="24" s="1"/>
  <c r="D114" i="17"/>
  <c r="D109" i="17"/>
  <c r="D126" i="17"/>
  <c r="D102" i="17"/>
  <c r="D110" i="17"/>
  <c r="D121" i="17"/>
  <c r="D122" i="17"/>
  <c r="M122" i="17" s="1"/>
  <c r="D117" i="18"/>
  <c r="F148" i="4"/>
  <c r="D151" i="2" s="1"/>
  <c r="D105" i="17"/>
  <c r="D129" i="17"/>
  <c r="W129" i="17" s="1"/>
  <c r="D124" i="17"/>
  <c r="I124" i="17" s="1"/>
  <c r="D112" i="18"/>
  <c r="R112" i="18" s="1"/>
  <c r="T148" i="5"/>
  <c r="R151" i="24" s="1"/>
  <c r="U148" i="4"/>
  <c r="S151" i="2" s="1"/>
  <c r="M148" i="4"/>
  <c r="K151" i="2" s="1"/>
  <c r="M56" i="1" s="1"/>
  <c r="G148" i="4"/>
  <c r="E151" i="2" s="1"/>
  <c r="G56" i="1" s="1"/>
  <c r="X148" i="5"/>
  <c r="V151" i="24" s="1"/>
  <c r="X56" i="1" s="1"/>
  <c r="W148" i="4"/>
  <c r="U151" i="2" s="1"/>
  <c r="W56" i="1" s="1"/>
  <c r="D107" i="18"/>
  <c r="D131" i="18"/>
  <c r="N131" i="18" s="1"/>
  <c r="AJ55" i="1"/>
  <c r="D119" i="18"/>
  <c r="Z119" i="18" s="1"/>
  <c r="Z126" i="18"/>
  <c r="N126" i="18"/>
  <c r="W126" i="18"/>
  <c r="J126" i="18"/>
  <c r="AA126" i="18"/>
  <c r="M126" i="18"/>
  <c r="Y126" i="18"/>
  <c r="L126" i="18"/>
  <c r="X126" i="18"/>
  <c r="G126" i="18"/>
  <c r="V126" i="18"/>
  <c r="F126" i="18"/>
  <c r="AI126" i="18"/>
  <c r="Q126" i="18"/>
  <c r="AH126" i="18"/>
  <c r="P126" i="18"/>
  <c r="T126" i="18"/>
  <c r="S126" i="18"/>
  <c r="AC126" i="18"/>
  <c r="AB126" i="18"/>
  <c r="O126" i="18"/>
  <c r="AF126" i="18"/>
  <c r="AE126" i="18"/>
  <c r="R126" i="18"/>
  <c r="K126" i="18"/>
  <c r="I126" i="18"/>
  <c r="H126" i="18"/>
  <c r="E126" i="18"/>
  <c r="AG126" i="18"/>
  <c r="AD126" i="18"/>
  <c r="U126" i="18"/>
  <c r="AA104" i="18"/>
  <c r="O104" i="18"/>
  <c r="AD104" i="18"/>
  <c r="R104" i="18"/>
  <c r="F104" i="18"/>
  <c r="AC104" i="18"/>
  <c r="Q104" i="18"/>
  <c r="E104" i="18"/>
  <c r="AB104" i="18"/>
  <c r="L104" i="18"/>
  <c r="Z104" i="18"/>
  <c r="K104" i="18"/>
  <c r="U104" i="18"/>
  <c r="X104" i="18"/>
  <c r="G104" i="18"/>
  <c r="W104" i="18"/>
  <c r="AH104" i="18"/>
  <c r="I104" i="18"/>
  <c r="AG104" i="18"/>
  <c r="H104" i="18"/>
  <c r="Y104" i="18"/>
  <c r="N104" i="18"/>
  <c r="M104" i="18"/>
  <c r="J104" i="18"/>
  <c r="AI104" i="18"/>
  <c r="AF104" i="18"/>
  <c r="AE104" i="18"/>
  <c r="T104" i="18"/>
  <c r="S104" i="18"/>
  <c r="V104" i="18"/>
  <c r="P104" i="18"/>
  <c r="X128" i="18"/>
  <c r="L128" i="18"/>
  <c r="AA128" i="18"/>
  <c r="N128" i="18"/>
  <c r="AD128" i="18"/>
  <c r="Q128" i="18"/>
  <c r="AC128" i="18"/>
  <c r="P128" i="18"/>
  <c r="AG128" i="18"/>
  <c r="O128" i="18"/>
  <c r="AF128" i="18"/>
  <c r="M128" i="18"/>
  <c r="S128" i="18"/>
  <c r="R128" i="18"/>
  <c r="V128" i="18"/>
  <c r="U128" i="18"/>
  <c r="Z128" i="18"/>
  <c r="Y128" i="18"/>
  <c r="K128" i="18"/>
  <c r="AH128" i="18"/>
  <c r="F128" i="18"/>
  <c r="AE128" i="18"/>
  <c r="E128" i="18"/>
  <c r="I128" i="18"/>
  <c r="H128" i="18"/>
  <c r="G128" i="18"/>
  <c r="AI128" i="18"/>
  <c r="AB128" i="18"/>
  <c r="W128" i="18"/>
  <c r="T128" i="18"/>
  <c r="J128" i="18"/>
  <c r="AD263" i="17"/>
  <c r="R263" i="17"/>
  <c r="F263" i="17"/>
  <c r="AC263" i="17"/>
  <c r="Q263" i="17"/>
  <c r="E263" i="17"/>
  <c r="W263" i="17"/>
  <c r="I263" i="17"/>
  <c r="Z263" i="17"/>
  <c r="L263" i="17"/>
  <c r="Y263" i="17"/>
  <c r="K263" i="17"/>
  <c r="U263" i="17"/>
  <c r="AA263" i="17"/>
  <c r="G263" i="17"/>
  <c r="X263" i="17"/>
  <c r="AI263" i="17"/>
  <c r="M263" i="17"/>
  <c r="AH263" i="17"/>
  <c r="J263" i="17"/>
  <c r="AG263" i="17"/>
  <c r="H263" i="17"/>
  <c r="AF263" i="17"/>
  <c r="AE263" i="17"/>
  <c r="AB263" i="17"/>
  <c r="T263" i="17"/>
  <c r="S263" i="17"/>
  <c r="P263" i="17"/>
  <c r="O263" i="17"/>
  <c r="V263" i="17"/>
  <c r="N263" i="17"/>
  <c r="AC195" i="18"/>
  <c r="Q195" i="18"/>
  <c r="E195" i="18"/>
  <c r="AE195" i="18"/>
  <c r="R195" i="18"/>
  <c r="V195" i="18"/>
  <c r="H195" i="18"/>
  <c r="Y195" i="18"/>
  <c r="K195" i="18"/>
  <c r="X195" i="18"/>
  <c r="J195" i="18"/>
  <c r="AF195" i="18"/>
  <c r="M195" i="18"/>
  <c r="AI195" i="18"/>
  <c r="P195" i="18"/>
  <c r="AH195" i="18"/>
  <c r="O195" i="18"/>
  <c r="Z195" i="18"/>
  <c r="W195" i="18"/>
  <c r="AD195" i="18"/>
  <c r="F195" i="18"/>
  <c r="AB195" i="18"/>
  <c r="AA195" i="18"/>
  <c r="U195" i="18"/>
  <c r="N195" i="18"/>
  <c r="AG195" i="18"/>
  <c r="T195" i="18"/>
  <c r="S195" i="18"/>
  <c r="L195" i="18"/>
  <c r="I195" i="18"/>
  <c r="G195" i="18"/>
  <c r="AG16" i="18"/>
  <c r="U16" i="18"/>
  <c r="I16" i="18"/>
  <c r="AI16" i="18"/>
  <c r="W16" i="18"/>
  <c r="K16" i="18"/>
  <c r="AC16" i="18"/>
  <c r="O16" i="18"/>
  <c r="AB16" i="18"/>
  <c r="N16" i="18"/>
  <c r="AD16" i="18"/>
  <c r="L16" i="18"/>
  <c r="AH16" i="18"/>
  <c r="Q16" i="18"/>
  <c r="AF16" i="18"/>
  <c r="P16" i="18"/>
  <c r="R16" i="18"/>
  <c r="M16" i="18"/>
  <c r="J16" i="18"/>
  <c r="H16" i="18"/>
  <c r="AE16" i="18"/>
  <c r="G16" i="18"/>
  <c r="AA16" i="18"/>
  <c r="F16" i="18"/>
  <c r="Z16" i="18"/>
  <c r="E16" i="18"/>
  <c r="Y16" i="18"/>
  <c r="X16" i="18"/>
  <c r="V16" i="18"/>
  <c r="T16" i="18"/>
  <c r="S16" i="18"/>
  <c r="L122" i="17"/>
  <c r="AI122" i="17"/>
  <c r="W122" i="17"/>
  <c r="AA122" i="17"/>
  <c r="G122" i="17"/>
  <c r="V122" i="17"/>
  <c r="F122" i="17"/>
  <c r="U122" i="17"/>
  <c r="T122" i="17"/>
  <c r="AG122" i="17"/>
  <c r="P122" i="17"/>
  <c r="AE122" i="17"/>
  <c r="O122" i="17"/>
  <c r="AD122" i="17"/>
  <c r="AC122" i="17"/>
  <c r="AA144" i="17"/>
  <c r="O144" i="17"/>
  <c r="Z144" i="17"/>
  <c r="N144" i="17"/>
  <c r="AC144" i="17"/>
  <c r="M144" i="17"/>
  <c r="AB144" i="17"/>
  <c r="L144" i="17"/>
  <c r="Y144" i="17"/>
  <c r="K144" i="17"/>
  <c r="X144" i="17"/>
  <c r="J144" i="17"/>
  <c r="W144" i="17"/>
  <c r="I144" i="17"/>
  <c r="V144" i="17"/>
  <c r="H144" i="17"/>
  <c r="AI144" i="17"/>
  <c r="U144" i="17"/>
  <c r="G144" i="17"/>
  <c r="AH144" i="17"/>
  <c r="T144" i="17"/>
  <c r="F144" i="17"/>
  <c r="AG144" i="17"/>
  <c r="S144" i="17"/>
  <c r="E144" i="17"/>
  <c r="AF144" i="17"/>
  <c r="AE144" i="17"/>
  <c r="AD144" i="17"/>
  <c r="R144" i="17"/>
  <c r="Q144" i="17"/>
  <c r="P144" i="17"/>
  <c r="AG156" i="17"/>
  <c r="U156" i="17"/>
  <c r="I156" i="17"/>
  <c r="AF156" i="17"/>
  <c r="T156" i="17"/>
  <c r="H156" i="17"/>
  <c r="AD156" i="17"/>
  <c r="P156" i="17"/>
  <c r="AC156" i="17"/>
  <c r="O156" i="17"/>
  <c r="AB156" i="17"/>
  <c r="N156" i="17"/>
  <c r="Y156" i="17"/>
  <c r="K156" i="17"/>
  <c r="X156" i="17"/>
  <c r="V156" i="17"/>
  <c r="F156" i="17"/>
  <c r="AI156" i="17"/>
  <c r="S156" i="17"/>
  <c r="E156" i="17"/>
  <c r="AE156" i="17"/>
  <c r="AA156" i="17"/>
  <c r="Z156" i="17"/>
  <c r="W156" i="17"/>
  <c r="R156" i="17"/>
  <c r="Q156" i="17"/>
  <c r="M156" i="17"/>
  <c r="L156" i="17"/>
  <c r="J156" i="17"/>
  <c r="G156" i="17"/>
  <c r="AH156" i="17"/>
  <c r="AG168" i="17"/>
  <c r="U168" i="17"/>
  <c r="I168" i="17"/>
  <c r="AF168" i="17"/>
  <c r="T168" i="17"/>
  <c r="H168" i="17"/>
  <c r="AH168" i="17"/>
  <c r="R168" i="17"/>
  <c r="AE168" i="17"/>
  <c r="Q168" i="17"/>
  <c r="AD168" i="17"/>
  <c r="P168" i="17"/>
  <c r="AC168" i="17"/>
  <c r="O168" i="17"/>
  <c r="AB168" i="17"/>
  <c r="N168" i="17"/>
  <c r="AA168" i="17"/>
  <c r="M168" i="17"/>
  <c r="Z168" i="17"/>
  <c r="L168" i="17"/>
  <c r="Y168" i="17"/>
  <c r="K168" i="17"/>
  <c r="X168" i="17"/>
  <c r="J168" i="17"/>
  <c r="W168" i="17"/>
  <c r="G168" i="17"/>
  <c r="AI168" i="17"/>
  <c r="V168" i="17"/>
  <c r="S168" i="17"/>
  <c r="F168" i="17"/>
  <c r="E168" i="17"/>
  <c r="AI180" i="17"/>
  <c r="W180" i="17"/>
  <c r="K180" i="17"/>
  <c r="AD180" i="17"/>
  <c r="Q180" i="17"/>
  <c r="AC180" i="17"/>
  <c r="P180" i="17"/>
  <c r="AA180" i="17"/>
  <c r="L180" i="17"/>
  <c r="Z180" i="17"/>
  <c r="J180" i="17"/>
  <c r="Y180" i="17"/>
  <c r="I180" i="17"/>
  <c r="X180" i="17"/>
  <c r="H180" i="17"/>
  <c r="V180" i="17"/>
  <c r="G180" i="17"/>
  <c r="U180" i="17"/>
  <c r="F180" i="17"/>
  <c r="T180" i="17"/>
  <c r="E180" i="17"/>
  <c r="AH180" i="17"/>
  <c r="S180" i="17"/>
  <c r="AG180" i="17"/>
  <c r="R180" i="17"/>
  <c r="AF180" i="17"/>
  <c r="O180" i="17"/>
  <c r="AE180" i="17"/>
  <c r="AB180" i="17"/>
  <c r="N180" i="17"/>
  <c r="M180" i="17"/>
  <c r="X192" i="17"/>
  <c r="L192" i="17"/>
  <c r="AI192" i="17"/>
  <c r="W192" i="17"/>
  <c r="K192" i="17"/>
  <c r="V192" i="17"/>
  <c r="H192" i="17"/>
  <c r="U192" i="17"/>
  <c r="G192" i="17"/>
  <c r="AA192" i="17"/>
  <c r="I192" i="17"/>
  <c r="Z192" i="17"/>
  <c r="F192" i="17"/>
  <c r="Y192" i="17"/>
  <c r="E192" i="17"/>
  <c r="T192" i="17"/>
  <c r="S192" i="17"/>
  <c r="AH192" i="17"/>
  <c r="R192" i="17"/>
  <c r="AG192" i="17"/>
  <c r="Q192" i="17"/>
  <c r="AF192" i="17"/>
  <c r="P192" i="17"/>
  <c r="AE192" i="17"/>
  <c r="O192" i="17"/>
  <c r="AD192" i="17"/>
  <c r="N192" i="17"/>
  <c r="M192" i="17"/>
  <c r="J192" i="17"/>
  <c r="AC192" i="17"/>
  <c r="AB192" i="17"/>
  <c r="AG204" i="17"/>
  <c r="U204" i="17"/>
  <c r="I204" i="17"/>
  <c r="X204" i="17"/>
  <c r="L204" i="17"/>
  <c r="AI204" i="17"/>
  <c r="W204" i="17"/>
  <c r="K204" i="17"/>
  <c r="S204" i="17"/>
  <c r="AH204" i="17"/>
  <c r="R204" i="17"/>
  <c r="AF204" i="17"/>
  <c r="Q204" i="17"/>
  <c r="AE204" i="17"/>
  <c r="P204" i="17"/>
  <c r="AD204" i="17"/>
  <c r="O204" i="17"/>
  <c r="AC204" i="17"/>
  <c r="N204" i="17"/>
  <c r="AB204" i="17"/>
  <c r="M204" i="17"/>
  <c r="AA204" i="17"/>
  <c r="J204" i="17"/>
  <c r="Z204" i="17"/>
  <c r="H204" i="17"/>
  <c r="Y204" i="17"/>
  <c r="G204" i="17"/>
  <c r="V204" i="17"/>
  <c r="T204" i="17"/>
  <c r="F204" i="17"/>
  <c r="E204" i="17"/>
  <c r="AG216" i="17"/>
  <c r="U216" i="17"/>
  <c r="I216" i="17"/>
  <c r="X216" i="17"/>
  <c r="L216" i="17"/>
  <c r="AI216" i="17"/>
  <c r="W216" i="17"/>
  <c r="K216" i="17"/>
  <c r="AE216" i="17"/>
  <c r="P216" i="17"/>
  <c r="AD216" i="17"/>
  <c r="O216" i="17"/>
  <c r="AC216" i="17"/>
  <c r="N216" i="17"/>
  <c r="AB216" i="17"/>
  <c r="M216" i="17"/>
  <c r="AA216" i="17"/>
  <c r="J216" i="17"/>
  <c r="Z216" i="17"/>
  <c r="H216" i="17"/>
  <c r="Y216" i="17"/>
  <c r="G216" i="17"/>
  <c r="V216" i="17"/>
  <c r="F216" i="17"/>
  <c r="T216" i="17"/>
  <c r="E216" i="17"/>
  <c r="S216" i="17"/>
  <c r="AH216" i="17"/>
  <c r="AF216" i="17"/>
  <c r="R216" i="17"/>
  <c r="Q216" i="17"/>
  <c r="AD228" i="17"/>
  <c r="R228" i="17"/>
  <c r="AF228" i="17"/>
  <c r="T228" i="17"/>
  <c r="H228" i="17"/>
  <c r="Y228" i="17"/>
  <c r="K228" i="17"/>
  <c r="X228" i="17"/>
  <c r="J228" i="17"/>
  <c r="W228" i="17"/>
  <c r="I228" i="17"/>
  <c r="V228" i="17"/>
  <c r="G228" i="17"/>
  <c r="AI228" i="17"/>
  <c r="U228" i="17"/>
  <c r="F228" i="17"/>
  <c r="AH228" i="17"/>
  <c r="S228" i="17"/>
  <c r="E228" i="17"/>
  <c r="AE228" i="17"/>
  <c r="P228" i="17"/>
  <c r="AC228" i="17"/>
  <c r="O228" i="17"/>
  <c r="AB228" i="17"/>
  <c r="N228" i="17"/>
  <c r="AA228" i="17"/>
  <c r="M228" i="17"/>
  <c r="AG228" i="17"/>
  <c r="Z228" i="17"/>
  <c r="Q228" i="17"/>
  <c r="L228" i="17"/>
  <c r="AD240" i="17"/>
  <c r="R240" i="17"/>
  <c r="F240" i="17"/>
  <c r="AG240" i="17"/>
  <c r="U240" i="17"/>
  <c r="I240" i="17"/>
  <c r="AF240" i="17"/>
  <c r="T240" i="17"/>
  <c r="H240" i="17"/>
  <c r="AE240" i="17"/>
  <c r="O240" i="17"/>
  <c r="AC240" i="17"/>
  <c r="N240" i="17"/>
  <c r="AB240" i="17"/>
  <c r="M240" i="17"/>
  <c r="AA240" i="17"/>
  <c r="L240" i="17"/>
  <c r="Z240" i="17"/>
  <c r="K240" i="17"/>
  <c r="Y240" i="17"/>
  <c r="J240" i="17"/>
  <c r="W240" i="17"/>
  <c r="E240" i="17"/>
  <c r="V240" i="17"/>
  <c r="S240" i="17"/>
  <c r="AI240" i="17"/>
  <c r="Q240" i="17"/>
  <c r="AH240" i="17"/>
  <c r="X240" i="17"/>
  <c r="P240" i="17"/>
  <c r="G240" i="17"/>
  <c r="AE252" i="17"/>
  <c r="S252" i="17"/>
  <c r="G252" i="17"/>
  <c r="AH252" i="17"/>
  <c r="V252" i="17"/>
  <c r="J252" i="17"/>
  <c r="AG252" i="17"/>
  <c r="U252" i="17"/>
  <c r="I252" i="17"/>
  <c r="AC252" i="17"/>
  <c r="N252" i="17"/>
  <c r="AI252" i="17"/>
  <c r="Q252" i="17"/>
  <c r="AF252" i="17"/>
  <c r="P252" i="17"/>
  <c r="AD252" i="17"/>
  <c r="K252" i="17"/>
  <c r="AB252" i="17"/>
  <c r="H252" i="17"/>
  <c r="AA252" i="17"/>
  <c r="F252" i="17"/>
  <c r="Z252" i="17"/>
  <c r="E252" i="17"/>
  <c r="Y252" i="17"/>
  <c r="X252" i="17"/>
  <c r="T252" i="17"/>
  <c r="R252" i="17"/>
  <c r="O252" i="17"/>
  <c r="M252" i="17"/>
  <c r="W252" i="17"/>
  <c r="L252" i="17"/>
  <c r="AI264" i="17"/>
  <c r="W264" i="17"/>
  <c r="K264" i="17"/>
  <c r="AH264" i="17"/>
  <c r="V264" i="17"/>
  <c r="J264" i="17"/>
  <c r="T264" i="17"/>
  <c r="F264" i="17"/>
  <c r="Y264" i="17"/>
  <c r="I264" i="17"/>
  <c r="X264" i="17"/>
  <c r="H264" i="17"/>
  <c r="AC264" i="17"/>
  <c r="L264" i="17"/>
  <c r="AF264" i="17"/>
  <c r="O264" i="17"/>
  <c r="AE264" i="17"/>
  <c r="N264" i="17"/>
  <c r="AD264" i="17"/>
  <c r="AB264" i="17"/>
  <c r="AA264" i="17"/>
  <c r="Z264" i="17"/>
  <c r="U264" i="17"/>
  <c r="S264" i="17"/>
  <c r="Q264" i="17"/>
  <c r="P264" i="17"/>
  <c r="M264" i="17"/>
  <c r="G264" i="17"/>
  <c r="AG264" i="17"/>
  <c r="R264" i="17"/>
  <c r="E264" i="17"/>
  <c r="O131" i="18"/>
  <c r="AB148" i="18"/>
  <c r="P148" i="18"/>
  <c r="AH148" i="18"/>
  <c r="U148" i="18"/>
  <c r="H148" i="18"/>
  <c r="X148" i="18"/>
  <c r="K148" i="18"/>
  <c r="W148" i="18"/>
  <c r="J148" i="18"/>
  <c r="V148" i="18"/>
  <c r="E148" i="18"/>
  <c r="T148" i="18"/>
  <c r="AG148" i="18"/>
  <c r="N148" i="18"/>
  <c r="AF148" i="18"/>
  <c r="M148" i="18"/>
  <c r="R148" i="18"/>
  <c r="Q148" i="18"/>
  <c r="AE148" i="18"/>
  <c r="AD148" i="18"/>
  <c r="AC148" i="18"/>
  <c r="Z148" i="18"/>
  <c r="I148" i="18"/>
  <c r="G148" i="18"/>
  <c r="F148" i="18"/>
  <c r="AI148" i="18"/>
  <c r="AA148" i="18"/>
  <c r="Y148" i="18"/>
  <c r="S148" i="18"/>
  <c r="O148" i="18"/>
  <c r="L148" i="18"/>
  <c r="AB160" i="18"/>
  <c r="P160" i="18"/>
  <c r="AE160" i="18"/>
  <c r="S160" i="18"/>
  <c r="G160" i="18"/>
  <c r="AD160" i="18"/>
  <c r="R160" i="18"/>
  <c r="F160" i="18"/>
  <c r="AA160" i="18"/>
  <c r="L160" i="18"/>
  <c r="AG160" i="18"/>
  <c r="O160" i="18"/>
  <c r="AF160" i="18"/>
  <c r="N160" i="18"/>
  <c r="M160" i="18"/>
  <c r="AI160" i="18"/>
  <c r="K160" i="18"/>
  <c r="Z160" i="18"/>
  <c r="Y160" i="18"/>
  <c r="I160" i="18"/>
  <c r="AH160" i="18"/>
  <c r="H160" i="18"/>
  <c r="X160" i="18"/>
  <c r="W160" i="18"/>
  <c r="V160" i="18"/>
  <c r="T160" i="18"/>
  <c r="AC160" i="18"/>
  <c r="U160" i="18"/>
  <c r="Q160" i="18"/>
  <c r="J160" i="18"/>
  <c r="E160" i="18"/>
  <c r="Y172" i="18"/>
  <c r="M172" i="18"/>
  <c r="AE172" i="18"/>
  <c r="R172" i="18"/>
  <c r="E172" i="18"/>
  <c r="AG172" i="18"/>
  <c r="T172" i="18"/>
  <c r="G172" i="18"/>
  <c r="AA172" i="18"/>
  <c r="K172" i="18"/>
  <c r="AD172" i="18"/>
  <c r="O172" i="18"/>
  <c r="AC172" i="18"/>
  <c r="N172" i="18"/>
  <c r="Z172" i="18"/>
  <c r="F172" i="18"/>
  <c r="AH172" i="18"/>
  <c r="J172" i="18"/>
  <c r="AF172" i="18"/>
  <c r="I172" i="18"/>
  <c r="Q172" i="18"/>
  <c r="P172" i="18"/>
  <c r="V172" i="18"/>
  <c r="H172" i="18"/>
  <c r="AI172" i="18"/>
  <c r="S172" i="18"/>
  <c r="L172" i="18"/>
  <c r="AB172" i="18"/>
  <c r="X172" i="18"/>
  <c r="W172" i="18"/>
  <c r="U172" i="18"/>
  <c r="Y184" i="18"/>
  <c r="M184" i="18"/>
  <c r="Z184" i="18"/>
  <c r="L184" i="18"/>
  <c r="AB184" i="18"/>
  <c r="O184" i="18"/>
  <c r="AF184" i="18"/>
  <c r="Q184" i="18"/>
  <c r="AI184" i="18"/>
  <c r="T184" i="18"/>
  <c r="E184" i="18"/>
  <c r="AH184" i="18"/>
  <c r="S184" i="18"/>
  <c r="AE184" i="18"/>
  <c r="J184" i="18"/>
  <c r="AD184" i="18"/>
  <c r="I184" i="18"/>
  <c r="P184" i="18"/>
  <c r="N184" i="18"/>
  <c r="K184" i="18"/>
  <c r="H184" i="18"/>
  <c r="V184" i="18"/>
  <c r="AG184" i="18"/>
  <c r="X184" i="18"/>
  <c r="W184" i="18"/>
  <c r="F184" i="18"/>
  <c r="AC184" i="18"/>
  <c r="AA184" i="18"/>
  <c r="U184" i="18"/>
  <c r="R184" i="18"/>
  <c r="G184" i="18"/>
  <c r="AH196" i="18"/>
  <c r="V196" i="18"/>
  <c r="J196" i="18"/>
  <c r="Z196" i="18"/>
  <c r="M196" i="18"/>
  <c r="AG196" i="18"/>
  <c r="S196" i="18"/>
  <c r="E196" i="18"/>
  <c r="W196" i="18"/>
  <c r="H196" i="18"/>
  <c r="U196" i="18"/>
  <c r="G196" i="18"/>
  <c r="R196" i="18"/>
  <c r="Y196" i="18"/>
  <c r="X196" i="18"/>
  <c r="Q196" i="18"/>
  <c r="P196" i="18"/>
  <c r="AB196" i="18"/>
  <c r="AA196" i="18"/>
  <c r="AF196" i="18"/>
  <c r="AE196" i="18"/>
  <c r="T196" i="18"/>
  <c r="I196" i="18"/>
  <c r="O196" i="18"/>
  <c r="N196" i="18"/>
  <c r="L196" i="18"/>
  <c r="K196" i="18"/>
  <c r="F196" i="18"/>
  <c r="AI196" i="18"/>
  <c r="AD196" i="18"/>
  <c r="AC196" i="18"/>
  <c r="AH208" i="18"/>
  <c r="V208" i="18"/>
  <c r="J208" i="18"/>
  <c r="Y208" i="18"/>
  <c r="M208" i="18"/>
  <c r="AE208" i="18"/>
  <c r="Q208" i="18"/>
  <c r="AB208" i="18"/>
  <c r="L208" i="18"/>
  <c r="AF208" i="18"/>
  <c r="P208" i="18"/>
  <c r="AD208" i="18"/>
  <c r="O208" i="18"/>
  <c r="AI208" i="18"/>
  <c r="K208" i="18"/>
  <c r="S208" i="18"/>
  <c r="R208" i="18"/>
  <c r="Z208" i="18"/>
  <c r="X208" i="18"/>
  <c r="AG208" i="18"/>
  <c r="F208" i="18"/>
  <c r="AC208" i="18"/>
  <c r="E208" i="18"/>
  <c r="AA208" i="18"/>
  <c r="W208" i="18"/>
  <c r="N208" i="18"/>
  <c r="I208" i="18"/>
  <c r="H208" i="18"/>
  <c r="G208" i="18"/>
  <c r="U208" i="18"/>
  <c r="T208" i="18"/>
  <c r="AH220" i="18"/>
  <c r="V220" i="18"/>
  <c r="J220" i="18"/>
  <c r="Y220" i="18"/>
  <c r="M220" i="18"/>
  <c r="AG220" i="18"/>
  <c r="S220" i="18"/>
  <c r="E220" i="18"/>
  <c r="X220" i="18"/>
  <c r="I220" i="18"/>
  <c r="R220" i="18"/>
  <c r="W220" i="18"/>
  <c r="F220" i="18"/>
  <c r="U220" i="18"/>
  <c r="AI220" i="18"/>
  <c r="N220" i="18"/>
  <c r="Q220" i="18"/>
  <c r="P220" i="18"/>
  <c r="AF220" i="18"/>
  <c r="G220" i="18"/>
  <c r="AE220" i="18"/>
  <c r="L220" i="18"/>
  <c r="K220" i="18"/>
  <c r="H220" i="18"/>
  <c r="Z220" i="18"/>
  <c r="T220" i="18"/>
  <c r="AD220" i="18"/>
  <c r="AC220" i="18"/>
  <c r="AB220" i="18"/>
  <c r="AA220" i="18"/>
  <c r="O220" i="18"/>
  <c r="AH232" i="18"/>
  <c r="V232" i="18"/>
  <c r="J232" i="18"/>
  <c r="Y232" i="18"/>
  <c r="M232" i="18"/>
  <c r="X232" i="18"/>
  <c r="L232" i="18"/>
  <c r="U232" i="18"/>
  <c r="F232" i="18"/>
  <c r="AB232" i="18"/>
  <c r="K232" i="18"/>
  <c r="T232" i="18"/>
  <c r="AA232" i="18"/>
  <c r="G232" i="18"/>
  <c r="Z232" i="18"/>
  <c r="E232" i="18"/>
  <c r="P232" i="18"/>
  <c r="AG232" i="18"/>
  <c r="S232" i="18"/>
  <c r="R232" i="18"/>
  <c r="AF232" i="18"/>
  <c r="AE232" i="18"/>
  <c r="Q232" i="18"/>
  <c r="H232" i="18"/>
  <c r="AD232" i="18"/>
  <c r="I232" i="18"/>
  <c r="AI232" i="18"/>
  <c r="AC232" i="18"/>
  <c r="W232" i="18"/>
  <c r="O232" i="18"/>
  <c r="N232" i="18"/>
  <c r="AB244" i="18"/>
  <c r="P244" i="18"/>
  <c r="AE244" i="18"/>
  <c r="S244" i="18"/>
  <c r="G244" i="18"/>
  <c r="AD244" i="18"/>
  <c r="R244" i="18"/>
  <c r="F244" i="18"/>
  <c r="X244" i="18"/>
  <c r="I244" i="18"/>
  <c r="AA244" i="18"/>
  <c r="L244" i="18"/>
  <c r="Z244" i="18"/>
  <c r="K244" i="18"/>
  <c r="AF244" i="18"/>
  <c r="H244" i="18"/>
  <c r="O244" i="18"/>
  <c r="AH244" i="18"/>
  <c r="M244" i="18"/>
  <c r="J244" i="18"/>
  <c r="T244" i="18"/>
  <c r="Q244" i="18"/>
  <c r="V244" i="18"/>
  <c r="E244" i="18"/>
  <c r="AC244" i="18"/>
  <c r="Y244" i="18"/>
  <c r="AG244" i="18"/>
  <c r="W244" i="18"/>
  <c r="U244" i="18"/>
  <c r="N244" i="18"/>
  <c r="AI244" i="18"/>
  <c r="AB256" i="18"/>
  <c r="P256" i="18"/>
  <c r="AE256" i="18"/>
  <c r="S256" i="18"/>
  <c r="G256" i="18"/>
  <c r="AD256" i="18"/>
  <c r="R256" i="18"/>
  <c r="F256" i="18"/>
  <c r="U256" i="18"/>
  <c r="X256" i="18"/>
  <c r="I256" i="18"/>
  <c r="W256" i="18"/>
  <c r="H256" i="18"/>
  <c r="T256" i="18"/>
  <c r="Q256" i="18"/>
  <c r="AA256" i="18"/>
  <c r="E256" i="18"/>
  <c r="Z256" i="18"/>
  <c r="Y256" i="18"/>
  <c r="M256" i="18"/>
  <c r="V256" i="18"/>
  <c r="O256" i="18"/>
  <c r="AF256" i="18"/>
  <c r="L256" i="18"/>
  <c r="AI256" i="18"/>
  <c r="AH256" i="18"/>
  <c r="AG256" i="18"/>
  <c r="AC256" i="18"/>
  <c r="N256" i="18"/>
  <c r="K256" i="18"/>
  <c r="J256" i="18"/>
  <c r="AD27" i="17"/>
  <c r="R27" i="17"/>
  <c r="F27" i="17"/>
  <c r="AC27" i="17"/>
  <c r="Q27" i="17"/>
  <c r="E27" i="17"/>
  <c r="Y27" i="17"/>
  <c r="K27" i="17"/>
  <c r="X27" i="17"/>
  <c r="J27" i="17"/>
  <c r="W27" i="17"/>
  <c r="I27" i="17"/>
  <c r="V27" i="17"/>
  <c r="H27" i="17"/>
  <c r="AI27" i="17"/>
  <c r="U27" i="17"/>
  <c r="G27" i="17"/>
  <c r="AH27" i="17"/>
  <c r="T27" i="17"/>
  <c r="AG27" i="17"/>
  <c r="S27" i="17"/>
  <c r="AF27" i="17"/>
  <c r="P27" i="17"/>
  <c r="AE27" i="17"/>
  <c r="O27" i="17"/>
  <c r="AA27" i="17"/>
  <c r="M27" i="17"/>
  <c r="AB27" i="17"/>
  <c r="N27" i="17"/>
  <c r="Z27" i="17"/>
  <c r="L27" i="17"/>
  <c r="Y63" i="17"/>
  <c r="M63" i="17"/>
  <c r="X63" i="17"/>
  <c r="L63" i="17"/>
  <c r="AG63" i="17"/>
  <c r="U63" i="17"/>
  <c r="I63" i="17"/>
  <c r="AD63" i="17"/>
  <c r="R63" i="17"/>
  <c r="F63" i="17"/>
  <c r="AC63" i="17"/>
  <c r="Q63" i="17"/>
  <c r="E63" i="17"/>
  <c r="AB63" i="17"/>
  <c r="H63" i="17"/>
  <c r="AA63" i="17"/>
  <c r="G63" i="17"/>
  <c r="Z63" i="17"/>
  <c r="W63" i="17"/>
  <c r="V63" i="17"/>
  <c r="T63" i="17"/>
  <c r="S63" i="17"/>
  <c r="P63" i="17"/>
  <c r="AI63" i="17"/>
  <c r="O63" i="17"/>
  <c r="AF63" i="17"/>
  <c r="K63" i="17"/>
  <c r="AH63" i="17"/>
  <c r="N63" i="17"/>
  <c r="J63" i="17"/>
  <c r="AE63" i="17"/>
  <c r="AB73" i="18"/>
  <c r="P73" i="18"/>
  <c r="AC73" i="18"/>
  <c r="O73" i="18"/>
  <c r="AF73" i="18"/>
  <c r="S73" i="18"/>
  <c r="F73" i="18"/>
  <c r="AE73" i="18"/>
  <c r="R73" i="18"/>
  <c r="E73" i="18"/>
  <c r="AA73" i="18"/>
  <c r="K73" i="18"/>
  <c r="Z73" i="18"/>
  <c r="J73" i="18"/>
  <c r="AH73" i="18"/>
  <c r="N73" i="18"/>
  <c r="T73" i="18"/>
  <c r="Q73" i="18"/>
  <c r="M73" i="18"/>
  <c r="L73" i="18"/>
  <c r="AI73" i="18"/>
  <c r="I73" i="18"/>
  <c r="AG73" i="18"/>
  <c r="H73" i="18"/>
  <c r="AD73" i="18"/>
  <c r="G73" i="18"/>
  <c r="Y73" i="18"/>
  <c r="W73" i="18"/>
  <c r="V73" i="18"/>
  <c r="X73" i="18"/>
  <c r="U73" i="18"/>
  <c r="AC99" i="17"/>
  <c r="Q99" i="17"/>
  <c r="E99" i="17"/>
  <c r="AB99" i="17"/>
  <c r="P99" i="17"/>
  <c r="AH99" i="17"/>
  <c r="T99" i="17"/>
  <c r="F99" i="17"/>
  <c r="AG99" i="17"/>
  <c r="S99" i="17"/>
  <c r="AE99" i="17"/>
  <c r="M99" i="17"/>
  <c r="AD99" i="17"/>
  <c r="L99" i="17"/>
  <c r="AA99" i="17"/>
  <c r="K99" i="17"/>
  <c r="Z99" i="17"/>
  <c r="J99" i="17"/>
  <c r="Y99" i="17"/>
  <c r="I99" i="17"/>
  <c r="X99" i="17"/>
  <c r="H99" i="17"/>
  <c r="W99" i="17"/>
  <c r="G99" i="17"/>
  <c r="V99" i="17"/>
  <c r="U99" i="17"/>
  <c r="AI99" i="17"/>
  <c r="AF99" i="17"/>
  <c r="O99" i="17"/>
  <c r="R99" i="17"/>
  <c r="N99" i="17"/>
  <c r="AC219" i="18"/>
  <c r="Q219" i="18"/>
  <c r="E219" i="18"/>
  <c r="AF219" i="18"/>
  <c r="T219" i="18"/>
  <c r="H219" i="18"/>
  <c r="V219" i="18"/>
  <c r="G219" i="18"/>
  <c r="Z219" i="18"/>
  <c r="L219" i="18"/>
  <c r="AG219" i="18"/>
  <c r="O219" i="18"/>
  <c r="S219" i="18"/>
  <c r="AI219" i="18"/>
  <c r="R219" i="18"/>
  <c r="W219" i="18"/>
  <c r="AA219" i="18"/>
  <c r="Y219" i="18"/>
  <c r="I219" i="18"/>
  <c r="AH219" i="18"/>
  <c r="F219" i="18"/>
  <c r="M219" i="18"/>
  <c r="K219" i="18"/>
  <c r="AE219" i="18"/>
  <c r="X219" i="18"/>
  <c r="P219" i="18"/>
  <c r="N219" i="18"/>
  <c r="J219" i="18"/>
  <c r="AD219" i="18"/>
  <c r="AB219" i="18"/>
  <c r="U219" i="18"/>
  <c r="AG3" i="18"/>
  <c r="U3" i="18"/>
  <c r="I3" i="18"/>
  <c r="AF3" i="18"/>
  <c r="T3" i="18"/>
  <c r="H3" i="18"/>
  <c r="AB3" i="18"/>
  <c r="N3" i="18"/>
  <c r="AE3" i="18"/>
  <c r="Q3" i="18"/>
  <c r="AD3" i="18"/>
  <c r="P3" i="18"/>
  <c r="W3" i="18"/>
  <c r="V3" i="18"/>
  <c r="Z3" i="18"/>
  <c r="G3" i="18"/>
  <c r="Y3" i="18"/>
  <c r="F3" i="18"/>
  <c r="M3" i="18"/>
  <c r="L3" i="18"/>
  <c r="K3" i="18"/>
  <c r="J3" i="18"/>
  <c r="AI3" i="18"/>
  <c r="AH3" i="18"/>
  <c r="AC3" i="18"/>
  <c r="AA3" i="18"/>
  <c r="X3" i="18"/>
  <c r="S3" i="18"/>
  <c r="R3" i="18"/>
  <c r="O3" i="18"/>
  <c r="AA12" i="17"/>
  <c r="O12" i="17"/>
  <c r="Z12" i="17"/>
  <c r="N12" i="17"/>
  <c r="AD12" i="17"/>
  <c r="P12" i="17"/>
  <c r="AC12" i="17"/>
  <c r="M12" i="17"/>
  <c r="AB12" i="17"/>
  <c r="L12" i="17"/>
  <c r="Y12" i="17"/>
  <c r="K12" i="17"/>
  <c r="X12" i="17"/>
  <c r="J12" i="17"/>
  <c r="W12" i="17"/>
  <c r="I12" i="17"/>
  <c r="V12" i="17"/>
  <c r="H12" i="17"/>
  <c r="AI12" i="17"/>
  <c r="U12" i="17"/>
  <c r="G12" i="17"/>
  <c r="AH12" i="17"/>
  <c r="T12" i="17"/>
  <c r="F12" i="17"/>
  <c r="AG12" i="17"/>
  <c r="S12" i="17"/>
  <c r="E12" i="17"/>
  <c r="AF12" i="17"/>
  <c r="R12" i="17"/>
  <c r="AE12" i="17"/>
  <c r="Q12" i="17"/>
  <c r="AF37" i="17"/>
  <c r="T37" i="17"/>
  <c r="H37" i="17"/>
  <c r="AE37" i="17"/>
  <c r="S37" i="17"/>
  <c r="G37" i="17"/>
  <c r="AG37" i="17"/>
  <c r="Q37" i="17"/>
  <c r="AD37" i="17"/>
  <c r="P37" i="17"/>
  <c r="AC37" i="17"/>
  <c r="O37" i="17"/>
  <c r="AB37" i="17"/>
  <c r="N37" i="17"/>
  <c r="AA37" i="17"/>
  <c r="M37" i="17"/>
  <c r="Z37" i="17"/>
  <c r="L37" i="17"/>
  <c r="Y37" i="17"/>
  <c r="K37" i="17"/>
  <c r="X37" i="17"/>
  <c r="J37" i="17"/>
  <c r="W37" i="17"/>
  <c r="I37" i="17"/>
  <c r="AI37" i="17"/>
  <c r="U37" i="17"/>
  <c r="E37" i="17"/>
  <c r="V37" i="17"/>
  <c r="F37" i="17"/>
  <c r="AH37" i="17"/>
  <c r="R37" i="17"/>
  <c r="AA58" i="18"/>
  <c r="O58" i="18"/>
  <c r="AD58" i="18"/>
  <c r="R58" i="18"/>
  <c r="F58" i="18"/>
  <c r="AC58" i="18"/>
  <c r="Q58" i="18"/>
  <c r="E58" i="18"/>
  <c r="W58" i="18"/>
  <c r="H58" i="18"/>
  <c r="V58" i="18"/>
  <c r="G58" i="18"/>
  <c r="Z58" i="18"/>
  <c r="K58" i="18"/>
  <c r="AH58" i="18"/>
  <c r="M58" i="18"/>
  <c r="S58" i="18"/>
  <c r="P58" i="18"/>
  <c r="T58" i="18"/>
  <c r="N58" i="18"/>
  <c r="L58" i="18"/>
  <c r="J58" i="18"/>
  <c r="AI58" i="18"/>
  <c r="I58" i="18"/>
  <c r="AG58" i="18"/>
  <c r="AF58" i="18"/>
  <c r="AE58" i="18"/>
  <c r="AB58" i="18"/>
  <c r="Y58" i="18"/>
  <c r="X58" i="18"/>
  <c r="U58" i="18"/>
  <c r="AA90" i="17"/>
  <c r="O90" i="17"/>
  <c r="Z90" i="17"/>
  <c r="N90" i="17"/>
  <c r="AF90" i="17"/>
  <c r="R90" i="17"/>
  <c r="AE90" i="17"/>
  <c r="Q90" i="17"/>
  <c r="AD90" i="17"/>
  <c r="P90" i="17"/>
  <c r="AC90" i="17"/>
  <c r="M90" i="17"/>
  <c r="AB90" i="17"/>
  <c r="L90" i="17"/>
  <c r="Y90" i="17"/>
  <c r="K90" i="17"/>
  <c r="X90" i="17"/>
  <c r="J90" i="17"/>
  <c r="W90" i="17"/>
  <c r="I90" i="17"/>
  <c r="V90" i="17"/>
  <c r="H90" i="17"/>
  <c r="U90" i="17"/>
  <c r="T90" i="17"/>
  <c r="S90" i="17"/>
  <c r="G90" i="17"/>
  <c r="F90" i="17"/>
  <c r="E90" i="17"/>
  <c r="AH90" i="17"/>
  <c r="AI90" i="17"/>
  <c r="AG90" i="17"/>
  <c r="AH143" i="17"/>
  <c r="V143" i="17"/>
  <c r="J143" i="17"/>
  <c r="AG143" i="17"/>
  <c r="U143" i="17"/>
  <c r="I143" i="17"/>
  <c r="AD143" i="17"/>
  <c r="P143" i="17"/>
  <c r="AC143" i="17"/>
  <c r="O143" i="17"/>
  <c r="AB143" i="17"/>
  <c r="N143" i="17"/>
  <c r="AA143" i="17"/>
  <c r="M143" i="17"/>
  <c r="Z143" i="17"/>
  <c r="L143" i="17"/>
  <c r="Y143" i="17"/>
  <c r="K143" i="17"/>
  <c r="X143" i="17"/>
  <c r="H143" i="17"/>
  <c r="W143" i="17"/>
  <c r="G143" i="17"/>
  <c r="T143" i="17"/>
  <c r="F143" i="17"/>
  <c r="AI143" i="17"/>
  <c r="AF143" i="17"/>
  <c r="AE143" i="17"/>
  <c r="S143" i="17"/>
  <c r="R143" i="17"/>
  <c r="Q143" i="17"/>
  <c r="E143" i="17"/>
  <c r="AC207" i="18"/>
  <c r="Q207" i="18"/>
  <c r="E207" i="18"/>
  <c r="AF207" i="18"/>
  <c r="T207" i="18"/>
  <c r="H207" i="18"/>
  <c r="AH207" i="18"/>
  <c r="S207" i="18"/>
  <c r="AA207" i="18"/>
  <c r="L207" i="18"/>
  <c r="AE207" i="18"/>
  <c r="O207" i="18"/>
  <c r="AD207" i="18"/>
  <c r="N207" i="18"/>
  <c r="W207" i="18"/>
  <c r="Z207" i="18"/>
  <c r="G207" i="18"/>
  <c r="Y207" i="18"/>
  <c r="F207" i="18"/>
  <c r="AG207" i="18"/>
  <c r="AB207" i="18"/>
  <c r="J207" i="18"/>
  <c r="I207" i="18"/>
  <c r="R207" i="18"/>
  <c r="P207" i="18"/>
  <c r="X207" i="18"/>
  <c r="AI207" i="18"/>
  <c r="V207" i="18"/>
  <c r="U207" i="18"/>
  <c r="M207" i="18"/>
  <c r="K207" i="18"/>
  <c r="AA48" i="17"/>
  <c r="O48" i="17"/>
  <c r="Z48" i="17"/>
  <c r="N48" i="17"/>
  <c r="V48" i="17"/>
  <c r="H48" i="17"/>
  <c r="AI48" i="17"/>
  <c r="U48" i="17"/>
  <c r="G48" i="17"/>
  <c r="AH48" i="17"/>
  <c r="T48" i="17"/>
  <c r="F48" i="17"/>
  <c r="AG48" i="17"/>
  <c r="S48" i="17"/>
  <c r="E48" i="17"/>
  <c r="AF48" i="17"/>
  <c r="R48" i="17"/>
  <c r="AE48" i="17"/>
  <c r="Q48" i="17"/>
  <c r="AD48" i="17"/>
  <c r="P48" i="17"/>
  <c r="AC48" i="17"/>
  <c r="M48" i="17"/>
  <c r="AB48" i="17"/>
  <c r="L48" i="17"/>
  <c r="X48" i="17"/>
  <c r="J48" i="17"/>
  <c r="Y48" i="17"/>
  <c r="K48" i="17"/>
  <c r="W48" i="17"/>
  <c r="I48" i="17"/>
  <c r="AB109" i="18"/>
  <c r="P109" i="18"/>
  <c r="AE109" i="18"/>
  <c r="S109" i="18"/>
  <c r="G109" i="18"/>
  <c r="AD109" i="18"/>
  <c r="R109" i="18"/>
  <c r="F109" i="18"/>
  <c r="AH109" i="18"/>
  <c r="Q109" i="18"/>
  <c r="AG109" i="18"/>
  <c r="O109" i="18"/>
  <c r="U109" i="18"/>
  <c r="X109" i="18"/>
  <c r="E109" i="18"/>
  <c r="W109" i="18"/>
  <c r="AF109" i="18"/>
  <c r="I109" i="18"/>
  <c r="AC109" i="18"/>
  <c r="H109" i="18"/>
  <c r="Y109" i="18"/>
  <c r="L109" i="18"/>
  <c r="K109" i="18"/>
  <c r="J109" i="18"/>
  <c r="AI109" i="18"/>
  <c r="AA109" i="18"/>
  <c r="Z109" i="18"/>
  <c r="V109" i="18"/>
  <c r="T109" i="18"/>
  <c r="N109" i="18"/>
  <c r="M109" i="18"/>
  <c r="AA209" i="18"/>
  <c r="O209" i="18"/>
  <c r="AD209" i="18"/>
  <c r="R209" i="18"/>
  <c r="F209" i="18"/>
  <c r="AC209" i="18"/>
  <c r="N209" i="18"/>
  <c r="AB209" i="18"/>
  <c r="L209" i="18"/>
  <c r="AG209" i="18"/>
  <c r="Q209" i="18"/>
  <c r="AF209" i="18"/>
  <c r="P209" i="18"/>
  <c r="W209" i="18"/>
  <c r="Z209" i="18"/>
  <c r="H209" i="18"/>
  <c r="Y209" i="18"/>
  <c r="G209" i="18"/>
  <c r="V209" i="18"/>
  <c r="U209" i="18"/>
  <c r="AH209" i="18"/>
  <c r="AE209" i="18"/>
  <c r="X209" i="18"/>
  <c r="J209" i="18"/>
  <c r="AI209" i="18"/>
  <c r="T209" i="18"/>
  <c r="S209" i="18"/>
  <c r="M209" i="18"/>
  <c r="K209" i="18"/>
  <c r="I209" i="18"/>
  <c r="E209" i="18"/>
  <c r="Y146" i="17"/>
  <c r="M146" i="17"/>
  <c r="X146" i="17"/>
  <c r="L146" i="17"/>
  <c r="W146" i="17"/>
  <c r="I146" i="17"/>
  <c r="V146" i="17"/>
  <c r="H146" i="17"/>
  <c r="AI146" i="17"/>
  <c r="U146" i="17"/>
  <c r="G146" i="17"/>
  <c r="AH146" i="17"/>
  <c r="T146" i="17"/>
  <c r="F146" i="17"/>
  <c r="AG146" i="17"/>
  <c r="S146" i="17"/>
  <c r="E146" i="17"/>
  <c r="AF146" i="17"/>
  <c r="R146" i="17"/>
  <c r="AE146" i="17"/>
  <c r="Q146" i="17"/>
  <c r="AD146" i="17"/>
  <c r="P146" i="17"/>
  <c r="AC146" i="17"/>
  <c r="O146" i="17"/>
  <c r="AB146" i="17"/>
  <c r="AA146" i="17"/>
  <c r="Z146" i="17"/>
  <c r="N146" i="17"/>
  <c r="K146" i="17"/>
  <c r="J146" i="17"/>
  <c r="AE158" i="17"/>
  <c r="S158" i="17"/>
  <c r="G158" i="17"/>
  <c r="AD158" i="17"/>
  <c r="R158" i="17"/>
  <c r="F158" i="17"/>
  <c r="Z158" i="17"/>
  <c r="L158" i="17"/>
  <c r="Y158" i="17"/>
  <c r="K158" i="17"/>
  <c r="X158" i="17"/>
  <c r="J158" i="17"/>
  <c r="AI158" i="17"/>
  <c r="U158" i="17"/>
  <c r="E158" i="17"/>
  <c r="AH158" i="17"/>
  <c r="T158" i="17"/>
  <c r="AG158" i="17"/>
  <c r="AF158" i="17"/>
  <c r="P158" i="17"/>
  <c r="AC158" i="17"/>
  <c r="O158" i="17"/>
  <c r="AB158" i="17"/>
  <c r="AA158" i="17"/>
  <c r="W158" i="17"/>
  <c r="V158" i="17"/>
  <c r="Q158" i="17"/>
  <c r="N158" i="17"/>
  <c r="M158" i="17"/>
  <c r="I158" i="17"/>
  <c r="H158" i="17"/>
  <c r="AE170" i="17"/>
  <c r="S170" i="17"/>
  <c r="G170" i="17"/>
  <c r="AD170" i="17"/>
  <c r="R170" i="17"/>
  <c r="F170" i="17"/>
  <c r="AB170" i="17"/>
  <c r="N170" i="17"/>
  <c r="AA170" i="17"/>
  <c r="M170" i="17"/>
  <c r="Z170" i="17"/>
  <c r="L170" i="17"/>
  <c r="Y170" i="17"/>
  <c r="K170" i="17"/>
  <c r="X170" i="17"/>
  <c r="J170" i="17"/>
  <c r="W170" i="17"/>
  <c r="I170" i="17"/>
  <c r="V170" i="17"/>
  <c r="H170" i="17"/>
  <c r="AI170" i="17"/>
  <c r="U170" i="17"/>
  <c r="E170" i="17"/>
  <c r="AH170" i="17"/>
  <c r="T170" i="17"/>
  <c r="AG170" i="17"/>
  <c r="Q170" i="17"/>
  <c r="P170" i="17"/>
  <c r="O170" i="17"/>
  <c r="AF170" i="17"/>
  <c r="AC170" i="17"/>
  <c r="AG182" i="17"/>
  <c r="U182" i="17"/>
  <c r="I182" i="17"/>
  <c r="AH182" i="17"/>
  <c r="T182" i="17"/>
  <c r="G182" i="17"/>
  <c r="AF182" i="17"/>
  <c r="S182" i="17"/>
  <c r="F182" i="17"/>
  <c r="AB182" i="17"/>
  <c r="M182" i="17"/>
  <c r="AA182" i="17"/>
  <c r="L182" i="17"/>
  <c r="Z182" i="17"/>
  <c r="K182" i="17"/>
  <c r="Y182" i="17"/>
  <c r="J182" i="17"/>
  <c r="X182" i="17"/>
  <c r="H182" i="17"/>
  <c r="W182" i="17"/>
  <c r="E182" i="17"/>
  <c r="V182" i="17"/>
  <c r="R182" i="17"/>
  <c r="AI182" i="17"/>
  <c r="Q182" i="17"/>
  <c r="AE182" i="17"/>
  <c r="P182" i="17"/>
  <c r="O182" i="17"/>
  <c r="N182" i="17"/>
  <c r="AD182" i="17"/>
  <c r="AC182" i="17"/>
  <c r="AH194" i="17"/>
  <c r="V194" i="17"/>
  <c r="J194" i="17"/>
  <c r="AG194" i="17"/>
  <c r="U194" i="17"/>
  <c r="I194" i="17"/>
  <c r="AB194" i="17"/>
  <c r="AA194" i="17"/>
  <c r="Z194" i="17"/>
  <c r="W194" i="17"/>
  <c r="AF194" i="17"/>
  <c r="R194" i="17"/>
  <c r="AE194" i="17"/>
  <c r="Q194" i="17"/>
  <c r="O194" i="17"/>
  <c r="N194" i="17"/>
  <c r="M194" i="17"/>
  <c r="L194" i="17"/>
  <c r="AI194" i="17"/>
  <c r="K194" i="17"/>
  <c r="AD194" i="17"/>
  <c r="H194" i="17"/>
  <c r="AC194" i="17"/>
  <c r="G194" i="17"/>
  <c r="Y194" i="17"/>
  <c r="F194" i="17"/>
  <c r="X194" i="17"/>
  <c r="E194" i="17"/>
  <c r="T194" i="17"/>
  <c r="S194" i="17"/>
  <c r="P194" i="17"/>
  <c r="AE206" i="17"/>
  <c r="S206" i="17"/>
  <c r="G206" i="17"/>
  <c r="AH206" i="17"/>
  <c r="V206" i="17"/>
  <c r="J206" i="17"/>
  <c r="AG206" i="17"/>
  <c r="U206" i="17"/>
  <c r="I206" i="17"/>
  <c r="W206" i="17"/>
  <c r="E206" i="17"/>
  <c r="T206" i="17"/>
  <c r="R206" i="17"/>
  <c r="AI206" i="17"/>
  <c r="Q206" i="17"/>
  <c r="AF206" i="17"/>
  <c r="P206" i="17"/>
  <c r="AD206" i="17"/>
  <c r="O206" i="17"/>
  <c r="AC206" i="17"/>
  <c r="N206" i="17"/>
  <c r="AB206" i="17"/>
  <c r="M206" i="17"/>
  <c r="AA206" i="17"/>
  <c r="L206" i="17"/>
  <c r="Z206" i="17"/>
  <c r="K206" i="17"/>
  <c r="Y206" i="17"/>
  <c r="X206" i="17"/>
  <c r="H206" i="17"/>
  <c r="F206" i="17"/>
  <c r="AE218" i="17"/>
  <c r="S218" i="17"/>
  <c r="G218" i="17"/>
  <c r="AH218" i="17"/>
  <c r="V218" i="17"/>
  <c r="J218" i="17"/>
  <c r="AG218" i="17"/>
  <c r="U218" i="17"/>
  <c r="I218" i="17"/>
  <c r="AI218" i="17"/>
  <c r="Q218" i="17"/>
  <c r="AF218" i="17"/>
  <c r="P218" i="17"/>
  <c r="AD218" i="17"/>
  <c r="O218" i="17"/>
  <c r="AC218" i="17"/>
  <c r="N218" i="17"/>
  <c r="AB218" i="17"/>
  <c r="M218" i="17"/>
  <c r="AA218" i="17"/>
  <c r="L218" i="17"/>
  <c r="Z218" i="17"/>
  <c r="K218" i="17"/>
  <c r="Y218" i="17"/>
  <c r="H218" i="17"/>
  <c r="X218" i="17"/>
  <c r="F218" i="17"/>
  <c r="W218" i="17"/>
  <c r="E218" i="17"/>
  <c r="T218" i="17"/>
  <c r="R218" i="17"/>
  <c r="AB230" i="17"/>
  <c r="P230" i="17"/>
  <c r="AD230" i="17"/>
  <c r="R230" i="17"/>
  <c r="F230" i="17"/>
  <c r="AI230" i="17"/>
  <c r="U230" i="17"/>
  <c r="G230" i="17"/>
  <c r="AH230" i="17"/>
  <c r="T230" i="17"/>
  <c r="E230" i="17"/>
  <c r="AG230" i="17"/>
  <c r="S230" i="17"/>
  <c r="AF230" i="17"/>
  <c r="Q230" i="17"/>
  <c r="AE230" i="17"/>
  <c r="O230" i="17"/>
  <c r="AC230" i="17"/>
  <c r="N230" i="17"/>
  <c r="Z230" i="17"/>
  <c r="L230" i="17"/>
  <c r="Y230" i="17"/>
  <c r="K230" i="17"/>
  <c r="X230" i="17"/>
  <c r="J230" i="17"/>
  <c r="W230" i="17"/>
  <c r="I230" i="17"/>
  <c r="M230" i="17"/>
  <c r="H230" i="17"/>
  <c r="AA230" i="17"/>
  <c r="V230" i="17"/>
  <c r="AB242" i="17"/>
  <c r="P242" i="17"/>
  <c r="AE242" i="17"/>
  <c r="S242" i="17"/>
  <c r="G242" i="17"/>
  <c r="AD242" i="17"/>
  <c r="R242" i="17"/>
  <c r="F242" i="17"/>
  <c r="AH242" i="17"/>
  <c r="Q242" i="17"/>
  <c r="AG242" i="17"/>
  <c r="O242" i="17"/>
  <c r="AF242" i="17"/>
  <c r="N242" i="17"/>
  <c r="AC242" i="17"/>
  <c r="M242" i="17"/>
  <c r="AA242" i="17"/>
  <c r="L242" i="17"/>
  <c r="Z242" i="17"/>
  <c r="K242" i="17"/>
  <c r="X242" i="17"/>
  <c r="I242" i="17"/>
  <c r="W242" i="17"/>
  <c r="H242" i="17"/>
  <c r="V242" i="17"/>
  <c r="E242" i="17"/>
  <c r="U242" i="17"/>
  <c r="AI242" i="17"/>
  <c r="Y242" i="17"/>
  <c r="T242" i="17"/>
  <c r="J242" i="17"/>
  <c r="AG254" i="17"/>
  <c r="AC254" i="17"/>
  <c r="Q254" i="17"/>
  <c r="E254" i="17"/>
  <c r="AF254" i="17"/>
  <c r="T254" i="17"/>
  <c r="H254" i="17"/>
  <c r="AE254" i="17"/>
  <c r="S254" i="17"/>
  <c r="G254" i="17"/>
  <c r="AH254" i="17"/>
  <c r="O254" i="17"/>
  <c r="U254" i="17"/>
  <c r="R254" i="17"/>
  <c r="AI254" i="17"/>
  <c r="L254" i="17"/>
  <c r="AD254" i="17"/>
  <c r="K254" i="17"/>
  <c r="AB254" i="17"/>
  <c r="J254" i="17"/>
  <c r="AA254" i="17"/>
  <c r="I254" i="17"/>
  <c r="Z254" i="17"/>
  <c r="F254" i="17"/>
  <c r="Y254" i="17"/>
  <c r="W254" i="17"/>
  <c r="V254" i="17"/>
  <c r="P254" i="17"/>
  <c r="N254" i="17"/>
  <c r="X254" i="17"/>
  <c r="M254" i="17"/>
  <c r="AG266" i="17"/>
  <c r="U266" i="17"/>
  <c r="I266" i="17"/>
  <c r="AF266" i="17"/>
  <c r="T266" i="17"/>
  <c r="H266" i="17"/>
  <c r="AD266" i="17"/>
  <c r="P266" i="17"/>
  <c r="AI266" i="17"/>
  <c r="S266" i="17"/>
  <c r="E266" i="17"/>
  <c r="AH266" i="17"/>
  <c r="R266" i="17"/>
  <c r="Y266" i="17"/>
  <c r="F266" i="17"/>
  <c r="AB266" i="17"/>
  <c r="K266" i="17"/>
  <c r="AA266" i="17"/>
  <c r="J266" i="17"/>
  <c r="V266" i="17"/>
  <c r="Q266" i="17"/>
  <c r="O266" i="17"/>
  <c r="N266" i="17"/>
  <c r="M266" i="17"/>
  <c r="L266" i="17"/>
  <c r="AE266" i="17"/>
  <c r="AC266" i="17"/>
  <c r="Z266" i="17"/>
  <c r="X266" i="17"/>
  <c r="G266" i="17"/>
  <c r="W266" i="17"/>
  <c r="AD12" i="18"/>
  <c r="R12" i="18"/>
  <c r="F12" i="18"/>
  <c r="AC12" i="18"/>
  <c r="Q12" i="18"/>
  <c r="E12" i="18"/>
  <c r="W12" i="18"/>
  <c r="I12" i="18"/>
  <c r="Z12" i="18"/>
  <c r="L12" i="18"/>
  <c r="Y12" i="18"/>
  <c r="K12" i="18"/>
  <c r="AF12" i="18"/>
  <c r="M12" i="18"/>
  <c r="AE12" i="18"/>
  <c r="J12" i="18"/>
  <c r="AB12" i="18"/>
  <c r="H12" i="18"/>
  <c r="AA12" i="18"/>
  <c r="G12" i="18"/>
  <c r="X12" i="18"/>
  <c r="V12" i="18"/>
  <c r="U12" i="18"/>
  <c r="T12" i="18"/>
  <c r="S12" i="18"/>
  <c r="AI12" i="18"/>
  <c r="P12" i="18"/>
  <c r="AH12" i="18"/>
  <c r="O12" i="18"/>
  <c r="N12" i="18"/>
  <c r="AG12" i="18"/>
  <c r="Y94" i="18"/>
  <c r="M94" i="18"/>
  <c r="X94" i="18"/>
  <c r="K94" i="18"/>
  <c r="AI94" i="18"/>
  <c r="U94" i="18"/>
  <c r="G94" i="18"/>
  <c r="Z94" i="18"/>
  <c r="J94" i="18"/>
  <c r="W94" i="18"/>
  <c r="I94" i="18"/>
  <c r="AB94" i="18"/>
  <c r="F94" i="18"/>
  <c r="AA94" i="18"/>
  <c r="E94" i="18"/>
  <c r="S94" i="18"/>
  <c r="AE94" i="18"/>
  <c r="N94" i="18"/>
  <c r="AD94" i="18"/>
  <c r="AC94" i="18"/>
  <c r="V94" i="18"/>
  <c r="T94" i="18"/>
  <c r="R94" i="18"/>
  <c r="Q94" i="18"/>
  <c r="P94" i="18"/>
  <c r="O94" i="18"/>
  <c r="AH94" i="18"/>
  <c r="H94" i="18"/>
  <c r="AG94" i="18"/>
  <c r="AF94" i="18"/>
  <c r="L94" i="18"/>
  <c r="AG125" i="18"/>
  <c r="U125" i="18"/>
  <c r="I125" i="18"/>
  <c r="AB125" i="18"/>
  <c r="O125" i="18"/>
  <c r="AE125" i="18"/>
  <c r="R125" i="18"/>
  <c r="E125" i="18"/>
  <c r="AD125" i="18"/>
  <c r="Q125" i="18"/>
  <c r="V125" i="18"/>
  <c r="T125" i="18"/>
  <c r="Z125" i="18"/>
  <c r="G125" i="18"/>
  <c r="Y125" i="18"/>
  <c r="F125" i="18"/>
  <c r="AF125" i="18"/>
  <c r="K125" i="18"/>
  <c r="AC125" i="18"/>
  <c r="J125" i="18"/>
  <c r="X125" i="18"/>
  <c r="W125" i="18"/>
  <c r="N125" i="18"/>
  <c r="AI125" i="18"/>
  <c r="AH125" i="18"/>
  <c r="AA125" i="18"/>
  <c r="S125" i="18"/>
  <c r="P125" i="18"/>
  <c r="M125" i="18"/>
  <c r="L125" i="18"/>
  <c r="H125" i="18"/>
  <c r="Z138" i="18"/>
  <c r="N138" i="18"/>
  <c r="AD138" i="18"/>
  <c r="Q138" i="18"/>
  <c r="AG138" i="18"/>
  <c r="T138" i="18"/>
  <c r="G138" i="18"/>
  <c r="AF138" i="18"/>
  <c r="S138" i="18"/>
  <c r="F138" i="18"/>
  <c r="R138" i="18"/>
  <c r="AI138" i="18"/>
  <c r="P138" i="18"/>
  <c r="AC138" i="18"/>
  <c r="J138" i="18"/>
  <c r="AB138" i="18"/>
  <c r="I138" i="18"/>
  <c r="M138" i="18"/>
  <c r="AH138" i="18"/>
  <c r="L138" i="18"/>
  <c r="AA138" i="18"/>
  <c r="Y138" i="18"/>
  <c r="V138" i="18"/>
  <c r="U138" i="18"/>
  <c r="O138" i="18"/>
  <c r="K138" i="18"/>
  <c r="H138" i="18"/>
  <c r="AE138" i="18"/>
  <c r="X138" i="18"/>
  <c r="W138" i="18"/>
  <c r="Z150" i="18"/>
  <c r="N150" i="18"/>
  <c r="X150" i="18"/>
  <c r="K150" i="18"/>
  <c r="AB150" i="18"/>
  <c r="O150" i="18"/>
  <c r="AA150" i="18"/>
  <c r="M150" i="18"/>
  <c r="AE150" i="18"/>
  <c r="L150" i="18"/>
  <c r="AD150" i="18"/>
  <c r="J150" i="18"/>
  <c r="AI150" i="18"/>
  <c r="Q150" i="18"/>
  <c r="AH150" i="18"/>
  <c r="P150" i="18"/>
  <c r="T150" i="18"/>
  <c r="S150" i="18"/>
  <c r="AG150" i="18"/>
  <c r="E150" i="18"/>
  <c r="AF150" i="18"/>
  <c r="AC150" i="18"/>
  <c r="W150" i="18"/>
  <c r="H150" i="18"/>
  <c r="G150" i="18"/>
  <c r="F150" i="18"/>
  <c r="Y150" i="18"/>
  <c r="V150" i="18"/>
  <c r="U150" i="18"/>
  <c r="R150" i="18"/>
  <c r="I150" i="18"/>
  <c r="Z162" i="18"/>
  <c r="N162" i="18"/>
  <c r="AC162" i="18"/>
  <c r="Q162" i="18"/>
  <c r="E162" i="18"/>
  <c r="AB162" i="18"/>
  <c r="P162" i="18"/>
  <c r="AE162" i="18"/>
  <c r="M162" i="18"/>
  <c r="AH162" i="18"/>
  <c r="S162" i="18"/>
  <c r="AG162" i="18"/>
  <c r="R162" i="18"/>
  <c r="O162" i="18"/>
  <c r="L162" i="18"/>
  <c r="U162" i="18"/>
  <c r="T162" i="18"/>
  <c r="X162" i="18"/>
  <c r="W162" i="18"/>
  <c r="G162" i="18"/>
  <c r="F162" i="18"/>
  <c r="AI162" i="18"/>
  <c r="AD162" i="18"/>
  <c r="J162" i="18"/>
  <c r="I162" i="18"/>
  <c r="H162" i="18"/>
  <c r="AF162" i="18"/>
  <c r="AA162" i="18"/>
  <c r="Y162" i="18"/>
  <c r="V162" i="18"/>
  <c r="K162" i="18"/>
  <c r="AI174" i="18"/>
  <c r="W174" i="18"/>
  <c r="K174" i="18"/>
  <c r="AH174" i="18"/>
  <c r="U174" i="18"/>
  <c r="H174" i="18"/>
  <c r="X174" i="18"/>
  <c r="J174" i="18"/>
  <c r="AB174" i="18"/>
  <c r="M174" i="18"/>
  <c r="AE174" i="18"/>
  <c r="P174" i="18"/>
  <c r="AD174" i="18"/>
  <c r="O174" i="18"/>
  <c r="AA174" i="18"/>
  <c r="F174" i="18"/>
  <c r="Z174" i="18"/>
  <c r="AG174" i="18"/>
  <c r="L174" i="18"/>
  <c r="AF174" i="18"/>
  <c r="I174" i="18"/>
  <c r="G174" i="18"/>
  <c r="E174" i="18"/>
  <c r="R174" i="18"/>
  <c r="Q174" i="18"/>
  <c r="N174" i="18"/>
  <c r="V174" i="18"/>
  <c r="T174" i="18"/>
  <c r="AC174" i="18"/>
  <c r="Y174" i="18"/>
  <c r="S174" i="18"/>
  <c r="AI186" i="18"/>
  <c r="W186" i="18"/>
  <c r="K186" i="18"/>
  <c r="AC186" i="18"/>
  <c r="P186" i="18"/>
  <c r="AF186" i="18"/>
  <c r="S186" i="18"/>
  <c r="F186" i="18"/>
  <c r="AE186" i="18"/>
  <c r="R186" i="18"/>
  <c r="E186" i="18"/>
  <c r="U186" i="18"/>
  <c r="Y186" i="18"/>
  <c r="H186" i="18"/>
  <c r="X186" i="18"/>
  <c r="G186" i="18"/>
  <c r="N186" i="18"/>
  <c r="M186" i="18"/>
  <c r="T186" i="18"/>
  <c r="Q186" i="18"/>
  <c r="O186" i="18"/>
  <c r="L186" i="18"/>
  <c r="AA186" i="18"/>
  <c r="Z186" i="18"/>
  <c r="V186" i="18"/>
  <c r="J186" i="18"/>
  <c r="I186" i="18"/>
  <c r="AH186" i="18"/>
  <c r="AG186" i="18"/>
  <c r="AD186" i="18"/>
  <c r="AB186" i="18"/>
  <c r="AF198" i="18"/>
  <c r="T198" i="18"/>
  <c r="H198" i="18"/>
  <c r="AC198" i="18"/>
  <c r="P198" i="18"/>
  <c r="AB198" i="18"/>
  <c r="N198" i="18"/>
  <c r="AG198" i="18"/>
  <c r="R198" i="18"/>
  <c r="AE198" i="18"/>
  <c r="Q198" i="18"/>
  <c r="AI198" i="18"/>
  <c r="M198" i="18"/>
  <c r="U198" i="18"/>
  <c r="S198" i="18"/>
  <c r="AH198" i="18"/>
  <c r="I198" i="18"/>
  <c r="AD198" i="18"/>
  <c r="G198" i="18"/>
  <c r="L198" i="18"/>
  <c r="K198" i="18"/>
  <c r="J198" i="18"/>
  <c r="F198" i="18"/>
  <c r="W198" i="18"/>
  <c r="V198" i="18"/>
  <c r="O198" i="18"/>
  <c r="E198" i="18"/>
  <c r="AA198" i="18"/>
  <c r="Z198" i="18"/>
  <c r="Y198" i="18"/>
  <c r="X198" i="18"/>
  <c r="AF210" i="18"/>
  <c r="T210" i="18"/>
  <c r="H210" i="18"/>
  <c r="AI210" i="18"/>
  <c r="W210" i="18"/>
  <c r="K210" i="18"/>
  <c r="AA210" i="18"/>
  <c r="M210" i="18"/>
  <c r="AC210" i="18"/>
  <c r="N210" i="18"/>
  <c r="AG210" i="18"/>
  <c r="Q210" i="18"/>
  <c r="AE210" i="18"/>
  <c r="P210" i="18"/>
  <c r="L210" i="18"/>
  <c r="S210" i="18"/>
  <c r="R210" i="18"/>
  <c r="V210" i="18"/>
  <c r="U210" i="18"/>
  <c r="Z210" i="18"/>
  <c r="Y210" i="18"/>
  <c r="G210" i="18"/>
  <c r="F210" i="18"/>
  <c r="O210" i="18"/>
  <c r="J210" i="18"/>
  <c r="I210" i="18"/>
  <c r="E210" i="18"/>
  <c r="AH210" i="18"/>
  <c r="AD210" i="18"/>
  <c r="AB210" i="18"/>
  <c r="X210" i="18"/>
  <c r="AF222" i="18"/>
  <c r="T222" i="18"/>
  <c r="H222" i="18"/>
  <c r="AI222" i="18"/>
  <c r="W222" i="18"/>
  <c r="K222" i="18"/>
  <c r="AC222" i="18"/>
  <c r="O222" i="18"/>
  <c r="AH222" i="18"/>
  <c r="S222" i="18"/>
  <c r="E222" i="18"/>
  <c r="Z222" i="18"/>
  <c r="I222" i="18"/>
  <c r="AD222" i="18"/>
  <c r="M222" i="18"/>
  <c r="AB222" i="18"/>
  <c r="L222" i="18"/>
  <c r="U222" i="18"/>
  <c r="Y222" i="18"/>
  <c r="X222" i="18"/>
  <c r="F222" i="18"/>
  <c r="N222" i="18"/>
  <c r="J222" i="18"/>
  <c r="AG222" i="18"/>
  <c r="V222" i="18"/>
  <c r="G222" i="18"/>
  <c r="AE222" i="18"/>
  <c r="AA222" i="18"/>
  <c r="R222" i="18"/>
  <c r="Q222" i="18"/>
  <c r="P222" i="18"/>
  <c r="AF234" i="18"/>
  <c r="T234" i="18"/>
  <c r="H234" i="18"/>
  <c r="AI234" i="18"/>
  <c r="W234" i="18"/>
  <c r="K234" i="18"/>
  <c r="AH234" i="18"/>
  <c r="V234" i="18"/>
  <c r="J234" i="18"/>
  <c r="Y234" i="18"/>
  <c r="G234" i="18"/>
  <c r="AC234" i="18"/>
  <c r="N234" i="18"/>
  <c r="Q234" i="18"/>
  <c r="U234" i="18"/>
  <c r="S234" i="18"/>
  <c r="AD234" i="18"/>
  <c r="E234" i="18"/>
  <c r="Z234" i="18"/>
  <c r="L234" i="18"/>
  <c r="AG234" i="18"/>
  <c r="I234" i="18"/>
  <c r="M234" i="18"/>
  <c r="F234" i="18"/>
  <c r="AE234" i="18"/>
  <c r="R234" i="18"/>
  <c r="P234" i="18"/>
  <c r="O234" i="18"/>
  <c r="AB234" i="18"/>
  <c r="AA234" i="18"/>
  <c r="X234" i="18"/>
  <c r="Z246" i="18"/>
  <c r="N246" i="18"/>
  <c r="AC246" i="18"/>
  <c r="Q246" i="18"/>
  <c r="E246" i="18"/>
  <c r="AB246" i="18"/>
  <c r="P246" i="18"/>
  <c r="Y246" i="18"/>
  <c r="J246" i="18"/>
  <c r="AE246" i="18"/>
  <c r="M246" i="18"/>
  <c r="AD246" i="18"/>
  <c r="L246" i="18"/>
  <c r="AG246" i="18"/>
  <c r="I246" i="18"/>
  <c r="S246" i="18"/>
  <c r="AI246" i="18"/>
  <c r="O246" i="18"/>
  <c r="AH246" i="18"/>
  <c r="F246" i="18"/>
  <c r="K246" i="18"/>
  <c r="H246" i="18"/>
  <c r="AF246" i="18"/>
  <c r="W246" i="18"/>
  <c r="V246" i="18"/>
  <c r="U246" i="18"/>
  <c r="T246" i="18"/>
  <c r="R246" i="18"/>
  <c r="G246" i="18"/>
  <c r="AA246" i="18"/>
  <c r="X246" i="18"/>
  <c r="Z258" i="18"/>
  <c r="N258" i="18"/>
  <c r="Y258" i="18"/>
  <c r="X258" i="18"/>
  <c r="AH258" i="18"/>
  <c r="V258" i="18"/>
  <c r="AC258" i="18"/>
  <c r="Q258" i="18"/>
  <c r="E258" i="18"/>
  <c r="AB258" i="18"/>
  <c r="P258" i="18"/>
  <c r="W258" i="18"/>
  <c r="G258" i="18"/>
  <c r="AE258" i="18"/>
  <c r="J258" i="18"/>
  <c r="AD258" i="18"/>
  <c r="I258" i="18"/>
  <c r="U258" i="18"/>
  <c r="T258" i="18"/>
  <c r="AI258" i="18"/>
  <c r="H258" i="18"/>
  <c r="AG258" i="18"/>
  <c r="F258" i="18"/>
  <c r="AF258" i="18"/>
  <c r="AA258" i="18"/>
  <c r="M258" i="18"/>
  <c r="S258" i="18"/>
  <c r="R258" i="18"/>
  <c r="O258" i="18"/>
  <c r="L258" i="18"/>
  <c r="K258" i="18"/>
  <c r="AH8" i="18"/>
  <c r="V8" i="18"/>
  <c r="J8" i="18"/>
  <c r="AG8" i="18"/>
  <c r="U8" i="18"/>
  <c r="I8" i="18"/>
  <c r="AE8" i="18"/>
  <c r="Q8" i="18"/>
  <c r="T8" i="18"/>
  <c r="F8" i="18"/>
  <c r="AI8" i="18"/>
  <c r="S8" i="18"/>
  <c r="E8" i="18"/>
  <c r="W8" i="18"/>
  <c r="R8" i="18"/>
  <c r="P8" i="18"/>
  <c r="O8" i="18"/>
  <c r="AF8" i="18"/>
  <c r="N8" i="18"/>
  <c r="AD8" i="18"/>
  <c r="M8" i="18"/>
  <c r="AC8" i="18"/>
  <c r="L8" i="18"/>
  <c r="AB8" i="18"/>
  <c r="K8" i="18"/>
  <c r="AA8" i="18"/>
  <c r="H8" i="18"/>
  <c r="Z8" i="18"/>
  <c r="G8" i="18"/>
  <c r="Y8" i="18"/>
  <c r="X8" i="18"/>
  <c r="Y48" i="18"/>
  <c r="M48" i="18"/>
  <c r="AB48" i="18"/>
  <c r="P48" i="18"/>
  <c r="AA48" i="18"/>
  <c r="O48" i="18"/>
  <c r="AD48" i="18"/>
  <c r="L48" i="18"/>
  <c r="AC48" i="18"/>
  <c r="K48" i="18"/>
  <c r="AG48" i="18"/>
  <c r="R48" i="18"/>
  <c r="W48" i="18"/>
  <c r="E48" i="18"/>
  <c r="AE48" i="18"/>
  <c r="H48" i="18"/>
  <c r="Z48" i="18"/>
  <c r="G48" i="18"/>
  <c r="Q48" i="18"/>
  <c r="N48" i="18"/>
  <c r="J48" i="18"/>
  <c r="I48" i="18"/>
  <c r="AI48" i="18"/>
  <c r="F48" i="18"/>
  <c r="AH48" i="18"/>
  <c r="AF48" i="18"/>
  <c r="X48" i="18"/>
  <c r="V48" i="18"/>
  <c r="U48" i="18"/>
  <c r="T48" i="18"/>
  <c r="S48" i="18"/>
  <c r="AB85" i="18"/>
  <c r="P85" i="18"/>
  <c r="W85" i="18"/>
  <c r="J85" i="18"/>
  <c r="Z85" i="18"/>
  <c r="M85" i="18"/>
  <c r="Y85" i="18"/>
  <c r="L85" i="18"/>
  <c r="V85" i="18"/>
  <c r="F85" i="18"/>
  <c r="U85" i="18"/>
  <c r="E85" i="18"/>
  <c r="AC85" i="18"/>
  <c r="I85" i="18"/>
  <c r="R85" i="18"/>
  <c r="Q85" i="18"/>
  <c r="AI85" i="18"/>
  <c r="O85" i="18"/>
  <c r="AH85" i="18"/>
  <c r="N85" i="18"/>
  <c r="AG85" i="18"/>
  <c r="K85" i="18"/>
  <c r="AF85" i="18"/>
  <c r="H85" i="18"/>
  <c r="AE85" i="18"/>
  <c r="G85" i="18"/>
  <c r="AD85" i="18"/>
  <c r="X85" i="18"/>
  <c r="T85" i="18"/>
  <c r="AA85" i="18"/>
  <c r="S85" i="18"/>
  <c r="X43" i="18"/>
  <c r="L43" i="18"/>
  <c r="AA43" i="18"/>
  <c r="O43" i="18"/>
  <c r="Z43" i="18"/>
  <c r="N43" i="18"/>
  <c r="W43" i="18"/>
  <c r="H43" i="18"/>
  <c r="V43" i="18"/>
  <c r="G43" i="18"/>
  <c r="AC43" i="18"/>
  <c r="K43" i="18"/>
  <c r="AE43" i="18"/>
  <c r="I43" i="18"/>
  <c r="AH43" i="18"/>
  <c r="P43" i="18"/>
  <c r="AG43" i="18"/>
  <c r="M43" i="18"/>
  <c r="AB43" i="18"/>
  <c r="Y43" i="18"/>
  <c r="U43" i="18"/>
  <c r="T43" i="18"/>
  <c r="S43" i="18"/>
  <c r="R43" i="18"/>
  <c r="Q43" i="18"/>
  <c r="J43" i="18"/>
  <c r="F43" i="18"/>
  <c r="AI43" i="18"/>
  <c r="E43" i="18"/>
  <c r="AF43" i="18"/>
  <c r="AD43" i="18"/>
  <c r="AF69" i="18"/>
  <c r="T69" i="18"/>
  <c r="H69" i="18"/>
  <c r="AI69" i="18"/>
  <c r="V69" i="18"/>
  <c r="I69" i="18"/>
  <c r="Y69" i="18"/>
  <c r="L69" i="18"/>
  <c r="X69" i="18"/>
  <c r="K69" i="18"/>
  <c r="AD69" i="18"/>
  <c r="N69" i="18"/>
  <c r="AC69" i="18"/>
  <c r="M69" i="18"/>
  <c r="AH69" i="18"/>
  <c r="Q69" i="18"/>
  <c r="Z69" i="18"/>
  <c r="W69" i="18"/>
  <c r="U69" i="18"/>
  <c r="S69" i="18"/>
  <c r="R69" i="18"/>
  <c r="P69" i="18"/>
  <c r="O69" i="18"/>
  <c r="J69" i="18"/>
  <c r="AE69" i="18"/>
  <c r="F69" i="18"/>
  <c r="AB69" i="18"/>
  <c r="E69" i="18"/>
  <c r="AG69" i="18"/>
  <c r="AA69" i="18"/>
  <c r="G69" i="18"/>
  <c r="AH112" i="17"/>
  <c r="V112" i="17"/>
  <c r="J112" i="17"/>
  <c r="AG112" i="17"/>
  <c r="U112" i="17"/>
  <c r="I112" i="17"/>
  <c r="AI112" i="17"/>
  <c r="S112" i="17"/>
  <c r="E112" i="17"/>
  <c r="AF112" i="17"/>
  <c r="R112" i="17"/>
  <c r="Z112" i="17"/>
  <c r="H112" i="17"/>
  <c r="Y112" i="17"/>
  <c r="G112" i="17"/>
  <c r="X112" i="17"/>
  <c r="F112" i="17"/>
  <c r="W112" i="17"/>
  <c r="T112" i="17"/>
  <c r="Q112" i="17"/>
  <c r="P112" i="17"/>
  <c r="AE112" i="17"/>
  <c r="O112" i="17"/>
  <c r="AD112" i="17"/>
  <c r="N112" i="17"/>
  <c r="AC112" i="17"/>
  <c r="M112" i="17"/>
  <c r="AB112" i="17"/>
  <c r="L112" i="17"/>
  <c r="AA112" i="17"/>
  <c r="K112" i="17"/>
  <c r="AB124" i="18"/>
  <c r="P124" i="18"/>
  <c r="AG124" i="18"/>
  <c r="T124" i="18"/>
  <c r="G124" i="18"/>
  <c r="W124" i="18"/>
  <c r="J124" i="18"/>
  <c r="AI124" i="18"/>
  <c r="V124" i="18"/>
  <c r="I124" i="18"/>
  <c r="AH124" i="18"/>
  <c r="Q124" i="18"/>
  <c r="AF124" i="18"/>
  <c r="O124" i="18"/>
  <c r="N124" i="18"/>
  <c r="M124" i="18"/>
  <c r="U124" i="18"/>
  <c r="S124" i="18"/>
  <c r="Z124" i="18"/>
  <c r="Y124" i="18"/>
  <c r="L124" i="18"/>
  <c r="AD124" i="18"/>
  <c r="AC124" i="18"/>
  <c r="AA124" i="18"/>
  <c r="X124" i="18"/>
  <c r="R124" i="18"/>
  <c r="K124" i="18"/>
  <c r="H124" i="18"/>
  <c r="F124" i="18"/>
  <c r="E124" i="18"/>
  <c r="AE124" i="18"/>
  <c r="AA101" i="17"/>
  <c r="O101" i="17"/>
  <c r="Z101" i="17"/>
  <c r="N101" i="17"/>
  <c r="AD101" i="17"/>
  <c r="P101" i="17"/>
  <c r="AC101" i="17"/>
  <c r="M101" i="17"/>
  <c r="U101" i="17"/>
  <c r="E101" i="17"/>
  <c r="T101" i="17"/>
  <c r="AI101" i="17"/>
  <c r="S101" i="17"/>
  <c r="AH101" i="17"/>
  <c r="R101" i="17"/>
  <c r="AG101" i="17"/>
  <c r="Q101" i="17"/>
  <c r="AF101" i="17"/>
  <c r="L101" i="17"/>
  <c r="AE101" i="17"/>
  <c r="K101" i="17"/>
  <c r="AB101" i="17"/>
  <c r="J101" i="17"/>
  <c r="Y101" i="17"/>
  <c r="I101" i="17"/>
  <c r="X101" i="17"/>
  <c r="H101" i="17"/>
  <c r="W101" i="17"/>
  <c r="V101" i="17"/>
  <c r="G101" i="17"/>
  <c r="F101" i="17"/>
  <c r="Y115" i="17"/>
  <c r="M115" i="17"/>
  <c r="X115" i="17"/>
  <c r="L115" i="17"/>
  <c r="AB115" i="17"/>
  <c r="N115" i="17"/>
  <c r="AA115" i="17"/>
  <c r="K115" i="17"/>
  <c r="AI115" i="17"/>
  <c r="S115" i="17"/>
  <c r="AH115" i="17"/>
  <c r="R115" i="17"/>
  <c r="AG115" i="17"/>
  <c r="Q115" i="17"/>
  <c r="AF115" i="17"/>
  <c r="P115" i="17"/>
  <c r="AE115" i="17"/>
  <c r="O115" i="17"/>
  <c r="AD115" i="17"/>
  <c r="J115" i="17"/>
  <c r="AC115" i="17"/>
  <c r="I115" i="17"/>
  <c r="Z115" i="17"/>
  <c r="H115" i="17"/>
  <c r="W115" i="17"/>
  <c r="G115" i="17"/>
  <c r="V115" i="17"/>
  <c r="F115" i="17"/>
  <c r="E115" i="17"/>
  <c r="U115" i="17"/>
  <c r="T115" i="17"/>
  <c r="AD128" i="17"/>
  <c r="R128" i="17"/>
  <c r="F128" i="17"/>
  <c r="AC128" i="17"/>
  <c r="Q128" i="17"/>
  <c r="E128" i="17"/>
  <c r="AA128" i="17"/>
  <c r="M128" i="17"/>
  <c r="Z128" i="17"/>
  <c r="L128" i="17"/>
  <c r="AF128" i="17"/>
  <c r="N128" i="17"/>
  <c r="AE128" i="17"/>
  <c r="K128" i="17"/>
  <c r="AB128" i="17"/>
  <c r="J128" i="17"/>
  <c r="Y128" i="17"/>
  <c r="I128" i="17"/>
  <c r="X128" i="17"/>
  <c r="H128" i="17"/>
  <c r="W128" i="17"/>
  <c r="G128" i="17"/>
  <c r="V128" i="17"/>
  <c r="U128" i="17"/>
  <c r="T128" i="17"/>
  <c r="AI128" i="17"/>
  <c r="S128" i="17"/>
  <c r="P128" i="17"/>
  <c r="O128" i="17"/>
  <c r="AH128" i="17"/>
  <c r="AG128" i="17"/>
  <c r="AB155" i="17"/>
  <c r="P155" i="17"/>
  <c r="AA155" i="17"/>
  <c r="O155" i="17"/>
  <c r="AG155" i="17"/>
  <c r="S155" i="17"/>
  <c r="E155" i="17"/>
  <c r="AF155" i="17"/>
  <c r="R155" i="17"/>
  <c r="AE155" i="17"/>
  <c r="Z155" i="17"/>
  <c r="L155" i="17"/>
  <c r="W155" i="17"/>
  <c r="I155" i="17"/>
  <c r="V155" i="17"/>
  <c r="H155" i="17"/>
  <c r="AD155" i="17"/>
  <c r="F155" i="17"/>
  <c r="AC155" i="17"/>
  <c r="Y155" i="17"/>
  <c r="X155" i="17"/>
  <c r="U155" i="17"/>
  <c r="T155" i="17"/>
  <c r="Q155" i="17"/>
  <c r="N155" i="17"/>
  <c r="M155" i="17"/>
  <c r="AI155" i="17"/>
  <c r="AH155" i="17"/>
  <c r="K155" i="17"/>
  <c r="J155" i="17"/>
  <c r="G155" i="17"/>
  <c r="AB167" i="17"/>
  <c r="P167" i="17"/>
  <c r="AA167" i="17"/>
  <c r="O167" i="17"/>
  <c r="AI167" i="17"/>
  <c r="U167" i="17"/>
  <c r="G167" i="17"/>
  <c r="AH167" i="17"/>
  <c r="T167" i="17"/>
  <c r="F167" i="17"/>
  <c r="AG167" i="17"/>
  <c r="S167" i="17"/>
  <c r="E167" i="17"/>
  <c r="AF167" i="17"/>
  <c r="R167" i="17"/>
  <c r="AE167" i="17"/>
  <c r="Q167" i="17"/>
  <c r="AD167" i="17"/>
  <c r="N167" i="17"/>
  <c r="AC167" i="17"/>
  <c r="M167" i="17"/>
  <c r="Z167" i="17"/>
  <c r="L167" i="17"/>
  <c r="Y167" i="17"/>
  <c r="K167" i="17"/>
  <c r="X167" i="17"/>
  <c r="J167" i="17"/>
  <c r="W167" i="17"/>
  <c r="V167" i="17"/>
  <c r="I167" i="17"/>
  <c r="H167" i="17"/>
  <c r="AD179" i="17"/>
  <c r="R179" i="17"/>
  <c r="F179" i="17"/>
  <c r="AI179" i="17"/>
  <c r="V179" i="17"/>
  <c r="I179" i="17"/>
  <c r="AH179" i="17"/>
  <c r="U179" i="17"/>
  <c r="H179" i="17"/>
  <c r="AA179" i="17"/>
  <c r="L179" i="17"/>
  <c r="Z179" i="17"/>
  <c r="K179" i="17"/>
  <c r="Y179" i="17"/>
  <c r="J179" i="17"/>
  <c r="X179" i="17"/>
  <c r="G179" i="17"/>
  <c r="W179" i="17"/>
  <c r="E179" i="17"/>
  <c r="T179" i="17"/>
  <c r="S179" i="17"/>
  <c r="AG179" i="17"/>
  <c r="Q179" i="17"/>
  <c r="AF179" i="17"/>
  <c r="P179" i="17"/>
  <c r="AE179" i="17"/>
  <c r="O179" i="17"/>
  <c r="N179" i="17"/>
  <c r="M179" i="17"/>
  <c r="AC179" i="17"/>
  <c r="AB179" i="17"/>
  <c r="AB215" i="17"/>
  <c r="P215" i="17"/>
  <c r="AE215" i="17"/>
  <c r="S215" i="17"/>
  <c r="G215" i="17"/>
  <c r="AD215" i="17"/>
  <c r="R215" i="17"/>
  <c r="F215" i="17"/>
  <c r="AF215" i="17"/>
  <c r="N215" i="17"/>
  <c r="AC215" i="17"/>
  <c r="M215" i="17"/>
  <c r="AA215" i="17"/>
  <c r="L215" i="17"/>
  <c r="Z215" i="17"/>
  <c r="K215" i="17"/>
  <c r="Y215" i="17"/>
  <c r="J215" i="17"/>
  <c r="X215" i="17"/>
  <c r="I215" i="17"/>
  <c r="W215" i="17"/>
  <c r="H215" i="17"/>
  <c r="V215" i="17"/>
  <c r="E215" i="17"/>
  <c r="U215" i="17"/>
  <c r="AI215" i="17"/>
  <c r="T215" i="17"/>
  <c r="AH215" i="17"/>
  <c r="AG215" i="17"/>
  <c r="Q215" i="17"/>
  <c r="O215" i="17"/>
  <c r="Z251" i="17"/>
  <c r="N251" i="17"/>
  <c r="AB251" i="17"/>
  <c r="P251" i="17"/>
  <c r="AD251" i="17"/>
  <c r="O251" i="17"/>
  <c r="AG251" i="17"/>
  <c r="S251" i="17"/>
  <c r="E251" i="17"/>
  <c r="AF251" i="17"/>
  <c r="R251" i="17"/>
  <c r="V251" i="17"/>
  <c r="U251" i="17"/>
  <c r="T251" i="17"/>
  <c r="Q251" i="17"/>
  <c r="AI251" i="17"/>
  <c r="M251" i="17"/>
  <c r="AH251" i="17"/>
  <c r="L251" i="17"/>
  <c r="AC251" i="17"/>
  <c r="J251" i="17"/>
  <c r="AA251" i="17"/>
  <c r="I251" i="17"/>
  <c r="Y251" i="17"/>
  <c r="H251" i="17"/>
  <c r="X251" i="17"/>
  <c r="G251" i="17"/>
  <c r="AE251" i="17"/>
  <c r="W251" i="17"/>
  <c r="K251" i="17"/>
  <c r="F251" i="17"/>
  <c r="AI147" i="18"/>
  <c r="W147" i="18"/>
  <c r="K147" i="18"/>
  <c r="Z147" i="18"/>
  <c r="M147" i="18"/>
  <c r="AC147" i="18"/>
  <c r="P147" i="18"/>
  <c r="AB147" i="18"/>
  <c r="O147" i="18"/>
  <c r="S147" i="18"/>
  <c r="AH147" i="18"/>
  <c r="R147" i="18"/>
  <c r="X147" i="18"/>
  <c r="E147" i="18"/>
  <c r="V147" i="18"/>
  <c r="AD147" i="18"/>
  <c r="H147" i="18"/>
  <c r="AA147" i="18"/>
  <c r="G147" i="18"/>
  <c r="AG147" i="18"/>
  <c r="AF147" i="18"/>
  <c r="AE147" i="18"/>
  <c r="U147" i="18"/>
  <c r="J147" i="18"/>
  <c r="I147" i="18"/>
  <c r="Y147" i="18"/>
  <c r="T147" i="18"/>
  <c r="Q147" i="18"/>
  <c r="N147" i="18"/>
  <c r="L147" i="18"/>
  <c r="F147" i="18"/>
  <c r="AF183" i="18"/>
  <c r="T183" i="18"/>
  <c r="H183" i="18"/>
  <c r="AD183" i="18"/>
  <c r="Q183" i="18"/>
  <c r="AG183" i="18"/>
  <c r="S183" i="18"/>
  <c r="F183" i="18"/>
  <c r="AE183" i="18"/>
  <c r="O183" i="18"/>
  <c r="U183" i="18"/>
  <c r="AI183" i="18"/>
  <c r="R183" i="18"/>
  <c r="W183" i="18"/>
  <c r="V183" i="18"/>
  <c r="Z183" i="18"/>
  <c r="G183" i="18"/>
  <c r="Y183" i="18"/>
  <c r="E183" i="18"/>
  <c r="L183" i="18"/>
  <c r="K183" i="18"/>
  <c r="P183" i="18"/>
  <c r="AB183" i="18"/>
  <c r="AA183" i="18"/>
  <c r="M183" i="18"/>
  <c r="J183" i="18"/>
  <c r="AH183" i="18"/>
  <c r="AC183" i="18"/>
  <c r="N183" i="18"/>
  <c r="X183" i="18"/>
  <c r="I183" i="18"/>
  <c r="AI243" i="18"/>
  <c r="W243" i="18"/>
  <c r="K243" i="18"/>
  <c r="Z243" i="18"/>
  <c r="N243" i="18"/>
  <c r="Y243" i="18"/>
  <c r="M243" i="18"/>
  <c r="V243" i="18"/>
  <c r="G243" i="18"/>
  <c r="AB243" i="18"/>
  <c r="J243" i="18"/>
  <c r="AA243" i="18"/>
  <c r="I243" i="18"/>
  <c r="R243" i="18"/>
  <c r="X243" i="18"/>
  <c r="T243" i="18"/>
  <c r="O243" i="18"/>
  <c r="S243" i="18"/>
  <c r="Q243" i="18"/>
  <c r="L243" i="18"/>
  <c r="E243" i="18"/>
  <c r="AC243" i="18"/>
  <c r="U243" i="18"/>
  <c r="AH243" i="18"/>
  <c r="AG243" i="18"/>
  <c r="AF243" i="18"/>
  <c r="AE243" i="18"/>
  <c r="AD243" i="18"/>
  <c r="P243" i="18"/>
  <c r="H243" i="18"/>
  <c r="F243" i="18"/>
  <c r="AF102" i="17"/>
  <c r="T102" i="17"/>
  <c r="H102" i="17"/>
  <c r="AE102" i="17"/>
  <c r="S102" i="17"/>
  <c r="G102" i="17"/>
  <c r="AA102" i="17"/>
  <c r="M102" i="17"/>
  <c r="Z102" i="17"/>
  <c r="L102" i="17"/>
  <c r="X102" i="17"/>
  <c r="F102" i="17"/>
  <c r="W102" i="17"/>
  <c r="E102" i="17"/>
  <c r="V102" i="17"/>
  <c r="U102" i="17"/>
  <c r="R102" i="17"/>
  <c r="AI102" i="17"/>
  <c r="Q102" i="17"/>
  <c r="AH102" i="17"/>
  <c r="P102" i="17"/>
  <c r="AG102" i="17"/>
  <c r="O102" i="17"/>
  <c r="AD102" i="17"/>
  <c r="N102" i="17"/>
  <c r="AC102" i="17"/>
  <c r="K102" i="17"/>
  <c r="AB102" i="17"/>
  <c r="J102" i="17"/>
  <c r="Y102" i="17"/>
  <c r="I102" i="17"/>
  <c r="X253" i="17"/>
  <c r="L253" i="17"/>
  <c r="AA253" i="17"/>
  <c r="O253" i="17"/>
  <c r="Z253" i="17"/>
  <c r="N253" i="17"/>
  <c r="AE253" i="17"/>
  <c r="P253" i="17"/>
  <c r="AH253" i="17"/>
  <c r="S253" i="17"/>
  <c r="AG253" i="17"/>
  <c r="R253" i="17"/>
  <c r="V253" i="17"/>
  <c r="U253" i="17"/>
  <c r="T253" i="17"/>
  <c r="Q253" i="17"/>
  <c r="M253" i="17"/>
  <c r="AI253" i="17"/>
  <c r="K253" i="17"/>
  <c r="AD253" i="17"/>
  <c r="I253" i="17"/>
  <c r="AC253" i="17"/>
  <c r="H253" i="17"/>
  <c r="AB253" i="17"/>
  <c r="G253" i="17"/>
  <c r="Y253" i="17"/>
  <c r="F253" i="17"/>
  <c r="AF253" i="17"/>
  <c r="W253" i="17"/>
  <c r="J253" i="17"/>
  <c r="E253" i="17"/>
  <c r="AD173" i="18"/>
  <c r="R173" i="18"/>
  <c r="F173" i="18"/>
  <c r="Z173" i="18"/>
  <c r="M173" i="18"/>
  <c r="AB173" i="18"/>
  <c r="O173" i="18"/>
  <c r="AA173" i="18"/>
  <c r="K173" i="18"/>
  <c r="AF173" i="18"/>
  <c r="P173" i="18"/>
  <c r="AE173" i="18"/>
  <c r="N173" i="18"/>
  <c r="S173" i="18"/>
  <c r="V173" i="18"/>
  <c r="U173" i="18"/>
  <c r="J173" i="18"/>
  <c r="I173" i="18"/>
  <c r="T173" i="18"/>
  <c r="G173" i="18"/>
  <c r="E173" i="18"/>
  <c r="Q173" i="18"/>
  <c r="L173" i="18"/>
  <c r="Y173" i="18"/>
  <c r="X173" i="18"/>
  <c r="W173" i="18"/>
  <c r="AH173" i="18"/>
  <c r="AG173" i="18"/>
  <c r="AC173" i="18"/>
  <c r="H173" i="18"/>
  <c r="AI173" i="18"/>
  <c r="AG245" i="18"/>
  <c r="U245" i="18"/>
  <c r="I245" i="18"/>
  <c r="X245" i="18"/>
  <c r="L245" i="18"/>
  <c r="AI245" i="18"/>
  <c r="W245" i="18"/>
  <c r="K245" i="18"/>
  <c r="Z245" i="18"/>
  <c r="H245" i="18"/>
  <c r="AC245" i="18"/>
  <c r="N245" i="18"/>
  <c r="AB245" i="18"/>
  <c r="M245" i="18"/>
  <c r="S245" i="18"/>
  <c r="AA245" i="18"/>
  <c r="E245" i="18"/>
  <c r="V245" i="18"/>
  <c r="G245" i="18"/>
  <c r="P245" i="18"/>
  <c r="O245" i="18"/>
  <c r="AD245" i="18"/>
  <c r="R245" i="18"/>
  <c r="AH245" i="18"/>
  <c r="AF245" i="18"/>
  <c r="AE245" i="18"/>
  <c r="Y245" i="18"/>
  <c r="T245" i="18"/>
  <c r="Q245" i="18"/>
  <c r="J245" i="18"/>
  <c r="F245" i="18"/>
  <c r="AE8" i="17"/>
  <c r="S8" i="17"/>
  <c r="G8" i="17"/>
  <c r="AD8" i="17"/>
  <c r="R8" i="17"/>
  <c r="F8" i="17"/>
  <c r="X8" i="17"/>
  <c r="J8" i="17"/>
  <c r="W8" i="17"/>
  <c r="I8" i="17"/>
  <c r="V8" i="17"/>
  <c r="H8" i="17"/>
  <c r="AI8" i="17"/>
  <c r="U8" i="17"/>
  <c r="E8" i="17"/>
  <c r="AH8" i="17"/>
  <c r="T8" i="17"/>
  <c r="AG8" i="17"/>
  <c r="Q8" i="17"/>
  <c r="AF8" i="17"/>
  <c r="P8" i="17"/>
  <c r="AC8" i="17"/>
  <c r="O8" i="17"/>
  <c r="AB8" i="17"/>
  <c r="N8" i="17"/>
  <c r="AA8" i="17"/>
  <c r="Z8" i="17"/>
  <c r="L8" i="17"/>
  <c r="M8" i="17"/>
  <c r="K8" i="17"/>
  <c r="Y8" i="17"/>
  <c r="AB94" i="17"/>
  <c r="P94" i="17"/>
  <c r="AA94" i="17"/>
  <c r="O94" i="17"/>
  <c r="AE94" i="17"/>
  <c r="Q94" i="17"/>
  <c r="AD94" i="17"/>
  <c r="N94" i="17"/>
  <c r="AF94" i="17"/>
  <c r="L94" i="17"/>
  <c r="AC94" i="17"/>
  <c r="K94" i="17"/>
  <c r="Z94" i="17"/>
  <c r="J94" i="17"/>
  <c r="Y94" i="17"/>
  <c r="I94" i="17"/>
  <c r="X94" i="17"/>
  <c r="H94" i="17"/>
  <c r="W94" i="17"/>
  <c r="G94" i="17"/>
  <c r="V94" i="17"/>
  <c r="F94" i="17"/>
  <c r="U94" i="17"/>
  <c r="E94" i="17"/>
  <c r="T94" i="17"/>
  <c r="S94" i="17"/>
  <c r="R94" i="17"/>
  <c r="M94" i="17"/>
  <c r="AH94" i="17"/>
  <c r="AI94" i="17"/>
  <c r="AG94" i="17"/>
  <c r="Y103" i="17"/>
  <c r="M103" i="17"/>
  <c r="X103" i="17"/>
  <c r="L103" i="17"/>
  <c r="Z103" i="17"/>
  <c r="J103" i="17"/>
  <c r="W103" i="17"/>
  <c r="I103" i="17"/>
  <c r="AC103" i="17"/>
  <c r="K103" i="17"/>
  <c r="AB103" i="17"/>
  <c r="H103" i="17"/>
  <c r="AA103" i="17"/>
  <c r="G103" i="17"/>
  <c r="V103" i="17"/>
  <c r="F103" i="17"/>
  <c r="U103" i="17"/>
  <c r="E103" i="17"/>
  <c r="T103" i="17"/>
  <c r="AI103" i="17"/>
  <c r="S103" i="17"/>
  <c r="AH103" i="17"/>
  <c r="R103" i="17"/>
  <c r="AG103" i="17"/>
  <c r="Q103" i="17"/>
  <c r="AF103" i="17"/>
  <c r="P103" i="17"/>
  <c r="AE103" i="17"/>
  <c r="AD103" i="17"/>
  <c r="O103" i="17"/>
  <c r="N103" i="17"/>
  <c r="X110" i="17"/>
  <c r="L110" i="17"/>
  <c r="AI110" i="17"/>
  <c r="W110" i="17"/>
  <c r="K110" i="17"/>
  <c r="Y110" i="17"/>
  <c r="I110" i="17"/>
  <c r="V110" i="17"/>
  <c r="H110" i="17"/>
  <c r="AH110" i="17"/>
  <c r="R110" i="17"/>
  <c r="AG110" i="17"/>
  <c r="Q110" i="17"/>
  <c r="AF110" i="17"/>
  <c r="P110" i="17"/>
  <c r="AE110" i="17"/>
  <c r="O110" i="17"/>
  <c r="AD110" i="17"/>
  <c r="N110" i="17"/>
  <c r="AC110" i="17"/>
  <c r="M110" i="17"/>
  <c r="AB110" i="17"/>
  <c r="J110" i="17"/>
  <c r="AA110" i="17"/>
  <c r="G110" i="17"/>
  <c r="Z110" i="17"/>
  <c r="F110" i="17"/>
  <c r="U110" i="17"/>
  <c r="E110" i="17"/>
  <c r="T110" i="17"/>
  <c r="S110" i="17"/>
  <c r="AI117" i="17"/>
  <c r="W117" i="17"/>
  <c r="K117" i="17"/>
  <c r="AH117" i="17"/>
  <c r="V117" i="17"/>
  <c r="J117" i="17"/>
  <c r="X117" i="17"/>
  <c r="H117" i="17"/>
  <c r="U117" i="17"/>
  <c r="G117" i="17"/>
  <c r="AA117" i="17"/>
  <c r="I117" i="17"/>
  <c r="Z117" i="17"/>
  <c r="F117" i="17"/>
  <c r="Y117" i="17"/>
  <c r="E117" i="17"/>
  <c r="T117" i="17"/>
  <c r="S117" i="17"/>
  <c r="R117" i="17"/>
  <c r="AG117" i="17"/>
  <c r="Q117" i="17"/>
  <c r="AF117" i="17"/>
  <c r="P117" i="17"/>
  <c r="AE117" i="17"/>
  <c r="O117" i="17"/>
  <c r="AD117" i="17"/>
  <c r="N117" i="17"/>
  <c r="AC117" i="17"/>
  <c r="AB117" i="17"/>
  <c r="M117" i="17"/>
  <c r="L117" i="17"/>
  <c r="AH124" i="17"/>
  <c r="AD147" i="17"/>
  <c r="R147" i="17"/>
  <c r="F147" i="17"/>
  <c r="AC147" i="17"/>
  <c r="Q147" i="17"/>
  <c r="E147" i="17"/>
  <c r="V147" i="17"/>
  <c r="H147" i="17"/>
  <c r="AI147" i="17"/>
  <c r="U147" i="17"/>
  <c r="G147" i="17"/>
  <c r="AH147" i="17"/>
  <c r="T147" i="17"/>
  <c r="AG147" i="17"/>
  <c r="S147" i="17"/>
  <c r="AF147" i="17"/>
  <c r="P147" i="17"/>
  <c r="AE147" i="17"/>
  <c r="O147" i="17"/>
  <c r="AB147" i="17"/>
  <c r="N147" i="17"/>
  <c r="AA147" i="17"/>
  <c r="M147" i="17"/>
  <c r="Z147" i="17"/>
  <c r="L147" i="17"/>
  <c r="Y147" i="17"/>
  <c r="X147" i="17"/>
  <c r="W147" i="17"/>
  <c r="K147" i="17"/>
  <c r="J147" i="17"/>
  <c r="I147" i="17"/>
  <c r="X159" i="17"/>
  <c r="L159" i="17"/>
  <c r="AI159" i="17"/>
  <c r="W159" i="17"/>
  <c r="K159" i="17"/>
  <c r="Y159" i="17"/>
  <c r="I159" i="17"/>
  <c r="V159" i="17"/>
  <c r="H159" i="17"/>
  <c r="U159" i="17"/>
  <c r="G159" i="17"/>
  <c r="AH159" i="17"/>
  <c r="T159" i="17"/>
  <c r="AG159" i="17"/>
  <c r="S159" i="17"/>
  <c r="E159" i="17"/>
  <c r="AF159" i="17"/>
  <c r="R159" i="17"/>
  <c r="AE159" i="17"/>
  <c r="Q159" i="17"/>
  <c r="AD159" i="17"/>
  <c r="P159" i="17"/>
  <c r="AC159" i="17"/>
  <c r="O159" i="17"/>
  <c r="AB159" i="17"/>
  <c r="N159" i="17"/>
  <c r="M159" i="17"/>
  <c r="J159" i="17"/>
  <c r="F159" i="17"/>
  <c r="AA159" i="17"/>
  <c r="Z159" i="17"/>
  <c r="X171" i="17"/>
  <c r="L171" i="17"/>
  <c r="AI171" i="17"/>
  <c r="W171" i="17"/>
  <c r="K171" i="17"/>
  <c r="AA171" i="17"/>
  <c r="M171" i="17"/>
  <c r="Z171" i="17"/>
  <c r="J171" i="17"/>
  <c r="Y171" i="17"/>
  <c r="I171" i="17"/>
  <c r="V171" i="17"/>
  <c r="H171" i="17"/>
  <c r="U171" i="17"/>
  <c r="G171" i="17"/>
  <c r="AH171" i="17"/>
  <c r="T171" i="17"/>
  <c r="F171" i="17"/>
  <c r="AG171" i="17"/>
  <c r="S171" i="17"/>
  <c r="E171" i="17"/>
  <c r="AF171" i="17"/>
  <c r="R171" i="17"/>
  <c r="AE171" i="17"/>
  <c r="Q171" i="17"/>
  <c r="AD171" i="17"/>
  <c r="P171" i="17"/>
  <c r="AC171" i="17"/>
  <c r="AB171" i="17"/>
  <c r="O171" i="17"/>
  <c r="N171" i="17"/>
  <c r="Z183" i="17"/>
  <c r="N183" i="17"/>
  <c r="AC183" i="17"/>
  <c r="P183" i="17"/>
  <c r="AB183" i="17"/>
  <c r="O183" i="17"/>
  <c r="AD183" i="17"/>
  <c r="L183" i="17"/>
  <c r="AA183" i="17"/>
  <c r="K183" i="17"/>
  <c r="Y183" i="17"/>
  <c r="J183" i="17"/>
  <c r="X183" i="17"/>
  <c r="I183" i="17"/>
  <c r="W183" i="17"/>
  <c r="H183" i="17"/>
  <c r="V183" i="17"/>
  <c r="G183" i="17"/>
  <c r="U183" i="17"/>
  <c r="F183" i="17"/>
  <c r="AI183" i="17"/>
  <c r="T183" i="17"/>
  <c r="E183" i="17"/>
  <c r="AH183" i="17"/>
  <c r="S183" i="17"/>
  <c r="AG183" i="17"/>
  <c r="R183" i="17"/>
  <c r="AF183" i="17"/>
  <c r="AE183" i="17"/>
  <c r="Q183" i="17"/>
  <c r="M183" i="17"/>
  <c r="X195" i="17"/>
  <c r="AA195" i="17"/>
  <c r="O195" i="17"/>
  <c r="Z195" i="17"/>
  <c r="N195" i="17"/>
  <c r="AB195" i="17"/>
  <c r="K195" i="17"/>
  <c r="Y195" i="17"/>
  <c r="J195" i="17"/>
  <c r="W195" i="17"/>
  <c r="I195" i="17"/>
  <c r="AI195" i="17"/>
  <c r="T195" i="17"/>
  <c r="F195" i="17"/>
  <c r="AF195" i="17"/>
  <c r="Q195" i="17"/>
  <c r="AE195" i="17"/>
  <c r="P195" i="17"/>
  <c r="L195" i="17"/>
  <c r="H195" i="17"/>
  <c r="G195" i="17"/>
  <c r="AH195" i="17"/>
  <c r="E195" i="17"/>
  <c r="AG195" i="17"/>
  <c r="AD195" i="17"/>
  <c r="AC195" i="17"/>
  <c r="V195" i="17"/>
  <c r="U195" i="17"/>
  <c r="S195" i="17"/>
  <c r="R195" i="17"/>
  <c r="M195" i="17"/>
  <c r="X207" i="17"/>
  <c r="L207" i="17"/>
  <c r="AA207" i="17"/>
  <c r="O207" i="17"/>
  <c r="Z207" i="17"/>
  <c r="N207" i="17"/>
  <c r="V207" i="17"/>
  <c r="G207" i="17"/>
  <c r="U207" i="17"/>
  <c r="F207" i="17"/>
  <c r="AI207" i="17"/>
  <c r="T207" i="17"/>
  <c r="E207" i="17"/>
  <c r="AH207" i="17"/>
  <c r="S207" i="17"/>
  <c r="AG207" i="17"/>
  <c r="R207" i="17"/>
  <c r="AF207" i="17"/>
  <c r="Q207" i="17"/>
  <c r="AE207" i="17"/>
  <c r="P207" i="17"/>
  <c r="AD207" i="17"/>
  <c r="M207" i="17"/>
  <c r="AC207" i="17"/>
  <c r="K207" i="17"/>
  <c r="AB207" i="17"/>
  <c r="J207" i="17"/>
  <c r="Y207" i="17"/>
  <c r="W207" i="17"/>
  <c r="I207" i="17"/>
  <c r="H207" i="17"/>
  <c r="X219" i="17"/>
  <c r="L219" i="17"/>
  <c r="AI219" i="17"/>
  <c r="AA219" i="17"/>
  <c r="O219" i="17"/>
  <c r="Z219" i="17"/>
  <c r="N219" i="17"/>
  <c r="AH219" i="17"/>
  <c r="S219" i="17"/>
  <c r="AG219" i="17"/>
  <c r="R219" i="17"/>
  <c r="AF219" i="17"/>
  <c r="Q219" i="17"/>
  <c r="AE219" i="17"/>
  <c r="P219" i="17"/>
  <c r="AD219" i="17"/>
  <c r="M219" i="17"/>
  <c r="AC219" i="17"/>
  <c r="K219" i="17"/>
  <c r="AB219" i="17"/>
  <c r="J219" i="17"/>
  <c r="Y219" i="17"/>
  <c r="I219" i="17"/>
  <c r="W219" i="17"/>
  <c r="H219" i="17"/>
  <c r="V219" i="17"/>
  <c r="G219" i="17"/>
  <c r="U219" i="17"/>
  <c r="T219" i="17"/>
  <c r="F219" i="17"/>
  <c r="E219" i="17"/>
  <c r="AG231" i="17"/>
  <c r="U231" i="17"/>
  <c r="I231" i="17"/>
  <c r="AI231" i="17"/>
  <c r="W231" i="17"/>
  <c r="K231" i="17"/>
  <c r="AF231" i="17"/>
  <c r="R231" i="17"/>
  <c r="AE231" i="17"/>
  <c r="Q231" i="17"/>
  <c r="AD231" i="17"/>
  <c r="P231" i="17"/>
  <c r="AC231" i="17"/>
  <c r="O231" i="17"/>
  <c r="AB231" i="17"/>
  <c r="N231" i="17"/>
  <c r="AA231" i="17"/>
  <c r="M231" i="17"/>
  <c r="Y231" i="17"/>
  <c r="J231" i="17"/>
  <c r="X231" i="17"/>
  <c r="H231" i="17"/>
  <c r="V231" i="17"/>
  <c r="G231" i="17"/>
  <c r="T231" i="17"/>
  <c r="F231" i="17"/>
  <c r="AH231" i="17"/>
  <c r="Z231" i="17"/>
  <c r="S231" i="17"/>
  <c r="L231" i="17"/>
  <c r="E231" i="17"/>
  <c r="AG243" i="17"/>
  <c r="U243" i="17"/>
  <c r="I243" i="17"/>
  <c r="X243" i="17"/>
  <c r="L243" i="17"/>
  <c r="AI243" i="17"/>
  <c r="W243" i="17"/>
  <c r="K243" i="17"/>
  <c r="AH243" i="17"/>
  <c r="R243" i="17"/>
  <c r="AF243" i="17"/>
  <c r="Q243" i="17"/>
  <c r="AE243" i="17"/>
  <c r="P243" i="17"/>
  <c r="AD243" i="17"/>
  <c r="O243" i="17"/>
  <c r="AC243" i="17"/>
  <c r="N243" i="17"/>
  <c r="AB243" i="17"/>
  <c r="M243" i="17"/>
  <c r="Z243" i="17"/>
  <c r="H243" i="17"/>
  <c r="Y243" i="17"/>
  <c r="G243" i="17"/>
  <c r="V243" i="17"/>
  <c r="F243" i="17"/>
  <c r="T243" i="17"/>
  <c r="E243" i="17"/>
  <c r="AA243" i="17"/>
  <c r="S243" i="17"/>
  <c r="J243" i="17"/>
  <c r="Z255" i="17"/>
  <c r="N255" i="17"/>
  <c r="Y255" i="17"/>
  <c r="M255" i="17"/>
  <c r="AA255" i="17"/>
  <c r="K255" i="17"/>
  <c r="AD255" i="17"/>
  <c r="P255" i="17"/>
  <c r="AC255" i="17"/>
  <c r="O255" i="17"/>
  <c r="T255" i="17"/>
  <c r="W255" i="17"/>
  <c r="F255" i="17"/>
  <c r="V255" i="17"/>
  <c r="E255" i="17"/>
  <c r="AE255" i="17"/>
  <c r="AB255" i="17"/>
  <c r="X255" i="17"/>
  <c r="U255" i="17"/>
  <c r="S255" i="17"/>
  <c r="R255" i="17"/>
  <c r="L255" i="17"/>
  <c r="AI255" i="17"/>
  <c r="J255" i="17"/>
  <c r="AH255" i="17"/>
  <c r="I255" i="17"/>
  <c r="AG255" i="17"/>
  <c r="H255" i="17"/>
  <c r="AF255" i="17"/>
  <c r="Q255" i="17"/>
  <c r="G255" i="17"/>
  <c r="AA267" i="17"/>
  <c r="O267" i="17"/>
  <c r="Z267" i="17"/>
  <c r="N267" i="17"/>
  <c r="AD267" i="17"/>
  <c r="P267" i="17"/>
  <c r="AG267" i="17"/>
  <c r="S267" i="17"/>
  <c r="AF267" i="17"/>
  <c r="R267" i="17"/>
  <c r="AH267" i="17"/>
  <c r="L267" i="17"/>
  <c r="AE267" i="17"/>
  <c r="T267" i="17"/>
  <c r="Q267" i="17"/>
  <c r="M267" i="17"/>
  <c r="J267" i="17"/>
  <c r="I267" i="17"/>
  <c r="H267" i="17"/>
  <c r="AI267" i="17"/>
  <c r="G267" i="17"/>
  <c r="AC267" i="17"/>
  <c r="F267" i="17"/>
  <c r="AB267" i="17"/>
  <c r="Y267" i="17"/>
  <c r="X267" i="17"/>
  <c r="W267" i="17"/>
  <c r="V267" i="17"/>
  <c r="U267" i="17"/>
  <c r="E267" i="17"/>
  <c r="AH103" i="18"/>
  <c r="V103" i="18"/>
  <c r="J103" i="18"/>
  <c r="Y103" i="18"/>
  <c r="M103" i="18"/>
  <c r="X103" i="18"/>
  <c r="L103" i="18"/>
  <c r="AB103" i="18"/>
  <c r="K103" i="18"/>
  <c r="AA103" i="18"/>
  <c r="I103" i="18"/>
  <c r="AF103" i="18"/>
  <c r="O103" i="18"/>
  <c r="R103" i="18"/>
  <c r="AI103" i="18"/>
  <c r="Q103" i="18"/>
  <c r="N103" i="18"/>
  <c r="H103" i="18"/>
  <c r="AD103" i="18"/>
  <c r="E103" i="18"/>
  <c r="T103" i="18"/>
  <c r="AG103" i="18"/>
  <c r="AE103" i="18"/>
  <c r="AC103" i="18"/>
  <c r="Z103" i="18"/>
  <c r="W103" i="18"/>
  <c r="U103" i="18"/>
  <c r="P103" i="18"/>
  <c r="G103" i="18"/>
  <c r="S103" i="18"/>
  <c r="F103" i="18"/>
  <c r="AG110" i="18"/>
  <c r="U110" i="18"/>
  <c r="I110" i="18"/>
  <c r="X110" i="18"/>
  <c r="L110" i="18"/>
  <c r="AI110" i="18"/>
  <c r="W110" i="18"/>
  <c r="K110" i="18"/>
  <c r="AH110" i="18"/>
  <c r="R110" i="18"/>
  <c r="AF110" i="18"/>
  <c r="Q110" i="18"/>
  <c r="AA110" i="18"/>
  <c r="G110" i="18"/>
  <c r="AD110" i="18"/>
  <c r="M110" i="18"/>
  <c r="AC110" i="18"/>
  <c r="J110" i="18"/>
  <c r="Z110" i="18"/>
  <c r="Y110" i="18"/>
  <c r="S110" i="18"/>
  <c r="F110" i="18"/>
  <c r="P110" i="18"/>
  <c r="O110" i="18"/>
  <c r="N110" i="18"/>
  <c r="H110" i="18"/>
  <c r="E110" i="18"/>
  <c r="AE110" i="18"/>
  <c r="AB110" i="18"/>
  <c r="V110" i="18"/>
  <c r="T110" i="18"/>
  <c r="AF117" i="18"/>
  <c r="T117" i="18"/>
  <c r="H117" i="18"/>
  <c r="AI117" i="18"/>
  <c r="W117" i="18"/>
  <c r="K117" i="18"/>
  <c r="AH117" i="18"/>
  <c r="V117" i="18"/>
  <c r="J117" i="18"/>
  <c r="Z117" i="18"/>
  <c r="I117" i="18"/>
  <c r="Y117" i="18"/>
  <c r="G117" i="18"/>
  <c r="S117" i="18"/>
  <c r="AA117" i="18"/>
  <c r="E117" i="18"/>
  <c r="X117" i="18"/>
  <c r="O117" i="18"/>
  <c r="N117" i="18"/>
  <c r="AE117" i="18"/>
  <c r="F117" i="18"/>
  <c r="R117" i="18"/>
  <c r="Q117" i="18"/>
  <c r="AG117" i="18"/>
  <c r="AD117" i="18"/>
  <c r="AC117" i="18"/>
  <c r="AB117" i="18"/>
  <c r="U117" i="18"/>
  <c r="P117" i="18"/>
  <c r="M117" i="18"/>
  <c r="L117" i="18"/>
  <c r="AE139" i="18"/>
  <c r="S139" i="18"/>
  <c r="G139" i="18"/>
  <c r="Y139" i="18"/>
  <c r="L139" i="18"/>
  <c r="AB139" i="18"/>
  <c r="O139" i="18"/>
  <c r="AA139" i="18"/>
  <c r="N139" i="18"/>
  <c r="V139" i="18"/>
  <c r="E139" i="18"/>
  <c r="U139" i="18"/>
  <c r="T139" i="18"/>
  <c r="R139" i="18"/>
  <c r="Z139" i="18"/>
  <c r="F139" i="18"/>
  <c r="X139" i="18"/>
  <c r="AF139" i="18"/>
  <c r="AD139" i="18"/>
  <c r="Q139" i="18"/>
  <c r="AI139" i="18"/>
  <c r="I139" i="18"/>
  <c r="AH139" i="18"/>
  <c r="H139" i="18"/>
  <c r="AG139" i="18"/>
  <c r="AC139" i="18"/>
  <c r="W139" i="18"/>
  <c r="P139" i="18"/>
  <c r="M139" i="18"/>
  <c r="K139" i="18"/>
  <c r="J139" i="18"/>
  <c r="AE151" i="18"/>
  <c r="S151" i="18"/>
  <c r="G151" i="18"/>
  <c r="AH151" i="18"/>
  <c r="AG151" i="18"/>
  <c r="U151" i="18"/>
  <c r="T151" i="18"/>
  <c r="F151" i="18"/>
  <c r="X151" i="18"/>
  <c r="J151" i="18"/>
  <c r="W151" i="18"/>
  <c r="I151" i="18"/>
  <c r="P151" i="18"/>
  <c r="AI151" i="18"/>
  <c r="O151" i="18"/>
  <c r="AA151" i="18"/>
  <c r="Z151" i="18"/>
  <c r="AD151" i="18"/>
  <c r="K151" i="18"/>
  <c r="AC151" i="18"/>
  <c r="H151" i="18"/>
  <c r="AF151" i="18"/>
  <c r="Y151" i="18"/>
  <c r="M151" i="18"/>
  <c r="L151" i="18"/>
  <c r="AB151" i="18"/>
  <c r="V151" i="18"/>
  <c r="R151" i="18"/>
  <c r="Q151" i="18"/>
  <c r="N151" i="18"/>
  <c r="E151" i="18"/>
  <c r="AE163" i="18"/>
  <c r="S163" i="18"/>
  <c r="G163" i="18"/>
  <c r="AH163" i="18"/>
  <c r="V163" i="18"/>
  <c r="J163" i="18"/>
  <c r="AG163" i="18"/>
  <c r="U163" i="18"/>
  <c r="I163" i="18"/>
  <c r="AD163" i="18"/>
  <c r="O163" i="18"/>
  <c r="R163" i="18"/>
  <c r="AI163" i="18"/>
  <c r="Q163" i="18"/>
  <c r="AA163" i="18"/>
  <c r="F163" i="18"/>
  <c r="Z163" i="18"/>
  <c r="E163" i="18"/>
  <c r="M163" i="18"/>
  <c r="L163" i="18"/>
  <c r="T163" i="18"/>
  <c r="P163" i="18"/>
  <c r="K163" i="18"/>
  <c r="H163" i="18"/>
  <c r="X163" i="18"/>
  <c r="W163" i="18"/>
  <c r="AF163" i="18"/>
  <c r="AC163" i="18"/>
  <c r="AB163" i="18"/>
  <c r="Y163" i="18"/>
  <c r="N163" i="18"/>
  <c r="AB175" i="18"/>
  <c r="P175" i="18"/>
  <c r="AD175" i="18"/>
  <c r="Q175" i="18"/>
  <c r="AF175" i="18"/>
  <c r="S175" i="18"/>
  <c r="F175" i="18"/>
  <c r="AA175" i="18"/>
  <c r="L175" i="18"/>
  <c r="AG175" i="18"/>
  <c r="O175" i="18"/>
  <c r="AE175" i="18"/>
  <c r="N175" i="18"/>
  <c r="T175" i="18"/>
  <c r="R175" i="18"/>
  <c r="W175" i="18"/>
  <c r="V175" i="18"/>
  <c r="I175" i="18"/>
  <c r="H175" i="18"/>
  <c r="M175" i="18"/>
  <c r="Y175" i="18"/>
  <c r="X175" i="18"/>
  <c r="AH175" i="18"/>
  <c r="AC175" i="18"/>
  <c r="U175" i="18"/>
  <c r="K175" i="18"/>
  <c r="J175" i="18"/>
  <c r="E175" i="18"/>
  <c r="AI175" i="18"/>
  <c r="Z175" i="18"/>
  <c r="G175" i="18"/>
  <c r="AB187" i="18"/>
  <c r="P187" i="18"/>
  <c r="X187" i="18"/>
  <c r="K187" i="18"/>
  <c r="AA187" i="18"/>
  <c r="N187" i="18"/>
  <c r="Z187" i="18"/>
  <c r="M187" i="18"/>
  <c r="W187" i="18"/>
  <c r="G187" i="18"/>
  <c r="AD187" i="18"/>
  <c r="J187" i="18"/>
  <c r="AC187" i="18"/>
  <c r="I187" i="18"/>
  <c r="AF187" i="18"/>
  <c r="F187" i="18"/>
  <c r="AE187" i="18"/>
  <c r="E187" i="18"/>
  <c r="AI187" i="18"/>
  <c r="O187" i="18"/>
  <c r="AH187" i="18"/>
  <c r="L187" i="18"/>
  <c r="T187" i="18"/>
  <c r="S187" i="18"/>
  <c r="Y187" i="18"/>
  <c r="AG187" i="18"/>
  <c r="V187" i="18"/>
  <c r="U187" i="18"/>
  <c r="R187" i="18"/>
  <c r="Q187" i="18"/>
  <c r="H187" i="18"/>
  <c r="Y199" i="18"/>
  <c r="M199" i="18"/>
  <c r="X199" i="18"/>
  <c r="K199" i="18"/>
  <c r="AA199" i="18"/>
  <c r="L199" i="18"/>
  <c r="AD199" i="18"/>
  <c r="P199" i="18"/>
  <c r="AC199" i="18"/>
  <c r="O199" i="18"/>
  <c r="U199" i="18"/>
  <c r="Z199" i="18"/>
  <c r="G199" i="18"/>
  <c r="W199" i="18"/>
  <c r="F199" i="18"/>
  <c r="AE199" i="18"/>
  <c r="AB199" i="18"/>
  <c r="AH199" i="18"/>
  <c r="I199" i="18"/>
  <c r="AG199" i="18"/>
  <c r="H199" i="18"/>
  <c r="R199" i="18"/>
  <c r="Q199" i="18"/>
  <c r="E199" i="18"/>
  <c r="V199" i="18"/>
  <c r="AI199" i="18"/>
  <c r="AF199" i="18"/>
  <c r="T199" i="18"/>
  <c r="S199" i="18"/>
  <c r="N199" i="18"/>
  <c r="J199" i="18"/>
  <c r="Y211" i="18"/>
  <c r="M211" i="18"/>
  <c r="AB211" i="18"/>
  <c r="P211" i="18"/>
  <c r="X211" i="18"/>
  <c r="J211" i="18"/>
  <c r="AD211" i="18"/>
  <c r="N211" i="18"/>
  <c r="AG211" i="18"/>
  <c r="R211" i="18"/>
  <c r="AF211" i="18"/>
  <c r="Q211" i="18"/>
  <c r="W211" i="18"/>
  <c r="E211" i="18"/>
  <c r="AC211" i="18"/>
  <c r="H211" i="18"/>
  <c r="AA211" i="18"/>
  <c r="G211" i="18"/>
  <c r="S211" i="18"/>
  <c r="O211" i="18"/>
  <c r="V211" i="18"/>
  <c r="U211" i="18"/>
  <c r="T211" i="18"/>
  <c r="L211" i="18"/>
  <c r="F211" i="18"/>
  <c r="AH211" i="18"/>
  <c r="AI211" i="18"/>
  <c r="AE211" i="18"/>
  <c r="Z211" i="18"/>
  <c r="K211" i="18"/>
  <c r="I211" i="18"/>
  <c r="Y223" i="18"/>
  <c r="M223" i="18"/>
  <c r="AB223" i="18"/>
  <c r="P223" i="18"/>
  <c r="AA223" i="18"/>
  <c r="O223" i="18"/>
  <c r="AD223" i="18"/>
  <c r="L223" i="18"/>
  <c r="AH223" i="18"/>
  <c r="S223" i="18"/>
  <c r="AF223" i="18"/>
  <c r="K223" i="18"/>
  <c r="R223" i="18"/>
  <c r="AI223" i="18"/>
  <c r="Q223" i="18"/>
  <c r="J223" i="18"/>
  <c r="U223" i="18"/>
  <c r="T223" i="18"/>
  <c r="F223" i="18"/>
  <c r="AG223" i="18"/>
  <c r="E223" i="18"/>
  <c r="I223" i="18"/>
  <c r="H223" i="18"/>
  <c r="G223" i="18"/>
  <c r="W223" i="18"/>
  <c r="V223" i="18"/>
  <c r="AE223" i="18"/>
  <c r="AC223" i="18"/>
  <c r="Z223" i="18"/>
  <c r="X223" i="18"/>
  <c r="N223" i="18"/>
  <c r="AE235" i="18"/>
  <c r="S235" i="18"/>
  <c r="AH235" i="18"/>
  <c r="V235" i="18"/>
  <c r="J235" i="18"/>
  <c r="AG235" i="18"/>
  <c r="U235" i="18"/>
  <c r="I235" i="18"/>
  <c r="AD235" i="18"/>
  <c r="O235" i="18"/>
  <c r="R235" i="18"/>
  <c r="AI235" i="18"/>
  <c r="Q235" i="18"/>
  <c r="AC235" i="18"/>
  <c r="K235" i="18"/>
  <c r="P235" i="18"/>
  <c r="M235" i="18"/>
  <c r="AF235" i="18"/>
  <c r="F235" i="18"/>
  <c r="L235" i="18"/>
  <c r="H235" i="18"/>
  <c r="AB235" i="18"/>
  <c r="Y235" i="18"/>
  <c r="E235" i="18"/>
  <c r="X235" i="18"/>
  <c r="W235" i="18"/>
  <c r="T235" i="18"/>
  <c r="G235" i="18"/>
  <c r="AA235" i="18"/>
  <c r="Z235" i="18"/>
  <c r="N235" i="18"/>
  <c r="AE247" i="18"/>
  <c r="S247" i="18"/>
  <c r="G247" i="18"/>
  <c r="AH247" i="18"/>
  <c r="V247" i="18"/>
  <c r="J247" i="18"/>
  <c r="AG247" i="18"/>
  <c r="U247" i="18"/>
  <c r="I247" i="18"/>
  <c r="AA247" i="18"/>
  <c r="L247" i="18"/>
  <c r="AD247" i="18"/>
  <c r="O247" i="18"/>
  <c r="AC247" i="18"/>
  <c r="N247" i="18"/>
  <c r="W247" i="18"/>
  <c r="AB247" i="18"/>
  <c r="F247" i="18"/>
  <c r="Z247" i="18"/>
  <c r="Y247" i="18"/>
  <c r="K247" i="18"/>
  <c r="H247" i="18"/>
  <c r="AI247" i="18"/>
  <c r="P247" i="18"/>
  <c r="M247" i="18"/>
  <c r="AF247" i="18"/>
  <c r="X247" i="18"/>
  <c r="T247" i="18"/>
  <c r="R247" i="18"/>
  <c r="Q247" i="18"/>
  <c r="E247" i="18"/>
  <c r="AE259" i="18"/>
  <c r="S259" i="18"/>
  <c r="G259" i="18"/>
  <c r="AD259" i="18"/>
  <c r="R259" i="18"/>
  <c r="F259" i="18"/>
  <c r="AC259" i="18"/>
  <c r="Q259" i="18"/>
  <c r="E259" i="18"/>
  <c r="AA259" i="18"/>
  <c r="O259" i="18"/>
  <c r="AH259" i="18"/>
  <c r="V259" i="18"/>
  <c r="J259" i="18"/>
  <c r="AG259" i="18"/>
  <c r="U259" i="18"/>
  <c r="I259" i="18"/>
  <c r="P259" i="18"/>
  <c r="X259" i="18"/>
  <c r="W259" i="18"/>
  <c r="Z259" i="18"/>
  <c r="Y259" i="18"/>
  <c r="AI259" i="18"/>
  <c r="AF259" i="18"/>
  <c r="L259" i="18"/>
  <c r="K259" i="18"/>
  <c r="AB259" i="18"/>
  <c r="T259" i="18"/>
  <c r="N259" i="18"/>
  <c r="M259" i="18"/>
  <c r="H259" i="18"/>
  <c r="AG131" i="17"/>
  <c r="U131" i="17"/>
  <c r="I131" i="17"/>
  <c r="AF131" i="17"/>
  <c r="T131" i="17"/>
  <c r="H131" i="17"/>
  <c r="V131" i="17"/>
  <c r="F131" i="17"/>
  <c r="AI131" i="17"/>
  <c r="S131" i="17"/>
  <c r="E131" i="17"/>
  <c r="Y131" i="17"/>
  <c r="G131" i="17"/>
  <c r="X131" i="17"/>
  <c r="W131" i="17"/>
  <c r="R131" i="17"/>
  <c r="Q131" i="17"/>
  <c r="AH131" i="17"/>
  <c r="P131" i="17"/>
  <c r="AE131" i="17"/>
  <c r="O131" i="17"/>
  <c r="AD131" i="17"/>
  <c r="N131" i="17"/>
  <c r="AC131" i="17"/>
  <c r="M131" i="17"/>
  <c r="AB131" i="17"/>
  <c r="L131" i="17"/>
  <c r="AA131" i="17"/>
  <c r="Z131" i="17"/>
  <c r="K131" i="17"/>
  <c r="J131" i="17"/>
  <c r="AI148" i="17"/>
  <c r="W148" i="17"/>
  <c r="K148" i="17"/>
  <c r="AH148" i="17"/>
  <c r="V148" i="17"/>
  <c r="J148" i="17"/>
  <c r="AG148" i="17"/>
  <c r="S148" i="17"/>
  <c r="E148" i="17"/>
  <c r="AF148" i="17"/>
  <c r="R148" i="17"/>
  <c r="AE148" i="17"/>
  <c r="Q148" i="17"/>
  <c r="AD148" i="17"/>
  <c r="P148" i="17"/>
  <c r="AC148" i="17"/>
  <c r="O148" i="17"/>
  <c r="AB148" i="17"/>
  <c r="N148" i="17"/>
  <c r="AA148" i="17"/>
  <c r="M148" i="17"/>
  <c r="Z148" i="17"/>
  <c r="L148" i="17"/>
  <c r="Y148" i="17"/>
  <c r="I148" i="17"/>
  <c r="X148" i="17"/>
  <c r="U148" i="17"/>
  <c r="T148" i="17"/>
  <c r="H148" i="17"/>
  <c r="G148" i="17"/>
  <c r="F148" i="17"/>
  <c r="AC160" i="17"/>
  <c r="Q160" i="17"/>
  <c r="E160" i="17"/>
  <c r="AB160" i="17"/>
  <c r="P160" i="17"/>
  <c r="V160" i="17"/>
  <c r="H160" i="17"/>
  <c r="AI160" i="17"/>
  <c r="U160" i="17"/>
  <c r="G160" i="17"/>
  <c r="AH160" i="17"/>
  <c r="T160" i="17"/>
  <c r="F160" i="17"/>
  <c r="AG160" i="17"/>
  <c r="S160" i="17"/>
  <c r="AF160" i="17"/>
  <c r="R160" i="17"/>
  <c r="AE160" i="17"/>
  <c r="O160" i="17"/>
  <c r="AD160" i="17"/>
  <c r="N160" i="17"/>
  <c r="AA160" i="17"/>
  <c r="M160" i="17"/>
  <c r="Z160" i="17"/>
  <c r="L160" i="17"/>
  <c r="Y160" i="17"/>
  <c r="K160" i="17"/>
  <c r="X160" i="17"/>
  <c r="W160" i="17"/>
  <c r="J160" i="17"/>
  <c r="I160" i="17"/>
  <c r="AE172" i="17"/>
  <c r="AC172" i="17"/>
  <c r="Q172" i="17"/>
  <c r="E172" i="17"/>
  <c r="AB172" i="17"/>
  <c r="P172" i="17"/>
  <c r="X172" i="17"/>
  <c r="J172" i="17"/>
  <c r="W172" i="17"/>
  <c r="I172" i="17"/>
  <c r="V172" i="17"/>
  <c r="H172" i="17"/>
  <c r="U172" i="17"/>
  <c r="G172" i="17"/>
  <c r="AI172" i="17"/>
  <c r="T172" i="17"/>
  <c r="F172" i="17"/>
  <c r="AH172" i="17"/>
  <c r="S172" i="17"/>
  <c r="AG172" i="17"/>
  <c r="R172" i="17"/>
  <c r="AF172" i="17"/>
  <c r="O172" i="17"/>
  <c r="AD172" i="17"/>
  <c r="N172" i="17"/>
  <c r="AA172" i="17"/>
  <c r="M172" i="17"/>
  <c r="Z172" i="17"/>
  <c r="Y172" i="17"/>
  <c r="L172" i="17"/>
  <c r="K172" i="17"/>
  <c r="AF184" i="17"/>
  <c r="T184" i="17"/>
  <c r="H184" i="17"/>
  <c r="AE184" i="17"/>
  <c r="S184" i="17"/>
  <c r="G184" i="17"/>
  <c r="Z184" i="17"/>
  <c r="L184" i="17"/>
  <c r="Y184" i="17"/>
  <c r="K184" i="17"/>
  <c r="AG184" i="17"/>
  <c r="O184" i="17"/>
  <c r="AD184" i="17"/>
  <c r="N184" i="17"/>
  <c r="AC184" i="17"/>
  <c r="M184" i="17"/>
  <c r="AB184" i="17"/>
  <c r="J184" i="17"/>
  <c r="AA184" i="17"/>
  <c r="I184" i="17"/>
  <c r="X184" i="17"/>
  <c r="F184" i="17"/>
  <c r="W184" i="17"/>
  <c r="E184" i="17"/>
  <c r="V184" i="17"/>
  <c r="U184" i="17"/>
  <c r="R184" i="17"/>
  <c r="AI184" i="17"/>
  <c r="AH184" i="17"/>
  <c r="Q184" i="17"/>
  <c r="P184" i="17"/>
  <c r="AC196" i="17"/>
  <c r="Q196" i="17"/>
  <c r="E196" i="17"/>
  <c r="AF196" i="17"/>
  <c r="T196" i="17"/>
  <c r="H196" i="17"/>
  <c r="AE196" i="17"/>
  <c r="S196" i="17"/>
  <c r="G196" i="17"/>
  <c r="AA196" i="17"/>
  <c r="L196" i="17"/>
  <c r="Z196" i="17"/>
  <c r="K196" i="17"/>
  <c r="Y196" i="17"/>
  <c r="J196" i="17"/>
  <c r="V196" i="17"/>
  <c r="AH196" i="17"/>
  <c r="P196" i="17"/>
  <c r="AG196" i="17"/>
  <c r="O196" i="17"/>
  <c r="M196" i="17"/>
  <c r="I196" i="17"/>
  <c r="F196" i="17"/>
  <c r="AI196" i="17"/>
  <c r="AD196" i="17"/>
  <c r="AB196" i="17"/>
  <c r="X196" i="17"/>
  <c r="W196" i="17"/>
  <c r="U196" i="17"/>
  <c r="R196" i="17"/>
  <c r="N196" i="17"/>
  <c r="AC208" i="17"/>
  <c r="Q208" i="17"/>
  <c r="E208" i="17"/>
  <c r="AF208" i="17"/>
  <c r="T208" i="17"/>
  <c r="H208" i="17"/>
  <c r="AE208" i="17"/>
  <c r="S208" i="17"/>
  <c r="G208" i="17"/>
  <c r="X208" i="17"/>
  <c r="I208" i="17"/>
  <c r="W208" i="17"/>
  <c r="F208" i="17"/>
  <c r="V208" i="17"/>
  <c r="U208" i="17"/>
  <c r="AI208" i="17"/>
  <c r="R208" i="17"/>
  <c r="AH208" i="17"/>
  <c r="P208" i="17"/>
  <c r="AG208" i="17"/>
  <c r="O208" i="17"/>
  <c r="AD208" i="17"/>
  <c r="N208" i="17"/>
  <c r="AB208" i="17"/>
  <c r="M208" i="17"/>
  <c r="AA208" i="17"/>
  <c r="L208" i="17"/>
  <c r="Z208" i="17"/>
  <c r="Y208" i="17"/>
  <c r="K208" i="17"/>
  <c r="J208" i="17"/>
  <c r="AC220" i="17"/>
  <c r="Q220" i="17"/>
  <c r="E220" i="17"/>
  <c r="AB220" i="17"/>
  <c r="P220" i="17"/>
  <c r="AF220" i="17"/>
  <c r="T220" i="17"/>
  <c r="H220" i="17"/>
  <c r="AE220" i="17"/>
  <c r="S220" i="17"/>
  <c r="G220" i="17"/>
  <c r="W220" i="17"/>
  <c r="V220" i="17"/>
  <c r="U220" i="17"/>
  <c r="R220" i="17"/>
  <c r="AI220" i="17"/>
  <c r="O220" i="17"/>
  <c r="AH220" i="17"/>
  <c r="N220" i="17"/>
  <c r="AG220" i="17"/>
  <c r="M220" i="17"/>
  <c r="AD220" i="17"/>
  <c r="L220" i="17"/>
  <c r="AA220" i="17"/>
  <c r="K220" i="17"/>
  <c r="Z220" i="17"/>
  <c r="J220" i="17"/>
  <c r="Y220" i="17"/>
  <c r="X220" i="17"/>
  <c r="I220" i="17"/>
  <c r="F220" i="17"/>
  <c r="Z232" i="17"/>
  <c r="N232" i="17"/>
  <c r="AB232" i="17"/>
  <c r="P232" i="17"/>
  <c r="AE232" i="17"/>
  <c r="Q232" i="17"/>
  <c r="AD232" i="17"/>
  <c r="O232" i="17"/>
  <c r="AC232" i="17"/>
  <c r="M232" i="17"/>
  <c r="AA232" i="17"/>
  <c r="L232" i="17"/>
  <c r="Y232" i="17"/>
  <c r="K232" i="17"/>
  <c r="X232" i="17"/>
  <c r="J232" i="17"/>
  <c r="V232" i="17"/>
  <c r="H232" i="17"/>
  <c r="AI232" i="17"/>
  <c r="U232" i="17"/>
  <c r="G232" i="17"/>
  <c r="AH232" i="17"/>
  <c r="T232" i="17"/>
  <c r="F232" i="17"/>
  <c r="AG232" i="17"/>
  <c r="S232" i="17"/>
  <c r="E232" i="17"/>
  <c r="AF232" i="17"/>
  <c r="W232" i="17"/>
  <c r="R232" i="17"/>
  <c r="I232" i="17"/>
  <c r="Z244" i="17"/>
  <c r="N244" i="17"/>
  <c r="AC244" i="17"/>
  <c r="Q244" i="17"/>
  <c r="E244" i="17"/>
  <c r="AB244" i="17"/>
  <c r="P244" i="17"/>
  <c r="AI244" i="17"/>
  <c r="T244" i="17"/>
  <c r="AH244" i="17"/>
  <c r="S244" i="17"/>
  <c r="AG244" i="17"/>
  <c r="R244" i="17"/>
  <c r="AF244" i="17"/>
  <c r="O244" i="17"/>
  <c r="AE244" i="17"/>
  <c r="M244" i="17"/>
  <c r="AD244" i="17"/>
  <c r="L244" i="17"/>
  <c r="Y244" i="17"/>
  <c r="J244" i="17"/>
  <c r="X244" i="17"/>
  <c r="I244" i="17"/>
  <c r="W244" i="17"/>
  <c r="H244" i="17"/>
  <c r="V244" i="17"/>
  <c r="G244" i="17"/>
  <c r="AA244" i="17"/>
  <c r="U244" i="17"/>
  <c r="K244" i="17"/>
  <c r="F244" i="17"/>
  <c r="AE256" i="17"/>
  <c r="S256" i="17"/>
  <c r="G256" i="17"/>
  <c r="AD256" i="17"/>
  <c r="R256" i="17"/>
  <c r="F256" i="17"/>
  <c r="X256" i="17"/>
  <c r="J256" i="17"/>
  <c r="AA256" i="17"/>
  <c r="M256" i="17"/>
  <c r="Z256" i="17"/>
  <c r="L256" i="17"/>
  <c r="AB256" i="17"/>
  <c r="H256" i="17"/>
  <c r="AG256" i="17"/>
  <c r="N256" i="17"/>
  <c r="AF256" i="17"/>
  <c r="K256" i="17"/>
  <c r="V256" i="17"/>
  <c r="U256" i="17"/>
  <c r="T256" i="17"/>
  <c r="Q256" i="17"/>
  <c r="P256" i="17"/>
  <c r="O256" i="17"/>
  <c r="AI256" i="17"/>
  <c r="E256" i="17"/>
  <c r="AH256" i="17"/>
  <c r="AC256" i="17"/>
  <c r="Y256" i="17"/>
  <c r="I256" i="17"/>
  <c r="W256" i="17"/>
  <c r="X140" i="18"/>
  <c r="L140" i="18"/>
  <c r="AG140" i="18"/>
  <c r="T140" i="18"/>
  <c r="G140" i="18"/>
  <c r="W140" i="18"/>
  <c r="J140" i="18"/>
  <c r="AI140" i="18"/>
  <c r="V140" i="18"/>
  <c r="I140" i="18"/>
  <c r="AA140" i="18"/>
  <c r="H140" i="18"/>
  <c r="Z140" i="18"/>
  <c r="F140" i="18"/>
  <c r="AE140" i="18"/>
  <c r="M140" i="18"/>
  <c r="AD140" i="18"/>
  <c r="K140" i="18"/>
  <c r="P140" i="18"/>
  <c r="AH140" i="18"/>
  <c r="O140" i="18"/>
  <c r="AC140" i="18"/>
  <c r="AB140" i="18"/>
  <c r="S140" i="18"/>
  <c r="N140" i="18"/>
  <c r="E140" i="18"/>
  <c r="AF140" i="18"/>
  <c r="Y140" i="18"/>
  <c r="U140" i="18"/>
  <c r="R140" i="18"/>
  <c r="Q140" i="18"/>
  <c r="X152" i="18"/>
  <c r="L152" i="18"/>
  <c r="AA152" i="18"/>
  <c r="O152" i="18"/>
  <c r="Z152" i="18"/>
  <c r="N152" i="18"/>
  <c r="AI152" i="18"/>
  <c r="T152" i="18"/>
  <c r="E152" i="18"/>
  <c r="W152" i="18"/>
  <c r="H152" i="18"/>
  <c r="V152" i="18"/>
  <c r="G152" i="18"/>
  <c r="AC152" i="18"/>
  <c r="F152" i="18"/>
  <c r="AB152" i="18"/>
  <c r="S152" i="18"/>
  <c r="R152" i="18"/>
  <c r="AD152" i="18"/>
  <c r="Y152" i="18"/>
  <c r="J152" i="18"/>
  <c r="I152" i="18"/>
  <c r="AG152" i="18"/>
  <c r="P152" i="18"/>
  <c r="M152" i="18"/>
  <c r="K152" i="18"/>
  <c r="AH152" i="18"/>
  <c r="AF152" i="18"/>
  <c r="AE152" i="18"/>
  <c r="U152" i="18"/>
  <c r="Q152" i="18"/>
  <c r="X164" i="18"/>
  <c r="L164" i="18"/>
  <c r="AA164" i="18"/>
  <c r="O164" i="18"/>
  <c r="Z164" i="18"/>
  <c r="N164" i="18"/>
  <c r="AF164" i="18"/>
  <c r="Q164" i="18"/>
  <c r="AI164" i="18"/>
  <c r="T164" i="18"/>
  <c r="E164" i="18"/>
  <c r="AH164" i="18"/>
  <c r="S164" i="18"/>
  <c r="R164" i="18"/>
  <c r="P164" i="18"/>
  <c r="AE164" i="18"/>
  <c r="H164" i="18"/>
  <c r="AD164" i="18"/>
  <c r="G164" i="18"/>
  <c r="K164" i="18"/>
  <c r="J164" i="18"/>
  <c r="V164" i="18"/>
  <c r="U164" i="18"/>
  <c r="M164" i="18"/>
  <c r="F164" i="18"/>
  <c r="AB164" i="18"/>
  <c r="Y164" i="18"/>
  <c r="W164" i="18"/>
  <c r="I164" i="18"/>
  <c r="AG164" i="18"/>
  <c r="AC164" i="18"/>
  <c r="AG176" i="18"/>
  <c r="U176" i="18"/>
  <c r="I176" i="18"/>
  <c r="Y176" i="18"/>
  <c r="L176" i="18"/>
  <c r="AA176" i="18"/>
  <c r="N176" i="18"/>
  <c r="AC176" i="18"/>
  <c r="M176" i="18"/>
  <c r="AF176" i="18"/>
  <c r="Q176" i="18"/>
  <c r="AE176" i="18"/>
  <c r="P176" i="18"/>
  <c r="AB176" i="18"/>
  <c r="G176" i="18"/>
  <c r="Z176" i="18"/>
  <c r="F176" i="18"/>
  <c r="AI176" i="18"/>
  <c r="K176" i="18"/>
  <c r="AH176" i="18"/>
  <c r="J176" i="18"/>
  <c r="H176" i="18"/>
  <c r="E176" i="18"/>
  <c r="S176" i="18"/>
  <c r="AD176" i="18"/>
  <c r="X176" i="18"/>
  <c r="W176" i="18"/>
  <c r="O176" i="18"/>
  <c r="V176" i="18"/>
  <c r="T176" i="18"/>
  <c r="R176" i="18"/>
  <c r="AG188" i="18"/>
  <c r="U188" i="18"/>
  <c r="I188" i="18"/>
  <c r="AF188" i="18"/>
  <c r="S188" i="18"/>
  <c r="F188" i="18"/>
  <c r="W188" i="18"/>
  <c r="J188" i="18"/>
  <c r="AI188" i="18"/>
  <c r="V188" i="18"/>
  <c r="H188" i="18"/>
  <c r="AB188" i="18"/>
  <c r="L188" i="18"/>
  <c r="AE188" i="18"/>
  <c r="O188" i="18"/>
  <c r="AD188" i="18"/>
  <c r="N188" i="18"/>
  <c r="X188" i="18"/>
  <c r="T188" i="18"/>
  <c r="AA188" i="18"/>
  <c r="Z188" i="18"/>
  <c r="Y188" i="18"/>
  <c r="R188" i="18"/>
  <c r="G188" i="18"/>
  <c r="E188" i="18"/>
  <c r="AH188" i="18"/>
  <c r="AC188" i="18"/>
  <c r="Q188" i="18"/>
  <c r="P188" i="18"/>
  <c r="M188" i="18"/>
  <c r="K188" i="18"/>
  <c r="AD200" i="18"/>
  <c r="R200" i="18"/>
  <c r="F200" i="18"/>
  <c r="AG200" i="18"/>
  <c r="U200" i="18"/>
  <c r="AI200" i="18"/>
  <c r="T200" i="18"/>
  <c r="G200" i="18"/>
  <c r="Y200" i="18"/>
  <c r="J200" i="18"/>
  <c r="AB200" i="18"/>
  <c r="M200" i="18"/>
  <c r="AA200" i="18"/>
  <c r="L200" i="18"/>
  <c r="AE200" i="18"/>
  <c r="I200" i="18"/>
  <c r="O200" i="18"/>
  <c r="AH200" i="18"/>
  <c r="N200" i="18"/>
  <c r="W200" i="18"/>
  <c r="V200" i="18"/>
  <c r="AC200" i="18"/>
  <c r="Z200" i="18"/>
  <c r="X200" i="18"/>
  <c r="S200" i="18"/>
  <c r="K200" i="18"/>
  <c r="H200" i="18"/>
  <c r="E200" i="18"/>
  <c r="AF200" i="18"/>
  <c r="Q200" i="18"/>
  <c r="P200" i="18"/>
  <c r="AD212" i="18"/>
  <c r="R212" i="18"/>
  <c r="F212" i="18"/>
  <c r="AG212" i="18"/>
  <c r="U212" i="18"/>
  <c r="I212" i="18"/>
  <c r="W212" i="18"/>
  <c r="H212" i="18"/>
  <c r="AC212" i="18"/>
  <c r="N212" i="18"/>
  <c r="AH212" i="18"/>
  <c r="Q212" i="18"/>
  <c r="AF212" i="18"/>
  <c r="P212" i="18"/>
  <c r="M212" i="18"/>
  <c r="T212" i="18"/>
  <c r="S212" i="18"/>
  <c r="L212" i="18"/>
  <c r="K212" i="18"/>
  <c r="X212" i="18"/>
  <c r="V212" i="18"/>
  <c r="AB212" i="18"/>
  <c r="AA212" i="18"/>
  <c r="O212" i="18"/>
  <c r="J212" i="18"/>
  <c r="G212" i="18"/>
  <c r="E212" i="18"/>
  <c r="AI212" i="18"/>
  <c r="AE212" i="18"/>
  <c r="Z212" i="18"/>
  <c r="Y212" i="18"/>
  <c r="AD224" i="18"/>
  <c r="R224" i="18"/>
  <c r="F224" i="18"/>
  <c r="AG224" i="18"/>
  <c r="U224" i="18"/>
  <c r="I224" i="18"/>
  <c r="AF224" i="18"/>
  <c r="T224" i="18"/>
  <c r="H224" i="18"/>
  <c r="AC224" i="18"/>
  <c r="N224" i="18"/>
  <c r="S224" i="18"/>
  <c r="V224" i="18"/>
  <c r="Y224" i="18"/>
  <c r="E224" i="18"/>
  <c r="X224" i="18"/>
  <c r="AH224" i="18"/>
  <c r="J224" i="18"/>
  <c r="M224" i="18"/>
  <c r="L224" i="18"/>
  <c r="G224" i="18"/>
  <c r="P224" i="18"/>
  <c r="O224" i="18"/>
  <c r="AA224" i="18"/>
  <c r="Z224" i="18"/>
  <c r="K224" i="18"/>
  <c r="AI224" i="18"/>
  <c r="AE224" i="18"/>
  <c r="W224" i="18"/>
  <c r="Q224" i="18"/>
  <c r="AB224" i="18"/>
  <c r="X236" i="18"/>
  <c r="L236" i="18"/>
  <c r="AA236" i="18"/>
  <c r="O236" i="18"/>
  <c r="Z236" i="18"/>
  <c r="N236" i="18"/>
  <c r="AF236" i="18"/>
  <c r="Q236" i="18"/>
  <c r="AI236" i="18"/>
  <c r="T236" i="18"/>
  <c r="E236" i="18"/>
  <c r="AH236" i="18"/>
  <c r="S236" i="18"/>
  <c r="V236" i="18"/>
  <c r="AC236" i="18"/>
  <c r="H236" i="18"/>
  <c r="Y236" i="18"/>
  <c r="F236" i="18"/>
  <c r="AE236" i="18"/>
  <c r="J236" i="18"/>
  <c r="I236" i="18"/>
  <c r="AD236" i="18"/>
  <c r="M236" i="18"/>
  <c r="K236" i="18"/>
  <c r="AG236" i="18"/>
  <c r="AB236" i="18"/>
  <c r="W236" i="18"/>
  <c r="R236" i="18"/>
  <c r="P236" i="18"/>
  <c r="G236" i="18"/>
  <c r="U236" i="18"/>
  <c r="X248" i="18"/>
  <c r="L248" i="18"/>
  <c r="AA248" i="18"/>
  <c r="O248" i="18"/>
  <c r="Z248" i="18"/>
  <c r="N248" i="18"/>
  <c r="AC248" i="18"/>
  <c r="K248" i="18"/>
  <c r="AF248" i="18"/>
  <c r="Q248" i="18"/>
  <c r="AE248" i="18"/>
  <c r="P248" i="18"/>
  <c r="AH248" i="18"/>
  <c r="J248" i="18"/>
  <c r="T248" i="18"/>
  <c r="S248" i="18"/>
  <c r="R248" i="18"/>
  <c r="AG248" i="18"/>
  <c r="E248" i="18"/>
  <c r="H248" i="18"/>
  <c r="G248" i="18"/>
  <c r="M248" i="18"/>
  <c r="W248" i="18"/>
  <c r="V248" i="18"/>
  <c r="Y248" i="18"/>
  <c r="U248" i="18"/>
  <c r="I248" i="18"/>
  <c r="F248" i="18"/>
  <c r="AI248" i="18"/>
  <c r="AD248" i="18"/>
  <c r="AB248" i="18"/>
  <c r="X260" i="18"/>
  <c r="L260" i="18"/>
  <c r="AI260" i="18"/>
  <c r="W260" i="18"/>
  <c r="K260" i="18"/>
  <c r="AH260" i="18"/>
  <c r="V260" i="18"/>
  <c r="J260" i="18"/>
  <c r="AF260" i="18"/>
  <c r="T260" i="18"/>
  <c r="H260" i="18"/>
  <c r="AA260" i="18"/>
  <c r="O260" i="18"/>
  <c r="Z260" i="18"/>
  <c r="N260" i="18"/>
  <c r="AG260" i="18"/>
  <c r="I260" i="18"/>
  <c r="Q260" i="18"/>
  <c r="P260" i="18"/>
  <c r="AB260" i="18"/>
  <c r="Y260" i="18"/>
  <c r="E260" i="18"/>
  <c r="AE260" i="18"/>
  <c r="AD260" i="18"/>
  <c r="S260" i="18"/>
  <c r="AC260" i="18"/>
  <c r="R260" i="18"/>
  <c r="F260" i="18"/>
  <c r="U260" i="18"/>
  <c r="M260" i="18"/>
  <c r="G260" i="18"/>
  <c r="AF13" i="18"/>
  <c r="W13" i="18"/>
  <c r="K13" i="18"/>
  <c r="AI13" i="18"/>
  <c r="V13" i="18"/>
  <c r="J13" i="18"/>
  <c r="T13" i="18"/>
  <c r="F13" i="18"/>
  <c r="Y13" i="18"/>
  <c r="I13" i="18"/>
  <c r="X13" i="18"/>
  <c r="H13" i="18"/>
  <c r="R13" i="18"/>
  <c r="Q13" i="18"/>
  <c r="AH13" i="18"/>
  <c r="P13" i="18"/>
  <c r="AG13" i="18"/>
  <c r="O13" i="18"/>
  <c r="AE13" i="18"/>
  <c r="N13" i="18"/>
  <c r="AD13" i="18"/>
  <c r="M13" i="18"/>
  <c r="AC13" i="18"/>
  <c r="L13" i="18"/>
  <c r="AB13" i="18"/>
  <c r="G13" i="18"/>
  <c r="AA13" i="18"/>
  <c r="E13" i="18"/>
  <c r="Z13" i="18"/>
  <c r="U13" i="18"/>
  <c r="S13" i="18"/>
  <c r="AG18" i="17"/>
  <c r="U18" i="17"/>
  <c r="I18" i="17"/>
  <c r="AF18" i="17"/>
  <c r="T18" i="17"/>
  <c r="H18" i="17"/>
  <c r="AD18" i="17"/>
  <c r="P18" i="17"/>
  <c r="AC18" i="17"/>
  <c r="O18" i="17"/>
  <c r="AB18" i="17"/>
  <c r="N18" i="17"/>
  <c r="AA18" i="17"/>
  <c r="M18" i="17"/>
  <c r="Z18" i="17"/>
  <c r="L18" i="17"/>
  <c r="Y18" i="17"/>
  <c r="K18" i="17"/>
  <c r="X18" i="17"/>
  <c r="J18" i="17"/>
  <c r="W18" i="17"/>
  <c r="G18" i="17"/>
  <c r="V18" i="17"/>
  <c r="F18" i="17"/>
  <c r="AI18" i="17"/>
  <c r="S18" i="17"/>
  <c r="AH18" i="17"/>
  <c r="R18" i="17"/>
  <c r="E18" i="17"/>
  <c r="Q18" i="17"/>
  <c r="AE18" i="17"/>
  <c r="AF91" i="17"/>
  <c r="T91" i="17"/>
  <c r="H91" i="17"/>
  <c r="AE91" i="17"/>
  <c r="S91" i="17"/>
  <c r="G91" i="17"/>
  <c r="AC91" i="17"/>
  <c r="O91" i="17"/>
  <c r="AB91" i="17"/>
  <c r="N91" i="17"/>
  <c r="AA91" i="17"/>
  <c r="M91" i="17"/>
  <c r="Z91" i="17"/>
  <c r="L91" i="17"/>
  <c r="Y91" i="17"/>
  <c r="K91" i="17"/>
  <c r="X91" i="17"/>
  <c r="J91" i="17"/>
  <c r="W91" i="17"/>
  <c r="I91" i="17"/>
  <c r="V91" i="17"/>
  <c r="F91" i="17"/>
  <c r="AI91" i="17"/>
  <c r="U91" i="17"/>
  <c r="E91" i="17"/>
  <c r="AH91" i="17"/>
  <c r="AG91" i="17"/>
  <c r="AD91" i="17"/>
  <c r="R91" i="17"/>
  <c r="Q91" i="17"/>
  <c r="P91" i="17"/>
  <c r="Z96" i="17"/>
  <c r="N96" i="17"/>
  <c r="Y96" i="17"/>
  <c r="M96" i="17"/>
  <c r="AA96" i="17"/>
  <c r="K96" i="17"/>
  <c r="X96" i="17"/>
  <c r="J96" i="17"/>
  <c r="T96" i="17"/>
  <c r="AI96" i="17"/>
  <c r="S96" i="17"/>
  <c r="AH96" i="17"/>
  <c r="R96" i="17"/>
  <c r="AG96" i="17"/>
  <c r="Q96" i="17"/>
  <c r="AF96" i="17"/>
  <c r="P96" i="17"/>
  <c r="AE96" i="17"/>
  <c r="O96" i="17"/>
  <c r="AD96" i="17"/>
  <c r="L96" i="17"/>
  <c r="AC96" i="17"/>
  <c r="I96" i="17"/>
  <c r="AB96" i="17"/>
  <c r="H96" i="17"/>
  <c r="W96" i="17"/>
  <c r="V96" i="17"/>
  <c r="U96" i="17"/>
  <c r="G96" i="17"/>
  <c r="F96" i="17"/>
  <c r="E96" i="17"/>
  <c r="AC129" i="18"/>
  <c r="Q129" i="18"/>
  <c r="E129" i="18"/>
  <c r="AI129" i="18"/>
  <c r="V129" i="18"/>
  <c r="I129" i="18"/>
  <c r="Y129" i="18"/>
  <c r="L129" i="18"/>
  <c r="X129" i="18"/>
  <c r="K129" i="18"/>
  <c r="S129" i="18"/>
  <c r="AH129" i="18"/>
  <c r="R129" i="18"/>
  <c r="AB129" i="18"/>
  <c r="G129" i="18"/>
  <c r="AA129" i="18"/>
  <c r="F129" i="18"/>
  <c r="AF129" i="18"/>
  <c r="M129" i="18"/>
  <c r="AE129" i="18"/>
  <c r="J129" i="18"/>
  <c r="Z129" i="18"/>
  <c r="W129" i="18"/>
  <c r="P129" i="18"/>
  <c r="AG129" i="18"/>
  <c r="AD129" i="18"/>
  <c r="U129" i="18"/>
  <c r="T129" i="18"/>
  <c r="O129" i="18"/>
  <c r="N129" i="18"/>
  <c r="H129" i="18"/>
  <c r="AB203" i="17"/>
  <c r="P203" i="17"/>
  <c r="AE203" i="17"/>
  <c r="S203" i="17"/>
  <c r="G203" i="17"/>
  <c r="AD203" i="17"/>
  <c r="R203" i="17"/>
  <c r="F203" i="17"/>
  <c r="AI203" i="17"/>
  <c r="T203" i="17"/>
  <c r="AH203" i="17"/>
  <c r="Q203" i="17"/>
  <c r="AG203" i="17"/>
  <c r="O203" i="17"/>
  <c r="AF203" i="17"/>
  <c r="N203" i="17"/>
  <c r="AC203" i="17"/>
  <c r="M203" i="17"/>
  <c r="AA203" i="17"/>
  <c r="L203" i="17"/>
  <c r="Z203" i="17"/>
  <c r="K203" i="17"/>
  <c r="Y203" i="17"/>
  <c r="J203" i="17"/>
  <c r="X203" i="17"/>
  <c r="I203" i="17"/>
  <c r="W203" i="17"/>
  <c r="H203" i="17"/>
  <c r="V203" i="17"/>
  <c r="U203" i="17"/>
  <c r="E203" i="17"/>
  <c r="AC20" i="18"/>
  <c r="Q20" i="18"/>
  <c r="E20" i="18"/>
  <c r="AE20" i="18"/>
  <c r="S20" i="18"/>
  <c r="G20" i="18"/>
  <c r="AI20" i="18"/>
  <c r="U20" i="18"/>
  <c r="F20" i="18"/>
  <c r="AH20" i="18"/>
  <c r="T20" i="18"/>
  <c r="Z20" i="18"/>
  <c r="J20" i="18"/>
  <c r="AD20" i="18"/>
  <c r="M20" i="18"/>
  <c r="AB20" i="18"/>
  <c r="L20" i="18"/>
  <c r="AF20" i="18"/>
  <c r="H20" i="18"/>
  <c r="AA20" i="18"/>
  <c r="Y20" i="18"/>
  <c r="X20" i="18"/>
  <c r="W20" i="18"/>
  <c r="V20" i="18"/>
  <c r="R20" i="18"/>
  <c r="P20" i="18"/>
  <c r="O20" i="18"/>
  <c r="N20" i="18"/>
  <c r="K20" i="18"/>
  <c r="AG20" i="18"/>
  <c r="I20" i="18"/>
  <c r="AI159" i="18"/>
  <c r="W159" i="18"/>
  <c r="K159" i="18"/>
  <c r="Z159" i="18"/>
  <c r="N159" i="18"/>
  <c r="Y159" i="18"/>
  <c r="M159" i="18"/>
  <c r="AB159" i="18"/>
  <c r="J159" i="18"/>
  <c r="AE159" i="18"/>
  <c r="P159" i="18"/>
  <c r="AD159" i="18"/>
  <c r="O159" i="18"/>
  <c r="V159" i="18"/>
  <c r="U159" i="18"/>
  <c r="AH159" i="18"/>
  <c r="H159" i="18"/>
  <c r="AG159" i="18"/>
  <c r="G159" i="18"/>
  <c r="Q159" i="18"/>
  <c r="L159" i="18"/>
  <c r="T159" i="18"/>
  <c r="S159" i="18"/>
  <c r="R159" i="18"/>
  <c r="F159" i="18"/>
  <c r="AC159" i="18"/>
  <c r="AA159" i="18"/>
  <c r="X159" i="18"/>
  <c r="I159" i="18"/>
  <c r="E159" i="18"/>
  <c r="AF159" i="18"/>
  <c r="AE109" i="17"/>
  <c r="S109" i="17"/>
  <c r="G109" i="17"/>
  <c r="AD109" i="17"/>
  <c r="R109" i="17"/>
  <c r="F109" i="17"/>
  <c r="Z109" i="17"/>
  <c r="L109" i="17"/>
  <c r="Y109" i="17"/>
  <c r="K109" i="17"/>
  <c r="AG109" i="17"/>
  <c r="O109" i="17"/>
  <c r="AF109" i="17"/>
  <c r="N109" i="17"/>
  <c r="AC109" i="17"/>
  <c r="M109" i="17"/>
  <c r="AB109" i="17"/>
  <c r="J109" i="17"/>
  <c r="AA109" i="17"/>
  <c r="I109" i="17"/>
  <c r="X109" i="17"/>
  <c r="H109" i="17"/>
  <c r="W109" i="17"/>
  <c r="E109" i="17"/>
  <c r="V109" i="17"/>
  <c r="U109" i="17"/>
  <c r="T109" i="17"/>
  <c r="AI109" i="17"/>
  <c r="AH109" i="17"/>
  <c r="Q109" i="17"/>
  <c r="P109" i="17"/>
  <c r="AA233" i="18"/>
  <c r="O233" i="18"/>
  <c r="AD233" i="18"/>
  <c r="R233" i="18"/>
  <c r="F233" i="18"/>
  <c r="AC233" i="18"/>
  <c r="Q233" i="18"/>
  <c r="E233" i="18"/>
  <c r="W233" i="18"/>
  <c r="H233" i="18"/>
  <c r="AB233" i="18"/>
  <c r="L233" i="18"/>
  <c r="AE233" i="18"/>
  <c r="J233" i="18"/>
  <c r="AH233" i="18"/>
  <c r="N233" i="18"/>
  <c r="AG233" i="18"/>
  <c r="M233" i="18"/>
  <c r="I233" i="18"/>
  <c r="Z233" i="18"/>
  <c r="S233" i="18"/>
  <c r="P233" i="18"/>
  <c r="Y233" i="18"/>
  <c r="X233" i="18"/>
  <c r="K233" i="18"/>
  <c r="G233" i="18"/>
  <c r="V233" i="18"/>
  <c r="U233" i="18"/>
  <c r="AI233" i="18"/>
  <c r="AF233" i="18"/>
  <c r="T233" i="18"/>
  <c r="AG30" i="17"/>
  <c r="U30" i="17"/>
  <c r="I30" i="17"/>
  <c r="AF30" i="17"/>
  <c r="T30" i="17"/>
  <c r="H30" i="17"/>
  <c r="AH30" i="17"/>
  <c r="R30" i="17"/>
  <c r="AE30" i="17"/>
  <c r="Q30" i="17"/>
  <c r="AD30" i="17"/>
  <c r="P30" i="17"/>
  <c r="AC30" i="17"/>
  <c r="O30" i="17"/>
  <c r="AB30" i="17"/>
  <c r="N30" i="17"/>
  <c r="AA30" i="17"/>
  <c r="M30" i="17"/>
  <c r="Z30" i="17"/>
  <c r="L30" i="17"/>
  <c r="Y30" i="17"/>
  <c r="K30" i="17"/>
  <c r="X30" i="17"/>
  <c r="J30" i="17"/>
  <c r="V30" i="17"/>
  <c r="F30" i="17"/>
  <c r="W30" i="17"/>
  <c r="G30" i="17"/>
  <c r="AI30" i="17"/>
  <c r="S30" i="17"/>
  <c r="E30" i="17"/>
  <c r="Z85" i="17"/>
  <c r="N85" i="17"/>
  <c r="Y85" i="17"/>
  <c r="M85" i="17"/>
  <c r="AC85" i="17"/>
  <c r="O85" i="17"/>
  <c r="AB85" i="17"/>
  <c r="L85" i="17"/>
  <c r="AA85" i="17"/>
  <c r="K85" i="17"/>
  <c r="X85" i="17"/>
  <c r="J85" i="17"/>
  <c r="W85" i="17"/>
  <c r="I85" i="17"/>
  <c r="V85" i="17"/>
  <c r="H85" i="17"/>
  <c r="AI85" i="17"/>
  <c r="U85" i="17"/>
  <c r="G85" i="17"/>
  <c r="AH85" i="17"/>
  <c r="T85" i="17"/>
  <c r="F85" i="17"/>
  <c r="AG85" i="17"/>
  <c r="S85" i="17"/>
  <c r="E85" i="17"/>
  <c r="AF85" i="17"/>
  <c r="AE85" i="17"/>
  <c r="AD85" i="17"/>
  <c r="Q85" i="17"/>
  <c r="R85" i="17"/>
  <c r="P85" i="17"/>
  <c r="D104" i="17"/>
  <c r="AA125" i="17"/>
  <c r="O125" i="17"/>
  <c r="Z125" i="17"/>
  <c r="N125" i="17"/>
  <c r="AH125" i="17"/>
  <c r="T125" i="17"/>
  <c r="F125" i="17"/>
  <c r="AG125" i="17"/>
  <c r="S125" i="17"/>
  <c r="E125" i="17"/>
  <c r="U125" i="17"/>
  <c r="R125" i="17"/>
  <c r="AI125" i="17"/>
  <c r="Q125" i="17"/>
  <c r="AF125" i="17"/>
  <c r="P125" i="17"/>
  <c r="AE125" i="17"/>
  <c r="M125" i="17"/>
  <c r="AD125" i="17"/>
  <c r="L125" i="17"/>
  <c r="AC125" i="17"/>
  <c r="K125" i="17"/>
  <c r="AB125" i="17"/>
  <c r="J125" i="17"/>
  <c r="Y125" i="17"/>
  <c r="I125" i="17"/>
  <c r="X125" i="17"/>
  <c r="H125" i="17"/>
  <c r="G125" i="17"/>
  <c r="W125" i="17"/>
  <c r="V125" i="17"/>
  <c r="AB149" i="17"/>
  <c r="P149" i="17"/>
  <c r="AA149" i="17"/>
  <c r="O149" i="17"/>
  <c r="AF149" i="17"/>
  <c r="R149" i="17"/>
  <c r="AE149" i="17"/>
  <c r="Q149" i="17"/>
  <c r="AD149" i="17"/>
  <c r="N149" i="17"/>
  <c r="AC149" i="17"/>
  <c r="M149" i="17"/>
  <c r="Z149" i="17"/>
  <c r="L149" i="17"/>
  <c r="Y149" i="17"/>
  <c r="K149" i="17"/>
  <c r="X149" i="17"/>
  <c r="J149" i="17"/>
  <c r="W149" i="17"/>
  <c r="I149" i="17"/>
  <c r="V149" i="17"/>
  <c r="H149" i="17"/>
  <c r="U149" i="17"/>
  <c r="T149" i="17"/>
  <c r="S149" i="17"/>
  <c r="G149" i="17"/>
  <c r="F149" i="17"/>
  <c r="E149" i="17"/>
  <c r="AI149" i="17"/>
  <c r="AH149" i="17"/>
  <c r="AG149" i="17"/>
  <c r="AH161" i="17"/>
  <c r="V161" i="17"/>
  <c r="J161" i="17"/>
  <c r="AG161" i="17"/>
  <c r="U161" i="17"/>
  <c r="I161" i="17"/>
  <c r="AI161" i="17"/>
  <c r="S161" i="17"/>
  <c r="E161" i="17"/>
  <c r="AF161" i="17"/>
  <c r="R161" i="17"/>
  <c r="AE161" i="17"/>
  <c r="Q161" i="17"/>
  <c r="AD161" i="17"/>
  <c r="P161" i="17"/>
  <c r="AC161" i="17"/>
  <c r="O161" i="17"/>
  <c r="AB161" i="17"/>
  <c r="N161" i="17"/>
  <c r="AA161" i="17"/>
  <c r="M161" i="17"/>
  <c r="Z161" i="17"/>
  <c r="L161" i="17"/>
  <c r="Y161" i="17"/>
  <c r="K161" i="17"/>
  <c r="X161" i="17"/>
  <c r="H161" i="17"/>
  <c r="W161" i="17"/>
  <c r="T161" i="17"/>
  <c r="G161" i="17"/>
  <c r="F161" i="17"/>
  <c r="X173" i="17"/>
  <c r="L173" i="17"/>
  <c r="Y173" i="17"/>
  <c r="K173" i="17"/>
  <c r="W173" i="17"/>
  <c r="J173" i="17"/>
  <c r="Z173" i="17"/>
  <c r="H173" i="17"/>
  <c r="V173" i="17"/>
  <c r="G173" i="17"/>
  <c r="U173" i="17"/>
  <c r="F173" i="17"/>
  <c r="AI173" i="17"/>
  <c r="T173" i="17"/>
  <c r="E173" i="17"/>
  <c r="AH173" i="17"/>
  <c r="S173" i="17"/>
  <c r="AG173" i="17"/>
  <c r="R173" i="17"/>
  <c r="AF173" i="17"/>
  <c r="Q173" i="17"/>
  <c r="AE173" i="17"/>
  <c r="P173" i="17"/>
  <c r="AD173" i="17"/>
  <c r="O173" i="17"/>
  <c r="AC173" i="17"/>
  <c r="N173" i="17"/>
  <c r="M173" i="17"/>
  <c r="I173" i="17"/>
  <c r="AB173" i="17"/>
  <c r="AA173" i="17"/>
  <c r="Y185" i="17"/>
  <c r="M185" i="17"/>
  <c r="X185" i="17"/>
  <c r="L185" i="17"/>
  <c r="W185" i="17"/>
  <c r="I185" i="17"/>
  <c r="V185" i="17"/>
  <c r="H185" i="17"/>
  <c r="AH185" i="17"/>
  <c r="R185" i="17"/>
  <c r="AG185" i="17"/>
  <c r="Q185" i="17"/>
  <c r="AF185" i="17"/>
  <c r="P185" i="17"/>
  <c r="AE185" i="17"/>
  <c r="O185" i="17"/>
  <c r="AD185" i="17"/>
  <c r="N185" i="17"/>
  <c r="AC185" i="17"/>
  <c r="K185" i="17"/>
  <c r="AB185" i="17"/>
  <c r="J185" i="17"/>
  <c r="AA185" i="17"/>
  <c r="G185" i="17"/>
  <c r="Z185" i="17"/>
  <c r="F185" i="17"/>
  <c r="U185" i="17"/>
  <c r="E185" i="17"/>
  <c r="T185" i="17"/>
  <c r="S185" i="17"/>
  <c r="AI185" i="17"/>
  <c r="AH197" i="17"/>
  <c r="V197" i="17"/>
  <c r="J197" i="17"/>
  <c r="Y197" i="17"/>
  <c r="M197" i="17"/>
  <c r="X197" i="17"/>
  <c r="L197" i="17"/>
  <c r="AC197" i="17"/>
  <c r="N197" i="17"/>
  <c r="AB197" i="17"/>
  <c r="K197" i="17"/>
  <c r="AA197" i="17"/>
  <c r="I197" i="17"/>
  <c r="U197" i="17"/>
  <c r="F197" i="17"/>
  <c r="AG197" i="17"/>
  <c r="R197" i="17"/>
  <c r="AF197" i="17"/>
  <c r="Q197" i="17"/>
  <c r="O197" i="17"/>
  <c r="H197" i="17"/>
  <c r="G197" i="17"/>
  <c r="E197" i="17"/>
  <c r="AI197" i="17"/>
  <c r="AE197" i="17"/>
  <c r="AD197" i="17"/>
  <c r="Z197" i="17"/>
  <c r="W197" i="17"/>
  <c r="T197" i="17"/>
  <c r="S197" i="17"/>
  <c r="P197" i="17"/>
  <c r="AH209" i="17"/>
  <c r="V209" i="17"/>
  <c r="J209" i="17"/>
  <c r="Y209" i="17"/>
  <c r="M209" i="17"/>
  <c r="X209" i="17"/>
  <c r="L209" i="17"/>
  <c r="Z209" i="17"/>
  <c r="H209" i="17"/>
  <c r="W209" i="17"/>
  <c r="G209" i="17"/>
  <c r="U209" i="17"/>
  <c r="F209" i="17"/>
  <c r="T209" i="17"/>
  <c r="E209" i="17"/>
  <c r="AI209" i="17"/>
  <c r="S209" i="17"/>
  <c r="AG209" i="17"/>
  <c r="R209" i="17"/>
  <c r="AF209" i="17"/>
  <c r="Q209" i="17"/>
  <c r="AE209" i="17"/>
  <c r="P209" i="17"/>
  <c r="AD209" i="17"/>
  <c r="O209" i="17"/>
  <c r="AC209" i="17"/>
  <c r="N209" i="17"/>
  <c r="AB209" i="17"/>
  <c r="AA209" i="17"/>
  <c r="K209" i="17"/>
  <c r="I209" i="17"/>
  <c r="AH221" i="17"/>
  <c r="V221" i="17"/>
  <c r="J221" i="17"/>
  <c r="AG221" i="17"/>
  <c r="U221" i="17"/>
  <c r="I221" i="17"/>
  <c r="Y221" i="17"/>
  <c r="M221" i="17"/>
  <c r="X221" i="17"/>
  <c r="L221" i="17"/>
  <c r="AB221" i="17"/>
  <c r="H221" i="17"/>
  <c r="AA221" i="17"/>
  <c r="G221" i="17"/>
  <c r="Z221" i="17"/>
  <c r="F221" i="17"/>
  <c r="W221" i="17"/>
  <c r="E221" i="17"/>
  <c r="T221" i="17"/>
  <c r="S221" i="17"/>
  <c r="R221" i="17"/>
  <c r="AI221" i="17"/>
  <c r="Q221" i="17"/>
  <c r="AF221" i="17"/>
  <c r="P221" i="17"/>
  <c r="AE221" i="17"/>
  <c r="O221" i="17"/>
  <c r="N221" i="17"/>
  <c r="K221" i="17"/>
  <c r="AD221" i="17"/>
  <c r="AC221" i="17"/>
  <c r="AE233" i="17"/>
  <c r="S233" i="17"/>
  <c r="G233" i="17"/>
  <c r="AG233" i="17"/>
  <c r="U233" i="17"/>
  <c r="I233" i="17"/>
  <c r="AB233" i="17"/>
  <c r="N233" i="17"/>
  <c r="AA233" i="17"/>
  <c r="M233" i="17"/>
  <c r="Z233" i="17"/>
  <c r="L233" i="17"/>
  <c r="Y233" i="17"/>
  <c r="K233" i="17"/>
  <c r="X233" i="17"/>
  <c r="J233" i="17"/>
  <c r="W233" i="17"/>
  <c r="H233" i="17"/>
  <c r="AI233" i="17"/>
  <c r="T233" i="17"/>
  <c r="E233" i="17"/>
  <c r="AH233" i="17"/>
  <c r="R233" i="17"/>
  <c r="AF233" i="17"/>
  <c r="Q233" i="17"/>
  <c r="AD233" i="17"/>
  <c r="P233" i="17"/>
  <c r="F233" i="17"/>
  <c r="AC233" i="17"/>
  <c r="V233" i="17"/>
  <c r="O233" i="17"/>
  <c r="AE245" i="17"/>
  <c r="S245" i="17"/>
  <c r="G245" i="17"/>
  <c r="AH245" i="17"/>
  <c r="V245" i="17"/>
  <c r="J245" i="17"/>
  <c r="AG245" i="17"/>
  <c r="U245" i="17"/>
  <c r="I245" i="17"/>
  <c r="T245" i="17"/>
  <c r="R245" i="17"/>
  <c r="AI245" i="17"/>
  <c r="Q245" i="17"/>
  <c r="AF245" i="17"/>
  <c r="P245" i="17"/>
  <c r="AD245" i="17"/>
  <c r="O245" i="17"/>
  <c r="AC245" i="17"/>
  <c r="N245" i="17"/>
  <c r="AA245" i="17"/>
  <c r="L245" i="17"/>
  <c r="Z245" i="17"/>
  <c r="K245" i="17"/>
  <c r="Y245" i="17"/>
  <c r="H245" i="17"/>
  <c r="X245" i="17"/>
  <c r="F245" i="17"/>
  <c r="AB245" i="17"/>
  <c r="W245" i="17"/>
  <c r="M245" i="17"/>
  <c r="E245" i="17"/>
  <c r="AI96" i="18"/>
  <c r="W96" i="18"/>
  <c r="K96" i="18"/>
  <c r="Z96" i="18"/>
  <c r="N96" i="18"/>
  <c r="Y96" i="18"/>
  <c r="M96" i="18"/>
  <c r="T96" i="18"/>
  <c r="E96" i="18"/>
  <c r="V96" i="18"/>
  <c r="F96" i="18"/>
  <c r="AB96" i="18"/>
  <c r="I96" i="18"/>
  <c r="AA96" i="18"/>
  <c r="H96" i="18"/>
  <c r="AD96" i="18"/>
  <c r="AC96" i="18"/>
  <c r="S96" i="18"/>
  <c r="AG96" i="18"/>
  <c r="L96" i="18"/>
  <c r="AF96" i="18"/>
  <c r="AE96" i="18"/>
  <c r="X96" i="18"/>
  <c r="U96" i="18"/>
  <c r="R96" i="18"/>
  <c r="Q96" i="18"/>
  <c r="P96" i="18"/>
  <c r="O96" i="18"/>
  <c r="G96" i="18"/>
  <c r="AH96" i="18"/>
  <c r="J96" i="18"/>
  <c r="AC141" i="18"/>
  <c r="Q141" i="18"/>
  <c r="E141" i="18"/>
  <c r="AB141" i="18"/>
  <c r="O141" i="18"/>
  <c r="AF141" i="18"/>
  <c r="S141" i="18"/>
  <c r="F141" i="18"/>
  <c r="AE141" i="18"/>
  <c r="R141" i="18"/>
  <c r="AD141" i="18"/>
  <c r="L141" i="18"/>
  <c r="AA141" i="18"/>
  <c r="K141" i="18"/>
  <c r="V141" i="18"/>
  <c r="U141" i="18"/>
  <c r="Y141" i="18"/>
  <c r="G141" i="18"/>
  <c r="X141" i="18"/>
  <c r="AH141" i="18"/>
  <c r="AG141" i="18"/>
  <c r="T141" i="18"/>
  <c r="I141" i="18"/>
  <c r="H141" i="18"/>
  <c r="AI141" i="18"/>
  <c r="Z141" i="18"/>
  <c r="W141" i="18"/>
  <c r="P141" i="18"/>
  <c r="N141" i="18"/>
  <c r="M141" i="18"/>
  <c r="J141" i="18"/>
  <c r="AC153" i="18"/>
  <c r="Q153" i="18"/>
  <c r="E153" i="18"/>
  <c r="AF153" i="18"/>
  <c r="T153" i="18"/>
  <c r="H153" i="18"/>
  <c r="AE153" i="18"/>
  <c r="S153" i="18"/>
  <c r="G153" i="18"/>
  <c r="V153" i="18"/>
  <c r="Y153" i="18"/>
  <c r="J153" i="18"/>
  <c r="X153" i="18"/>
  <c r="I153" i="18"/>
  <c r="P153" i="18"/>
  <c r="O153" i="18"/>
  <c r="N153" i="18"/>
  <c r="M153" i="18"/>
  <c r="W153" i="18"/>
  <c r="U153" i="18"/>
  <c r="L153" i="18"/>
  <c r="K153" i="18"/>
  <c r="F153" i="18"/>
  <c r="AI153" i="18"/>
  <c r="AA153" i="18"/>
  <c r="Z153" i="18"/>
  <c r="AH153" i="18"/>
  <c r="AG153" i="18"/>
  <c r="AD153" i="18"/>
  <c r="AB153" i="18"/>
  <c r="R153" i="18"/>
  <c r="AC165" i="18"/>
  <c r="Q165" i="18"/>
  <c r="E165" i="18"/>
  <c r="AF165" i="18"/>
  <c r="T165" i="18"/>
  <c r="H165" i="18"/>
  <c r="AE165" i="18"/>
  <c r="S165" i="18"/>
  <c r="G165" i="18"/>
  <c r="AH165" i="18"/>
  <c r="P165" i="18"/>
  <c r="V165" i="18"/>
  <c r="U165" i="18"/>
  <c r="AB165" i="18"/>
  <c r="J165" i="18"/>
  <c r="AA165" i="18"/>
  <c r="I165" i="18"/>
  <c r="Z165" i="18"/>
  <c r="Y165" i="18"/>
  <c r="AI165" i="18"/>
  <c r="K165" i="18"/>
  <c r="AG165" i="18"/>
  <c r="F165" i="18"/>
  <c r="X165" i="18"/>
  <c r="W165" i="18"/>
  <c r="R165" i="18"/>
  <c r="N165" i="18"/>
  <c r="AD165" i="18"/>
  <c r="O165" i="18"/>
  <c r="M165" i="18"/>
  <c r="L165" i="18"/>
  <c r="Z177" i="18"/>
  <c r="N177" i="18"/>
  <c r="AG177" i="18"/>
  <c r="T177" i="18"/>
  <c r="G177" i="18"/>
  <c r="AI177" i="18"/>
  <c r="V177" i="18"/>
  <c r="I177" i="18"/>
  <c r="AC177" i="18"/>
  <c r="M177" i="18"/>
  <c r="AF177" i="18"/>
  <c r="Q177" i="18"/>
  <c r="AE177" i="18"/>
  <c r="P177" i="18"/>
  <c r="S177" i="18"/>
  <c r="R177" i="18"/>
  <c r="X177" i="18"/>
  <c r="W177" i="18"/>
  <c r="J177" i="18"/>
  <c r="H177" i="18"/>
  <c r="O177" i="18"/>
  <c r="E177" i="18"/>
  <c r="L177" i="18"/>
  <c r="K177" i="18"/>
  <c r="AA177" i="18"/>
  <c r="Y177" i="18"/>
  <c r="U177" i="18"/>
  <c r="AH177" i="18"/>
  <c r="AD177" i="18"/>
  <c r="AB177" i="18"/>
  <c r="F177" i="18"/>
  <c r="Z189" i="18"/>
  <c r="N189" i="18"/>
  <c r="AB189" i="18"/>
  <c r="O189" i="18"/>
  <c r="AE189" i="18"/>
  <c r="R189" i="18"/>
  <c r="E189" i="18"/>
  <c r="AD189" i="18"/>
  <c r="Q189" i="18"/>
  <c r="AG189" i="18"/>
  <c r="M189" i="18"/>
  <c r="T189" i="18"/>
  <c r="AI189" i="18"/>
  <c r="S189" i="18"/>
  <c r="L189" i="18"/>
  <c r="K189" i="18"/>
  <c r="V189" i="18"/>
  <c r="U189" i="18"/>
  <c r="AA189" i="18"/>
  <c r="Y189" i="18"/>
  <c r="AH189" i="18"/>
  <c r="F189" i="18"/>
  <c r="W189" i="18"/>
  <c r="P189" i="18"/>
  <c r="J189" i="18"/>
  <c r="I189" i="18"/>
  <c r="H189" i="18"/>
  <c r="G189" i="18"/>
  <c r="AF189" i="18"/>
  <c r="AC189" i="18"/>
  <c r="X189" i="18"/>
  <c r="AI201" i="18"/>
  <c r="W201" i="18"/>
  <c r="K201" i="18"/>
  <c r="Z201" i="18"/>
  <c r="N201" i="18"/>
  <c r="AF201" i="18"/>
  <c r="R201" i="18"/>
  <c r="Y201" i="18"/>
  <c r="I201" i="18"/>
  <c r="AC201" i="18"/>
  <c r="M201" i="18"/>
  <c r="AB201" i="18"/>
  <c r="L201" i="18"/>
  <c r="T201" i="18"/>
  <c r="X201" i="18"/>
  <c r="E201" i="18"/>
  <c r="V201" i="18"/>
  <c r="S201" i="18"/>
  <c r="Q201" i="18"/>
  <c r="AD201" i="18"/>
  <c r="AA201" i="18"/>
  <c r="AH201" i="18"/>
  <c r="U201" i="18"/>
  <c r="G201" i="18"/>
  <c r="AG201" i="18"/>
  <c r="AE201" i="18"/>
  <c r="P201" i="18"/>
  <c r="O201" i="18"/>
  <c r="J201" i="18"/>
  <c r="H201" i="18"/>
  <c r="F201" i="18"/>
  <c r="AI213" i="18"/>
  <c r="W213" i="18"/>
  <c r="K213" i="18"/>
  <c r="Z213" i="18"/>
  <c r="N213" i="18"/>
  <c r="AH213" i="18"/>
  <c r="T213" i="18"/>
  <c r="F213" i="18"/>
  <c r="AD213" i="18"/>
  <c r="O213" i="18"/>
  <c r="AG213" i="18"/>
  <c r="R213" i="18"/>
  <c r="AF213" i="18"/>
  <c r="Q213" i="18"/>
  <c r="Y213" i="18"/>
  <c r="E213" i="18"/>
  <c r="AC213" i="18"/>
  <c r="I213" i="18"/>
  <c r="AB213" i="18"/>
  <c r="H213" i="18"/>
  <c r="L213" i="18"/>
  <c r="J213" i="18"/>
  <c r="S213" i="18"/>
  <c r="P213" i="18"/>
  <c r="AA213" i="18"/>
  <c r="G213" i="18"/>
  <c r="AE213" i="18"/>
  <c r="X213" i="18"/>
  <c r="V213" i="18"/>
  <c r="U213" i="18"/>
  <c r="M213" i="18"/>
  <c r="AI225" i="18"/>
  <c r="W225" i="18"/>
  <c r="K225" i="18"/>
  <c r="Z225" i="18"/>
  <c r="N225" i="18"/>
  <c r="Y225" i="18"/>
  <c r="M225" i="18"/>
  <c r="AE225" i="18"/>
  <c r="P225" i="18"/>
  <c r="T225" i="18"/>
  <c r="E225" i="18"/>
  <c r="AB225" i="18"/>
  <c r="H225" i="18"/>
  <c r="AF225" i="18"/>
  <c r="L225" i="18"/>
  <c r="AD225" i="18"/>
  <c r="J225" i="18"/>
  <c r="AA225" i="18"/>
  <c r="AH225" i="18"/>
  <c r="G225" i="18"/>
  <c r="AG225" i="18"/>
  <c r="F225" i="18"/>
  <c r="O225" i="18"/>
  <c r="I225" i="18"/>
  <c r="S225" i="18"/>
  <c r="R225" i="18"/>
  <c r="AC225" i="18"/>
  <c r="X225" i="18"/>
  <c r="V225" i="18"/>
  <c r="U225" i="18"/>
  <c r="Q225" i="18"/>
  <c r="AC237" i="18"/>
  <c r="Q237" i="18"/>
  <c r="E237" i="18"/>
  <c r="AF237" i="18"/>
  <c r="T237" i="18"/>
  <c r="H237" i="18"/>
  <c r="AE237" i="18"/>
  <c r="S237" i="18"/>
  <c r="G237" i="18"/>
  <c r="AH237" i="18"/>
  <c r="P237" i="18"/>
  <c r="V237" i="18"/>
  <c r="U237" i="18"/>
  <c r="AG237" i="18"/>
  <c r="L237" i="18"/>
  <c r="R237" i="18"/>
  <c r="N237" i="18"/>
  <c r="AA237" i="18"/>
  <c r="AI237" i="18"/>
  <c r="I237" i="18"/>
  <c r="AD237" i="18"/>
  <c r="F237" i="18"/>
  <c r="K237" i="18"/>
  <c r="W237" i="18"/>
  <c r="O237" i="18"/>
  <c r="X237" i="18"/>
  <c r="M237" i="18"/>
  <c r="J237" i="18"/>
  <c r="AB237" i="18"/>
  <c r="Z237" i="18"/>
  <c r="Y237" i="18"/>
  <c r="AC249" i="18"/>
  <c r="Q249" i="18"/>
  <c r="E249" i="18"/>
  <c r="AF249" i="18"/>
  <c r="T249" i="18"/>
  <c r="H249" i="18"/>
  <c r="AE249" i="18"/>
  <c r="S249" i="18"/>
  <c r="G249" i="18"/>
  <c r="AB249" i="18"/>
  <c r="M249" i="18"/>
  <c r="AH249" i="18"/>
  <c r="P249" i="18"/>
  <c r="AG249" i="18"/>
  <c r="O249" i="18"/>
  <c r="X249" i="18"/>
  <c r="AD249" i="18"/>
  <c r="J249" i="18"/>
  <c r="AA249" i="18"/>
  <c r="I249" i="18"/>
  <c r="Z249" i="18"/>
  <c r="F249" i="18"/>
  <c r="L249" i="18"/>
  <c r="K249" i="18"/>
  <c r="W249" i="18"/>
  <c r="R249" i="18"/>
  <c r="AI249" i="18"/>
  <c r="Y249" i="18"/>
  <c r="V249" i="18"/>
  <c r="U249" i="18"/>
  <c r="N249" i="18"/>
  <c r="AC261" i="18"/>
  <c r="Q261" i="18"/>
  <c r="E261" i="18"/>
  <c r="AB261" i="18"/>
  <c r="P261" i="18"/>
  <c r="AA261" i="18"/>
  <c r="O261" i="18"/>
  <c r="Y261" i="18"/>
  <c r="M261" i="18"/>
  <c r="AF261" i="18"/>
  <c r="T261" i="18"/>
  <c r="H261" i="18"/>
  <c r="AE261" i="18"/>
  <c r="S261" i="18"/>
  <c r="G261" i="18"/>
  <c r="Z261" i="18"/>
  <c r="AH261" i="18"/>
  <c r="J261" i="18"/>
  <c r="AG261" i="18"/>
  <c r="I261" i="18"/>
  <c r="X261" i="18"/>
  <c r="W261" i="18"/>
  <c r="F261" i="18"/>
  <c r="AI261" i="18"/>
  <c r="K261" i="18"/>
  <c r="N261" i="18"/>
  <c r="L261" i="18"/>
  <c r="AD261" i="18"/>
  <c r="V261" i="18"/>
  <c r="U261" i="18"/>
  <c r="R261" i="18"/>
  <c r="AA9" i="18"/>
  <c r="O9" i="18"/>
  <c r="Z9" i="18"/>
  <c r="N9" i="18"/>
  <c r="AD9" i="18"/>
  <c r="P9" i="18"/>
  <c r="AG9" i="18"/>
  <c r="S9" i="18"/>
  <c r="E9" i="18"/>
  <c r="AF9" i="18"/>
  <c r="R9" i="18"/>
  <c r="AB9" i="18"/>
  <c r="I9" i="18"/>
  <c r="Y9" i="18"/>
  <c r="H9" i="18"/>
  <c r="X9" i="18"/>
  <c r="G9" i="18"/>
  <c r="W9" i="18"/>
  <c r="F9" i="18"/>
  <c r="V9" i="18"/>
  <c r="U9" i="18"/>
  <c r="T9" i="18"/>
  <c r="Q9" i="18"/>
  <c r="AI9" i="18"/>
  <c r="M9" i="18"/>
  <c r="AH9" i="18"/>
  <c r="L9" i="18"/>
  <c r="AE9" i="18"/>
  <c r="K9" i="18"/>
  <c r="AC9" i="18"/>
  <c r="J9" i="18"/>
  <c r="Z29" i="18"/>
  <c r="N29" i="18"/>
  <c r="AC29" i="18"/>
  <c r="Q29" i="18"/>
  <c r="E29" i="18"/>
  <c r="AB29" i="18"/>
  <c r="P29" i="18"/>
  <c r="Y29" i="18"/>
  <c r="J29" i="18"/>
  <c r="X29" i="18"/>
  <c r="I29" i="18"/>
  <c r="AE29" i="18"/>
  <c r="M29" i="18"/>
  <c r="R29" i="18"/>
  <c r="U29" i="18"/>
  <c r="T29" i="18"/>
  <c r="AH29" i="18"/>
  <c r="G29" i="18"/>
  <c r="AG29" i="18"/>
  <c r="F29" i="18"/>
  <c r="AF29" i="18"/>
  <c r="AD29" i="18"/>
  <c r="AA29" i="18"/>
  <c r="W29" i="18"/>
  <c r="V29" i="18"/>
  <c r="S29" i="18"/>
  <c r="O29" i="18"/>
  <c r="L29" i="18"/>
  <c r="K29" i="18"/>
  <c r="AI29" i="18"/>
  <c r="H29" i="18"/>
  <c r="AA34" i="18"/>
  <c r="O34" i="18"/>
  <c r="AD34" i="18"/>
  <c r="R34" i="18"/>
  <c r="F34" i="18"/>
  <c r="AC34" i="18"/>
  <c r="Q34" i="18"/>
  <c r="E34" i="18"/>
  <c r="AF34" i="18"/>
  <c r="N34" i="18"/>
  <c r="AE34" i="18"/>
  <c r="M34" i="18"/>
  <c r="AI34" i="18"/>
  <c r="T34" i="18"/>
  <c r="AG34" i="18"/>
  <c r="J34" i="18"/>
  <c r="P34" i="18"/>
  <c r="L34" i="18"/>
  <c r="W34" i="18"/>
  <c r="V34" i="18"/>
  <c r="U34" i="18"/>
  <c r="S34" i="18"/>
  <c r="K34" i="18"/>
  <c r="I34" i="18"/>
  <c r="H34" i="18"/>
  <c r="AH34" i="18"/>
  <c r="G34" i="18"/>
  <c r="AB34" i="18"/>
  <c r="Z34" i="18"/>
  <c r="Y34" i="18"/>
  <c r="X34" i="18"/>
  <c r="AD49" i="18"/>
  <c r="R49" i="18"/>
  <c r="F49" i="18"/>
  <c r="AG49" i="18"/>
  <c r="U49" i="18"/>
  <c r="I49" i="18"/>
  <c r="AF49" i="18"/>
  <c r="T49" i="18"/>
  <c r="H49" i="18"/>
  <c r="AC49" i="18"/>
  <c r="N49" i="18"/>
  <c r="AB49" i="18"/>
  <c r="M49" i="18"/>
  <c r="AI49" i="18"/>
  <c r="Q49" i="18"/>
  <c r="O49" i="18"/>
  <c r="V49" i="18"/>
  <c r="S49" i="18"/>
  <c r="K49" i="18"/>
  <c r="J49" i="18"/>
  <c r="G49" i="18"/>
  <c r="AH49" i="18"/>
  <c r="E49" i="18"/>
  <c r="AE49" i="18"/>
  <c r="AA49" i="18"/>
  <c r="Z49" i="18"/>
  <c r="Y49" i="18"/>
  <c r="X49" i="18"/>
  <c r="W49" i="18"/>
  <c r="P49" i="18"/>
  <c r="L49" i="18"/>
  <c r="AG122" i="18"/>
  <c r="U122" i="18"/>
  <c r="I122" i="18"/>
  <c r="X122" i="18"/>
  <c r="L122" i="18"/>
  <c r="AI122" i="18"/>
  <c r="W122" i="18"/>
  <c r="K122" i="18"/>
  <c r="AD122" i="18"/>
  <c r="O122" i="18"/>
  <c r="AC122" i="18"/>
  <c r="N122" i="18"/>
  <c r="S122" i="18"/>
  <c r="R122" i="18"/>
  <c r="Y122" i="18"/>
  <c r="E122" i="18"/>
  <c r="V122" i="18"/>
  <c r="AB122" i="18"/>
  <c r="AA122" i="18"/>
  <c r="Q122" i="18"/>
  <c r="AH122" i="18"/>
  <c r="G122" i="18"/>
  <c r="AF122" i="18"/>
  <c r="F122" i="18"/>
  <c r="AE122" i="18"/>
  <c r="Z122" i="18"/>
  <c r="T122" i="18"/>
  <c r="P122" i="18"/>
  <c r="M122" i="18"/>
  <c r="J122" i="18"/>
  <c r="H122" i="18"/>
  <c r="Z157" i="17"/>
  <c r="N157" i="17"/>
  <c r="Y157" i="17"/>
  <c r="M157" i="17"/>
  <c r="AC157" i="17"/>
  <c r="O157" i="17"/>
  <c r="AB157" i="17"/>
  <c r="L157" i="17"/>
  <c r="AA157" i="17"/>
  <c r="K157" i="17"/>
  <c r="V157" i="17"/>
  <c r="H157" i="17"/>
  <c r="AI157" i="17"/>
  <c r="U157" i="17"/>
  <c r="G157" i="17"/>
  <c r="AG157" i="17"/>
  <c r="S157" i="17"/>
  <c r="E157" i="17"/>
  <c r="AF157" i="17"/>
  <c r="R157" i="17"/>
  <c r="AH157" i="17"/>
  <c r="AE157" i="17"/>
  <c r="AD157" i="17"/>
  <c r="X157" i="17"/>
  <c r="W157" i="17"/>
  <c r="T157" i="17"/>
  <c r="Q157" i="17"/>
  <c r="P157" i="17"/>
  <c r="J157" i="17"/>
  <c r="I157" i="17"/>
  <c r="F157" i="17"/>
  <c r="X9" i="17"/>
  <c r="L9" i="17"/>
  <c r="AI9" i="17"/>
  <c r="W9" i="17"/>
  <c r="K9" i="17"/>
  <c r="U9" i="17"/>
  <c r="G9" i="17"/>
  <c r="AH9" i="17"/>
  <c r="T9" i="17"/>
  <c r="F9" i="17"/>
  <c r="AG9" i="17"/>
  <c r="S9" i="17"/>
  <c r="E9" i="17"/>
  <c r="AF9" i="17"/>
  <c r="R9" i="17"/>
  <c r="AE9" i="17"/>
  <c r="Q9" i="17"/>
  <c r="AD9" i="17"/>
  <c r="P9" i="17"/>
  <c r="AC9" i="17"/>
  <c r="O9" i="17"/>
  <c r="AB9" i="17"/>
  <c r="N9" i="17"/>
  <c r="AA9" i="17"/>
  <c r="M9" i="17"/>
  <c r="Z9" i="17"/>
  <c r="J9" i="17"/>
  <c r="Y9" i="17"/>
  <c r="I9" i="17"/>
  <c r="V9" i="17"/>
  <c r="H9" i="17"/>
  <c r="X257" i="17"/>
  <c r="L257" i="17"/>
  <c r="AI257" i="17"/>
  <c r="W257" i="17"/>
  <c r="K257" i="17"/>
  <c r="U257" i="17"/>
  <c r="G257" i="17"/>
  <c r="Z257" i="17"/>
  <c r="J257" i="17"/>
  <c r="Y257" i="17"/>
  <c r="I257" i="17"/>
  <c r="AG257" i="17"/>
  <c r="P257" i="17"/>
  <c r="S257" i="17"/>
  <c r="R257" i="17"/>
  <c r="Q257" i="17"/>
  <c r="O257" i="17"/>
  <c r="N257" i="17"/>
  <c r="AH257" i="17"/>
  <c r="M257" i="17"/>
  <c r="AF257" i="17"/>
  <c r="H257" i="17"/>
  <c r="AE257" i="17"/>
  <c r="F257" i="17"/>
  <c r="AC257" i="17"/>
  <c r="AB257" i="17"/>
  <c r="AA257" i="17"/>
  <c r="V257" i="17"/>
  <c r="AD257" i="17"/>
  <c r="T257" i="17"/>
  <c r="E257" i="17"/>
  <c r="AG150" i="17"/>
  <c r="U150" i="17"/>
  <c r="I150" i="17"/>
  <c r="AF150" i="17"/>
  <c r="T150" i="17"/>
  <c r="H150" i="17"/>
  <c r="AC150" i="17"/>
  <c r="O150" i="17"/>
  <c r="AB150" i="17"/>
  <c r="N150" i="17"/>
  <c r="AA150" i="17"/>
  <c r="M150" i="17"/>
  <c r="Z150" i="17"/>
  <c r="L150" i="17"/>
  <c r="Y150" i="17"/>
  <c r="K150" i="17"/>
  <c r="X150" i="17"/>
  <c r="J150" i="17"/>
  <c r="W150" i="17"/>
  <c r="G150" i="17"/>
  <c r="V150" i="17"/>
  <c r="F150" i="17"/>
  <c r="AI150" i="17"/>
  <c r="S150" i="17"/>
  <c r="E150" i="17"/>
  <c r="AH150" i="17"/>
  <c r="AE150" i="17"/>
  <c r="AD150" i="17"/>
  <c r="R150" i="17"/>
  <c r="Q150" i="17"/>
  <c r="P150" i="17"/>
  <c r="AH154" i="18"/>
  <c r="V154" i="18"/>
  <c r="J154" i="18"/>
  <c r="Y154" i="18"/>
  <c r="M154" i="18"/>
  <c r="X154" i="18"/>
  <c r="L154" i="18"/>
  <c r="U154" i="18"/>
  <c r="F154" i="18"/>
  <c r="AA154" i="18"/>
  <c r="I154" i="18"/>
  <c r="Z154" i="18"/>
  <c r="H154" i="18"/>
  <c r="AD154" i="18"/>
  <c r="G154" i="18"/>
  <c r="AC154" i="18"/>
  <c r="E154" i="18"/>
  <c r="AI154" i="18"/>
  <c r="N154" i="18"/>
  <c r="AG154" i="18"/>
  <c r="K154" i="18"/>
  <c r="Q154" i="18"/>
  <c r="P154" i="18"/>
  <c r="T154" i="18"/>
  <c r="S154" i="18"/>
  <c r="R154" i="18"/>
  <c r="AE154" i="18"/>
  <c r="AB154" i="18"/>
  <c r="W154" i="18"/>
  <c r="O154" i="18"/>
  <c r="AF154" i="18"/>
  <c r="AH250" i="18"/>
  <c r="V250" i="18"/>
  <c r="J250" i="18"/>
  <c r="Y250" i="18"/>
  <c r="M250" i="18"/>
  <c r="X250" i="18"/>
  <c r="L250" i="18"/>
  <c r="AD250" i="18"/>
  <c r="O250" i="18"/>
  <c r="AG250" i="18"/>
  <c r="R250" i="18"/>
  <c r="AF250" i="18"/>
  <c r="Q250" i="18"/>
  <c r="N250" i="18"/>
  <c r="U250" i="18"/>
  <c r="T250" i="18"/>
  <c r="S250" i="18"/>
  <c r="AI250" i="18"/>
  <c r="F250" i="18"/>
  <c r="I250" i="18"/>
  <c r="H250" i="18"/>
  <c r="AE250" i="18"/>
  <c r="AA250" i="18"/>
  <c r="E250" i="18"/>
  <c r="Z250" i="18"/>
  <c r="W250" i="18"/>
  <c r="P250" i="18"/>
  <c r="K250" i="18"/>
  <c r="G250" i="18"/>
  <c r="AC250" i="18"/>
  <c r="AB250" i="18"/>
  <c r="AE5" i="18"/>
  <c r="S5" i="18"/>
  <c r="G5" i="18"/>
  <c r="AD5" i="18"/>
  <c r="R5" i="18"/>
  <c r="F5" i="18"/>
  <c r="X5" i="18"/>
  <c r="J5" i="18"/>
  <c r="AA5" i="18"/>
  <c r="M5" i="18"/>
  <c r="Z5" i="18"/>
  <c r="L5" i="18"/>
  <c r="Q5" i="18"/>
  <c r="AI5" i="18"/>
  <c r="P5" i="18"/>
  <c r="AH5" i="18"/>
  <c r="O5" i="18"/>
  <c r="AF5" i="18"/>
  <c r="K5" i="18"/>
  <c r="AC5" i="18"/>
  <c r="I5" i="18"/>
  <c r="AB5" i="18"/>
  <c r="H5" i="18"/>
  <c r="V5" i="18"/>
  <c r="U5" i="18"/>
  <c r="AG5" i="18"/>
  <c r="Y5" i="18"/>
  <c r="W5" i="18"/>
  <c r="T5" i="18"/>
  <c r="N5" i="18"/>
  <c r="E5" i="18"/>
  <c r="AH115" i="18"/>
  <c r="V115" i="18"/>
  <c r="J115" i="18"/>
  <c r="Y115" i="18"/>
  <c r="M115" i="18"/>
  <c r="X115" i="18"/>
  <c r="L115" i="18"/>
  <c r="W115" i="18"/>
  <c r="G115" i="18"/>
  <c r="U115" i="18"/>
  <c r="F115" i="18"/>
  <c r="AA115" i="18"/>
  <c r="E115" i="18"/>
  <c r="AD115" i="18"/>
  <c r="K115" i="18"/>
  <c r="AC115" i="18"/>
  <c r="I115" i="18"/>
  <c r="Z115" i="18"/>
  <c r="T115" i="18"/>
  <c r="Q115" i="18"/>
  <c r="AF115" i="18"/>
  <c r="AE115" i="18"/>
  <c r="R115" i="18"/>
  <c r="P115" i="18"/>
  <c r="O115" i="18"/>
  <c r="N115" i="18"/>
  <c r="H115" i="18"/>
  <c r="AI115" i="18"/>
  <c r="AG115" i="18"/>
  <c r="AB115" i="18"/>
  <c r="S115" i="18"/>
  <c r="AA227" i="17"/>
  <c r="AC227" i="17"/>
  <c r="P227" i="17"/>
  <c r="AB227" i="17"/>
  <c r="O227" i="17"/>
  <c r="Z227" i="17"/>
  <c r="N227" i="17"/>
  <c r="Y227" i="17"/>
  <c r="M227" i="17"/>
  <c r="X227" i="17"/>
  <c r="L227" i="17"/>
  <c r="W227" i="17"/>
  <c r="K227" i="17"/>
  <c r="AH227" i="17"/>
  <c r="U227" i="17"/>
  <c r="I227" i="17"/>
  <c r="AG227" i="17"/>
  <c r="T227" i="17"/>
  <c r="H227" i="17"/>
  <c r="AF227" i="17"/>
  <c r="S227" i="17"/>
  <c r="G227" i="17"/>
  <c r="AE227" i="17"/>
  <c r="R227" i="17"/>
  <c r="F227" i="17"/>
  <c r="V227" i="17"/>
  <c r="Q227" i="17"/>
  <c r="J227" i="17"/>
  <c r="E227" i="17"/>
  <c r="AI227" i="17"/>
  <c r="AD227" i="17"/>
  <c r="AC231" i="18"/>
  <c r="Q231" i="18"/>
  <c r="E231" i="18"/>
  <c r="AF231" i="18"/>
  <c r="T231" i="18"/>
  <c r="H231" i="18"/>
  <c r="AE231" i="18"/>
  <c r="S231" i="18"/>
  <c r="G231" i="18"/>
  <c r="V231" i="18"/>
  <c r="Z231" i="18"/>
  <c r="K231" i="18"/>
  <c r="AH231" i="18"/>
  <c r="N231" i="18"/>
  <c r="R231" i="18"/>
  <c r="P231" i="18"/>
  <c r="W231" i="18"/>
  <c r="AA231" i="18"/>
  <c r="Y231" i="18"/>
  <c r="AD231" i="18"/>
  <c r="AB231" i="18"/>
  <c r="M231" i="18"/>
  <c r="F231" i="18"/>
  <c r="AI231" i="18"/>
  <c r="U231" i="18"/>
  <c r="O231" i="18"/>
  <c r="I231" i="18"/>
  <c r="AG231" i="18"/>
  <c r="X231" i="18"/>
  <c r="L231" i="18"/>
  <c r="J231" i="18"/>
  <c r="Z169" i="17"/>
  <c r="N169" i="17"/>
  <c r="Y169" i="17"/>
  <c r="M169" i="17"/>
  <c r="AE169" i="17"/>
  <c r="Q169" i="17"/>
  <c r="AD169" i="17"/>
  <c r="P169" i="17"/>
  <c r="AC169" i="17"/>
  <c r="O169" i="17"/>
  <c r="AB169" i="17"/>
  <c r="L169" i="17"/>
  <c r="AA169" i="17"/>
  <c r="K169" i="17"/>
  <c r="X169" i="17"/>
  <c r="J169" i="17"/>
  <c r="W169" i="17"/>
  <c r="I169" i="17"/>
  <c r="V169" i="17"/>
  <c r="H169" i="17"/>
  <c r="AI169" i="17"/>
  <c r="U169" i="17"/>
  <c r="G169" i="17"/>
  <c r="AH169" i="17"/>
  <c r="T169" i="17"/>
  <c r="F169" i="17"/>
  <c r="AG169" i="17"/>
  <c r="AF169" i="17"/>
  <c r="S169" i="17"/>
  <c r="R169" i="17"/>
  <c r="E169" i="17"/>
  <c r="AG161" i="18"/>
  <c r="U161" i="18"/>
  <c r="I161" i="18"/>
  <c r="X161" i="18"/>
  <c r="L161" i="18"/>
  <c r="AI161" i="18"/>
  <c r="W161" i="18"/>
  <c r="K161" i="18"/>
  <c r="AC161" i="18"/>
  <c r="N161" i="18"/>
  <c r="AF161" i="18"/>
  <c r="Q161" i="18"/>
  <c r="AE161" i="18"/>
  <c r="P161" i="18"/>
  <c r="Z161" i="18"/>
  <c r="E161" i="18"/>
  <c r="Y161" i="18"/>
  <c r="V161" i="18"/>
  <c r="T161" i="18"/>
  <c r="AD161" i="18"/>
  <c r="F161" i="18"/>
  <c r="AB161" i="18"/>
  <c r="AH161" i="18"/>
  <c r="S161" i="18"/>
  <c r="H161" i="18"/>
  <c r="G161" i="18"/>
  <c r="AA161" i="18"/>
  <c r="R161" i="18"/>
  <c r="O161" i="18"/>
  <c r="M161" i="18"/>
  <c r="J161" i="18"/>
  <c r="AE20" i="17"/>
  <c r="S20" i="17"/>
  <c r="G20" i="17"/>
  <c r="AD20" i="17"/>
  <c r="R20" i="17"/>
  <c r="F20" i="17"/>
  <c r="Z20" i="17"/>
  <c r="L20" i="17"/>
  <c r="Y20" i="17"/>
  <c r="K20" i="17"/>
  <c r="X20" i="17"/>
  <c r="J20" i="17"/>
  <c r="W20" i="17"/>
  <c r="I20" i="17"/>
  <c r="V20" i="17"/>
  <c r="H20" i="17"/>
  <c r="AI20" i="17"/>
  <c r="U20" i="17"/>
  <c r="E20" i="17"/>
  <c r="AH20" i="17"/>
  <c r="T20" i="17"/>
  <c r="AG20" i="17"/>
  <c r="Q20" i="17"/>
  <c r="AF20" i="17"/>
  <c r="P20" i="17"/>
  <c r="AC20" i="17"/>
  <c r="AB20" i="17"/>
  <c r="N20" i="17"/>
  <c r="O20" i="17"/>
  <c r="AA20" i="17"/>
  <c r="M20" i="17"/>
  <c r="AG138" i="17"/>
  <c r="U138" i="17"/>
  <c r="I138" i="17"/>
  <c r="AF138" i="17"/>
  <c r="T138" i="17"/>
  <c r="H138" i="17"/>
  <c r="AH138" i="17"/>
  <c r="R138" i="17"/>
  <c r="AE138" i="17"/>
  <c r="Q138" i="17"/>
  <c r="AI138" i="17"/>
  <c r="O138" i="17"/>
  <c r="AD138" i="17"/>
  <c r="N138" i="17"/>
  <c r="AC138" i="17"/>
  <c r="M138" i="17"/>
  <c r="AB138" i="17"/>
  <c r="L138" i="17"/>
  <c r="AA138" i="17"/>
  <c r="K138" i="17"/>
  <c r="Z138" i="17"/>
  <c r="J138" i="17"/>
  <c r="Y138" i="17"/>
  <c r="G138" i="17"/>
  <c r="X138" i="17"/>
  <c r="F138" i="17"/>
  <c r="W138" i="17"/>
  <c r="V138" i="17"/>
  <c r="S138" i="17"/>
  <c r="P138" i="17"/>
  <c r="AC174" i="17"/>
  <c r="Q174" i="17"/>
  <c r="E174" i="17"/>
  <c r="AG174" i="17"/>
  <c r="T174" i="17"/>
  <c r="G174" i="17"/>
  <c r="AF174" i="17"/>
  <c r="S174" i="17"/>
  <c r="F174" i="17"/>
  <c r="Y174" i="17"/>
  <c r="J174" i="17"/>
  <c r="X174" i="17"/>
  <c r="I174" i="17"/>
  <c r="W174" i="17"/>
  <c r="H174" i="17"/>
  <c r="V174" i="17"/>
  <c r="U174" i="17"/>
  <c r="AI174" i="17"/>
  <c r="R174" i="17"/>
  <c r="AH174" i="17"/>
  <c r="P174" i="17"/>
  <c r="AE174" i="17"/>
  <c r="O174" i="17"/>
  <c r="AD174" i="17"/>
  <c r="N174" i="17"/>
  <c r="AB174" i="17"/>
  <c r="M174" i="17"/>
  <c r="AA174" i="17"/>
  <c r="Z174" i="17"/>
  <c r="L174" i="17"/>
  <c r="K174" i="17"/>
  <c r="AA210" i="17"/>
  <c r="O210" i="17"/>
  <c r="AD210" i="17"/>
  <c r="R210" i="17"/>
  <c r="F210" i="17"/>
  <c r="AC210" i="17"/>
  <c r="Q210" i="17"/>
  <c r="E210" i="17"/>
  <c r="Y210" i="17"/>
  <c r="J210" i="17"/>
  <c r="X210" i="17"/>
  <c r="I210" i="17"/>
  <c r="W210" i="17"/>
  <c r="H210" i="17"/>
  <c r="V210" i="17"/>
  <c r="G210" i="17"/>
  <c r="U210" i="17"/>
  <c r="AI210" i="17"/>
  <c r="T210" i="17"/>
  <c r="AH210" i="17"/>
  <c r="S210" i="17"/>
  <c r="AG210" i="17"/>
  <c r="P210" i="17"/>
  <c r="AF210" i="17"/>
  <c r="N210" i="17"/>
  <c r="AE210" i="17"/>
  <c r="M210" i="17"/>
  <c r="AB210" i="17"/>
  <c r="Z210" i="17"/>
  <c r="L210" i="17"/>
  <c r="K210" i="17"/>
  <c r="X234" i="17"/>
  <c r="L234" i="17"/>
  <c r="Z234" i="17"/>
  <c r="N234" i="17"/>
  <c r="AA234" i="17"/>
  <c r="K234" i="17"/>
  <c r="Y234" i="17"/>
  <c r="J234" i="17"/>
  <c r="W234" i="17"/>
  <c r="I234" i="17"/>
  <c r="V234" i="17"/>
  <c r="H234" i="17"/>
  <c r="AI234" i="17"/>
  <c r="U234" i="17"/>
  <c r="G234" i="17"/>
  <c r="AH234" i="17"/>
  <c r="T234" i="17"/>
  <c r="F234" i="17"/>
  <c r="AF234" i="17"/>
  <c r="R234" i="17"/>
  <c r="AE234" i="17"/>
  <c r="Q234" i="17"/>
  <c r="AD234" i="17"/>
  <c r="P234" i="17"/>
  <c r="AC234" i="17"/>
  <c r="O234" i="17"/>
  <c r="AG234" i="17"/>
  <c r="AB234" i="17"/>
  <c r="S234" i="17"/>
  <c r="M234" i="17"/>
  <c r="E234" i="17"/>
  <c r="AC258" i="17"/>
  <c r="Q258" i="17"/>
  <c r="E258" i="17"/>
  <c r="AB258" i="17"/>
  <c r="P258" i="17"/>
  <c r="AH258" i="17"/>
  <c r="T258" i="17"/>
  <c r="F258" i="17"/>
  <c r="W258" i="17"/>
  <c r="I258" i="17"/>
  <c r="V258" i="17"/>
  <c r="H258" i="17"/>
  <c r="X258" i="17"/>
  <c r="AA258" i="17"/>
  <c r="J258" i="17"/>
  <c r="Z258" i="17"/>
  <c r="G258" i="17"/>
  <c r="M258" i="17"/>
  <c r="AI258" i="17"/>
  <c r="L258" i="17"/>
  <c r="AG258" i="17"/>
  <c r="K258" i="17"/>
  <c r="AF258" i="17"/>
  <c r="AE258" i="17"/>
  <c r="AD258" i="17"/>
  <c r="U258" i="17"/>
  <c r="S258" i="17"/>
  <c r="R258" i="17"/>
  <c r="O258" i="17"/>
  <c r="Y258" i="17"/>
  <c r="N258" i="17"/>
  <c r="AE190" i="18"/>
  <c r="S190" i="18"/>
  <c r="G190" i="18"/>
  <c r="W190" i="18"/>
  <c r="J190" i="18"/>
  <c r="Z190" i="18"/>
  <c r="M190" i="18"/>
  <c r="Y190" i="18"/>
  <c r="L190" i="18"/>
  <c r="AI190" i="18"/>
  <c r="R190" i="18"/>
  <c r="V190" i="18"/>
  <c r="E190" i="18"/>
  <c r="U190" i="18"/>
  <c r="AD190" i="18"/>
  <c r="H190" i="18"/>
  <c r="AC190" i="18"/>
  <c r="F190" i="18"/>
  <c r="AH190" i="18"/>
  <c r="N190" i="18"/>
  <c r="AG190" i="18"/>
  <c r="K190" i="18"/>
  <c r="AF190" i="18"/>
  <c r="AB190" i="18"/>
  <c r="AA190" i="18"/>
  <c r="X190" i="18"/>
  <c r="T190" i="18"/>
  <c r="Q190" i="18"/>
  <c r="P190" i="18"/>
  <c r="O190" i="18"/>
  <c r="I190" i="18"/>
  <c r="Z139" i="17"/>
  <c r="N139" i="17"/>
  <c r="Y139" i="17"/>
  <c r="M139" i="17"/>
  <c r="AE139" i="17"/>
  <c r="Q139" i="17"/>
  <c r="AD139" i="17"/>
  <c r="P139" i="17"/>
  <c r="T139" i="17"/>
  <c r="AI139" i="17"/>
  <c r="S139" i="17"/>
  <c r="AH139" i="17"/>
  <c r="R139" i="17"/>
  <c r="AG139" i="17"/>
  <c r="O139" i="17"/>
  <c r="AF139" i="17"/>
  <c r="L139" i="17"/>
  <c r="AC139" i="17"/>
  <c r="K139" i="17"/>
  <c r="AB139" i="17"/>
  <c r="J139" i="17"/>
  <c r="AA139" i="17"/>
  <c r="I139" i="17"/>
  <c r="X139" i="17"/>
  <c r="H139" i="17"/>
  <c r="W139" i="17"/>
  <c r="G139" i="17"/>
  <c r="V139" i="17"/>
  <c r="U139" i="17"/>
  <c r="F139" i="17"/>
  <c r="E139" i="17"/>
  <c r="AD247" i="17"/>
  <c r="R247" i="17"/>
  <c r="F247" i="17"/>
  <c r="AF247" i="17"/>
  <c r="T247" i="17"/>
  <c r="H247" i="17"/>
  <c r="X247" i="17"/>
  <c r="J247" i="17"/>
  <c r="AA247" i="17"/>
  <c r="M247" i="17"/>
  <c r="Z247" i="17"/>
  <c r="L247" i="17"/>
  <c r="AE247" i="17"/>
  <c r="K247" i="17"/>
  <c r="AC247" i="17"/>
  <c r="I247" i="17"/>
  <c r="AB247" i="17"/>
  <c r="G247" i="17"/>
  <c r="Y247" i="17"/>
  <c r="E247" i="17"/>
  <c r="W247" i="17"/>
  <c r="V247" i="17"/>
  <c r="S247" i="17"/>
  <c r="Q247" i="17"/>
  <c r="AI247" i="17"/>
  <c r="P247" i="17"/>
  <c r="AH247" i="17"/>
  <c r="O247" i="17"/>
  <c r="AG247" i="17"/>
  <c r="U247" i="17"/>
  <c r="N247" i="17"/>
  <c r="X179" i="18"/>
  <c r="L179" i="18"/>
  <c r="W179" i="18"/>
  <c r="J179" i="18"/>
  <c r="Z179" i="18"/>
  <c r="M179" i="18"/>
  <c r="AD179" i="18"/>
  <c r="O179" i="18"/>
  <c r="AG179" i="18"/>
  <c r="R179" i="18"/>
  <c r="AF179" i="18"/>
  <c r="Q179" i="18"/>
  <c r="T179" i="18"/>
  <c r="S179" i="18"/>
  <c r="Y179" i="18"/>
  <c r="E179" i="18"/>
  <c r="V179" i="18"/>
  <c r="I179" i="18"/>
  <c r="H179" i="18"/>
  <c r="P179" i="18"/>
  <c r="AB179" i="18"/>
  <c r="AA179" i="18"/>
  <c r="G179" i="18"/>
  <c r="AH179" i="18"/>
  <c r="AE179" i="18"/>
  <c r="AC179" i="18"/>
  <c r="U179" i="18"/>
  <c r="N179" i="18"/>
  <c r="F179" i="18"/>
  <c r="AI179" i="18"/>
  <c r="K179" i="18"/>
  <c r="AG215" i="18"/>
  <c r="U215" i="18"/>
  <c r="I215" i="18"/>
  <c r="X215" i="18"/>
  <c r="L215" i="18"/>
  <c r="AD215" i="18"/>
  <c r="P215" i="18"/>
  <c r="AI215" i="18"/>
  <c r="T215" i="18"/>
  <c r="F215" i="18"/>
  <c r="R215" i="18"/>
  <c r="W215" i="18"/>
  <c r="E215" i="18"/>
  <c r="V215" i="18"/>
  <c r="AC215" i="18"/>
  <c r="H215" i="18"/>
  <c r="AH215" i="18"/>
  <c r="M215" i="18"/>
  <c r="AF215" i="18"/>
  <c r="K215" i="18"/>
  <c r="G215" i="18"/>
  <c r="O215" i="18"/>
  <c r="N215" i="18"/>
  <c r="Z215" i="18"/>
  <c r="Y215" i="18"/>
  <c r="J215" i="18"/>
  <c r="AE215" i="18"/>
  <c r="AB215" i="18"/>
  <c r="AA215" i="18"/>
  <c r="S215" i="18"/>
  <c r="Q215" i="18"/>
  <c r="AA239" i="18"/>
  <c r="O239" i="18"/>
  <c r="AD239" i="18"/>
  <c r="R239" i="18"/>
  <c r="F239" i="18"/>
  <c r="AC239" i="18"/>
  <c r="Q239" i="18"/>
  <c r="E239" i="18"/>
  <c r="AI239" i="18"/>
  <c r="T239" i="18"/>
  <c r="W239" i="18"/>
  <c r="H239" i="18"/>
  <c r="V239" i="18"/>
  <c r="G239" i="18"/>
  <c r="AH239" i="18"/>
  <c r="M239" i="18"/>
  <c r="U239" i="18"/>
  <c r="P239" i="18"/>
  <c r="Y239" i="18"/>
  <c r="AE239" i="18"/>
  <c r="AB239" i="18"/>
  <c r="X239" i="18"/>
  <c r="L239" i="18"/>
  <c r="AG239" i="18"/>
  <c r="AF239" i="18"/>
  <c r="K239" i="18"/>
  <c r="J239" i="18"/>
  <c r="I239" i="18"/>
  <c r="Z239" i="18"/>
  <c r="S239" i="18"/>
  <c r="N239" i="18"/>
  <c r="AA251" i="18"/>
  <c r="O251" i="18"/>
  <c r="AD251" i="18"/>
  <c r="R251" i="18"/>
  <c r="F251" i="18"/>
  <c r="AC251" i="18"/>
  <c r="Q251" i="18"/>
  <c r="E251" i="18"/>
  <c r="AF251" i="18"/>
  <c r="N251" i="18"/>
  <c r="AI251" i="18"/>
  <c r="T251" i="18"/>
  <c r="AH251" i="18"/>
  <c r="S251" i="18"/>
  <c r="Y251" i="18"/>
  <c r="G251" i="18"/>
  <c r="AG251" i="18"/>
  <c r="K251" i="18"/>
  <c r="AE251" i="18"/>
  <c r="J251" i="18"/>
  <c r="AB251" i="18"/>
  <c r="I251" i="18"/>
  <c r="M251" i="18"/>
  <c r="L251" i="18"/>
  <c r="U251" i="18"/>
  <c r="P251" i="18"/>
  <c r="Z251" i="18"/>
  <c r="X251" i="18"/>
  <c r="W251" i="18"/>
  <c r="V251" i="18"/>
  <c r="H251" i="18"/>
  <c r="AD25" i="18"/>
  <c r="R25" i="18"/>
  <c r="F25" i="18"/>
  <c r="AG25" i="18"/>
  <c r="U25" i="18"/>
  <c r="I25" i="18"/>
  <c r="AF25" i="18"/>
  <c r="T25" i="18"/>
  <c r="H25" i="18"/>
  <c r="W25" i="18"/>
  <c r="E25" i="18"/>
  <c r="V25" i="18"/>
  <c r="X25" i="18"/>
  <c r="AA25" i="18"/>
  <c r="J25" i="18"/>
  <c r="Z25" i="18"/>
  <c r="G25" i="18"/>
  <c r="AB25" i="18"/>
  <c r="Y25" i="18"/>
  <c r="S25" i="18"/>
  <c r="Q25" i="18"/>
  <c r="P25" i="18"/>
  <c r="O25" i="18"/>
  <c r="N25" i="18"/>
  <c r="M25" i="18"/>
  <c r="AI25" i="18"/>
  <c r="L25" i="18"/>
  <c r="AH25" i="18"/>
  <c r="K25" i="18"/>
  <c r="AE25" i="18"/>
  <c r="AC25" i="18"/>
  <c r="AC66" i="18"/>
  <c r="Q66" i="18"/>
  <c r="E66" i="18"/>
  <c r="W66" i="18"/>
  <c r="J66" i="18"/>
  <c r="Z66" i="18"/>
  <c r="M66" i="18"/>
  <c r="Y66" i="18"/>
  <c r="L66" i="18"/>
  <c r="AI66" i="18"/>
  <c r="S66" i="18"/>
  <c r="AH66" i="18"/>
  <c r="R66" i="18"/>
  <c r="V66" i="18"/>
  <c r="F66" i="18"/>
  <c r="AA66" i="18"/>
  <c r="X66" i="18"/>
  <c r="U66" i="18"/>
  <c r="P66" i="18"/>
  <c r="O66" i="18"/>
  <c r="AE66" i="18"/>
  <c r="H66" i="18"/>
  <c r="AD66" i="18"/>
  <c r="G66" i="18"/>
  <c r="AG66" i="18"/>
  <c r="AF66" i="18"/>
  <c r="AB66" i="18"/>
  <c r="T66" i="18"/>
  <c r="N66" i="18"/>
  <c r="K66" i="18"/>
  <c r="I66" i="18"/>
  <c r="AI82" i="17"/>
  <c r="W82" i="17"/>
  <c r="K82" i="17"/>
  <c r="AH82" i="17"/>
  <c r="V82" i="17"/>
  <c r="J82" i="17"/>
  <c r="T82" i="17"/>
  <c r="F82" i="17"/>
  <c r="AG82" i="17"/>
  <c r="S82" i="17"/>
  <c r="E82" i="17"/>
  <c r="AF82" i="17"/>
  <c r="R82" i="17"/>
  <c r="AE82" i="17"/>
  <c r="Q82" i="17"/>
  <c r="AD82" i="17"/>
  <c r="P82" i="17"/>
  <c r="AC82" i="17"/>
  <c r="O82" i="17"/>
  <c r="AB82" i="17"/>
  <c r="N82" i="17"/>
  <c r="AA82" i="17"/>
  <c r="M82" i="17"/>
  <c r="Z82" i="17"/>
  <c r="L82" i="17"/>
  <c r="Y82" i="17"/>
  <c r="X82" i="17"/>
  <c r="U82" i="17"/>
  <c r="I82" i="17"/>
  <c r="H82" i="17"/>
  <c r="G82" i="17"/>
  <c r="AI108" i="18"/>
  <c r="W108" i="18"/>
  <c r="K108" i="18"/>
  <c r="Z108" i="18"/>
  <c r="N108" i="18"/>
  <c r="Y108" i="18"/>
  <c r="M108" i="18"/>
  <c r="AF108" i="18"/>
  <c r="Q108" i="18"/>
  <c r="AE108" i="18"/>
  <c r="P108" i="18"/>
  <c r="AD108" i="18"/>
  <c r="J108" i="18"/>
  <c r="R108" i="18"/>
  <c r="AH108" i="18"/>
  <c r="O108" i="18"/>
  <c r="I108" i="18"/>
  <c r="H108" i="18"/>
  <c r="AB108" i="18"/>
  <c r="E108" i="18"/>
  <c r="T108" i="18"/>
  <c r="AG108" i="18"/>
  <c r="AC108" i="18"/>
  <c r="AA108" i="18"/>
  <c r="X108" i="18"/>
  <c r="V108" i="18"/>
  <c r="U108" i="18"/>
  <c r="L108" i="18"/>
  <c r="G108" i="18"/>
  <c r="S108" i="18"/>
  <c r="F108" i="18"/>
  <c r="AI120" i="18"/>
  <c r="W120" i="18"/>
  <c r="K120" i="18"/>
  <c r="Z120" i="18"/>
  <c r="N120" i="18"/>
  <c r="Y120" i="18"/>
  <c r="M120" i="18"/>
  <c r="AC120" i="18"/>
  <c r="L120" i="18"/>
  <c r="AB120" i="18"/>
  <c r="J120" i="18"/>
  <c r="V120" i="18"/>
  <c r="E120" i="18"/>
  <c r="U120" i="18"/>
  <c r="AD120" i="18"/>
  <c r="H120" i="18"/>
  <c r="AA120" i="18"/>
  <c r="G120" i="18"/>
  <c r="AG120" i="18"/>
  <c r="AF120" i="18"/>
  <c r="T120" i="18"/>
  <c r="O120" i="18"/>
  <c r="I120" i="18"/>
  <c r="AH120" i="18"/>
  <c r="AE120" i="18"/>
  <c r="X120" i="18"/>
  <c r="S120" i="18"/>
  <c r="R120" i="18"/>
  <c r="Q120" i="18"/>
  <c r="P120" i="18"/>
  <c r="F120" i="18"/>
  <c r="AF132" i="18"/>
  <c r="T132" i="18"/>
  <c r="H132" i="18"/>
  <c r="AH132" i="18"/>
  <c r="U132" i="18"/>
  <c r="G132" i="18"/>
  <c r="X132" i="18"/>
  <c r="K132" i="18"/>
  <c r="W132" i="18"/>
  <c r="J132" i="18"/>
  <c r="AD132" i="18"/>
  <c r="N132" i="18"/>
  <c r="AC132" i="18"/>
  <c r="M132" i="18"/>
  <c r="R132" i="18"/>
  <c r="Q132" i="18"/>
  <c r="Y132" i="18"/>
  <c r="V132" i="18"/>
  <c r="AB132" i="18"/>
  <c r="AA132" i="18"/>
  <c r="P132" i="18"/>
  <c r="AI132" i="18"/>
  <c r="E132" i="18"/>
  <c r="AG132" i="18"/>
  <c r="AE132" i="18"/>
  <c r="Z132" i="18"/>
  <c r="S132" i="18"/>
  <c r="O132" i="18"/>
  <c r="L132" i="18"/>
  <c r="I132" i="18"/>
  <c r="F132" i="18"/>
  <c r="X57" i="17"/>
  <c r="L57" i="17"/>
  <c r="AI57" i="17"/>
  <c r="W57" i="17"/>
  <c r="K57" i="17"/>
  <c r="AE57" i="17"/>
  <c r="Q57" i="17"/>
  <c r="AD57" i="17"/>
  <c r="P57" i="17"/>
  <c r="AC57" i="17"/>
  <c r="O57" i="17"/>
  <c r="AB57" i="17"/>
  <c r="N57" i="17"/>
  <c r="AA57" i="17"/>
  <c r="M57" i="17"/>
  <c r="Z57" i="17"/>
  <c r="J57" i="17"/>
  <c r="Y57" i="17"/>
  <c r="I57" i="17"/>
  <c r="V57" i="17"/>
  <c r="H57" i="17"/>
  <c r="U57" i="17"/>
  <c r="G57" i="17"/>
  <c r="AG57" i="17"/>
  <c r="S57" i="17"/>
  <c r="E57" i="17"/>
  <c r="AH57" i="17"/>
  <c r="T57" i="17"/>
  <c r="F57" i="17"/>
  <c r="AF57" i="17"/>
  <c r="R57" i="17"/>
  <c r="Y239" i="17"/>
  <c r="M239" i="17"/>
  <c r="AB239" i="17"/>
  <c r="AA239" i="17"/>
  <c r="O239" i="17"/>
  <c r="AE239" i="17"/>
  <c r="P239" i="17"/>
  <c r="AD239" i="17"/>
  <c r="N239" i="17"/>
  <c r="AC239" i="17"/>
  <c r="L239" i="17"/>
  <c r="Z239" i="17"/>
  <c r="K239" i="17"/>
  <c r="X239" i="17"/>
  <c r="J239" i="17"/>
  <c r="W239" i="17"/>
  <c r="I239" i="17"/>
  <c r="U239" i="17"/>
  <c r="G239" i="17"/>
  <c r="AI239" i="17"/>
  <c r="T239" i="17"/>
  <c r="F239" i="17"/>
  <c r="AH239" i="17"/>
  <c r="S239" i="17"/>
  <c r="E239" i="17"/>
  <c r="AG239" i="17"/>
  <c r="R239" i="17"/>
  <c r="AF239" i="17"/>
  <c r="V239" i="17"/>
  <c r="Q239" i="17"/>
  <c r="H239" i="17"/>
  <c r="X101" i="18"/>
  <c r="L101" i="18"/>
  <c r="AA101" i="18"/>
  <c r="O101" i="18"/>
  <c r="Z101" i="18"/>
  <c r="N101" i="18"/>
  <c r="Y101" i="18"/>
  <c r="I101" i="18"/>
  <c r="W101" i="18"/>
  <c r="H101" i="18"/>
  <c r="AI101" i="18"/>
  <c r="R101" i="18"/>
  <c r="U101" i="18"/>
  <c r="T101" i="18"/>
  <c r="AB101" i="18"/>
  <c r="V101" i="18"/>
  <c r="P101" i="18"/>
  <c r="AE101" i="18"/>
  <c r="F101" i="18"/>
  <c r="AD101" i="18"/>
  <c r="AC101" i="18"/>
  <c r="S101" i="18"/>
  <c r="Q101" i="18"/>
  <c r="M101" i="18"/>
  <c r="K101" i="18"/>
  <c r="J101" i="18"/>
  <c r="G101" i="18"/>
  <c r="AH101" i="18"/>
  <c r="AG101" i="18"/>
  <c r="AF101" i="18"/>
  <c r="E101" i="18"/>
  <c r="AF171" i="18"/>
  <c r="T171" i="18"/>
  <c r="H171" i="18"/>
  <c r="W171" i="18"/>
  <c r="J171" i="18"/>
  <c r="Y171" i="18"/>
  <c r="L171" i="18"/>
  <c r="AA171" i="18"/>
  <c r="K171" i="18"/>
  <c r="AD171" i="18"/>
  <c r="O171" i="18"/>
  <c r="AC171" i="18"/>
  <c r="N171" i="18"/>
  <c r="Q171" i="18"/>
  <c r="U171" i="18"/>
  <c r="S171" i="18"/>
  <c r="R171" i="18"/>
  <c r="P171" i="18"/>
  <c r="Z171" i="18"/>
  <c r="AG171" i="18"/>
  <c r="AE171" i="18"/>
  <c r="E171" i="18"/>
  <c r="AI171" i="18"/>
  <c r="AB171" i="18"/>
  <c r="X171" i="18"/>
  <c r="V171" i="18"/>
  <c r="I171" i="18"/>
  <c r="AH171" i="18"/>
  <c r="M171" i="18"/>
  <c r="G171" i="18"/>
  <c r="F171" i="18"/>
  <c r="AI255" i="18"/>
  <c r="W255" i="18"/>
  <c r="K255" i="18"/>
  <c r="Z255" i="18"/>
  <c r="N255" i="18"/>
  <c r="Y255" i="18"/>
  <c r="M255" i="18"/>
  <c r="AH255" i="18"/>
  <c r="S255" i="18"/>
  <c r="V255" i="18"/>
  <c r="G255" i="18"/>
  <c r="U255" i="18"/>
  <c r="F255" i="18"/>
  <c r="AD255" i="18"/>
  <c r="I255" i="18"/>
  <c r="AC255" i="18"/>
  <c r="P255" i="18"/>
  <c r="AG255" i="18"/>
  <c r="O255" i="18"/>
  <c r="AF255" i="18"/>
  <c r="L255" i="18"/>
  <c r="H255" i="18"/>
  <c r="R255" i="18"/>
  <c r="Q255" i="18"/>
  <c r="E255" i="18"/>
  <c r="X255" i="18"/>
  <c r="T255" i="18"/>
  <c r="AE255" i="18"/>
  <c r="AB255" i="18"/>
  <c r="AA255" i="18"/>
  <c r="J255" i="18"/>
  <c r="AI16" i="17"/>
  <c r="W16" i="17"/>
  <c r="K16" i="17"/>
  <c r="AH16" i="17"/>
  <c r="V16" i="17"/>
  <c r="J16" i="17"/>
  <c r="T16" i="17"/>
  <c r="F16" i="17"/>
  <c r="AG16" i="17"/>
  <c r="S16" i="17"/>
  <c r="E16" i="17"/>
  <c r="AF16" i="17"/>
  <c r="R16" i="17"/>
  <c r="AE16" i="17"/>
  <c r="Q16" i="17"/>
  <c r="AD16" i="17"/>
  <c r="P16" i="17"/>
  <c r="AC16" i="17"/>
  <c r="O16" i="17"/>
  <c r="AB16" i="17"/>
  <c r="N16" i="17"/>
  <c r="AA16" i="17"/>
  <c r="M16" i="17"/>
  <c r="Z16" i="17"/>
  <c r="L16" i="17"/>
  <c r="I16" i="17"/>
  <c r="X16" i="17"/>
  <c r="H16" i="17"/>
  <c r="Y16" i="17"/>
  <c r="U16" i="17"/>
  <c r="G16" i="17"/>
  <c r="AD116" i="17"/>
  <c r="R116" i="17"/>
  <c r="F116" i="17"/>
  <c r="AC116" i="17"/>
  <c r="Q116" i="17"/>
  <c r="E116" i="17"/>
  <c r="Y116" i="17"/>
  <c r="K116" i="17"/>
  <c r="X116" i="17"/>
  <c r="J116" i="17"/>
  <c r="V116" i="17"/>
  <c r="U116" i="17"/>
  <c r="T116" i="17"/>
  <c r="AI116" i="17"/>
  <c r="S116" i="17"/>
  <c r="AH116" i="17"/>
  <c r="P116" i="17"/>
  <c r="AG116" i="17"/>
  <c r="O116" i="17"/>
  <c r="AF116" i="17"/>
  <c r="N116" i="17"/>
  <c r="AE116" i="17"/>
  <c r="M116" i="17"/>
  <c r="AB116" i="17"/>
  <c r="L116" i="17"/>
  <c r="AA116" i="17"/>
  <c r="I116" i="17"/>
  <c r="Z116" i="17"/>
  <c r="W116" i="17"/>
  <c r="H116" i="17"/>
  <c r="G116" i="17"/>
  <c r="AF145" i="17"/>
  <c r="T145" i="17"/>
  <c r="H145" i="17"/>
  <c r="AE145" i="17"/>
  <c r="S145" i="17"/>
  <c r="G145" i="17"/>
  <c r="Z145" i="17"/>
  <c r="L145" i="17"/>
  <c r="Y145" i="17"/>
  <c r="K145" i="17"/>
  <c r="X145" i="17"/>
  <c r="J145" i="17"/>
  <c r="W145" i="17"/>
  <c r="I145" i="17"/>
  <c r="V145" i="17"/>
  <c r="F145" i="17"/>
  <c r="AI145" i="17"/>
  <c r="U145" i="17"/>
  <c r="E145" i="17"/>
  <c r="AH145" i="17"/>
  <c r="R145" i="17"/>
  <c r="AG145" i="17"/>
  <c r="Q145" i="17"/>
  <c r="AD145" i="17"/>
  <c r="P145" i="17"/>
  <c r="AC145" i="17"/>
  <c r="AB145" i="17"/>
  <c r="AA145" i="17"/>
  <c r="O145" i="17"/>
  <c r="N145" i="17"/>
  <c r="M145" i="17"/>
  <c r="AB181" i="17"/>
  <c r="P181" i="17"/>
  <c r="Y181" i="17"/>
  <c r="L181" i="17"/>
  <c r="X181" i="17"/>
  <c r="K181" i="17"/>
  <c r="AC181" i="17"/>
  <c r="M181" i="17"/>
  <c r="AA181" i="17"/>
  <c r="J181" i="17"/>
  <c r="Z181" i="17"/>
  <c r="I181" i="17"/>
  <c r="W181" i="17"/>
  <c r="H181" i="17"/>
  <c r="V181" i="17"/>
  <c r="G181" i="17"/>
  <c r="U181" i="17"/>
  <c r="F181" i="17"/>
  <c r="AI181" i="17"/>
  <c r="T181" i="17"/>
  <c r="E181" i="17"/>
  <c r="AH181" i="17"/>
  <c r="S181" i="17"/>
  <c r="AG181" i="17"/>
  <c r="R181" i="17"/>
  <c r="AF181" i="17"/>
  <c r="Q181" i="17"/>
  <c r="AE181" i="17"/>
  <c r="AD181" i="17"/>
  <c r="O181" i="17"/>
  <c r="N181" i="17"/>
  <c r="AC193" i="17"/>
  <c r="Q193" i="17"/>
  <c r="E193" i="17"/>
  <c r="AB193" i="17"/>
  <c r="P193" i="17"/>
  <c r="AI193" i="17"/>
  <c r="U193" i="17"/>
  <c r="G193" i="17"/>
  <c r="AH193" i="17"/>
  <c r="T193" i="17"/>
  <c r="F193" i="17"/>
  <c r="AD193" i="17"/>
  <c r="L193" i="17"/>
  <c r="AA193" i="17"/>
  <c r="K193" i="17"/>
  <c r="Z193" i="17"/>
  <c r="J193" i="17"/>
  <c r="Y193" i="17"/>
  <c r="I193" i="17"/>
  <c r="X193" i="17"/>
  <c r="H193" i="17"/>
  <c r="W193" i="17"/>
  <c r="V193" i="17"/>
  <c r="S193" i="17"/>
  <c r="R193" i="17"/>
  <c r="AG193" i="17"/>
  <c r="O193" i="17"/>
  <c r="AF193" i="17"/>
  <c r="AE193" i="17"/>
  <c r="N193" i="17"/>
  <c r="M193" i="17"/>
  <c r="Z217" i="17"/>
  <c r="N217" i="17"/>
  <c r="AC217" i="17"/>
  <c r="Q217" i="17"/>
  <c r="E217" i="17"/>
  <c r="AB217" i="17"/>
  <c r="P217" i="17"/>
  <c r="AG217" i="17"/>
  <c r="R217" i="17"/>
  <c r="AF217" i="17"/>
  <c r="O217" i="17"/>
  <c r="AE217" i="17"/>
  <c r="M217" i="17"/>
  <c r="AD217" i="17"/>
  <c r="L217" i="17"/>
  <c r="AA217" i="17"/>
  <c r="K217" i="17"/>
  <c r="Y217" i="17"/>
  <c r="J217" i="17"/>
  <c r="X217" i="17"/>
  <c r="I217" i="17"/>
  <c r="W217" i="17"/>
  <c r="H217" i="17"/>
  <c r="V217" i="17"/>
  <c r="G217" i="17"/>
  <c r="U217" i="17"/>
  <c r="F217" i="17"/>
  <c r="AI217" i="17"/>
  <c r="AH217" i="17"/>
  <c r="T217" i="17"/>
  <c r="S217" i="17"/>
  <c r="AI241" i="17"/>
  <c r="W241" i="17"/>
  <c r="K241" i="17"/>
  <c r="Z241" i="17"/>
  <c r="N241" i="17"/>
  <c r="Y241" i="17"/>
  <c r="M241" i="17"/>
  <c r="AF241" i="17"/>
  <c r="Q241" i="17"/>
  <c r="AE241" i="17"/>
  <c r="P241" i="17"/>
  <c r="AD241" i="17"/>
  <c r="O241" i="17"/>
  <c r="AC241" i="17"/>
  <c r="L241" i="17"/>
  <c r="AB241" i="17"/>
  <c r="J241" i="17"/>
  <c r="AA241" i="17"/>
  <c r="I241" i="17"/>
  <c r="V241" i="17"/>
  <c r="G241" i="17"/>
  <c r="U241" i="17"/>
  <c r="F241" i="17"/>
  <c r="T241" i="17"/>
  <c r="E241" i="17"/>
  <c r="AH241" i="17"/>
  <c r="S241" i="17"/>
  <c r="X241" i="17"/>
  <c r="R241" i="17"/>
  <c r="H241" i="17"/>
  <c r="AG241" i="17"/>
  <c r="AB265" i="17"/>
  <c r="P265" i="17"/>
  <c r="AA265" i="17"/>
  <c r="O265" i="17"/>
  <c r="AG265" i="17"/>
  <c r="S265" i="17"/>
  <c r="E265" i="17"/>
  <c r="V265" i="17"/>
  <c r="H265" i="17"/>
  <c r="AI265" i="17"/>
  <c r="U265" i="17"/>
  <c r="G265" i="17"/>
  <c r="Q265" i="17"/>
  <c r="W265" i="17"/>
  <c r="T265" i="17"/>
  <c r="Z265" i="17"/>
  <c r="Y265" i="17"/>
  <c r="X265" i="17"/>
  <c r="R265" i="17"/>
  <c r="N265" i="17"/>
  <c r="M265" i="17"/>
  <c r="AH265" i="17"/>
  <c r="K265" i="17"/>
  <c r="AF265" i="17"/>
  <c r="J265" i="17"/>
  <c r="AE265" i="17"/>
  <c r="I265" i="17"/>
  <c r="AD265" i="17"/>
  <c r="F265" i="17"/>
  <c r="AC265" i="17"/>
  <c r="L265" i="17"/>
  <c r="AC102" i="18"/>
  <c r="Q102" i="18"/>
  <c r="E102" i="18"/>
  <c r="AF102" i="18"/>
  <c r="T102" i="18"/>
  <c r="H102" i="18"/>
  <c r="AE102" i="18"/>
  <c r="S102" i="18"/>
  <c r="G102" i="18"/>
  <c r="Z102" i="18"/>
  <c r="K102" i="18"/>
  <c r="Y102" i="18"/>
  <c r="J102" i="18"/>
  <c r="X102" i="18"/>
  <c r="AD102" i="18"/>
  <c r="L102" i="18"/>
  <c r="AB102" i="18"/>
  <c r="I102" i="18"/>
  <c r="R102" i="18"/>
  <c r="P102" i="18"/>
  <c r="M102" i="18"/>
  <c r="W102" i="18"/>
  <c r="AI102" i="18"/>
  <c r="AH102" i="18"/>
  <c r="AG102" i="18"/>
  <c r="AA102" i="18"/>
  <c r="V102" i="18"/>
  <c r="U102" i="18"/>
  <c r="O102" i="18"/>
  <c r="N102" i="18"/>
  <c r="F102" i="18"/>
  <c r="AG149" i="18"/>
  <c r="U149" i="18"/>
  <c r="I149" i="18"/>
  <c r="AC149" i="18"/>
  <c r="P149" i="18"/>
  <c r="AF149" i="18"/>
  <c r="S149" i="18"/>
  <c r="F149" i="18"/>
  <c r="AE149" i="18"/>
  <c r="R149" i="18"/>
  <c r="E149" i="18"/>
  <c r="Z149" i="18"/>
  <c r="J149" i="18"/>
  <c r="Y149" i="18"/>
  <c r="H149" i="18"/>
  <c r="X149" i="18"/>
  <c r="W149" i="18"/>
  <c r="AD149" i="18"/>
  <c r="K149" i="18"/>
  <c r="AB149" i="18"/>
  <c r="G149" i="18"/>
  <c r="AI149" i="18"/>
  <c r="AH149" i="18"/>
  <c r="V149" i="18"/>
  <c r="M149" i="18"/>
  <c r="L149" i="18"/>
  <c r="AA149" i="18"/>
  <c r="T149" i="18"/>
  <c r="Q149" i="18"/>
  <c r="O149" i="18"/>
  <c r="N149" i="18"/>
  <c r="AA221" i="18"/>
  <c r="O221" i="18"/>
  <c r="AD221" i="18"/>
  <c r="R221" i="18"/>
  <c r="F221" i="18"/>
  <c r="AF221" i="18"/>
  <c r="Q221" i="18"/>
  <c r="V221" i="18"/>
  <c r="H221" i="18"/>
  <c r="W221" i="18"/>
  <c r="E221" i="18"/>
  <c r="Z221" i="18"/>
  <c r="J221" i="18"/>
  <c r="Y221" i="18"/>
  <c r="I221" i="18"/>
  <c r="AC221" i="18"/>
  <c r="AH221" i="18"/>
  <c r="L221" i="18"/>
  <c r="AG221" i="18"/>
  <c r="K221" i="18"/>
  <c r="AI221" i="18"/>
  <c r="N221" i="18"/>
  <c r="M221" i="18"/>
  <c r="U221" i="18"/>
  <c r="T221" i="18"/>
  <c r="G221" i="18"/>
  <c r="AE221" i="18"/>
  <c r="AB221" i="18"/>
  <c r="X221" i="18"/>
  <c r="S221" i="18"/>
  <c r="P221" i="18"/>
  <c r="AB118" i="17"/>
  <c r="P118" i="17"/>
  <c r="AA118" i="17"/>
  <c r="O118" i="17"/>
  <c r="AI118" i="17"/>
  <c r="U118" i="17"/>
  <c r="G118" i="17"/>
  <c r="AH118" i="17"/>
  <c r="T118" i="17"/>
  <c r="F118" i="17"/>
  <c r="AD118" i="17"/>
  <c r="L118" i="17"/>
  <c r="AC118" i="17"/>
  <c r="K118" i="17"/>
  <c r="Z118" i="17"/>
  <c r="J118" i="17"/>
  <c r="Y118" i="17"/>
  <c r="I118" i="17"/>
  <c r="X118" i="17"/>
  <c r="H118" i="17"/>
  <c r="W118" i="17"/>
  <c r="E118" i="17"/>
  <c r="V118" i="17"/>
  <c r="S118" i="17"/>
  <c r="R118" i="17"/>
  <c r="AG118" i="17"/>
  <c r="Q118" i="17"/>
  <c r="N118" i="17"/>
  <c r="M118" i="17"/>
  <c r="AF118" i="17"/>
  <c r="AE118" i="17"/>
  <c r="AA162" i="17"/>
  <c r="O162" i="17"/>
  <c r="Z162" i="17"/>
  <c r="N162" i="17"/>
  <c r="AF162" i="17"/>
  <c r="R162" i="17"/>
  <c r="AE162" i="17"/>
  <c r="Q162" i="17"/>
  <c r="AD162" i="17"/>
  <c r="P162" i="17"/>
  <c r="AC162" i="17"/>
  <c r="M162" i="17"/>
  <c r="AB162" i="17"/>
  <c r="L162" i="17"/>
  <c r="Y162" i="17"/>
  <c r="K162" i="17"/>
  <c r="X162" i="17"/>
  <c r="J162" i="17"/>
  <c r="W162" i="17"/>
  <c r="I162" i="17"/>
  <c r="V162" i="17"/>
  <c r="H162" i="17"/>
  <c r="AI162" i="17"/>
  <c r="U162" i="17"/>
  <c r="G162" i="17"/>
  <c r="F162" i="17"/>
  <c r="E162" i="17"/>
  <c r="AH162" i="17"/>
  <c r="AG162" i="17"/>
  <c r="T162" i="17"/>
  <c r="S162" i="17"/>
  <c r="AD186" i="17"/>
  <c r="R186" i="17"/>
  <c r="F186" i="17"/>
  <c r="AC186" i="17"/>
  <c r="Q186" i="17"/>
  <c r="E186" i="17"/>
  <c r="V186" i="17"/>
  <c r="H186" i="17"/>
  <c r="AI186" i="17"/>
  <c r="U186" i="17"/>
  <c r="G186" i="17"/>
  <c r="W186" i="17"/>
  <c r="T186" i="17"/>
  <c r="S186" i="17"/>
  <c r="AH186" i="17"/>
  <c r="P186" i="17"/>
  <c r="AG186" i="17"/>
  <c r="O186" i="17"/>
  <c r="AF186" i="17"/>
  <c r="N186" i="17"/>
  <c r="AE186" i="17"/>
  <c r="M186" i="17"/>
  <c r="AB186" i="17"/>
  <c r="L186" i="17"/>
  <c r="AA186" i="17"/>
  <c r="K186" i="17"/>
  <c r="Z186" i="17"/>
  <c r="J186" i="17"/>
  <c r="Y186" i="17"/>
  <c r="X186" i="17"/>
  <c r="I186" i="17"/>
  <c r="AA198" i="17"/>
  <c r="O198" i="17"/>
  <c r="AD198" i="17"/>
  <c r="R198" i="17"/>
  <c r="F198" i="17"/>
  <c r="AC198" i="17"/>
  <c r="Q198" i="17"/>
  <c r="E198" i="17"/>
  <c r="AE198" i="17"/>
  <c r="M198" i="17"/>
  <c r="AB198" i="17"/>
  <c r="L198" i="17"/>
  <c r="Z198" i="17"/>
  <c r="K198" i="17"/>
  <c r="W198" i="17"/>
  <c r="H198" i="17"/>
  <c r="U198" i="17"/>
  <c r="AI198" i="17"/>
  <c r="T198" i="17"/>
  <c r="AH198" i="17"/>
  <c r="S198" i="17"/>
  <c r="N198" i="17"/>
  <c r="J198" i="17"/>
  <c r="I198" i="17"/>
  <c r="G198" i="17"/>
  <c r="AG198" i="17"/>
  <c r="AF198" i="17"/>
  <c r="Y198" i="17"/>
  <c r="X198" i="17"/>
  <c r="V198" i="17"/>
  <c r="P198" i="17"/>
  <c r="AA222" i="17"/>
  <c r="O222" i="17"/>
  <c r="Z222" i="17"/>
  <c r="N222" i="17"/>
  <c r="AD222" i="17"/>
  <c r="R222" i="17"/>
  <c r="F222" i="17"/>
  <c r="AC222" i="17"/>
  <c r="Q222" i="17"/>
  <c r="E222" i="17"/>
  <c r="AG222" i="17"/>
  <c r="M222" i="17"/>
  <c r="AF222" i="17"/>
  <c r="L222" i="17"/>
  <c r="AE222" i="17"/>
  <c r="K222" i="17"/>
  <c r="AB222" i="17"/>
  <c r="J222" i="17"/>
  <c r="Y222" i="17"/>
  <c r="I222" i="17"/>
  <c r="X222" i="17"/>
  <c r="H222" i="17"/>
  <c r="W222" i="17"/>
  <c r="G222" i="17"/>
  <c r="V222" i="17"/>
  <c r="U222" i="17"/>
  <c r="T222" i="17"/>
  <c r="AI222" i="17"/>
  <c r="AH222" i="17"/>
  <c r="S222" i="17"/>
  <c r="P222" i="17"/>
  <c r="Y246" i="17"/>
  <c r="AA246" i="17"/>
  <c r="O246" i="17"/>
  <c r="Z246" i="17"/>
  <c r="L246" i="17"/>
  <c r="AD246" i="17"/>
  <c r="P246" i="17"/>
  <c r="AC246" i="17"/>
  <c r="N246" i="17"/>
  <c r="V246" i="17"/>
  <c r="F246" i="17"/>
  <c r="U246" i="17"/>
  <c r="E246" i="17"/>
  <c r="T246" i="17"/>
  <c r="S246" i="17"/>
  <c r="AI246" i="17"/>
  <c r="R246" i="17"/>
  <c r="AH246" i="17"/>
  <c r="Q246" i="17"/>
  <c r="AF246" i="17"/>
  <c r="K246" i="17"/>
  <c r="AE246" i="17"/>
  <c r="J246" i="17"/>
  <c r="AB246" i="17"/>
  <c r="I246" i="17"/>
  <c r="X246" i="17"/>
  <c r="H246" i="17"/>
  <c r="AG246" i="17"/>
  <c r="W246" i="17"/>
  <c r="M246" i="17"/>
  <c r="G246" i="17"/>
  <c r="AG112" i="18"/>
  <c r="T112" i="18"/>
  <c r="AF112" i="18"/>
  <c r="AD112" i="18"/>
  <c r="AI112" i="18"/>
  <c r="AE127" i="18"/>
  <c r="S127" i="18"/>
  <c r="G127" i="18"/>
  <c r="AF127" i="18"/>
  <c r="R127" i="18"/>
  <c r="E127" i="18"/>
  <c r="AI127" i="18"/>
  <c r="V127" i="18"/>
  <c r="I127" i="18"/>
  <c r="AH127" i="18"/>
  <c r="U127" i="18"/>
  <c r="H127" i="18"/>
  <c r="AB127" i="18"/>
  <c r="L127" i="18"/>
  <c r="AA127" i="18"/>
  <c r="K127" i="18"/>
  <c r="Z127" i="18"/>
  <c r="Y127" i="18"/>
  <c r="AG127" i="18"/>
  <c r="M127" i="18"/>
  <c r="AD127" i="18"/>
  <c r="J127" i="18"/>
  <c r="X127" i="18"/>
  <c r="W127" i="18"/>
  <c r="P127" i="18"/>
  <c r="AC127" i="18"/>
  <c r="T127" i="18"/>
  <c r="Q127" i="18"/>
  <c r="O127" i="18"/>
  <c r="N127" i="18"/>
  <c r="F127" i="18"/>
  <c r="AH142" i="18"/>
  <c r="V142" i="18"/>
  <c r="J142" i="18"/>
  <c r="X142" i="18"/>
  <c r="K142" i="18"/>
  <c r="AA142" i="18"/>
  <c r="N142" i="18"/>
  <c r="Z142" i="18"/>
  <c r="M142" i="18"/>
  <c r="AG142" i="18"/>
  <c r="Q142" i="18"/>
  <c r="AF142" i="18"/>
  <c r="P142" i="18"/>
  <c r="AE142" i="18"/>
  <c r="I142" i="18"/>
  <c r="AD142" i="18"/>
  <c r="H142" i="18"/>
  <c r="R142" i="18"/>
  <c r="O142" i="18"/>
  <c r="AC142" i="18"/>
  <c r="AB142" i="18"/>
  <c r="Y142" i="18"/>
  <c r="U142" i="18"/>
  <c r="F142" i="18"/>
  <c r="E142" i="18"/>
  <c r="AI142" i="18"/>
  <c r="W142" i="18"/>
  <c r="T142" i="18"/>
  <c r="S142" i="18"/>
  <c r="L142" i="18"/>
  <c r="G142" i="18"/>
  <c r="AB166" i="18"/>
  <c r="AI166" i="18"/>
  <c r="V166" i="18"/>
  <c r="J166" i="18"/>
  <c r="Y166" i="18"/>
  <c r="M166" i="18"/>
  <c r="X166" i="18"/>
  <c r="L166" i="18"/>
  <c r="AH166" i="18"/>
  <c r="R166" i="18"/>
  <c r="U166" i="18"/>
  <c r="F166" i="18"/>
  <c r="T166" i="18"/>
  <c r="E166" i="18"/>
  <c r="S166" i="18"/>
  <c r="Q166" i="18"/>
  <c r="Z166" i="18"/>
  <c r="W166" i="18"/>
  <c r="AD166" i="18"/>
  <c r="AC166" i="18"/>
  <c r="AG166" i="18"/>
  <c r="AF166" i="18"/>
  <c r="AE166" i="18"/>
  <c r="P166" i="18"/>
  <c r="H166" i="18"/>
  <c r="G166" i="18"/>
  <c r="AA166" i="18"/>
  <c r="O166" i="18"/>
  <c r="N166" i="18"/>
  <c r="K166" i="18"/>
  <c r="I166" i="18"/>
  <c r="AE178" i="18"/>
  <c r="S178" i="18"/>
  <c r="G178" i="18"/>
  <c r="AB178" i="18"/>
  <c r="O178" i="18"/>
  <c r="AD178" i="18"/>
  <c r="Q178" i="18"/>
  <c r="AC178" i="18"/>
  <c r="M178" i="18"/>
  <c r="AH178" i="18"/>
  <c r="R178" i="18"/>
  <c r="AG178" i="18"/>
  <c r="P178" i="18"/>
  <c r="AA178" i="18"/>
  <c r="I178" i="18"/>
  <c r="Z178" i="18"/>
  <c r="H178" i="18"/>
  <c r="L178" i="18"/>
  <c r="AI178" i="18"/>
  <c r="K178" i="18"/>
  <c r="J178" i="18"/>
  <c r="F178" i="18"/>
  <c r="U178" i="18"/>
  <c r="T178" i="18"/>
  <c r="N178" i="18"/>
  <c r="X178" i="18"/>
  <c r="W178" i="18"/>
  <c r="AF178" i="18"/>
  <c r="V178" i="18"/>
  <c r="E178" i="18"/>
  <c r="Y178" i="18"/>
  <c r="AB202" i="18"/>
  <c r="P202" i="18"/>
  <c r="AE202" i="18"/>
  <c r="S202" i="18"/>
  <c r="G202" i="18"/>
  <c r="AD202" i="18"/>
  <c r="O202" i="18"/>
  <c r="Y202" i="18"/>
  <c r="J202" i="18"/>
  <c r="AC202" i="18"/>
  <c r="M202" i="18"/>
  <c r="AA202" i="18"/>
  <c r="L202" i="18"/>
  <c r="AG202" i="18"/>
  <c r="I202" i="18"/>
  <c r="Q202" i="18"/>
  <c r="AI202" i="18"/>
  <c r="N202" i="18"/>
  <c r="T202" i="18"/>
  <c r="R202" i="18"/>
  <c r="W202" i="18"/>
  <c r="V202" i="18"/>
  <c r="E202" i="18"/>
  <c r="AH202" i="18"/>
  <c r="K202" i="18"/>
  <c r="H202" i="18"/>
  <c r="F202" i="18"/>
  <c r="AF202" i="18"/>
  <c r="Z202" i="18"/>
  <c r="X202" i="18"/>
  <c r="U202" i="18"/>
  <c r="AB214" i="18"/>
  <c r="P214" i="18"/>
  <c r="AE214" i="18"/>
  <c r="S214" i="18"/>
  <c r="G214" i="18"/>
  <c r="AG214" i="18"/>
  <c r="R214" i="18"/>
  <c r="W214" i="18"/>
  <c r="AF214" i="18"/>
  <c r="N214" i="18"/>
  <c r="T214" i="18"/>
  <c r="AI214" i="18"/>
  <c r="Q214" i="18"/>
  <c r="M214" i="18"/>
  <c r="V214" i="18"/>
  <c r="U214" i="18"/>
  <c r="I214" i="18"/>
  <c r="AH214" i="18"/>
  <c r="H214" i="18"/>
  <c r="L214" i="18"/>
  <c r="K214" i="18"/>
  <c r="J214" i="18"/>
  <c r="F214" i="18"/>
  <c r="Y214" i="18"/>
  <c r="X214" i="18"/>
  <c r="O214" i="18"/>
  <c r="E214" i="18"/>
  <c r="AD214" i="18"/>
  <c r="AC214" i="18"/>
  <c r="AA214" i="18"/>
  <c r="Z214" i="18"/>
  <c r="AB226" i="18"/>
  <c r="P226" i="18"/>
  <c r="AE226" i="18"/>
  <c r="S226" i="18"/>
  <c r="G226" i="18"/>
  <c r="AD226" i="18"/>
  <c r="R226" i="18"/>
  <c r="F226" i="18"/>
  <c r="AG226" i="18"/>
  <c r="O226" i="18"/>
  <c r="V226" i="18"/>
  <c r="E226" i="18"/>
  <c r="AI226" i="18"/>
  <c r="N226" i="18"/>
  <c r="U226" i="18"/>
  <c r="T226" i="18"/>
  <c r="X226" i="18"/>
  <c r="AA226" i="18"/>
  <c r="Z226" i="18"/>
  <c r="L226" i="18"/>
  <c r="K226" i="18"/>
  <c r="W226" i="18"/>
  <c r="Q226" i="18"/>
  <c r="M226" i="18"/>
  <c r="J226" i="18"/>
  <c r="AF226" i="18"/>
  <c r="AC226" i="18"/>
  <c r="AH226" i="18"/>
  <c r="Y226" i="18"/>
  <c r="I226" i="18"/>
  <c r="H226" i="18"/>
  <c r="AH238" i="18"/>
  <c r="V238" i="18"/>
  <c r="J238" i="18"/>
  <c r="Y238" i="18"/>
  <c r="M238" i="18"/>
  <c r="X238" i="18"/>
  <c r="L238" i="18"/>
  <c r="AG238" i="18"/>
  <c r="R238" i="18"/>
  <c r="U238" i="18"/>
  <c r="F238" i="18"/>
  <c r="T238" i="18"/>
  <c r="E238" i="18"/>
  <c r="Z238" i="18"/>
  <c r="AD238" i="18"/>
  <c r="I238" i="18"/>
  <c r="AB238" i="18"/>
  <c r="G238" i="18"/>
  <c r="AA238" i="18"/>
  <c r="AF238" i="18"/>
  <c r="AE238" i="18"/>
  <c r="P238" i="18"/>
  <c r="K238" i="18"/>
  <c r="W238" i="18"/>
  <c r="S238" i="18"/>
  <c r="AI238" i="18"/>
  <c r="AC238" i="18"/>
  <c r="Q238" i="18"/>
  <c r="N238" i="18"/>
  <c r="H238" i="18"/>
  <c r="O238" i="18"/>
  <c r="AH262" i="18"/>
  <c r="V262" i="18"/>
  <c r="J262" i="18"/>
  <c r="AG262" i="18"/>
  <c r="U262" i="18"/>
  <c r="I262" i="18"/>
  <c r="AF262" i="18"/>
  <c r="T262" i="18"/>
  <c r="H262" i="18"/>
  <c r="AD262" i="18"/>
  <c r="R262" i="18"/>
  <c r="F262" i="18"/>
  <c r="Y262" i="18"/>
  <c r="M262" i="18"/>
  <c r="X262" i="18"/>
  <c r="L262" i="18"/>
  <c r="S262" i="18"/>
  <c r="AA262" i="18"/>
  <c r="Z262" i="18"/>
  <c r="AC262" i="18"/>
  <c r="AB262" i="18"/>
  <c r="G262" i="18"/>
  <c r="E262" i="18"/>
  <c r="AI262" i="18"/>
  <c r="O262" i="18"/>
  <c r="W262" i="18"/>
  <c r="Q262" i="18"/>
  <c r="N262" i="18"/>
  <c r="AE262" i="18"/>
  <c r="P262" i="18"/>
  <c r="K262" i="18"/>
  <c r="Z43" i="17"/>
  <c r="N43" i="17"/>
  <c r="Y43" i="17"/>
  <c r="M43" i="17"/>
  <c r="AG43" i="17"/>
  <c r="S43" i="17"/>
  <c r="E43" i="17"/>
  <c r="AF43" i="17"/>
  <c r="R43" i="17"/>
  <c r="AE43" i="17"/>
  <c r="Q43" i="17"/>
  <c r="AD43" i="17"/>
  <c r="P43" i="17"/>
  <c r="AC43" i="17"/>
  <c r="O43" i="17"/>
  <c r="AB43" i="17"/>
  <c r="L43" i="17"/>
  <c r="AA43" i="17"/>
  <c r="K43" i="17"/>
  <c r="X43" i="17"/>
  <c r="J43" i="17"/>
  <c r="W43" i="17"/>
  <c r="I43" i="17"/>
  <c r="AI43" i="17"/>
  <c r="U43" i="17"/>
  <c r="G43" i="17"/>
  <c r="V43" i="17"/>
  <c r="H43" i="17"/>
  <c r="AH43" i="17"/>
  <c r="F43" i="17"/>
  <c r="T43" i="17"/>
  <c r="AI105" i="17"/>
  <c r="W105" i="17"/>
  <c r="K105" i="17"/>
  <c r="AH105" i="17"/>
  <c r="V105" i="17"/>
  <c r="J105" i="17"/>
  <c r="T105" i="17"/>
  <c r="F105" i="17"/>
  <c r="AG105" i="17"/>
  <c r="S105" i="17"/>
  <c r="E105" i="17"/>
  <c r="Q105" i="17"/>
  <c r="AF105" i="17"/>
  <c r="P105" i="17"/>
  <c r="AE105" i="17"/>
  <c r="O105" i="17"/>
  <c r="AD105" i="17"/>
  <c r="N105" i="17"/>
  <c r="AC105" i="17"/>
  <c r="M105" i="17"/>
  <c r="AB105" i="17"/>
  <c r="L105" i="17"/>
  <c r="AA105" i="17"/>
  <c r="I105" i="17"/>
  <c r="Z105" i="17"/>
  <c r="H105" i="17"/>
  <c r="Y105" i="17"/>
  <c r="G105" i="17"/>
  <c r="X105" i="17"/>
  <c r="U105" i="17"/>
  <c r="R105" i="17"/>
  <c r="AA113" i="17"/>
  <c r="O113" i="17"/>
  <c r="Z113" i="17"/>
  <c r="N113" i="17"/>
  <c r="AF113" i="17"/>
  <c r="R113" i="17"/>
  <c r="AE113" i="17"/>
  <c r="Q113" i="17"/>
  <c r="AC113" i="17"/>
  <c r="K113" i="17"/>
  <c r="AB113" i="17"/>
  <c r="J113" i="17"/>
  <c r="Y113" i="17"/>
  <c r="I113" i="17"/>
  <c r="X113" i="17"/>
  <c r="H113" i="17"/>
  <c r="W113" i="17"/>
  <c r="G113" i="17"/>
  <c r="V113" i="17"/>
  <c r="F113" i="17"/>
  <c r="U113" i="17"/>
  <c r="E113" i="17"/>
  <c r="T113" i="17"/>
  <c r="AI113" i="17"/>
  <c r="S113" i="17"/>
  <c r="AH113" i="17"/>
  <c r="P113" i="17"/>
  <c r="AG113" i="17"/>
  <c r="AD113" i="17"/>
  <c r="M113" i="17"/>
  <c r="L113" i="17"/>
  <c r="AG119" i="17"/>
  <c r="U119" i="17"/>
  <c r="I119" i="17"/>
  <c r="AF119" i="17"/>
  <c r="T119" i="17"/>
  <c r="H119" i="17"/>
  <c r="AH119" i="17"/>
  <c r="R119" i="17"/>
  <c r="AE119" i="17"/>
  <c r="Q119" i="17"/>
  <c r="AI119" i="17"/>
  <c r="O119" i="17"/>
  <c r="AD119" i="17"/>
  <c r="N119" i="17"/>
  <c r="AC119" i="17"/>
  <c r="M119" i="17"/>
  <c r="AB119" i="17"/>
  <c r="L119" i="17"/>
  <c r="AA119" i="17"/>
  <c r="K119" i="17"/>
  <c r="Z119" i="17"/>
  <c r="J119" i="17"/>
  <c r="Y119" i="17"/>
  <c r="G119" i="17"/>
  <c r="X119" i="17"/>
  <c r="F119" i="17"/>
  <c r="W119" i="17"/>
  <c r="E119" i="17"/>
  <c r="V119" i="17"/>
  <c r="S119" i="17"/>
  <c r="P119" i="17"/>
  <c r="AF126" i="17"/>
  <c r="T126" i="17"/>
  <c r="H126" i="17"/>
  <c r="AE126" i="17"/>
  <c r="S126" i="17"/>
  <c r="G126" i="17"/>
  <c r="AG126" i="17"/>
  <c r="Q126" i="17"/>
  <c r="AD126" i="17"/>
  <c r="P126" i="17"/>
  <c r="X126" i="17"/>
  <c r="F126" i="17"/>
  <c r="W126" i="17"/>
  <c r="E126" i="17"/>
  <c r="V126" i="17"/>
  <c r="U126" i="17"/>
  <c r="R126" i="17"/>
  <c r="AI126" i="17"/>
  <c r="O126" i="17"/>
  <c r="AH126" i="17"/>
  <c r="N126" i="17"/>
  <c r="AC126" i="17"/>
  <c r="M126" i="17"/>
  <c r="AB126" i="17"/>
  <c r="L126" i="17"/>
  <c r="AA126" i="17"/>
  <c r="K126" i="17"/>
  <c r="Z126" i="17"/>
  <c r="Y126" i="17"/>
  <c r="J126" i="17"/>
  <c r="I126" i="17"/>
  <c r="Z151" i="17"/>
  <c r="N151" i="17"/>
  <c r="Y151" i="17"/>
  <c r="M151" i="17"/>
  <c r="AB151" i="17"/>
  <c r="L151" i="17"/>
  <c r="AA151" i="17"/>
  <c r="K151" i="17"/>
  <c r="X151" i="17"/>
  <c r="J151" i="17"/>
  <c r="W151" i="17"/>
  <c r="I151" i="17"/>
  <c r="V151" i="17"/>
  <c r="H151" i="17"/>
  <c r="AI151" i="17"/>
  <c r="U151" i="17"/>
  <c r="G151" i="17"/>
  <c r="AH151" i="17"/>
  <c r="T151" i="17"/>
  <c r="F151" i="17"/>
  <c r="AG151" i="17"/>
  <c r="S151" i="17"/>
  <c r="E151" i="17"/>
  <c r="AF151" i="17"/>
  <c r="R151" i="17"/>
  <c r="Q151" i="17"/>
  <c r="P151" i="17"/>
  <c r="O151" i="17"/>
  <c r="AE151" i="17"/>
  <c r="AD151" i="17"/>
  <c r="AC151" i="17"/>
  <c r="AF163" i="17"/>
  <c r="T163" i="17"/>
  <c r="H163" i="17"/>
  <c r="AE163" i="17"/>
  <c r="S163" i="17"/>
  <c r="G163" i="17"/>
  <c r="AC163" i="17"/>
  <c r="O163" i="17"/>
  <c r="AB163" i="17"/>
  <c r="N163" i="17"/>
  <c r="AA163" i="17"/>
  <c r="M163" i="17"/>
  <c r="Z163" i="17"/>
  <c r="L163" i="17"/>
  <c r="Y163" i="17"/>
  <c r="K163" i="17"/>
  <c r="X163" i="17"/>
  <c r="J163" i="17"/>
  <c r="W163" i="17"/>
  <c r="I163" i="17"/>
  <c r="V163" i="17"/>
  <c r="F163" i="17"/>
  <c r="AI163" i="17"/>
  <c r="U163" i="17"/>
  <c r="E163" i="17"/>
  <c r="AH163" i="17"/>
  <c r="R163" i="17"/>
  <c r="AG163" i="17"/>
  <c r="AD163" i="17"/>
  <c r="Q163" i="17"/>
  <c r="P163" i="17"/>
  <c r="AH175" i="17"/>
  <c r="V175" i="17"/>
  <c r="J175" i="17"/>
  <c r="AB175" i="17"/>
  <c r="O175" i="17"/>
  <c r="AA175" i="17"/>
  <c r="N175" i="17"/>
  <c r="Y175" i="17"/>
  <c r="I175" i="17"/>
  <c r="X175" i="17"/>
  <c r="H175" i="17"/>
  <c r="W175" i="17"/>
  <c r="G175" i="17"/>
  <c r="U175" i="17"/>
  <c r="F175" i="17"/>
  <c r="T175" i="17"/>
  <c r="E175" i="17"/>
  <c r="AI175" i="17"/>
  <c r="S175" i="17"/>
  <c r="AG175" i="17"/>
  <c r="R175" i="17"/>
  <c r="AF175" i="17"/>
  <c r="Q175" i="17"/>
  <c r="AE175" i="17"/>
  <c r="P175" i="17"/>
  <c r="AD175" i="17"/>
  <c r="M175" i="17"/>
  <c r="AC175" i="17"/>
  <c r="Z175" i="17"/>
  <c r="L175" i="17"/>
  <c r="K175" i="17"/>
  <c r="AI187" i="17"/>
  <c r="W187" i="17"/>
  <c r="K187" i="17"/>
  <c r="AH187" i="17"/>
  <c r="V187" i="17"/>
  <c r="J187" i="17"/>
  <c r="AG187" i="17"/>
  <c r="S187" i="17"/>
  <c r="E187" i="17"/>
  <c r="AF187" i="17"/>
  <c r="R187" i="17"/>
  <c r="Z187" i="17"/>
  <c r="H187" i="17"/>
  <c r="Y187" i="17"/>
  <c r="G187" i="17"/>
  <c r="X187" i="17"/>
  <c r="F187" i="17"/>
  <c r="U187" i="17"/>
  <c r="T187" i="17"/>
  <c r="Q187" i="17"/>
  <c r="P187" i="17"/>
  <c r="AE187" i="17"/>
  <c r="O187" i="17"/>
  <c r="AD187" i="17"/>
  <c r="N187" i="17"/>
  <c r="AC187" i="17"/>
  <c r="M187" i="17"/>
  <c r="AB187" i="17"/>
  <c r="AA187" i="17"/>
  <c r="L187" i="17"/>
  <c r="I187" i="17"/>
  <c r="AF199" i="17"/>
  <c r="T199" i="17"/>
  <c r="H199" i="17"/>
  <c r="AI199" i="17"/>
  <c r="W199" i="17"/>
  <c r="K199" i="17"/>
  <c r="AH199" i="17"/>
  <c r="V199" i="17"/>
  <c r="J199" i="17"/>
  <c r="AD199" i="17"/>
  <c r="O199" i="17"/>
  <c r="AC199" i="17"/>
  <c r="N199" i="17"/>
  <c r="AB199" i="17"/>
  <c r="M199" i="17"/>
  <c r="AA199" i="17"/>
  <c r="L199" i="17"/>
  <c r="Y199" i="17"/>
  <c r="G199" i="17"/>
  <c r="X199" i="17"/>
  <c r="F199" i="17"/>
  <c r="U199" i="17"/>
  <c r="E199" i="17"/>
  <c r="S199" i="17"/>
  <c r="R199" i="17"/>
  <c r="AG199" i="17"/>
  <c r="AE199" i="17"/>
  <c r="Z199" i="17"/>
  <c r="Q199" i="17"/>
  <c r="P199" i="17"/>
  <c r="I199" i="17"/>
  <c r="AF211" i="17"/>
  <c r="T211" i="17"/>
  <c r="H211" i="17"/>
  <c r="AI211" i="17"/>
  <c r="W211" i="17"/>
  <c r="K211" i="17"/>
  <c r="AH211" i="17"/>
  <c r="V211" i="17"/>
  <c r="J211" i="17"/>
  <c r="AA211" i="17"/>
  <c r="L211" i="17"/>
  <c r="Z211" i="17"/>
  <c r="I211" i="17"/>
  <c r="Y211" i="17"/>
  <c r="G211" i="17"/>
  <c r="X211" i="17"/>
  <c r="F211" i="17"/>
  <c r="U211" i="17"/>
  <c r="E211" i="17"/>
  <c r="S211" i="17"/>
  <c r="R211" i="17"/>
  <c r="AG211" i="17"/>
  <c r="Q211" i="17"/>
  <c r="AE211" i="17"/>
  <c r="P211" i="17"/>
  <c r="AD211" i="17"/>
  <c r="O211" i="17"/>
  <c r="AC211" i="17"/>
  <c r="AB211" i="17"/>
  <c r="N211" i="17"/>
  <c r="M211" i="17"/>
  <c r="AF223" i="17"/>
  <c r="T223" i="17"/>
  <c r="H223" i="17"/>
  <c r="AE223" i="17"/>
  <c r="S223" i="17"/>
  <c r="G223" i="17"/>
  <c r="AD223" i="17"/>
  <c r="AB223" i="17"/>
  <c r="AI223" i="17"/>
  <c r="W223" i="17"/>
  <c r="K223" i="17"/>
  <c r="AH223" i="17"/>
  <c r="V223" i="17"/>
  <c r="J223" i="17"/>
  <c r="R223" i="17"/>
  <c r="Q223" i="17"/>
  <c r="P223" i="17"/>
  <c r="O223" i="17"/>
  <c r="N223" i="17"/>
  <c r="AG223" i="17"/>
  <c r="M223" i="17"/>
  <c r="AC223" i="17"/>
  <c r="L223" i="17"/>
  <c r="AA223" i="17"/>
  <c r="I223" i="17"/>
  <c r="Z223" i="17"/>
  <c r="F223" i="17"/>
  <c r="Y223" i="17"/>
  <c r="E223" i="17"/>
  <c r="X223" i="17"/>
  <c r="U223" i="17"/>
  <c r="AC235" i="17"/>
  <c r="Q235" i="17"/>
  <c r="E235" i="17"/>
  <c r="AE235" i="17"/>
  <c r="S235" i="17"/>
  <c r="G235" i="17"/>
  <c r="X235" i="17"/>
  <c r="J235" i="17"/>
  <c r="W235" i="17"/>
  <c r="I235" i="17"/>
  <c r="V235" i="17"/>
  <c r="H235" i="17"/>
  <c r="AI235" i="17"/>
  <c r="U235" i="17"/>
  <c r="F235" i="17"/>
  <c r="AH235" i="17"/>
  <c r="T235" i="17"/>
  <c r="AG235" i="17"/>
  <c r="R235" i="17"/>
  <c r="AD235" i="17"/>
  <c r="O235" i="17"/>
  <c r="AB235" i="17"/>
  <c r="N235" i="17"/>
  <c r="AA235" i="17"/>
  <c r="M235" i="17"/>
  <c r="Z235" i="17"/>
  <c r="L235" i="17"/>
  <c r="AF235" i="17"/>
  <c r="Y235" i="17"/>
  <c r="P235" i="17"/>
  <c r="K235" i="17"/>
  <c r="AH259" i="17"/>
  <c r="V259" i="17"/>
  <c r="J259" i="17"/>
  <c r="AG259" i="17"/>
  <c r="U259" i="17"/>
  <c r="I259" i="17"/>
  <c r="AE259" i="17"/>
  <c r="Q259" i="17"/>
  <c r="T259" i="17"/>
  <c r="F259" i="17"/>
  <c r="AI259" i="17"/>
  <c r="S259" i="17"/>
  <c r="E259" i="17"/>
  <c r="AC259" i="17"/>
  <c r="L259" i="17"/>
  <c r="O259" i="17"/>
  <c r="AF259" i="17"/>
  <c r="N259" i="17"/>
  <c r="AD259" i="17"/>
  <c r="G259" i="17"/>
  <c r="AB259" i="17"/>
  <c r="AA259" i="17"/>
  <c r="Z259" i="17"/>
  <c r="Y259" i="17"/>
  <c r="X259" i="17"/>
  <c r="R259" i="17"/>
  <c r="P259" i="17"/>
  <c r="M259" i="17"/>
  <c r="K259" i="17"/>
  <c r="W259" i="17"/>
  <c r="H259" i="17"/>
  <c r="AF105" i="18"/>
  <c r="T105" i="18"/>
  <c r="H105" i="18"/>
  <c r="AI105" i="18"/>
  <c r="W105" i="18"/>
  <c r="K105" i="18"/>
  <c r="AH105" i="18"/>
  <c r="V105" i="18"/>
  <c r="J105" i="18"/>
  <c r="AC105" i="18"/>
  <c r="N105" i="18"/>
  <c r="AB105" i="18"/>
  <c r="M105" i="18"/>
  <c r="AA105" i="18"/>
  <c r="G105" i="18"/>
  <c r="AG105" i="18"/>
  <c r="O105" i="18"/>
  <c r="AE105" i="18"/>
  <c r="L105" i="18"/>
  <c r="Z105" i="18"/>
  <c r="Y105" i="18"/>
  <c r="S105" i="18"/>
  <c r="F105" i="18"/>
  <c r="R105" i="18"/>
  <c r="Q105" i="18"/>
  <c r="P105" i="18"/>
  <c r="I105" i="18"/>
  <c r="E105" i="18"/>
  <c r="AD105" i="18"/>
  <c r="X105" i="18"/>
  <c r="U105" i="18"/>
  <c r="AA143" i="18"/>
  <c r="O143" i="18"/>
  <c r="AF143" i="18"/>
  <c r="S143" i="18"/>
  <c r="F143" i="18"/>
  <c r="AI143" i="18"/>
  <c r="V143" i="18"/>
  <c r="I143" i="18"/>
  <c r="AH143" i="18"/>
  <c r="U143" i="18"/>
  <c r="H143" i="18"/>
  <c r="T143" i="18"/>
  <c r="R143" i="18"/>
  <c r="X143" i="18"/>
  <c r="W143" i="18"/>
  <c r="AB143" i="18"/>
  <c r="G143" i="18"/>
  <c r="Z143" i="18"/>
  <c r="E143" i="18"/>
  <c r="AE143" i="18"/>
  <c r="AD143" i="18"/>
  <c r="AC143" i="18"/>
  <c r="Q143" i="18"/>
  <c r="K143" i="18"/>
  <c r="J143" i="18"/>
  <c r="AG143" i="18"/>
  <c r="Y143" i="18"/>
  <c r="P143" i="18"/>
  <c r="N143" i="18"/>
  <c r="M143" i="18"/>
  <c r="L143" i="18"/>
  <c r="AA155" i="18"/>
  <c r="O155" i="18"/>
  <c r="AD155" i="18"/>
  <c r="R155" i="18"/>
  <c r="F155" i="18"/>
  <c r="AC155" i="18"/>
  <c r="Q155" i="18"/>
  <c r="E155" i="18"/>
  <c r="W155" i="18"/>
  <c r="H155" i="18"/>
  <c r="Z155" i="18"/>
  <c r="K155" i="18"/>
  <c r="Y155" i="18"/>
  <c r="J155" i="18"/>
  <c r="T155" i="18"/>
  <c r="S155" i="18"/>
  <c r="AF155" i="18"/>
  <c r="AE155" i="18"/>
  <c r="AI155" i="18"/>
  <c r="L155" i="18"/>
  <c r="AH155" i="18"/>
  <c r="I155" i="18"/>
  <c r="AB155" i="18"/>
  <c r="X155" i="18"/>
  <c r="V155" i="18"/>
  <c r="P155" i="18"/>
  <c r="AG155" i="18"/>
  <c r="U155" i="18"/>
  <c r="N155" i="18"/>
  <c r="M155" i="18"/>
  <c r="G155" i="18"/>
  <c r="AG167" i="18"/>
  <c r="U167" i="18"/>
  <c r="I167" i="18"/>
  <c r="AD167" i="18"/>
  <c r="Q167" i="18"/>
  <c r="AH167" i="18"/>
  <c r="T167" i="18"/>
  <c r="G167" i="18"/>
  <c r="AF167" i="18"/>
  <c r="S167" i="18"/>
  <c r="F167" i="18"/>
  <c r="W167" i="18"/>
  <c r="Z167" i="18"/>
  <c r="J167" i="18"/>
  <c r="Y167" i="18"/>
  <c r="H167" i="18"/>
  <c r="M167" i="18"/>
  <c r="AI167" i="18"/>
  <c r="L167" i="18"/>
  <c r="R167" i="18"/>
  <c r="P167" i="18"/>
  <c r="AA167" i="18"/>
  <c r="X167" i="18"/>
  <c r="AE167" i="18"/>
  <c r="N167" i="18"/>
  <c r="K167" i="18"/>
  <c r="E167" i="18"/>
  <c r="AC167" i="18"/>
  <c r="AB167" i="18"/>
  <c r="V167" i="18"/>
  <c r="O167" i="18"/>
  <c r="AG191" i="18"/>
  <c r="X191" i="18"/>
  <c r="L191" i="18"/>
  <c r="AE191" i="18"/>
  <c r="R191" i="18"/>
  <c r="E191" i="18"/>
  <c r="AI191" i="18"/>
  <c r="U191" i="18"/>
  <c r="H191" i="18"/>
  <c r="AH191" i="18"/>
  <c r="T191" i="18"/>
  <c r="G191" i="18"/>
  <c r="W191" i="18"/>
  <c r="AA191" i="18"/>
  <c r="J191" i="18"/>
  <c r="Z191" i="18"/>
  <c r="I191" i="18"/>
  <c r="V191" i="18"/>
  <c r="S191" i="18"/>
  <c r="AC191" i="18"/>
  <c r="AB191" i="18"/>
  <c r="Y191" i="18"/>
  <c r="M191" i="18"/>
  <c r="K191" i="18"/>
  <c r="F191" i="18"/>
  <c r="AF191" i="18"/>
  <c r="AD191" i="18"/>
  <c r="Q191" i="18"/>
  <c r="P191" i="18"/>
  <c r="O191" i="18"/>
  <c r="N191" i="18"/>
  <c r="AG203" i="18"/>
  <c r="U203" i="18"/>
  <c r="I203" i="18"/>
  <c r="X203" i="18"/>
  <c r="L203" i="18"/>
  <c r="AB203" i="18"/>
  <c r="N203" i="18"/>
  <c r="Z203" i="18"/>
  <c r="J203" i="18"/>
  <c r="AD203" i="18"/>
  <c r="O203" i="18"/>
  <c r="AC203" i="18"/>
  <c r="M203" i="18"/>
  <c r="T203" i="18"/>
  <c r="Y203" i="18"/>
  <c r="E203" i="18"/>
  <c r="W203" i="18"/>
  <c r="P203" i="18"/>
  <c r="K203" i="18"/>
  <c r="S203" i="18"/>
  <c r="R203" i="18"/>
  <c r="Q203" i="18"/>
  <c r="H203" i="18"/>
  <c r="AE203" i="18"/>
  <c r="AI203" i="18"/>
  <c r="AH203" i="18"/>
  <c r="AF203" i="18"/>
  <c r="AA203" i="18"/>
  <c r="V203" i="18"/>
  <c r="G203" i="18"/>
  <c r="F203" i="18"/>
  <c r="AG227" i="18"/>
  <c r="U227" i="18"/>
  <c r="I227" i="18"/>
  <c r="X227" i="18"/>
  <c r="L227" i="18"/>
  <c r="AI227" i="18"/>
  <c r="W227" i="18"/>
  <c r="K227" i="18"/>
  <c r="AF227" i="18"/>
  <c r="Q227" i="18"/>
  <c r="V227" i="18"/>
  <c r="F227" i="18"/>
  <c r="Y227" i="18"/>
  <c r="AB227" i="18"/>
  <c r="H227" i="18"/>
  <c r="AA227" i="18"/>
  <c r="G227" i="18"/>
  <c r="P227" i="18"/>
  <c r="T227" i="18"/>
  <c r="S227" i="18"/>
  <c r="O227" i="18"/>
  <c r="N227" i="18"/>
  <c r="AC227" i="18"/>
  <c r="Z227" i="18"/>
  <c r="AH227" i="18"/>
  <c r="R227" i="18"/>
  <c r="M227" i="18"/>
  <c r="J227" i="18"/>
  <c r="E227" i="18"/>
  <c r="AE227" i="18"/>
  <c r="AD227" i="18"/>
  <c r="AA263" i="18"/>
  <c r="O263" i="18"/>
  <c r="Z263" i="18"/>
  <c r="N263" i="18"/>
  <c r="Y263" i="18"/>
  <c r="M263" i="18"/>
  <c r="AI263" i="18"/>
  <c r="W263" i="18"/>
  <c r="K263" i="18"/>
  <c r="AD263" i="18"/>
  <c r="R263" i="18"/>
  <c r="F263" i="18"/>
  <c r="AC263" i="18"/>
  <c r="Q263" i="18"/>
  <c r="E263" i="18"/>
  <c r="L263" i="18"/>
  <c r="T263" i="18"/>
  <c r="S263" i="18"/>
  <c r="AE263" i="18"/>
  <c r="AB263" i="18"/>
  <c r="H263" i="18"/>
  <c r="AH263" i="18"/>
  <c r="G263" i="18"/>
  <c r="AG263" i="18"/>
  <c r="I263" i="18"/>
  <c r="U263" i="18"/>
  <c r="P263" i="18"/>
  <c r="V263" i="18"/>
  <c r="J263" i="18"/>
  <c r="AF263" i="18"/>
  <c r="X263" i="18"/>
  <c r="AE140" i="17"/>
  <c r="S140" i="17"/>
  <c r="G140" i="17"/>
  <c r="AD140" i="17"/>
  <c r="R140" i="17"/>
  <c r="F140" i="17"/>
  <c r="W140" i="17"/>
  <c r="I140" i="17"/>
  <c r="V140" i="17"/>
  <c r="H140" i="17"/>
  <c r="AI140" i="17"/>
  <c r="U140" i="17"/>
  <c r="E140" i="17"/>
  <c r="AF140" i="17"/>
  <c r="P140" i="17"/>
  <c r="AB140" i="17"/>
  <c r="N140" i="17"/>
  <c r="AA140" i="17"/>
  <c r="M140" i="17"/>
  <c r="J140" i="17"/>
  <c r="AH140" i="17"/>
  <c r="AG140" i="17"/>
  <c r="AC140" i="17"/>
  <c r="Z140" i="17"/>
  <c r="Y140" i="17"/>
  <c r="X140" i="17"/>
  <c r="T140" i="17"/>
  <c r="Q140" i="17"/>
  <c r="O140" i="17"/>
  <c r="L140" i="17"/>
  <c r="K140" i="17"/>
  <c r="AE152" i="17"/>
  <c r="S152" i="17"/>
  <c r="G152" i="17"/>
  <c r="AD152" i="17"/>
  <c r="R152" i="17"/>
  <c r="F152" i="17"/>
  <c r="Y152" i="17"/>
  <c r="K152" i="17"/>
  <c r="X152" i="17"/>
  <c r="J152" i="17"/>
  <c r="W152" i="17"/>
  <c r="I152" i="17"/>
  <c r="V152" i="17"/>
  <c r="H152" i="17"/>
  <c r="AI152" i="17"/>
  <c r="U152" i="17"/>
  <c r="E152" i="17"/>
  <c r="AH152" i="17"/>
  <c r="T152" i="17"/>
  <c r="AG152" i="17"/>
  <c r="Q152" i="17"/>
  <c r="AF152" i="17"/>
  <c r="P152" i="17"/>
  <c r="AC152" i="17"/>
  <c r="O152" i="17"/>
  <c r="AB152" i="17"/>
  <c r="AA152" i="17"/>
  <c r="Z152" i="17"/>
  <c r="N152" i="17"/>
  <c r="M152" i="17"/>
  <c r="L152" i="17"/>
  <c r="Y164" i="17"/>
  <c r="M164" i="17"/>
  <c r="X164" i="17"/>
  <c r="L164" i="17"/>
  <c r="AB164" i="17"/>
  <c r="N164" i="17"/>
  <c r="AA164" i="17"/>
  <c r="K164" i="17"/>
  <c r="Z164" i="17"/>
  <c r="J164" i="17"/>
  <c r="W164" i="17"/>
  <c r="I164" i="17"/>
  <c r="V164" i="17"/>
  <c r="H164" i="17"/>
  <c r="AI164" i="17"/>
  <c r="U164" i="17"/>
  <c r="G164" i="17"/>
  <c r="AH164" i="17"/>
  <c r="T164" i="17"/>
  <c r="F164" i="17"/>
  <c r="AG164" i="17"/>
  <c r="S164" i="17"/>
  <c r="E164" i="17"/>
  <c r="AF164" i="17"/>
  <c r="R164" i="17"/>
  <c r="AE164" i="17"/>
  <c r="Q164" i="17"/>
  <c r="AD164" i="17"/>
  <c r="AC164" i="17"/>
  <c r="P164" i="17"/>
  <c r="O164" i="17"/>
  <c r="AA176" i="17"/>
  <c r="O176" i="17"/>
  <c r="W176" i="17"/>
  <c r="J176" i="17"/>
  <c r="AI176" i="17"/>
  <c r="V176" i="17"/>
  <c r="I176" i="17"/>
  <c r="Z176" i="17"/>
  <c r="K176" i="17"/>
  <c r="Y176" i="17"/>
  <c r="H176" i="17"/>
  <c r="X176" i="17"/>
  <c r="G176" i="17"/>
  <c r="U176" i="17"/>
  <c r="F176" i="17"/>
  <c r="T176" i="17"/>
  <c r="E176" i="17"/>
  <c r="AH176" i="17"/>
  <c r="S176" i="17"/>
  <c r="AG176" i="17"/>
  <c r="R176" i="17"/>
  <c r="AF176" i="17"/>
  <c r="Q176" i="17"/>
  <c r="AE176" i="17"/>
  <c r="P176" i="17"/>
  <c r="AD176" i="17"/>
  <c r="N176" i="17"/>
  <c r="M176" i="17"/>
  <c r="L176" i="17"/>
  <c r="AC176" i="17"/>
  <c r="AB176" i="17"/>
  <c r="AB188" i="17"/>
  <c r="P188" i="17"/>
  <c r="AA188" i="17"/>
  <c r="O188" i="17"/>
  <c r="AF188" i="17"/>
  <c r="R188" i="17"/>
  <c r="AE188" i="17"/>
  <c r="Q188" i="17"/>
  <c r="AC188" i="17"/>
  <c r="K188" i="17"/>
  <c r="Z188" i="17"/>
  <c r="J188" i="17"/>
  <c r="Y188" i="17"/>
  <c r="I188" i="17"/>
  <c r="X188" i="17"/>
  <c r="H188" i="17"/>
  <c r="W188" i="17"/>
  <c r="G188" i="17"/>
  <c r="V188" i="17"/>
  <c r="F188" i="17"/>
  <c r="U188" i="17"/>
  <c r="E188" i="17"/>
  <c r="T188" i="17"/>
  <c r="AI188" i="17"/>
  <c r="S188" i="17"/>
  <c r="AH188" i="17"/>
  <c r="N188" i="17"/>
  <c r="AG188" i="17"/>
  <c r="AD188" i="17"/>
  <c r="M188" i="17"/>
  <c r="L188" i="17"/>
  <c r="Y200" i="17"/>
  <c r="M200" i="17"/>
  <c r="AB200" i="17"/>
  <c r="P200" i="17"/>
  <c r="AA200" i="17"/>
  <c r="O200" i="17"/>
  <c r="AF200" i="17"/>
  <c r="Q200" i="17"/>
  <c r="AE200" i="17"/>
  <c r="N200" i="17"/>
  <c r="AD200" i="17"/>
  <c r="L200" i="17"/>
  <c r="AC200" i="17"/>
  <c r="K200" i="17"/>
  <c r="X200" i="17"/>
  <c r="I200" i="17"/>
  <c r="W200" i="17"/>
  <c r="H200" i="17"/>
  <c r="V200" i="17"/>
  <c r="G200" i="17"/>
  <c r="U200" i="17"/>
  <c r="F200" i="17"/>
  <c r="AI200" i="17"/>
  <c r="T200" i="17"/>
  <c r="E200" i="17"/>
  <c r="AH200" i="17"/>
  <c r="AG200" i="17"/>
  <c r="Z200" i="17"/>
  <c r="S200" i="17"/>
  <c r="R200" i="17"/>
  <c r="J200" i="17"/>
  <c r="Y212" i="17"/>
  <c r="M212" i="17"/>
  <c r="AB212" i="17"/>
  <c r="P212" i="17"/>
  <c r="AA212" i="17"/>
  <c r="O212" i="17"/>
  <c r="AC212" i="17"/>
  <c r="K212" i="17"/>
  <c r="Z212" i="17"/>
  <c r="J212" i="17"/>
  <c r="X212" i="17"/>
  <c r="I212" i="17"/>
  <c r="W212" i="17"/>
  <c r="H212" i="17"/>
  <c r="V212" i="17"/>
  <c r="G212" i="17"/>
  <c r="U212" i="17"/>
  <c r="F212" i="17"/>
  <c r="AI212" i="17"/>
  <c r="T212" i="17"/>
  <c r="E212" i="17"/>
  <c r="AH212" i="17"/>
  <c r="S212" i="17"/>
  <c r="AG212" i="17"/>
  <c r="R212" i="17"/>
  <c r="AF212" i="17"/>
  <c r="Q212" i="17"/>
  <c r="AE212" i="17"/>
  <c r="AD212" i="17"/>
  <c r="N212" i="17"/>
  <c r="L212" i="17"/>
  <c r="Y224" i="17"/>
  <c r="M224" i="17"/>
  <c r="X224" i="17"/>
  <c r="L224" i="17"/>
  <c r="AI224" i="17"/>
  <c r="W224" i="17"/>
  <c r="K224" i="17"/>
  <c r="AG224" i="17"/>
  <c r="U224" i="17"/>
  <c r="I224" i="17"/>
  <c r="AD224" i="17"/>
  <c r="AC224" i="17"/>
  <c r="Q224" i="17"/>
  <c r="E224" i="17"/>
  <c r="AB224" i="17"/>
  <c r="P224" i="17"/>
  <c r="AA224" i="17"/>
  <c r="O224" i="17"/>
  <c r="N224" i="17"/>
  <c r="J224" i="17"/>
  <c r="H224" i="17"/>
  <c r="G224" i="17"/>
  <c r="AH224" i="17"/>
  <c r="F224" i="17"/>
  <c r="AF224" i="17"/>
  <c r="AE224" i="17"/>
  <c r="Z224" i="17"/>
  <c r="V224" i="17"/>
  <c r="T224" i="17"/>
  <c r="S224" i="17"/>
  <c r="R224" i="17"/>
  <c r="AH236" i="17"/>
  <c r="V236" i="17"/>
  <c r="J236" i="17"/>
  <c r="X236" i="17"/>
  <c r="L236" i="17"/>
  <c r="U236" i="17"/>
  <c r="G236" i="17"/>
  <c r="AI236" i="17"/>
  <c r="T236" i="17"/>
  <c r="F236" i="17"/>
  <c r="AG236" i="17"/>
  <c r="S236" i="17"/>
  <c r="E236" i="17"/>
  <c r="AF236" i="17"/>
  <c r="R236" i="17"/>
  <c r="AE236" i="17"/>
  <c r="Q236" i="17"/>
  <c r="AD236" i="17"/>
  <c r="P236" i="17"/>
  <c r="AB236" i="17"/>
  <c r="N236" i="17"/>
  <c r="AA236" i="17"/>
  <c r="M236" i="17"/>
  <c r="Z236" i="17"/>
  <c r="K236" i="17"/>
  <c r="Y236" i="17"/>
  <c r="I236" i="17"/>
  <c r="AC236" i="17"/>
  <c r="W236" i="17"/>
  <c r="O236" i="17"/>
  <c r="H236" i="17"/>
  <c r="AI248" i="17"/>
  <c r="W248" i="17"/>
  <c r="K248" i="17"/>
  <c r="Y248" i="17"/>
  <c r="M248" i="17"/>
  <c r="U248" i="17"/>
  <c r="G248" i="17"/>
  <c r="Z248" i="17"/>
  <c r="J248" i="17"/>
  <c r="X248" i="17"/>
  <c r="I248" i="17"/>
  <c r="R248" i="17"/>
  <c r="AH248" i="17"/>
  <c r="Q248" i="17"/>
  <c r="AG248" i="17"/>
  <c r="P248" i="17"/>
  <c r="AF248" i="17"/>
  <c r="O248" i="17"/>
  <c r="AE248" i="17"/>
  <c r="N248" i="17"/>
  <c r="AD248" i="17"/>
  <c r="L248" i="17"/>
  <c r="AB248" i="17"/>
  <c r="F248" i="17"/>
  <c r="AA248" i="17"/>
  <c r="E248" i="17"/>
  <c r="V248" i="17"/>
  <c r="T248" i="17"/>
  <c r="H248" i="17"/>
  <c r="AC248" i="17"/>
  <c r="S248" i="17"/>
  <c r="AA260" i="17"/>
  <c r="O260" i="17"/>
  <c r="Z260" i="17"/>
  <c r="N260" i="17"/>
  <c r="AD260" i="17"/>
  <c r="P260" i="17"/>
  <c r="AG260" i="17"/>
  <c r="S260" i="17"/>
  <c r="E260" i="17"/>
  <c r="AF260" i="17"/>
  <c r="R260" i="17"/>
  <c r="T260" i="17"/>
  <c r="W260" i="17"/>
  <c r="F260" i="17"/>
  <c r="V260" i="17"/>
  <c r="AB260" i="17"/>
  <c r="Y260" i="17"/>
  <c r="X260" i="17"/>
  <c r="U260" i="17"/>
  <c r="Q260" i="17"/>
  <c r="M260" i="17"/>
  <c r="K260" i="17"/>
  <c r="AI260" i="17"/>
  <c r="J260" i="17"/>
  <c r="AH260" i="17"/>
  <c r="I260" i="17"/>
  <c r="AE260" i="17"/>
  <c r="H260" i="17"/>
  <c r="AC260" i="17"/>
  <c r="L260" i="17"/>
  <c r="G260" i="17"/>
  <c r="X113" i="18"/>
  <c r="L113" i="18"/>
  <c r="AA113" i="18"/>
  <c r="O113" i="18"/>
  <c r="Z113" i="18"/>
  <c r="N113" i="18"/>
  <c r="U113" i="18"/>
  <c r="F113" i="18"/>
  <c r="AI113" i="18"/>
  <c r="T113" i="18"/>
  <c r="E113" i="18"/>
  <c r="AD113" i="18"/>
  <c r="J113" i="18"/>
  <c r="AG113" i="18"/>
  <c r="P113" i="18"/>
  <c r="AF113" i="18"/>
  <c r="M113" i="18"/>
  <c r="I113" i="18"/>
  <c r="AH113" i="18"/>
  <c r="H113" i="18"/>
  <c r="AB113" i="18"/>
  <c r="R113" i="18"/>
  <c r="AE113" i="18"/>
  <c r="AC113" i="18"/>
  <c r="Y113" i="18"/>
  <c r="W113" i="18"/>
  <c r="V113" i="18"/>
  <c r="S113" i="18"/>
  <c r="Q113" i="18"/>
  <c r="K113" i="18"/>
  <c r="G113" i="18"/>
  <c r="AF144" i="18"/>
  <c r="T144" i="18"/>
  <c r="H144" i="18"/>
  <c r="AA144" i="18"/>
  <c r="N144" i="18"/>
  <c r="AD144" i="18"/>
  <c r="Q144" i="18"/>
  <c r="AC144" i="18"/>
  <c r="P144" i="18"/>
  <c r="X144" i="18"/>
  <c r="G144" i="18"/>
  <c r="W144" i="18"/>
  <c r="F144" i="18"/>
  <c r="AH144" i="18"/>
  <c r="L144" i="18"/>
  <c r="AG144" i="18"/>
  <c r="K144" i="18"/>
  <c r="R144" i="18"/>
  <c r="O144" i="18"/>
  <c r="AE144" i="18"/>
  <c r="AB144" i="18"/>
  <c r="Z144" i="18"/>
  <c r="V144" i="18"/>
  <c r="I144" i="18"/>
  <c r="E144" i="18"/>
  <c r="AI144" i="18"/>
  <c r="Y144" i="18"/>
  <c r="U144" i="18"/>
  <c r="S144" i="18"/>
  <c r="M144" i="18"/>
  <c r="J144" i="18"/>
  <c r="AF156" i="18"/>
  <c r="T156" i="18"/>
  <c r="H156" i="18"/>
  <c r="AI156" i="18"/>
  <c r="W156" i="18"/>
  <c r="K156" i="18"/>
  <c r="AH156" i="18"/>
  <c r="V156" i="18"/>
  <c r="J156" i="18"/>
  <c r="Y156" i="18"/>
  <c r="G156" i="18"/>
  <c r="AB156" i="18"/>
  <c r="M156" i="18"/>
  <c r="AA156" i="18"/>
  <c r="L156" i="18"/>
  <c r="AE156" i="18"/>
  <c r="I156" i="18"/>
  <c r="AD156" i="18"/>
  <c r="F156" i="18"/>
  <c r="X156" i="18"/>
  <c r="U156" i="18"/>
  <c r="AG156" i="18"/>
  <c r="AC156" i="18"/>
  <c r="S156" i="18"/>
  <c r="N156" i="18"/>
  <c r="E156" i="18"/>
  <c r="Z156" i="18"/>
  <c r="R156" i="18"/>
  <c r="Q156" i="18"/>
  <c r="P156" i="18"/>
  <c r="O156" i="18"/>
  <c r="AC168" i="18"/>
  <c r="Z168" i="18"/>
  <c r="N168" i="18"/>
  <c r="Y168" i="18"/>
  <c r="L168" i="18"/>
  <c r="AD168" i="18"/>
  <c r="P168" i="18"/>
  <c r="AB168" i="18"/>
  <c r="O168" i="18"/>
  <c r="X168" i="18"/>
  <c r="H168" i="18"/>
  <c r="AF168" i="18"/>
  <c r="K168" i="18"/>
  <c r="AE168" i="18"/>
  <c r="J168" i="18"/>
  <c r="AA168" i="18"/>
  <c r="E168" i="18"/>
  <c r="W168" i="18"/>
  <c r="AI168" i="18"/>
  <c r="R168" i="18"/>
  <c r="Q168" i="18"/>
  <c r="U168" i="18"/>
  <c r="T168" i="18"/>
  <c r="M168" i="18"/>
  <c r="I168" i="18"/>
  <c r="G168" i="18"/>
  <c r="AG168" i="18"/>
  <c r="V168" i="18"/>
  <c r="AH168" i="18"/>
  <c r="S168" i="18"/>
  <c r="F168" i="18"/>
  <c r="AC180" i="18"/>
  <c r="Q180" i="18"/>
  <c r="E180" i="18"/>
  <c r="AF180" i="18"/>
  <c r="S180" i="18"/>
  <c r="F180" i="18"/>
  <c r="AH180" i="18"/>
  <c r="U180" i="18"/>
  <c r="H180" i="18"/>
  <c r="AD180" i="18"/>
  <c r="N180" i="18"/>
  <c r="AI180" i="18"/>
  <c r="R180" i="18"/>
  <c r="AG180" i="18"/>
  <c r="P180" i="18"/>
  <c r="AB180" i="18"/>
  <c r="J180" i="18"/>
  <c r="AA180" i="18"/>
  <c r="I180" i="18"/>
  <c r="M180" i="18"/>
  <c r="L180" i="18"/>
  <c r="K180" i="18"/>
  <c r="G180" i="18"/>
  <c r="V180" i="18"/>
  <c r="AE180" i="18"/>
  <c r="W180" i="18"/>
  <c r="T180" i="18"/>
  <c r="O180" i="18"/>
  <c r="Z180" i="18"/>
  <c r="Y180" i="18"/>
  <c r="X180" i="18"/>
  <c r="Z192" i="18"/>
  <c r="N192" i="18"/>
  <c r="AF192" i="18"/>
  <c r="S192" i="18"/>
  <c r="F192" i="18"/>
  <c r="AC192" i="18"/>
  <c r="O192" i="18"/>
  <c r="AG192" i="18"/>
  <c r="R192" i="18"/>
  <c r="AE192" i="18"/>
  <c r="Q192" i="18"/>
  <c r="AB192" i="18"/>
  <c r="J192" i="18"/>
  <c r="AI192" i="18"/>
  <c r="M192" i="18"/>
  <c r="AH192" i="18"/>
  <c r="L192" i="18"/>
  <c r="T192" i="18"/>
  <c r="P192" i="18"/>
  <c r="W192" i="18"/>
  <c r="V192" i="18"/>
  <c r="G192" i="18"/>
  <c r="E192" i="18"/>
  <c r="AD192" i="18"/>
  <c r="K192" i="18"/>
  <c r="AA192" i="18"/>
  <c r="Y192" i="18"/>
  <c r="X192" i="18"/>
  <c r="U192" i="18"/>
  <c r="I192" i="18"/>
  <c r="H192" i="18"/>
  <c r="Z204" i="18"/>
  <c r="N204" i="18"/>
  <c r="AC204" i="18"/>
  <c r="Q204" i="18"/>
  <c r="E204" i="18"/>
  <c r="Y204" i="18"/>
  <c r="K204" i="18"/>
  <c r="AA204" i="18"/>
  <c r="J204" i="18"/>
  <c r="AE204" i="18"/>
  <c r="O204" i="18"/>
  <c r="AD204" i="18"/>
  <c r="M204" i="18"/>
  <c r="AG204" i="18"/>
  <c r="I204" i="18"/>
  <c r="R204" i="18"/>
  <c r="AI204" i="18"/>
  <c r="P204" i="18"/>
  <c r="H204" i="18"/>
  <c r="G204" i="18"/>
  <c r="T204" i="18"/>
  <c r="S204" i="18"/>
  <c r="X204" i="18"/>
  <c r="W204" i="18"/>
  <c r="L204" i="18"/>
  <c r="AH204" i="18"/>
  <c r="F204" i="18"/>
  <c r="AF204" i="18"/>
  <c r="AB204" i="18"/>
  <c r="V204" i="18"/>
  <c r="U204" i="18"/>
  <c r="Z216" i="18"/>
  <c r="N216" i="18"/>
  <c r="AC216" i="18"/>
  <c r="Q216" i="18"/>
  <c r="E216" i="18"/>
  <c r="AB216" i="18"/>
  <c r="M216" i="18"/>
  <c r="AG216" i="18"/>
  <c r="S216" i="18"/>
  <c r="V216" i="18"/>
  <c r="F216" i="18"/>
  <c r="Y216" i="18"/>
  <c r="I216" i="18"/>
  <c r="X216" i="18"/>
  <c r="H216" i="18"/>
  <c r="U216" i="18"/>
  <c r="AD216" i="18"/>
  <c r="AA216" i="18"/>
  <c r="J216" i="18"/>
  <c r="AI216" i="18"/>
  <c r="G216" i="18"/>
  <c r="O216" i="18"/>
  <c r="L216" i="18"/>
  <c r="AH216" i="18"/>
  <c r="W216" i="18"/>
  <c r="AE216" i="18"/>
  <c r="T216" i="18"/>
  <c r="R216" i="18"/>
  <c r="P216" i="18"/>
  <c r="K216" i="18"/>
  <c r="AF216" i="18"/>
  <c r="Z228" i="18"/>
  <c r="N228" i="18"/>
  <c r="AC228" i="18"/>
  <c r="Q228" i="18"/>
  <c r="E228" i="18"/>
  <c r="AB228" i="18"/>
  <c r="P228" i="18"/>
  <c r="AH228" i="18"/>
  <c r="S228" i="18"/>
  <c r="W228" i="18"/>
  <c r="H228" i="18"/>
  <c r="AE228" i="18"/>
  <c r="K228" i="18"/>
  <c r="AI228" i="18"/>
  <c r="O228" i="18"/>
  <c r="AG228" i="18"/>
  <c r="M228" i="18"/>
  <c r="J228" i="18"/>
  <c r="T228" i="18"/>
  <c r="R228" i="18"/>
  <c r="V228" i="18"/>
  <c r="U228" i="18"/>
  <c r="AA228" i="18"/>
  <c r="Y228" i="18"/>
  <c r="F228" i="18"/>
  <c r="L228" i="18"/>
  <c r="I228" i="18"/>
  <c r="AF228" i="18"/>
  <c r="AD228" i="18"/>
  <c r="X228" i="18"/>
  <c r="G228" i="18"/>
  <c r="AF240" i="18"/>
  <c r="T240" i="18"/>
  <c r="H240" i="18"/>
  <c r="AI240" i="18"/>
  <c r="W240" i="18"/>
  <c r="K240" i="18"/>
  <c r="AH240" i="18"/>
  <c r="V240" i="18"/>
  <c r="J240" i="18"/>
  <c r="S240" i="18"/>
  <c r="Y240" i="18"/>
  <c r="G240" i="18"/>
  <c r="X240" i="18"/>
  <c r="F240" i="18"/>
  <c r="AA240" i="18"/>
  <c r="AE240" i="18"/>
  <c r="M240" i="18"/>
  <c r="AC240" i="18"/>
  <c r="I240" i="18"/>
  <c r="R240" i="18"/>
  <c r="AB240" i="18"/>
  <c r="Z240" i="18"/>
  <c r="AG240" i="18"/>
  <c r="Q240" i="18"/>
  <c r="AD240" i="18"/>
  <c r="U240" i="18"/>
  <c r="P240" i="18"/>
  <c r="O240" i="18"/>
  <c r="L240" i="18"/>
  <c r="E240" i="18"/>
  <c r="N240" i="18"/>
  <c r="AF252" i="18"/>
  <c r="T252" i="18"/>
  <c r="H252" i="18"/>
  <c r="AI252" i="18"/>
  <c r="W252" i="18"/>
  <c r="K252" i="18"/>
  <c r="AH252" i="18"/>
  <c r="V252" i="18"/>
  <c r="J252" i="18"/>
  <c r="AE252" i="18"/>
  <c r="P252" i="18"/>
  <c r="S252" i="18"/>
  <c r="R252" i="18"/>
  <c r="O252" i="18"/>
  <c r="Y252" i="18"/>
  <c r="X252" i="18"/>
  <c r="U252" i="18"/>
  <c r="G252" i="18"/>
  <c r="M252" i="18"/>
  <c r="L252" i="18"/>
  <c r="Q252" i="18"/>
  <c r="F252" i="18"/>
  <c r="AB252" i="18"/>
  <c r="AA252" i="18"/>
  <c r="AC252" i="18"/>
  <c r="Z252" i="18"/>
  <c r="N252" i="18"/>
  <c r="I252" i="18"/>
  <c r="E252" i="18"/>
  <c r="AG252" i="18"/>
  <c r="AD252" i="18"/>
  <c r="AF264" i="18"/>
  <c r="T264" i="18"/>
  <c r="H264" i="18"/>
  <c r="AE264" i="18"/>
  <c r="S264" i="18"/>
  <c r="G264" i="18"/>
  <c r="AD264" i="18"/>
  <c r="R264" i="18"/>
  <c r="F264" i="18"/>
  <c r="AB264" i="18"/>
  <c r="P264" i="18"/>
  <c r="AI264" i="18"/>
  <c r="W264" i="18"/>
  <c r="K264" i="18"/>
  <c r="AH264" i="18"/>
  <c r="V264" i="18"/>
  <c r="J264" i="18"/>
  <c r="AC264" i="18"/>
  <c r="E264" i="18"/>
  <c r="M264" i="18"/>
  <c r="L264" i="18"/>
  <c r="AA264" i="18"/>
  <c r="Z264" i="18"/>
  <c r="I264" i="18"/>
  <c r="N264" i="18"/>
  <c r="U264" i="18"/>
  <c r="Q264" i="18"/>
  <c r="Y264" i="18"/>
  <c r="AG264" i="18"/>
  <c r="X264" i="18"/>
  <c r="O264" i="18"/>
  <c r="AE30" i="18"/>
  <c r="S30" i="18"/>
  <c r="G30" i="18"/>
  <c r="AH30" i="18"/>
  <c r="V30" i="18"/>
  <c r="J30" i="18"/>
  <c r="AG30" i="18"/>
  <c r="U30" i="18"/>
  <c r="I30" i="18"/>
  <c r="AA30" i="18"/>
  <c r="L30" i="18"/>
  <c r="Z30" i="18"/>
  <c r="K30" i="18"/>
  <c r="AD30" i="18"/>
  <c r="O30" i="18"/>
  <c r="AB30" i="18"/>
  <c r="E30" i="18"/>
  <c r="AI30" i="18"/>
  <c r="M30" i="18"/>
  <c r="AF30" i="18"/>
  <c r="H30" i="18"/>
  <c r="AC30" i="18"/>
  <c r="Y30" i="18"/>
  <c r="X30" i="18"/>
  <c r="W30" i="18"/>
  <c r="T30" i="18"/>
  <c r="R30" i="18"/>
  <c r="Q30" i="18"/>
  <c r="P30" i="18"/>
  <c r="N30" i="18"/>
  <c r="F30" i="18"/>
  <c r="AF35" i="18"/>
  <c r="T35" i="18"/>
  <c r="H35" i="18"/>
  <c r="AI35" i="18"/>
  <c r="W35" i="18"/>
  <c r="K35" i="18"/>
  <c r="AH35" i="18"/>
  <c r="V35" i="18"/>
  <c r="J35" i="18"/>
  <c r="AE35" i="18"/>
  <c r="P35" i="18"/>
  <c r="AD35" i="18"/>
  <c r="O35" i="18"/>
  <c r="S35" i="18"/>
  <c r="X35" i="18"/>
  <c r="AA35" i="18"/>
  <c r="F35" i="18"/>
  <c r="Z35" i="18"/>
  <c r="E35" i="18"/>
  <c r="R35" i="18"/>
  <c r="Q35" i="18"/>
  <c r="N35" i="18"/>
  <c r="M35" i="18"/>
  <c r="L35" i="18"/>
  <c r="I35" i="18"/>
  <c r="G35" i="18"/>
  <c r="AG35" i="18"/>
  <c r="AC35" i="18"/>
  <c r="AB35" i="18"/>
  <c r="Y35" i="18"/>
  <c r="U35" i="18"/>
  <c r="AG40" i="18"/>
  <c r="U40" i="18"/>
  <c r="I40" i="18"/>
  <c r="X40" i="18"/>
  <c r="L40" i="18"/>
  <c r="AI40" i="18"/>
  <c r="W40" i="18"/>
  <c r="K40" i="18"/>
  <c r="T40" i="18"/>
  <c r="E40" i="18"/>
  <c r="S40" i="18"/>
  <c r="Z40" i="18"/>
  <c r="H40" i="18"/>
  <c r="P40" i="18"/>
  <c r="V40" i="18"/>
  <c r="R40" i="18"/>
  <c r="AF40" i="18"/>
  <c r="G40" i="18"/>
  <c r="AE40" i="18"/>
  <c r="F40" i="18"/>
  <c r="AD40" i="18"/>
  <c r="AC40" i="18"/>
  <c r="AB40" i="18"/>
  <c r="AA40" i="18"/>
  <c r="Y40" i="18"/>
  <c r="Q40" i="18"/>
  <c r="O40" i="18"/>
  <c r="N40" i="18"/>
  <c r="M40" i="18"/>
  <c r="AH40" i="18"/>
  <c r="J40" i="18"/>
  <c r="AE191" i="17"/>
  <c r="S191" i="17"/>
  <c r="G191" i="17"/>
  <c r="AD191" i="17"/>
  <c r="R191" i="17"/>
  <c r="F191" i="17"/>
  <c r="Y191" i="17"/>
  <c r="K191" i="17"/>
  <c r="X191" i="17"/>
  <c r="J191" i="17"/>
  <c r="V191" i="17"/>
  <c r="U191" i="17"/>
  <c r="T191" i="17"/>
  <c r="AI191" i="17"/>
  <c r="Q191" i="17"/>
  <c r="AH191" i="17"/>
  <c r="P191" i="17"/>
  <c r="AG191" i="17"/>
  <c r="O191" i="17"/>
  <c r="AF191" i="17"/>
  <c r="N191" i="17"/>
  <c r="AC191" i="17"/>
  <c r="M191" i="17"/>
  <c r="AB191" i="17"/>
  <c r="L191" i="17"/>
  <c r="AA191" i="17"/>
  <c r="I191" i="17"/>
  <c r="Z191" i="17"/>
  <c r="W191" i="17"/>
  <c r="H191" i="17"/>
  <c r="E191" i="17"/>
  <c r="AI267" i="18"/>
  <c r="W267" i="18"/>
  <c r="K267" i="18"/>
  <c r="AH267" i="18"/>
  <c r="V267" i="18"/>
  <c r="J267" i="18"/>
  <c r="AG267" i="18"/>
  <c r="U267" i="18"/>
  <c r="I267" i="18"/>
  <c r="AE267" i="18"/>
  <c r="S267" i="18"/>
  <c r="G267" i="18"/>
  <c r="Z267" i="18"/>
  <c r="N267" i="18"/>
  <c r="Y267" i="18"/>
  <c r="M267" i="18"/>
  <c r="AF267" i="18"/>
  <c r="H267" i="18"/>
  <c r="P267" i="18"/>
  <c r="O267" i="18"/>
  <c r="AD267" i="18"/>
  <c r="AC267" i="18"/>
  <c r="AA267" i="18"/>
  <c r="T267" i="18"/>
  <c r="L267" i="18"/>
  <c r="F267" i="18"/>
  <c r="E267" i="18"/>
  <c r="AB267" i="18"/>
  <c r="X267" i="18"/>
  <c r="R267" i="18"/>
  <c r="Q267" i="18"/>
  <c r="Z205" i="17"/>
  <c r="N205" i="17"/>
  <c r="AC205" i="17"/>
  <c r="Q205" i="17"/>
  <c r="E205" i="17"/>
  <c r="AB205" i="17"/>
  <c r="P205" i="17"/>
  <c r="U205" i="17"/>
  <c r="F205" i="17"/>
  <c r="AI205" i="17"/>
  <c r="T205" i="17"/>
  <c r="AH205" i="17"/>
  <c r="S205" i="17"/>
  <c r="AG205" i="17"/>
  <c r="R205" i="17"/>
  <c r="AF205" i="17"/>
  <c r="O205" i="17"/>
  <c r="AE205" i="17"/>
  <c r="M205" i="17"/>
  <c r="AD205" i="17"/>
  <c r="L205" i="17"/>
  <c r="AA205" i="17"/>
  <c r="K205" i="17"/>
  <c r="Y205" i="17"/>
  <c r="J205" i="17"/>
  <c r="X205" i="17"/>
  <c r="I205" i="17"/>
  <c r="W205" i="17"/>
  <c r="V205" i="17"/>
  <c r="H205" i="17"/>
  <c r="G205" i="17"/>
  <c r="AD185" i="18"/>
  <c r="R185" i="18"/>
  <c r="F185" i="18"/>
  <c r="AH185" i="18"/>
  <c r="U185" i="18"/>
  <c r="H185" i="18"/>
  <c r="X185" i="18"/>
  <c r="W185" i="18"/>
  <c r="J185" i="18"/>
  <c r="AG185" i="18"/>
  <c r="P185" i="18"/>
  <c r="T185" i="18"/>
  <c r="S185" i="18"/>
  <c r="Y185" i="18"/>
  <c r="V185" i="18"/>
  <c r="AB185" i="18"/>
  <c r="G185" i="18"/>
  <c r="AA185" i="18"/>
  <c r="E185" i="18"/>
  <c r="M185" i="18"/>
  <c r="L185" i="18"/>
  <c r="Q185" i="18"/>
  <c r="I185" i="18"/>
  <c r="AI185" i="18"/>
  <c r="AF185" i="18"/>
  <c r="AE185" i="18"/>
  <c r="AC185" i="18"/>
  <c r="Z185" i="18"/>
  <c r="O185" i="18"/>
  <c r="N185" i="18"/>
  <c r="K185" i="18"/>
  <c r="AB66" i="17"/>
  <c r="P66" i="17"/>
  <c r="AA66" i="17"/>
  <c r="O66" i="17"/>
  <c r="Z66" i="17"/>
  <c r="N66" i="17"/>
  <c r="X66" i="17"/>
  <c r="L66" i="17"/>
  <c r="AH66" i="17"/>
  <c r="V66" i="17"/>
  <c r="J66" i="17"/>
  <c r="AG66" i="17"/>
  <c r="U66" i="17"/>
  <c r="I66" i="17"/>
  <c r="AF66" i="17"/>
  <c r="T66" i="17"/>
  <c r="H66" i="17"/>
  <c r="M66" i="17"/>
  <c r="K66" i="17"/>
  <c r="G66" i="17"/>
  <c r="AI66" i="17"/>
  <c r="F66" i="17"/>
  <c r="AE66" i="17"/>
  <c r="E66" i="17"/>
  <c r="AD66" i="17"/>
  <c r="AC66" i="17"/>
  <c r="Y66" i="17"/>
  <c r="W66" i="17"/>
  <c r="R66" i="17"/>
  <c r="S66" i="17"/>
  <c r="Q66" i="17"/>
  <c r="AF114" i="17"/>
  <c r="T114" i="17"/>
  <c r="H114" i="17"/>
  <c r="AE114" i="17"/>
  <c r="S114" i="17"/>
  <c r="G114" i="17"/>
  <c r="AC114" i="17"/>
  <c r="O114" i="17"/>
  <c r="AB114" i="17"/>
  <c r="N114" i="17"/>
  <c r="AH114" i="17"/>
  <c r="P114" i="17"/>
  <c r="AG114" i="17"/>
  <c r="M114" i="17"/>
  <c r="AD114" i="17"/>
  <c r="L114" i="17"/>
  <c r="AA114" i="17"/>
  <c r="K114" i="17"/>
  <c r="Z114" i="17"/>
  <c r="J114" i="17"/>
  <c r="Y114" i="17"/>
  <c r="I114" i="17"/>
  <c r="X114" i="17"/>
  <c r="F114" i="17"/>
  <c r="W114" i="17"/>
  <c r="E114" i="17"/>
  <c r="V114" i="17"/>
  <c r="U114" i="17"/>
  <c r="AI114" i="17"/>
  <c r="R114" i="17"/>
  <c r="Q114" i="17"/>
  <c r="Y127" i="17"/>
  <c r="M127" i="17"/>
  <c r="X127" i="17"/>
  <c r="L127" i="17"/>
  <c r="AD127" i="17"/>
  <c r="P127" i="17"/>
  <c r="AC127" i="17"/>
  <c r="O127" i="17"/>
  <c r="AA127" i="17"/>
  <c r="I127" i="17"/>
  <c r="Z127" i="17"/>
  <c r="H127" i="17"/>
  <c r="W127" i="17"/>
  <c r="G127" i="17"/>
  <c r="V127" i="17"/>
  <c r="F127" i="17"/>
  <c r="U127" i="17"/>
  <c r="E127" i="17"/>
  <c r="T127" i="17"/>
  <c r="AI127" i="17"/>
  <c r="S127" i="17"/>
  <c r="AH127" i="17"/>
  <c r="R127" i="17"/>
  <c r="AG127" i="17"/>
  <c r="Q127" i="17"/>
  <c r="AF127" i="17"/>
  <c r="N127" i="17"/>
  <c r="AE127" i="17"/>
  <c r="AB127" i="17"/>
  <c r="K127" i="17"/>
  <c r="J127" i="17"/>
  <c r="X141" i="17"/>
  <c r="L141" i="17"/>
  <c r="AI141" i="17"/>
  <c r="W141" i="17"/>
  <c r="K141" i="17"/>
  <c r="AH141" i="17"/>
  <c r="T141" i="17"/>
  <c r="F141" i="17"/>
  <c r="AG141" i="17"/>
  <c r="S141" i="17"/>
  <c r="E141" i="17"/>
  <c r="AF141" i="17"/>
  <c r="R141" i="17"/>
  <c r="AD141" i="17"/>
  <c r="AC141" i="17"/>
  <c r="O141" i="17"/>
  <c r="AB141" i="17"/>
  <c r="AA141" i="17"/>
  <c r="M141" i="17"/>
  <c r="Z141" i="17"/>
  <c r="J141" i="17"/>
  <c r="G141" i="17"/>
  <c r="AE141" i="17"/>
  <c r="Y141" i="17"/>
  <c r="V141" i="17"/>
  <c r="U141" i="17"/>
  <c r="Q141" i="17"/>
  <c r="P141" i="17"/>
  <c r="N141" i="17"/>
  <c r="I141" i="17"/>
  <c r="H141" i="17"/>
  <c r="AD153" i="17"/>
  <c r="R153" i="17"/>
  <c r="AC153" i="17"/>
  <c r="Q153" i="17"/>
  <c r="E153" i="17"/>
  <c r="W153" i="17"/>
  <c r="AA153" i="17"/>
  <c r="M153" i="17"/>
  <c r="Z153" i="17"/>
  <c r="L153" i="17"/>
  <c r="AB153" i="17"/>
  <c r="I153" i="17"/>
  <c r="Y153" i="17"/>
  <c r="H153" i="17"/>
  <c r="X153" i="17"/>
  <c r="G153" i="17"/>
  <c r="V153" i="17"/>
  <c r="F153" i="17"/>
  <c r="U153" i="17"/>
  <c r="T153" i="17"/>
  <c r="S153" i="17"/>
  <c r="AI153" i="17"/>
  <c r="P153" i="17"/>
  <c r="AH153" i="17"/>
  <c r="O153" i="17"/>
  <c r="N153" i="17"/>
  <c r="K153" i="17"/>
  <c r="J153" i="17"/>
  <c r="AG153" i="17"/>
  <c r="AF153" i="17"/>
  <c r="AE153" i="17"/>
  <c r="AD165" i="17"/>
  <c r="R165" i="17"/>
  <c r="F165" i="17"/>
  <c r="AC165" i="17"/>
  <c r="Q165" i="17"/>
  <c r="E165" i="17"/>
  <c r="Y165" i="17"/>
  <c r="K165" i="17"/>
  <c r="X165" i="17"/>
  <c r="J165" i="17"/>
  <c r="W165" i="17"/>
  <c r="I165" i="17"/>
  <c r="V165" i="17"/>
  <c r="H165" i="17"/>
  <c r="AI165" i="17"/>
  <c r="U165" i="17"/>
  <c r="G165" i="17"/>
  <c r="AH165" i="17"/>
  <c r="T165" i="17"/>
  <c r="AG165" i="17"/>
  <c r="S165" i="17"/>
  <c r="AF165" i="17"/>
  <c r="P165" i="17"/>
  <c r="AE165" i="17"/>
  <c r="O165" i="17"/>
  <c r="AB165" i="17"/>
  <c r="N165" i="17"/>
  <c r="AA165" i="17"/>
  <c r="Z165" i="17"/>
  <c r="M165" i="17"/>
  <c r="L165" i="17"/>
  <c r="AF177" i="17"/>
  <c r="T177" i="17"/>
  <c r="H177" i="17"/>
  <c r="AE177" i="17"/>
  <c r="R177" i="17"/>
  <c r="E177" i="17"/>
  <c r="AD177" i="17"/>
  <c r="Q177" i="17"/>
  <c r="Z177" i="17"/>
  <c r="K177" i="17"/>
  <c r="Y177" i="17"/>
  <c r="J177" i="17"/>
  <c r="X177" i="17"/>
  <c r="I177" i="17"/>
  <c r="W177" i="17"/>
  <c r="G177" i="17"/>
  <c r="V177" i="17"/>
  <c r="F177" i="17"/>
  <c r="U177" i="17"/>
  <c r="AI177" i="17"/>
  <c r="S177" i="17"/>
  <c r="AH177" i="17"/>
  <c r="P177" i="17"/>
  <c r="AG177" i="17"/>
  <c r="O177" i="17"/>
  <c r="AC177" i="17"/>
  <c r="N177" i="17"/>
  <c r="AB177" i="17"/>
  <c r="AA177" i="17"/>
  <c r="M177" i="17"/>
  <c r="L177" i="17"/>
  <c r="AG189" i="17"/>
  <c r="U189" i="17"/>
  <c r="I189" i="17"/>
  <c r="AF189" i="17"/>
  <c r="T189" i="17"/>
  <c r="H189" i="17"/>
  <c r="AC189" i="17"/>
  <c r="O189" i="17"/>
  <c r="AB189" i="17"/>
  <c r="N189" i="17"/>
  <c r="AH189" i="17"/>
  <c r="P189" i="17"/>
  <c r="AE189" i="17"/>
  <c r="M189" i="17"/>
  <c r="AD189" i="17"/>
  <c r="L189" i="17"/>
  <c r="AA189" i="17"/>
  <c r="K189" i="17"/>
  <c r="Z189" i="17"/>
  <c r="J189" i="17"/>
  <c r="Y189" i="17"/>
  <c r="G189" i="17"/>
  <c r="X189" i="17"/>
  <c r="F189" i="17"/>
  <c r="W189" i="17"/>
  <c r="E189" i="17"/>
  <c r="V189" i="17"/>
  <c r="S189" i="17"/>
  <c r="AI189" i="17"/>
  <c r="R189" i="17"/>
  <c r="Q189" i="17"/>
  <c r="AD201" i="17"/>
  <c r="R201" i="17"/>
  <c r="F201" i="17"/>
  <c r="AG201" i="17"/>
  <c r="U201" i="17"/>
  <c r="I201" i="17"/>
  <c r="AF201" i="17"/>
  <c r="T201" i="17"/>
  <c r="H201" i="17"/>
  <c r="AH201" i="17"/>
  <c r="P201" i="17"/>
  <c r="AE201" i="17"/>
  <c r="O201" i="17"/>
  <c r="AC201" i="17"/>
  <c r="N201" i="17"/>
  <c r="AB201" i="17"/>
  <c r="M201" i="17"/>
  <c r="AA201" i="17"/>
  <c r="L201" i="17"/>
  <c r="Z201" i="17"/>
  <c r="K201" i="17"/>
  <c r="Y201" i="17"/>
  <c r="J201" i="17"/>
  <c r="X201" i="17"/>
  <c r="G201" i="17"/>
  <c r="W201" i="17"/>
  <c r="E201" i="17"/>
  <c r="V201" i="17"/>
  <c r="AI201" i="17"/>
  <c r="S201" i="17"/>
  <c r="Q201" i="17"/>
  <c r="AD213" i="17"/>
  <c r="R213" i="17"/>
  <c r="F213" i="17"/>
  <c r="AG213" i="17"/>
  <c r="U213" i="17"/>
  <c r="I213" i="17"/>
  <c r="AF213" i="17"/>
  <c r="T213" i="17"/>
  <c r="H213" i="17"/>
  <c r="AB213" i="17"/>
  <c r="M213" i="17"/>
  <c r="AA213" i="17"/>
  <c r="L213" i="17"/>
  <c r="Z213" i="17"/>
  <c r="K213" i="17"/>
  <c r="Y213" i="17"/>
  <c r="J213" i="17"/>
  <c r="X213" i="17"/>
  <c r="G213" i="17"/>
  <c r="W213" i="17"/>
  <c r="E213" i="17"/>
  <c r="V213" i="17"/>
  <c r="S213" i="17"/>
  <c r="AI213" i="17"/>
  <c r="Q213" i="17"/>
  <c r="AH213" i="17"/>
  <c r="P213" i="17"/>
  <c r="AE213" i="17"/>
  <c r="AC213" i="17"/>
  <c r="O213" i="17"/>
  <c r="N213" i="17"/>
  <c r="AD225" i="17"/>
  <c r="R225" i="17"/>
  <c r="F225" i="17"/>
  <c r="AC225" i="17"/>
  <c r="Q225" i="17"/>
  <c r="E225" i="17"/>
  <c r="AB225" i="17"/>
  <c r="P225" i="17"/>
  <c r="AA225" i="17"/>
  <c r="Z225" i="17"/>
  <c r="N225" i="17"/>
  <c r="Y225" i="17"/>
  <c r="AI225" i="17"/>
  <c r="W225" i="17"/>
  <c r="K225" i="17"/>
  <c r="AH225" i="17"/>
  <c r="V225" i="17"/>
  <c r="J225" i="17"/>
  <c r="AG225" i="17"/>
  <c r="U225" i="17"/>
  <c r="I225" i="17"/>
  <c r="AF225" i="17"/>
  <c r="T225" i="17"/>
  <c r="H225" i="17"/>
  <c r="O225" i="17"/>
  <c r="M225" i="17"/>
  <c r="L225" i="17"/>
  <c r="G225" i="17"/>
  <c r="AE225" i="17"/>
  <c r="X225" i="17"/>
  <c r="S225" i="17"/>
  <c r="AA237" i="17"/>
  <c r="O237" i="17"/>
  <c r="AC237" i="17"/>
  <c r="Q237" i="17"/>
  <c r="E237" i="17"/>
  <c r="AH237" i="17"/>
  <c r="T237" i="17"/>
  <c r="F237" i="17"/>
  <c r="AG237" i="17"/>
  <c r="S237" i="17"/>
  <c r="AF237" i="17"/>
  <c r="R237" i="17"/>
  <c r="AE237" i="17"/>
  <c r="P237" i="17"/>
  <c r="AD237" i="17"/>
  <c r="N237" i="17"/>
  <c r="AB237" i="17"/>
  <c r="M237" i="17"/>
  <c r="Y237" i="17"/>
  <c r="K237" i="17"/>
  <c r="X237" i="17"/>
  <c r="J237" i="17"/>
  <c r="W237" i="17"/>
  <c r="I237" i="17"/>
  <c r="V237" i="17"/>
  <c r="H237" i="17"/>
  <c r="AI237" i="17"/>
  <c r="Z237" i="17"/>
  <c r="U237" i="17"/>
  <c r="L237" i="17"/>
  <c r="G237" i="17"/>
  <c r="AB249" i="17"/>
  <c r="P249" i="17"/>
  <c r="AD249" i="17"/>
  <c r="R249" i="17"/>
  <c r="F249" i="17"/>
  <c r="AH249" i="17"/>
  <c r="T249" i="17"/>
  <c r="E249" i="17"/>
  <c r="W249" i="17"/>
  <c r="I249" i="17"/>
  <c r="V249" i="17"/>
  <c r="H249" i="17"/>
  <c r="Z249" i="17"/>
  <c r="G249" i="17"/>
  <c r="Y249" i="17"/>
  <c r="X249" i="17"/>
  <c r="U249" i="17"/>
  <c r="S249" i="17"/>
  <c r="Q249" i="17"/>
  <c r="AG249" i="17"/>
  <c r="N249" i="17"/>
  <c r="AF249" i="17"/>
  <c r="M249" i="17"/>
  <c r="AE249" i="17"/>
  <c r="L249" i="17"/>
  <c r="AC249" i="17"/>
  <c r="K249" i="17"/>
  <c r="AI249" i="17"/>
  <c r="AA249" i="17"/>
  <c r="O249" i="17"/>
  <c r="J249" i="17"/>
  <c r="AF261" i="17"/>
  <c r="T261" i="17"/>
  <c r="H261" i="17"/>
  <c r="AE261" i="17"/>
  <c r="S261" i="17"/>
  <c r="G261" i="17"/>
  <c r="AA261" i="17"/>
  <c r="M261" i="17"/>
  <c r="AD261" i="17"/>
  <c r="P261" i="17"/>
  <c r="AC261" i="17"/>
  <c r="O261" i="17"/>
  <c r="Y261" i="17"/>
  <c r="F261" i="17"/>
  <c r="AG261" i="17"/>
  <c r="K261" i="17"/>
  <c r="AB261" i="17"/>
  <c r="J261" i="17"/>
  <c r="V261" i="17"/>
  <c r="U261" i="17"/>
  <c r="R261" i="17"/>
  <c r="Q261" i="17"/>
  <c r="N261" i="17"/>
  <c r="L261" i="17"/>
  <c r="AI261" i="17"/>
  <c r="E261" i="17"/>
  <c r="AH261" i="17"/>
  <c r="Z261" i="17"/>
  <c r="X261" i="17"/>
  <c r="I261" i="17"/>
  <c r="W261" i="17"/>
  <c r="AB121" i="18"/>
  <c r="P121" i="18"/>
  <c r="AE121" i="18"/>
  <c r="S121" i="18"/>
  <c r="G121" i="18"/>
  <c r="AD121" i="18"/>
  <c r="R121" i="18"/>
  <c r="F121" i="18"/>
  <c r="AC121" i="18"/>
  <c r="M121" i="18"/>
  <c r="AA121" i="18"/>
  <c r="L121" i="18"/>
  <c r="AG121" i="18"/>
  <c r="K121" i="18"/>
  <c r="AF121" i="18"/>
  <c r="J121" i="18"/>
  <c r="Q121" i="18"/>
  <c r="AI121" i="18"/>
  <c r="O121" i="18"/>
  <c r="Z121" i="18"/>
  <c r="Y121" i="18"/>
  <c r="V121" i="18"/>
  <c r="H121" i="18"/>
  <c r="E121" i="18"/>
  <c r="U121" i="18"/>
  <c r="T121" i="18"/>
  <c r="N121" i="18"/>
  <c r="I121" i="18"/>
  <c r="AH121" i="18"/>
  <c r="X121" i="18"/>
  <c r="W121" i="18"/>
  <c r="Y145" i="18"/>
  <c r="M145" i="18"/>
  <c r="AI145" i="18"/>
  <c r="V145" i="18"/>
  <c r="I145" i="18"/>
  <c r="Z145" i="18"/>
  <c r="L145" i="18"/>
  <c r="X145" i="18"/>
  <c r="K145" i="18"/>
  <c r="AC145" i="18"/>
  <c r="J145" i="18"/>
  <c r="AB145" i="18"/>
  <c r="H145" i="18"/>
  <c r="U145" i="18"/>
  <c r="T145" i="18"/>
  <c r="AD145" i="18"/>
  <c r="F145" i="18"/>
  <c r="AA145" i="18"/>
  <c r="E145" i="18"/>
  <c r="AG145" i="18"/>
  <c r="AF145" i="18"/>
  <c r="AE145" i="18"/>
  <c r="S145" i="18"/>
  <c r="N145" i="18"/>
  <c r="G145" i="18"/>
  <c r="AH145" i="18"/>
  <c r="W145" i="18"/>
  <c r="R145" i="18"/>
  <c r="Q145" i="18"/>
  <c r="P145" i="18"/>
  <c r="O145" i="18"/>
  <c r="Y157" i="18"/>
  <c r="M157" i="18"/>
  <c r="AB157" i="18"/>
  <c r="P157" i="18"/>
  <c r="AA157" i="18"/>
  <c r="O157" i="18"/>
  <c r="X157" i="18"/>
  <c r="I157" i="18"/>
  <c r="AD157" i="18"/>
  <c r="L157" i="18"/>
  <c r="AC157" i="18"/>
  <c r="K157" i="18"/>
  <c r="U157" i="18"/>
  <c r="T157" i="18"/>
  <c r="S157" i="18"/>
  <c r="R157" i="18"/>
  <c r="Z157" i="18"/>
  <c r="W157" i="18"/>
  <c r="G157" i="18"/>
  <c r="F157" i="18"/>
  <c r="AI157" i="18"/>
  <c r="E157" i="18"/>
  <c r="AG157" i="18"/>
  <c r="N157" i="18"/>
  <c r="J157" i="18"/>
  <c r="H157" i="18"/>
  <c r="AH157" i="18"/>
  <c r="AF157" i="18"/>
  <c r="AE157" i="18"/>
  <c r="V157" i="18"/>
  <c r="Q157" i="18"/>
  <c r="AH169" i="18"/>
  <c r="V169" i="18"/>
  <c r="J169" i="18"/>
  <c r="AF169" i="18"/>
  <c r="S169" i="18"/>
  <c r="F169" i="18"/>
  <c r="AI169" i="18"/>
  <c r="U169" i="18"/>
  <c r="H169" i="18"/>
  <c r="Z169" i="18"/>
  <c r="K169" i="18"/>
  <c r="AC169" i="18"/>
  <c r="N169" i="18"/>
  <c r="AB169" i="18"/>
  <c r="M169" i="18"/>
  <c r="P169" i="18"/>
  <c r="T169" i="18"/>
  <c r="R169" i="18"/>
  <c r="Y169" i="18"/>
  <c r="X169" i="18"/>
  <c r="AE169" i="18"/>
  <c r="Q169" i="18"/>
  <c r="O169" i="18"/>
  <c r="AD169" i="18"/>
  <c r="AA169" i="18"/>
  <c r="AG169" i="18"/>
  <c r="L169" i="18"/>
  <c r="W169" i="18"/>
  <c r="I169" i="18"/>
  <c r="G169" i="18"/>
  <c r="E169" i="18"/>
  <c r="AH181" i="18"/>
  <c r="V181" i="18"/>
  <c r="J181" i="18"/>
  <c r="AA181" i="18"/>
  <c r="N181" i="18"/>
  <c r="AC181" i="18"/>
  <c r="P181" i="18"/>
  <c r="AE181" i="18"/>
  <c r="O181" i="18"/>
  <c r="AI181" i="18"/>
  <c r="S181" i="18"/>
  <c r="AG181" i="18"/>
  <c r="R181" i="18"/>
  <c r="U181" i="18"/>
  <c r="T181" i="18"/>
  <c r="Y181" i="18"/>
  <c r="F181" i="18"/>
  <c r="X181" i="18"/>
  <c r="E181" i="18"/>
  <c r="K181" i="18"/>
  <c r="I181" i="18"/>
  <c r="Q181" i="18"/>
  <c r="G181" i="18"/>
  <c r="AF181" i="18"/>
  <c r="AD181" i="18"/>
  <c r="M181" i="18"/>
  <c r="L181" i="18"/>
  <c r="AB181" i="18"/>
  <c r="Z181" i="18"/>
  <c r="W181" i="18"/>
  <c r="H181" i="18"/>
  <c r="AE193" i="18"/>
  <c r="S193" i="18"/>
  <c r="G193" i="18"/>
  <c r="AA193" i="18"/>
  <c r="N193" i="18"/>
  <c r="Z193" i="18"/>
  <c r="L193" i="18"/>
  <c r="AD193" i="18"/>
  <c r="P193" i="18"/>
  <c r="AC193" i="18"/>
  <c r="O193" i="18"/>
  <c r="R193" i="18"/>
  <c r="V193" i="18"/>
  <c r="U193" i="18"/>
  <c r="AI193" i="18"/>
  <c r="J193" i="18"/>
  <c r="AH193" i="18"/>
  <c r="I193" i="18"/>
  <c r="Q193" i="18"/>
  <c r="M193" i="18"/>
  <c r="K193" i="18"/>
  <c r="H193" i="18"/>
  <c r="X193" i="18"/>
  <c r="AG193" i="18"/>
  <c r="AF193" i="18"/>
  <c r="AB193" i="18"/>
  <c r="Y193" i="18"/>
  <c r="W193" i="18"/>
  <c r="T193" i="18"/>
  <c r="F193" i="18"/>
  <c r="E193" i="18"/>
  <c r="AE205" i="18"/>
  <c r="S205" i="18"/>
  <c r="G205" i="18"/>
  <c r="AH205" i="18"/>
  <c r="V205" i="18"/>
  <c r="J205" i="18"/>
  <c r="X205" i="18"/>
  <c r="I205" i="18"/>
  <c r="AA205" i="18"/>
  <c r="L205" i="18"/>
  <c r="AD205" i="18"/>
  <c r="O205" i="18"/>
  <c r="AC205" i="18"/>
  <c r="N205" i="18"/>
  <c r="U205" i="18"/>
  <c r="Z205" i="18"/>
  <c r="E205" i="18"/>
  <c r="Y205" i="18"/>
  <c r="H205" i="18"/>
  <c r="AI205" i="18"/>
  <c r="F205" i="18"/>
  <c r="P205" i="18"/>
  <c r="M205" i="18"/>
  <c r="AG205" i="18"/>
  <c r="W205" i="18"/>
  <c r="AF205" i="18"/>
  <c r="AB205" i="18"/>
  <c r="T205" i="18"/>
  <c r="R205" i="18"/>
  <c r="Q205" i="18"/>
  <c r="K205" i="18"/>
  <c r="AE217" i="18"/>
  <c r="S217" i="18"/>
  <c r="G217" i="18"/>
  <c r="AH217" i="18"/>
  <c r="V217" i="18"/>
  <c r="J217" i="18"/>
  <c r="Z217" i="18"/>
  <c r="L217" i="18"/>
  <c r="AD217" i="18"/>
  <c r="P217" i="18"/>
  <c r="Y217" i="18"/>
  <c r="H217" i="18"/>
  <c r="AC217" i="18"/>
  <c r="M217" i="18"/>
  <c r="AB217" i="18"/>
  <c r="K217" i="18"/>
  <c r="O217" i="18"/>
  <c r="T217" i="18"/>
  <c r="R217" i="18"/>
  <c r="E217" i="18"/>
  <c r="AI217" i="18"/>
  <c r="N217" i="18"/>
  <c r="I217" i="18"/>
  <c r="F217" i="18"/>
  <c r="W217" i="18"/>
  <c r="U217" i="18"/>
  <c r="AG217" i="18"/>
  <c r="AF217" i="18"/>
  <c r="AA217" i="18"/>
  <c r="X217" i="18"/>
  <c r="Q217" i="18"/>
  <c r="AE229" i="18"/>
  <c r="S229" i="18"/>
  <c r="G229" i="18"/>
  <c r="AH229" i="18"/>
  <c r="V229" i="18"/>
  <c r="J229" i="18"/>
  <c r="AG229" i="18"/>
  <c r="U229" i="18"/>
  <c r="I229" i="18"/>
  <c r="R229" i="18"/>
  <c r="Y229" i="18"/>
  <c r="H229" i="18"/>
  <c r="Q229" i="18"/>
  <c r="X229" i="18"/>
  <c r="W229" i="18"/>
  <c r="AD229" i="18"/>
  <c r="F229" i="18"/>
  <c r="M229" i="18"/>
  <c r="AI229" i="18"/>
  <c r="L229" i="18"/>
  <c r="Z229" i="18"/>
  <c r="T229" i="18"/>
  <c r="AC229" i="18"/>
  <c r="AB229" i="18"/>
  <c r="AA229" i="18"/>
  <c r="P229" i="18"/>
  <c r="K229" i="18"/>
  <c r="AF229" i="18"/>
  <c r="O229" i="18"/>
  <c r="N229" i="18"/>
  <c r="E229" i="18"/>
  <c r="Y241" i="18"/>
  <c r="M241" i="18"/>
  <c r="AB241" i="18"/>
  <c r="P241" i="18"/>
  <c r="AA241" i="18"/>
  <c r="O241" i="18"/>
  <c r="U241" i="18"/>
  <c r="F241" i="18"/>
  <c r="X241" i="18"/>
  <c r="I241" i="18"/>
  <c r="W241" i="18"/>
  <c r="H241" i="18"/>
  <c r="AI241" i="18"/>
  <c r="Q241" i="18"/>
  <c r="V241" i="18"/>
  <c r="S241" i="18"/>
  <c r="R241" i="18"/>
  <c r="AC241" i="18"/>
  <c r="Z241" i="18"/>
  <c r="AH241" i="18"/>
  <c r="AE241" i="18"/>
  <c r="J241" i="18"/>
  <c r="G241" i="18"/>
  <c r="K241" i="18"/>
  <c r="E241" i="18"/>
  <c r="AG241" i="18"/>
  <c r="AF241" i="18"/>
  <c r="AD241" i="18"/>
  <c r="T241" i="18"/>
  <c r="N241" i="18"/>
  <c r="L241" i="18"/>
  <c r="Y253" i="18"/>
  <c r="M253" i="18"/>
  <c r="AB253" i="18"/>
  <c r="P253" i="18"/>
  <c r="AA253" i="18"/>
  <c r="O253" i="18"/>
  <c r="AG253" i="18"/>
  <c r="R253" i="18"/>
  <c r="U253" i="18"/>
  <c r="F253" i="18"/>
  <c r="AI253" i="18"/>
  <c r="T253" i="18"/>
  <c r="E253" i="18"/>
  <c r="AC253" i="18"/>
  <c r="H253" i="18"/>
  <c r="AH253" i="18"/>
  <c r="L253" i="18"/>
  <c r="AF253" i="18"/>
  <c r="K253" i="18"/>
  <c r="AE253" i="18"/>
  <c r="J253" i="18"/>
  <c r="G253" i="18"/>
  <c r="Q253" i="18"/>
  <c r="N253" i="18"/>
  <c r="Z253" i="18"/>
  <c r="V253" i="18"/>
  <c r="AD253" i="18"/>
  <c r="X253" i="18"/>
  <c r="W253" i="18"/>
  <c r="S253" i="18"/>
  <c r="I253" i="18"/>
  <c r="Y265" i="18"/>
  <c r="M265" i="18"/>
  <c r="X265" i="18"/>
  <c r="L265" i="18"/>
  <c r="AI265" i="18"/>
  <c r="W265" i="18"/>
  <c r="K265" i="18"/>
  <c r="AG265" i="18"/>
  <c r="U265" i="18"/>
  <c r="I265" i="18"/>
  <c r="AB265" i="18"/>
  <c r="P265" i="18"/>
  <c r="AA265" i="18"/>
  <c r="O265" i="18"/>
  <c r="V265" i="18"/>
  <c r="AD265" i="18"/>
  <c r="F265" i="18"/>
  <c r="AC265" i="18"/>
  <c r="E265" i="18"/>
  <c r="AF265" i="18"/>
  <c r="AE265" i="18"/>
  <c r="J265" i="18"/>
  <c r="H265" i="18"/>
  <c r="G265" i="18"/>
  <c r="Z265" i="18"/>
  <c r="Q265" i="18"/>
  <c r="T265" i="18"/>
  <c r="S265" i="18"/>
  <c r="AH265" i="18"/>
  <c r="R265" i="18"/>
  <c r="N265" i="18"/>
  <c r="X6" i="18"/>
  <c r="L6" i="18"/>
  <c r="AI6" i="18"/>
  <c r="W6" i="18"/>
  <c r="K6" i="18"/>
  <c r="U6" i="18"/>
  <c r="G6" i="18"/>
  <c r="Z6" i="18"/>
  <c r="J6" i="18"/>
  <c r="Y6" i="18"/>
  <c r="I6" i="18"/>
  <c r="AA6" i="18"/>
  <c r="E6" i="18"/>
  <c r="V6" i="18"/>
  <c r="T6" i="18"/>
  <c r="S6" i="18"/>
  <c r="R6" i="18"/>
  <c r="AH6" i="18"/>
  <c r="Q6" i="18"/>
  <c r="AG6" i="18"/>
  <c r="P6" i="18"/>
  <c r="AF6" i="18"/>
  <c r="AE6" i="18"/>
  <c r="N6" i="18"/>
  <c r="AD6" i="18"/>
  <c r="M6" i="18"/>
  <c r="AC6" i="18"/>
  <c r="H6" i="18"/>
  <c r="AB6" i="18"/>
  <c r="O6" i="18"/>
  <c r="F6" i="18"/>
  <c r="AI93" i="17"/>
  <c r="W93" i="17"/>
  <c r="AH93" i="17"/>
  <c r="V93" i="17"/>
  <c r="AF93" i="17"/>
  <c r="R93" i="17"/>
  <c r="F93" i="17"/>
  <c r="AE93" i="17"/>
  <c r="Q93" i="17"/>
  <c r="E93" i="17"/>
  <c r="AA93" i="17"/>
  <c r="K93" i="17"/>
  <c r="Z93" i="17"/>
  <c r="J93" i="17"/>
  <c r="Y93" i="17"/>
  <c r="I93" i="17"/>
  <c r="X93" i="17"/>
  <c r="H93" i="17"/>
  <c r="U93" i="17"/>
  <c r="G93" i="17"/>
  <c r="T93" i="17"/>
  <c r="S93" i="17"/>
  <c r="P93" i="17"/>
  <c r="AG93" i="17"/>
  <c r="O93" i="17"/>
  <c r="AD93" i="17"/>
  <c r="AC93" i="17"/>
  <c r="AB93" i="17"/>
  <c r="N93" i="17"/>
  <c r="M93" i="17"/>
  <c r="L93" i="17"/>
  <c r="Y118" i="18"/>
  <c r="M118" i="18"/>
  <c r="AB118" i="18"/>
  <c r="P118" i="18"/>
  <c r="AA118" i="18"/>
  <c r="O118" i="18"/>
  <c r="Z118" i="18"/>
  <c r="J118" i="18"/>
  <c r="X118" i="18"/>
  <c r="I118" i="18"/>
  <c r="AD118" i="18"/>
  <c r="H118" i="18"/>
  <c r="AC118" i="18"/>
  <c r="AG118" i="18"/>
  <c r="N118" i="18"/>
  <c r="AF118" i="18"/>
  <c r="L118" i="18"/>
  <c r="G118" i="18"/>
  <c r="AI118" i="18"/>
  <c r="F118" i="18"/>
  <c r="W118" i="18"/>
  <c r="R118" i="18"/>
  <c r="Q118" i="18"/>
  <c r="S118" i="18"/>
  <c r="K118" i="18"/>
  <c r="E118" i="18"/>
  <c r="AH118" i="18"/>
  <c r="AE118" i="18"/>
  <c r="V118" i="18"/>
  <c r="U118" i="18"/>
  <c r="T118" i="18"/>
  <c r="AI229" i="17"/>
  <c r="W229" i="17"/>
  <c r="K229" i="17"/>
  <c r="Y229" i="17"/>
  <c r="M229" i="17"/>
  <c r="V229" i="17"/>
  <c r="H229" i="17"/>
  <c r="U229" i="17"/>
  <c r="G229" i="17"/>
  <c r="AH229" i="17"/>
  <c r="T229" i="17"/>
  <c r="F229" i="17"/>
  <c r="AG229" i="17"/>
  <c r="S229" i="17"/>
  <c r="E229" i="17"/>
  <c r="AF229" i="17"/>
  <c r="R229" i="17"/>
  <c r="AE229" i="17"/>
  <c r="Q229" i="17"/>
  <c r="AC229" i="17"/>
  <c r="O229" i="17"/>
  <c r="AB229" i="17"/>
  <c r="N229" i="17"/>
  <c r="AA229" i="17"/>
  <c r="L229" i="17"/>
  <c r="Z229" i="17"/>
  <c r="J229" i="17"/>
  <c r="AD229" i="17"/>
  <c r="X229" i="17"/>
  <c r="P229" i="17"/>
  <c r="I229" i="17"/>
  <c r="AA116" i="18"/>
  <c r="O116" i="18"/>
  <c r="AD116" i="18"/>
  <c r="R116" i="18"/>
  <c r="F116" i="18"/>
  <c r="AC116" i="18"/>
  <c r="Q116" i="18"/>
  <c r="E116" i="18"/>
  <c r="X116" i="18"/>
  <c r="I116" i="18"/>
  <c r="W116" i="18"/>
  <c r="H116" i="18"/>
  <c r="AG116" i="18"/>
  <c r="M116" i="18"/>
  <c r="S116" i="18"/>
  <c r="AI116" i="18"/>
  <c r="P116" i="18"/>
  <c r="U116" i="18"/>
  <c r="T116" i="18"/>
  <c r="K116" i="18"/>
  <c r="Z116" i="18"/>
  <c r="Y116" i="18"/>
  <c r="AF116" i="18"/>
  <c r="AE116" i="18"/>
  <c r="AB116" i="18"/>
  <c r="V116" i="18"/>
  <c r="N116" i="18"/>
  <c r="L116" i="18"/>
  <c r="J116" i="18"/>
  <c r="G116" i="18"/>
  <c r="AH116" i="18"/>
  <c r="AA197" i="18"/>
  <c r="O197" i="18"/>
  <c r="AH197" i="18"/>
  <c r="U197" i="18"/>
  <c r="H197" i="18"/>
  <c r="AE197" i="18"/>
  <c r="Q197" i="18"/>
  <c r="AI197" i="18"/>
  <c r="T197" i="18"/>
  <c r="F197" i="18"/>
  <c r="AG197" i="18"/>
  <c r="S197" i="18"/>
  <c r="E197" i="18"/>
  <c r="Z197" i="18"/>
  <c r="I197" i="18"/>
  <c r="AD197" i="18"/>
  <c r="L197" i="18"/>
  <c r="AC197" i="18"/>
  <c r="K197" i="18"/>
  <c r="N197" i="18"/>
  <c r="M197" i="18"/>
  <c r="V197" i="18"/>
  <c r="R197" i="18"/>
  <c r="AB197" i="18"/>
  <c r="J197" i="18"/>
  <c r="AF197" i="18"/>
  <c r="Y197" i="18"/>
  <c r="X197" i="18"/>
  <c r="W197" i="18"/>
  <c r="P197" i="18"/>
  <c r="G197" i="18"/>
  <c r="AG257" i="18"/>
  <c r="U257" i="18"/>
  <c r="I257" i="18"/>
  <c r="X257" i="18"/>
  <c r="L257" i="18"/>
  <c r="AI257" i="18"/>
  <c r="W257" i="18"/>
  <c r="K257" i="18"/>
  <c r="T257" i="18"/>
  <c r="E257" i="18"/>
  <c r="Z257" i="18"/>
  <c r="H257" i="18"/>
  <c r="Y257" i="18"/>
  <c r="G257" i="18"/>
  <c r="AE257" i="18"/>
  <c r="M257" i="18"/>
  <c r="AD257" i="18"/>
  <c r="J257" i="18"/>
  <c r="Q257" i="18"/>
  <c r="P257" i="18"/>
  <c r="AH257" i="18"/>
  <c r="O257" i="18"/>
  <c r="S257" i="18"/>
  <c r="AB257" i="18"/>
  <c r="AA257" i="18"/>
  <c r="AF257" i="18"/>
  <c r="F257" i="18"/>
  <c r="AC257" i="18"/>
  <c r="V257" i="18"/>
  <c r="R257" i="18"/>
  <c r="N257" i="18"/>
  <c r="AG107" i="17"/>
  <c r="U107" i="17"/>
  <c r="I107" i="17"/>
  <c r="AF107" i="17"/>
  <c r="T107" i="17"/>
  <c r="H107" i="17"/>
  <c r="AD107" i="17"/>
  <c r="P107" i="17"/>
  <c r="AC107" i="17"/>
  <c r="O107" i="17"/>
  <c r="Y107" i="17"/>
  <c r="G107" i="17"/>
  <c r="X107" i="17"/>
  <c r="F107" i="17"/>
  <c r="W107" i="17"/>
  <c r="E107" i="17"/>
  <c r="V107" i="17"/>
  <c r="S107" i="17"/>
  <c r="R107" i="17"/>
  <c r="AI107" i="17"/>
  <c r="Q107" i="17"/>
  <c r="AH107" i="17"/>
  <c r="N107" i="17"/>
  <c r="AE107" i="17"/>
  <c r="M107" i="17"/>
  <c r="AB107" i="17"/>
  <c r="L107" i="17"/>
  <c r="AA107" i="17"/>
  <c r="Z107" i="17"/>
  <c r="K107" i="17"/>
  <c r="J107" i="17"/>
  <c r="AE121" i="17"/>
  <c r="S121" i="17"/>
  <c r="G121" i="17"/>
  <c r="AD121" i="17"/>
  <c r="R121" i="17"/>
  <c r="F121" i="17"/>
  <c r="AB121" i="17"/>
  <c r="N121" i="17"/>
  <c r="AA121" i="17"/>
  <c r="M121" i="17"/>
  <c r="W121" i="17"/>
  <c r="E121" i="17"/>
  <c r="V121" i="17"/>
  <c r="U121" i="17"/>
  <c r="T121" i="17"/>
  <c r="AI121" i="17"/>
  <c r="Q121" i="17"/>
  <c r="AH121" i="17"/>
  <c r="P121" i="17"/>
  <c r="AG121" i="17"/>
  <c r="O121" i="17"/>
  <c r="AF121" i="17"/>
  <c r="L121" i="17"/>
  <c r="AC121" i="17"/>
  <c r="K121" i="17"/>
  <c r="Z121" i="17"/>
  <c r="J121" i="17"/>
  <c r="Y121" i="17"/>
  <c r="X121" i="17"/>
  <c r="I121" i="17"/>
  <c r="H121" i="17"/>
  <c r="AC142" i="17"/>
  <c r="Q142" i="17"/>
  <c r="E142" i="17"/>
  <c r="AB142" i="17"/>
  <c r="P142" i="17"/>
  <c r="AG142" i="17"/>
  <c r="S142" i="17"/>
  <c r="AF142" i="17"/>
  <c r="R142" i="17"/>
  <c r="AE142" i="17"/>
  <c r="O142" i="17"/>
  <c r="AD142" i="17"/>
  <c r="N142" i="17"/>
  <c r="AA142" i="17"/>
  <c r="M142" i="17"/>
  <c r="Z142" i="17"/>
  <c r="L142" i="17"/>
  <c r="Y142" i="17"/>
  <c r="K142" i="17"/>
  <c r="X142" i="17"/>
  <c r="J142" i="17"/>
  <c r="W142" i="17"/>
  <c r="I142" i="17"/>
  <c r="H142" i="17"/>
  <c r="G142" i="17"/>
  <c r="F142" i="17"/>
  <c r="AI142" i="17"/>
  <c r="AH142" i="17"/>
  <c r="V142" i="17"/>
  <c r="U142" i="17"/>
  <c r="T142" i="17"/>
  <c r="AI154" i="17"/>
  <c r="W154" i="17"/>
  <c r="K154" i="17"/>
  <c r="AH154" i="17"/>
  <c r="V154" i="17"/>
  <c r="J154" i="17"/>
  <c r="T154" i="17"/>
  <c r="F154" i="17"/>
  <c r="AC154" i="17"/>
  <c r="Z154" i="17"/>
  <c r="L154" i="17"/>
  <c r="Y154" i="17"/>
  <c r="I154" i="17"/>
  <c r="P154" i="17"/>
  <c r="AG154" i="17"/>
  <c r="O154" i="17"/>
  <c r="AF154" i="17"/>
  <c r="N154" i="17"/>
  <c r="AE154" i="17"/>
  <c r="M154" i="17"/>
  <c r="AD154" i="17"/>
  <c r="H154" i="17"/>
  <c r="AB154" i="17"/>
  <c r="G154" i="17"/>
  <c r="AA154" i="17"/>
  <c r="E154" i="17"/>
  <c r="X154" i="17"/>
  <c r="U154" i="17"/>
  <c r="S154" i="17"/>
  <c r="R154" i="17"/>
  <c r="Q154" i="17"/>
  <c r="AI166" i="17"/>
  <c r="W166" i="17"/>
  <c r="K166" i="17"/>
  <c r="AH166" i="17"/>
  <c r="V166" i="17"/>
  <c r="J166" i="17"/>
  <c r="X166" i="17"/>
  <c r="H166" i="17"/>
  <c r="U166" i="17"/>
  <c r="G166" i="17"/>
  <c r="T166" i="17"/>
  <c r="F166" i="17"/>
  <c r="AG166" i="17"/>
  <c r="S166" i="17"/>
  <c r="E166" i="17"/>
  <c r="AF166" i="17"/>
  <c r="R166" i="17"/>
  <c r="AE166" i="17"/>
  <c r="Q166" i="17"/>
  <c r="AD166" i="17"/>
  <c r="P166" i="17"/>
  <c r="AC166" i="17"/>
  <c r="O166" i="17"/>
  <c r="AB166" i="17"/>
  <c r="N166" i="17"/>
  <c r="AA166" i="17"/>
  <c r="M166" i="17"/>
  <c r="Z166" i="17"/>
  <c r="Y166" i="17"/>
  <c r="L166" i="17"/>
  <c r="I166" i="17"/>
  <c r="Y178" i="17"/>
  <c r="M178" i="17"/>
  <c r="AA178" i="17"/>
  <c r="N178" i="17"/>
  <c r="Z178" i="17"/>
  <c r="L178" i="17"/>
  <c r="AB178" i="17"/>
  <c r="J178" i="17"/>
  <c r="X178" i="17"/>
  <c r="I178" i="17"/>
  <c r="W178" i="17"/>
  <c r="H178" i="17"/>
  <c r="V178" i="17"/>
  <c r="G178" i="17"/>
  <c r="U178" i="17"/>
  <c r="F178" i="17"/>
  <c r="AI178" i="17"/>
  <c r="T178" i="17"/>
  <c r="E178" i="17"/>
  <c r="AH178" i="17"/>
  <c r="S178" i="17"/>
  <c r="AG178" i="17"/>
  <c r="R178" i="17"/>
  <c r="AF178" i="17"/>
  <c r="Q178" i="17"/>
  <c r="AE178" i="17"/>
  <c r="P178" i="17"/>
  <c r="AD178" i="17"/>
  <c r="AC178" i="17"/>
  <c r="O178" i="17"/>
  <c r="K178" i="17"/>
  <c r="Z190" i="17"/>
  <c r="N190" i="17"/>
  <c r="Y190" i="17"/>
  <c r="M190" i="17"/>
  <c r="AB190" i="17"/>
  <c r="L190" i="17"/>
  <c r="AA190" i="17"/>
  <c r="K190" i="17"/>
  <c r="AI190" i="17"/>
  <c r="S190" i="17"/>
  <c r="AH190" i="17"/>
  <c r="R190" i="17"/>
  <c r="AG190" i="17"/>
  <c r="Q190" i="17"/>
  <c r="AF190" i="17"/>
  <c r="P190" i="17"/>
  <c r="AE190" i="17"/>
  <c r="O190" i="17"/>
  <c r="AD190" i="17"/>
  <c r="J190" i="17"/>
  <c r="AC190" i="17"/>
  <c r="I190" i="17"/>
  <c r="X190" i="17"/>
  <c r="H190" i="17"/>
  <c r="W190" i="17"/>
  <c r="G190" i="17"/>
  <c r="V190" i="17"/>
  <c r="F190" i="17"/>
  <c r="U190" i="17"/>
  <c r="T190" i="17"/>
  <c r="E190" i="17"/>
  <c r="AI202" i="17"/>
  <c r="W202" i="17"/>
  <c r="K202" i="17"/>
  <c r="Z202" i="17"/>
  <c r="N202" i="17"/>
  <c r="Y202" i="17"/>
  <c r="M202" i="17"/>
  <c r="AG202" i="17"/>
  <c r="R202" i="17"/>
  <c r="AF202" i="17"/>
  <c r="Q202" i="17"/>
  <c r="AE202" i="17"/>
  <c r="P202" i="17"/>
  <c r="AD202" i="17"/>
  <c r="O202" i="17"/>
  <c r="AC202" i="17"/>
  <c r="L202" i="17"/>
  <c r="AB202" i="17"/>
  <c r="J202" i="17"/>
  <c r="AA202" i="17"/>
  <c r="I202" i="17"/>
  <c r="X202" i="17"/>
  <c r="H202" i="17"/>
  <c r="V202" i="17"/>
  <c r="G202" i="17"/>
  <c r="U202" i="17"/>
  <c r="F202" i="17"/>
  <c r="T202" i="17"/>
  <c r="S202" i="17"/>
  <c r="E202" i="17"/>
  <c r="AH202" i="17"/>
  <c r="AI214" i="17"/>
  <c r="W214" i="17"/>
  <c r="K214" i="17"/>
  <c r="Z214" i="17"/>
  <c r="N214" i="17"/>
  <c r="Y214" i="17"/>
  <c r="M214" i="17"/>
  <c r="AD214" i="17"/>
  <c r="O214" i="17"/>
  <c r="AC214" i="17"/>
  <c r="L214" i="17"/>
  <c r="AB214" i="17"/>
  <c r="J214" i="17"/>
  <c r="AA214" i="17"/>
  <c r="I214" i="17"/>
  <c r="X214" i="17"/>
  <c r="H214" i="17"/>
  <c r="V214" i="17"/>
  <c r="G214" i="17"/>
  <c r="U214" i="17"/>
  <c r="F214" i="17"/>
  <c r="T214" i="17"/>
  <c r="E214" i="17"/>
  <c r="AH214" i="17"/>
  <c r="S214" i="17"/>
  <c r="AG214" i="17"/>
  <c r="R214" i="17"/>
  <c r="AF214" i="17"/>
  <c r="AE214" i="17"/>
  <c r="Q214" i="17"/>
  <c r="P214" i="17"/>
  <c r="AI226" i="17"/>
  <c r="W226" i="17"/>
  <c r="K226" i="17"/>
  <c r="AH226" i="17"/>
  <c r="V226" i="17"/>
  <c r="J226" i="17"/>
  <c r="AG226" i="17"/>
  <c r="U226" i="17"/>
  <c r="I226" i="17"/>
  <c r="AF226" i="17"/>
  <c r="T226" i="17"/>
  <c r="H226" i="17"/>
  <c r="AE226" i="17"/>
  <c r="S226" i="17"/>
  <c r="G226" i="17"/>
  <c r="AD226" i="17"/>
  <c r="R226" i="17"/>
  <c r="F226" i="17"/>
  <c r="AB226" i="17"/>
  <c r="P226" i="17"/>
  <c r="AA226" i="17"/>
  <c r="O226" i="17"/>
  <c r="Z226" i="17"/>
  <c r="N226" i="17"/>
  <c r="Y226" i="17"/>
  <c r="M226" i="17"/>
  <c r="AC226" i="17"/>
  <c r="X226" i="17"/>
  <c r="Q226" i="17"/>
  <c r="L226" i="17"/>
  <c r="E226" i="17"/>
  <c r="AF238" i="17"/>
  <c r="T238" i="17"/>
  <c r="H238" i="17"/>
  <c r="AH238" i="17"/>
  <c r="V238" i="17"/>
  <c r="J238" i="17"/>
  <c r="AE238" i="17"/>
  <c r="Q238" i="17"/>
  <c r="AD238" i="17"/>
  <c r="P238" i="17"/>
  <c r="AC238" i="17"/>
  <c r="O238" i="17"/>
  <c r="AB238" i="17"/>
  <c r="N238" i="17"/>
  <c r="AA238" i="17"/>
  <c r="M238" i="17"/>
  <c r="Z238" i="17"/>
  <c r="L238" i="17"/>
  <c r="X238" i="17"/>
  <c r="I238" i="17"/>
  <c r="W238" i="17"/>
  <c r="G238" i="17"/>
  <c r="U238" i="17"/>
  <c r="F238" i="17"/>
  <c r="AI238" i="17"/>
  <c r="S238" i="17"/>
  <c r="E238" i="17"/>
  <c r="Y238" i="17"/>
  <c r="R238" i="17"/>
  <c r="K238" i="17"/>
  <c r="AG238" i="17"/>
  <c r="AG250" i="17"/>
  <c r="U250" i="17"/>
  <c r="I250" i="17"/>
  <c r="AI250" i="17"/>
  <c r="W250" i="17"/>
  <c r="K250" i="17"/>
  <c r="AE250" i="17"/>
  <c r="Q250" i="17"/>
  <c r="T250" i="17"/>
  <c r="F250" i="17"/>
  <c r="AH250" i="17"/>
  <c r="S250" i="17"/>
  <c r="E250" i="17"/>
  <c r="AF250" i="17"/>
  <c r="N250" i="17"/>
  <c r="AD250" i="17"/>
  <c r="M250" i="17"/>
  <c r="AC250" i="17"/>
  <c r="L250" i="17"/>
  <c r="AB250" i="17"/>
  <c r="J250" i="17"/>
  <c r="AA250" i="17"/>
  <c r="H250" i="17"/>
  <c r="Z250" i="17"/>
  <c r="G250" i="17"/>
  <c r="X250" i="17"/>
  <c r="V250" i="17"/>
  <c r="R250" i="17"/>
  <c r="P250" i="17"/>
  <c r="Y250" i="17"/>
  <c r="O250" i="17"/>
  <c r="Y262" i="17"/>
  <c r="M262" i="17"/>
  <c r="X262" i="17"/>
  <c r="L262" i="17"/>
  <c r="Z262" i="17"/>
  <c r="J262" i="17"/>
  <c r="AC262" i="17"/>
  <c r="O262" i="17"/>
  <c r="AB262" i="17"/>
  <c r="N262" i="17"/>
  <c r="AG262" i="17"/>
  <c r="P262" i="17"/>
  <c r="S262" i="17"/>
  <c r="AI262" i="17"/>
  <c r="R262" i="17"/>
  <c r="Q262" i="17"/>
  <c r="K262" i="17"/>
  <c r="I262" i="17"/>
  <c r="AH262" i="17"/>
  <c r="H262" i="17"/>
  <c r="AF262" i="17"/>
  <c r="G262" i="17"/>
  <c r="AE262" i="17"/>
  <c r="F262" i="17"/>
  <c r="AA262" i="17"/>
  <c r="W262" i="17"/>
  <c r="V262" i="17"/>
  <c r="U262" i="17"/>
  <c r="AD262" i="17"/>
  <c r="T262" i="17"/>
  <c r="E262" i="17"/>
  <c r="AD107" i="18"/>
  <c r="R107" i="18"/>
  <c r="F107" i="18"/>
  <c r="AG107" i="18"/>
  <c r="U107" i="18"/>
  <c r="I107" i="18"/>
  <c r="AF107" i="18"/>
  <c r="T107" i="18"/>
  <c r="H107" i="18"/>
  <c r="AE107" i="18"/>
  <c r="O107" i="18"/>
  <c r="AC107" i="18"/>
  <c r="N107" i="18"/>
  <c r="X107" i="18"/>
  <c r="AA107" i="18"/>
  <c r="J107" i="18"/>
  <c r="Z107" i="18"/>
  <c r="G107" i="18"/>
  <c r="Q107" i="18"/>
  <c r="P107" i="18"/>
  <c r="K107" i="18"/>
  <c r="W107" i="18"/>
  <c r="AI107" i="18"/>
  <c r="AH107" i="18"/>
  <c r="AB107" i="18"/>
  <c r="Y107" i="18"/>
  <c r="V107" i="18"/>
  <c r="S107" i="18"/>
  <c r="M107" i="18"/>
  <c r="L107" i="18"/>
  <c r="E107" i="18"/>
  <c r="AC114" i="18"/>
  <c r="Q114" i="18"/>
  <c r="E114" i="18"/>
  <c r="AF114" i="18"/>
  <c r="T114" i="18"/>
  <c r="H114" i="18"/>
  <c r="AE114" i="18"/>
  <c r="S114" i="18"/>
  <c r="G114" i="18"/>
  <c r="W114" i="18"/>
  <c r="F114" i="18"/>
  <c r="V114" i="18"/>
  <c r="P114" i="18"/>
  <c r="X114" i="18"/>
  <c r="U114" i="18"/>
  <c r="AD114" i="18"/>
  <c r="I114" i="18"/>
  <c r="AB114" i="18"/>
  <c r="Y114" i="18"/>
  <c r="AI114" i="18"/>
  <c r="L114" i="18"/>
  <c r="AH114" i="18"/>
  <c r="K114" i="18"/>
  <c r="J114" i="18"/>
  <c r="AG114" i="18"/>
  <c r="AA114" i="18"/>
  <c r="Z114" i="18"/>
  <c r="R114" i="18"/>
  <c r="O114" i="18"/>
  <c r="N114" i="18"/>
  <c r="M114" i="18"/>
  <c r="AD146" i="18"/>
  <c r="R146" i="18"/>
  <c r="F146" i="18"/>
  <c r="AE146" i="18"/>
  <c r="Q146" i="18"/>
  <c r="AH146" i="18"/>
  <c r="U146" i="18"/>
  <c r="H146" i="18"/>
  <c r="AG146" i="18"/>
  <c r="T146" i="18"/>
  <c r="G146" i="18"/>
  <c r="AF146" i="18"/>
  <c r="N146" i="18"/>
  <c r="AC146" i="18"/>
  <c r="M146" i="18"/>
  <c r="L146" i="18"/>
  <c r="AI146" i="18"/>
  <c r="K146" i="18"/>
  <c r="S146" i="18"/>
  <c r="P146" i="18"/>
  <c r="AB146" i="18"/>
  <c r="AA146" i="18"/>
  <c r="Z146" i="18"/>
  <c r="X146" i="18"/>
  <c r="I146" i="18"/>
  <c r="E146" i="18"/>
  <c r="Y146" i="18"/>
  <c r="W146" i="18"/>
  <c r="V146" i="18"/>
  <c r="O146" i="18"/>
  <c r="J146" i="18"/>
  <c r="AD158" i="18"/>
  <c r="R158" i="18"/>
  <c r="F158" i="18"/>
  <c r="AG158" i="18"/>
  <c r="U158" i="18"/>
  <c r="I158" i="18"/>
  <c r="AF158" i="18"/>
  <c r="T158" i="18"/>
  <c r="H158" i="18"/>
  <c r="Z158" i="18"/>
  <c r="K158" i="18"/>
  <c r="AC158" i="18"/>
  <c r="N158" i="18"/>
  <c r="AB158" i="18"/>
  <c r="M158" i="18"/>
  <c r="AI158" i="18"/>
  <c r="L158" i="18"/>
  <c r="AH158" i="18"/>
  <c r="J158" i="18"/>
  <c r="P158" i="18"/>
  <c r="O158" i="18"/>
  <c r="V158" i="18"/>
  <c r="S158" i="18"/>
  <c r="G158" i="18"/>
  <c r="E158" i="18"/>
  <c r="X158" i="18"/>
  <c r="W158" i="18"/>
  <c r="AE158" i="18"/>
  <c r="AA158" i="18"/>
  <c r="Y158" i="18"/>
  <c r="Q158" i="18"/>
  <c r="AA170" i="18"/>
  <c r="O170" i="18"/>
  <c r="AB170" i="18"/>
  <c r="N170" i="18"/>
  <c r="AD170" i="18"/>
  <c r="Q170" i="18"/>
  <c r="Y170" i="18"/>
  <c r="J170" i="18"/>
  <c r="AE170" i="18"/>
  <c r="M170" i="18"/>
  <c r="AC170" i="18"/>
  <c r="L170" i="18"/>
  <c r="X170" i="18"/>
  <c r="F170" i="18"/>
  <c r="AG170" i="18"/>
  <c r="I170" i="18"/>
  <c r="AF170" i="18"/>
  <c r="H170" i="18"/>
  <c r="U170" i="18"/>
  <c r="T170" i="18"/>
  <c r="Z170" i="18"/>
  <c r="W170" i="18"/>
  <c r="V170" i="18"/>
  <c r="AI170" i="18"/>
  <c r="G170" i="18"/>
  <c r="E170" i="18"/>
  <c r="R170" i="18"/>
  <c r="P170" i="18"/>
  <c r="K170" i="18"/>
  <c r="AH170" i="18"/>
  <c r="S170" i="18"/>
  <c r="AA182" i="18"/>
  <c r="O182" i="18"/>
  <c r="AI182" i="18"/>
  <c r="V182" i="18"/>
  <c r="I182" i="18"/>
  <c r="X182" i="18"/>
  <c r="K182" i="18"/>
  <c r="AE182" i="18"/>
  <c r="P182" i="18"/>
  <c r="AH182" i="18"/>
  <c r="S182" i="18"/>
  <c r="AG182" i="18"/>
  <c r="R182" i="18"/>
  <c r="AD182" i="18"/>
  <c r="J182" i="18"/>
  <c r="AC182" i="18"/>
  <c r="H182" i="18"/>
  <c r="N182" i="18"/>
  <c r="M182" i="18"/>
  <c r="L182" i="18"/>
  <c r="G182" i="18"/>
  <c r="U182" i="18"/>
  <c r="T182" i="18"/>
  <c r="Q182" i="18"/>
  <c r="Z182" i="18"/>
  <c r="Y182" i="18"/>
  <c r="F182" i="18"/>
  <c r="E182" i="18"/>
  <c r="AF182" i="18"/>
  <c r="AB182" i="18"/>
  <c r="W182" i="18"/>
  <c r="X194" i="18"/>
  <c r="L194" i="18"/>
  <c r="AI194" i="18"/>
  <c r="V194" i="18"/>
  <c r="I194" i="18"/>
  <c r="Y194" i="18"/>
  <c r="J194" i="18"/>
  <c r="AB194" i="18"/>
  <c r="N194" i="18"/>
  <c r="AA194" i="18"/>
  <c r="M194" i="18"/>
  <c r="W194" i="18"/>
  <c r="E194" i="18"/>
  <c r="AD194" i="18"/>
  <c r="H194" i="18"/>
  <c r="AC194" i="18"/>
  <c r="G194" i="18"/>
  <c r="AF194" i="18"/>
  <c r="AE194" i="18"/>
  <c r="O194" i="18"/>
  <c r="AH194" i="18"/>
  <c r="K194" i="18"/>
  <c r="S194" i="18"/>
  <c r="R194" i="18"/>
  <c r="F194" i="18"/>
  <c r="Z194" i="18"/>
  <c r="U194" i="18"/>
  <c r="T194" i="18"/>
  <c r="Q194" i="18"/>
  <c r="P194" i="18"/>
  <c r="AG194" i="18"/>
  <c r="X206" i="18"/>
  <c r="L206" i="18"/>
  <c r="AA206" i="18"/>
  <c r="O206" i="18"/>
  <c r="AI206" i="18"/>
  <c r="U206" i="18"/>
  <c r="G206" i="18"/>
  <c r="AB206" i="18"/>
  <c r="K206" i="18"/>
  <c r="AE206" i="18"/>
  <c r="P206" i="18"/>
  <c r="AD206" i="18"/>
  <c r="N206" i="18"/>
  <c r="AG206" i="18"/>
  <c r="J206" i="18"/>
  <c r="R206" i="18"/>
  <c r="Q206" i="18"/>
  <c r="AF206" i="18"/>
  <c r="E206" i="18"/>
  <c r="AC206" i="18"/>
  <c r="I206" i="18"/>
  <c r="H206" i="18"/>
  <c r="F206" i="18"/>
  <c r="AH206" i="18"/>
  <c r="T206" i="18"/>
  <c r="S206" i="18"/>
  <c r="M206" i="18"/>
  <c r="Z206" i="18"/>
  <c r="Y206" i="18"/>
  <c r="W206" i="18"/>
  <c r="V206" i="18"/>
  <c r="X218" i="18"/>
  <c r="L218" i="18"/>
  <c r="AA218" i="18"/>
  <c r="O218" i="18"/>
  <c r="W218" i="18"/>
  <c r="I218" i="18"/>
  <c r="AC218" i="18"/>
  <c r="N218" i="18"/>
  <c r="AD218" i="18"/>
  <c r="K218" i="18"/>
  <c r="AG218" i="18"/>
  <c r="Q218" i="18"/>
  <c r="AF218" i="18"/>
  <c r="P218" i="18"/>
  <c r="AB218" i="18"/>
  <c r="F218" i="18"/>
  <c r="AI218" i="18"/>
  <c r="J218" i="18"/>
  <c r="AH218" i="18"/>
  <c r="H218" i="18"/>
  <c r="E218" i="18"/>
  <c r="R218" i="18"/>
  <c r="M218" i="18"/>
  <c r="V218" i="18"/>
  <c r="U218" i="18"/>
  <c r="G218" i="18"/>
  <c r="AE218" i="18"/>
  <c r="Z218" i="18"/>
  <c r="Y218" i="18"/>
  <c r="T218" i="18"/>
  <c r="S218" i="18"/>
  <c r="X230" i="18"/>
  <c r="L230" i="18"/>
  <c r="AA230" i="18"/>
  <c r="O230" i="18"/>
  <c r="Z230" i="18"/>
  <c r="N230" i="18"/>
  <c r="AI230" i="18"/>
  <c r="T230" i="18"/>
  <c r="E230" i="18"/>
  <c r="Y230" i="18"/>
  <c r="I230" i="18"/>
  <c r="AB230" i="18"/>
  <c r="G230" i="18"/>
  <c r="AE230" i="18"/>
  <c r="K230" i="18"/>
  <c r="AD230" i="18"/>
  <c r="J230" i="18"/>
  <c r="W230" i="18"/>
  <c r="AG230" i="18"/>
  <c r="F230" i="18"/>
  <c r="AF230" i="18"/>
  <c r="V230" i="18"/>
  <c r="U230" i="18"/>
  <c r="P230" i="18"/>
  <c r="AH230" i="18"/>
  <c r="M230" i="18"/>
  <c r="H230" i="18"/>
  <c r="R230" i="18"/>
  <c r="Q230" i="18"/>
  <c r="AC230" i="18"/>
  <c r="S230" i="18"/>
  <c r="AD242" i="18"/>
  <c r="R242" i="18"/>
  <c r="F242" i="18"/>
  <c r="AG242" i="18"/>
  <c r="U242" i="18"/>
  <c r="I242" i="18"/>
  <c r="AF242" i="18"/>
  <c r="T242" i="18"/>
  <c r="H242" i="18"/>
  <c r="W242" i="18"/>
  <c r="E242" i="18"/>
  <c r="Z242" i="18"/>
  <c r="K242" i="18"/>
  <c r="Y242" i="18"/>
  <c r="J242" i="18"/>
  <c r="AB242" i="18"/>
  <c r="AI242" i="18"/>
  <c r="N242" i="18"/>
  <c r="AE242" i="18"/>
  <c r="L242" i="18"/>
  <c r="P242" i="18"/>
  <c r="V242" i="18"/>
  <c r="S242" i="18"/>
  <c r="O242" i="18"/>
  <c r="M242" i="18"/>
  <c r="AH242" i="18"/>
  <c r="AC242" i="18"/>
  <c r="AA242" i="18"/>
  <c r="X242" i="18"/>
  <c r="Q242" i="18"/>
  <c r="G242" i="18"/>
  <c r="AD254" i="18"/>
  <c r="R254" i="18"/>
  <c r="F254" i="18"/>
  <c r="AG254" i="18"/>
  <c r="U254" i="18"/>
  <c r="I254" i="18"/>
  <c r="AF254" i="18"/>
  <c r="T254" i="18"/>
  <c r="H254" i="18"/>
  <c r="AI254" i="18"/>
  <c r="Q254" i="18"/>
  <c r="W254" i="18"/>
  <c r="E254" i="18"/>
  <c r="V254" i="18"/>
  <c r="P254" i="18"/>
  <c r="Z254" i="18"/>
  <c r="Y254" i="18"/>
  <c r="X254" i="18"/>
  <c r="K254" i="18"/>
  <c r="N254" i="18"/>
  <c r="M254" i="18"/>
  <c r="AC254" i="18"/>
  <c r="J254" i="18"/>
  <c r="G254" i="18"/>
  <c r="AB254" i="18"/>
  <c r="AA254" i="18"/>
  <c r="S254" i="18"/>
  <c r="O254" i="18"/>
  <c r="L254" i="18"/>
  <c r="AH254" i="18"/>
  <c r="AE254" i="18"/>
  <c r="AD266" i="18"/>
  <c r="R266" i="18"/>
  <c r="F266" i="18"/>
  <c r="AC266" i="18"/>
  <c r="Q266" i="18"/>
  <c r="E266" i="18"/>
  <c r="AB266" i="18"/>
  <c r="P266" i="18"/>
  <c r="Z266" i="18"/>
  <c r="N266" i="18"/>
  <c r="AG266" i="18"/>
  <c r="U266" i="18"/>
  <c r="I266" i="18"/>
  <c r="AF266" i="18"/>
  <c r="T266" i="18"/>
  <c r="H266" i="18"/>
  <c r="O266" i="18"/>
  <c r="W266" i="18"/>
  <c r="V266" i="18"/>
  <c r="AH266" i="18"/>
  <c r="AE266" i="18"/>
  <c r="K266" i="18"/>
  <c r="J266" i="18"/>
  <c r="G266" i="18"/>
  <c r="M266" i="18"/>
  <c r="L266" i="18"/>
  <c r="AI266" i="18"/>
  <c r="Y266" i="18"/>
  <c r="S266" i="18"/>
  <c r="AA266" i="18"/>
  <c r="X266" i="18"/>
  <c r="Y11" i="18"/>
  <c r="M11" i="18"/>
  <c r="X11" i="18"/>
  <c r="L11" i="18"/>
  <c r="Z11" i="18"/>
  <c r="J11" i="18"/>
  <c r="AC11" i="18"/>
  <c r="O11" i="18"/>
  <c r="AB11" i="18"/>
  <c r="N11" i="18"/>
  <c r="V11" i="18"/>
  <c r="E11" i="18"/>
  <c r="U11" i="18"/>
  <c r="T11" i="18"/>
  <c r="S11" i="18"/>
  <c r="AI11" i="18"/>
  <c r="R11" i="18"/>
  <c r="AH11" i="18"/>
  <c r="Q11" i="18"/>
  <c r="AG11" i="18"/>
  <c r="P11" i="18"/>
  <c r="AF11" i="18"/>
  <c r="K11" i="18"/>
  <c r="AE11" i="18"/>
  <c r="I11" i="18"/>
  <c r="AD11" i="18"/>
  <c r="H11" i="18"/>
  <c r="AA11" i="18"/>
  <c r="G11" i="18"/>
  <c r="W11" i="18"/>
  <c r="F11" i="18"/>
  <c r="AH57" i="18"/>
  <c r="V57" i="18"/>
  <c r="J57" i="18"/>
  <c r="Y57" i="18"/>
  <c r="M57" i="18"/>
  <c r="X57" i="18"/>
  <c r="L57" i="18"/>
  <c r="U57" i="18"/>
  <c r="F57" i="18"/>
  <c r="T57" i="18"/>
  <c r="E57" i="18"/>
  <c r="AA57" i="18"/>
  <c r="I57" i="18"/>
  <c r="W57" i="18"/>
  <c r="AC57" i="18"/>
  <c r="G57" i="18"/>
  <c r="AB57" i="18"/>
  <c r="R57" i="18"/>
  <c r="Q57" i="18"/>
  <c r="P57" i="18"/>
  <c r="O57" i="18"/>
  <c r="N57" i="18"/>
  <c r="AI57" i="18"/>
  <c r="K57" i="18"/>
  <c r="AG57" i="18"/>
  <c r="H57" i="18"/>
  <c r="AF57" i="18"/>
  <c r="AE57" i="18"/>
  <c r="AD57" i="18"/>
  <c r="Z57" i="18"/>
  <c r="S57" i="18"/>
  <c r="AH67" i="18"/>
  <c r="V67" i="18"/>
  <c r="J67" i="18"/>
  <c r="AE67" i="18"/>
  <c r="R67" i="18"/>
  <c r="E67" i="18"/>
  <c r="AI67" i="18"/>
  <c r="U67" i="18"/>
  <c r="H67" i="18"/>
  <c r="AG67" i="18"/>
  <c r="T67" i="18"/>
  <c r="G67" i="18"/>
  <c r="X67" i="18"/>
  <c r="W67" i="18"/>
  <c r="AA67" i="18"/>
  <c r="K67" i="18"/>
  <c r="P67" i="18"/>
  <c r="O67" i="18"/>
  <c r="N67" i="18"/>
  <c r="AF67" i="18"/>
  <c r="L67" i="18"/>
  <c r="AD67" i="18"/>
  <c r="I67" i="18"/>
  <c r="AC67" i="18"/>
  <c r="Y67" i="18"/>
  <c r="S67" i="18"/>
  <c r="AB67" i="18"/>
  <c r="Z67" i="18"/>
  <c r="Q67" i="18"/>
  <c r="M67" i="18"/>
  <c r="F67" i="18"/>
  <c r="Z111" i="18"/>
  <c r="N111" i="18"/>
  <c r="AC111" i="18"/>
  <c r="Q111" i="18"/>
  <c r="E111" i="18"/>
  <c r="AB111" i="18"/>
  <c r="P111" i="18"/>
  <c r="AI111" i="18"/>
  <c r="T111" i="18"/>
  <c r="AH111" i="18"/>
  <c r="S111" i="18"/>
  <c r="AG111" i="18"/>
  <c r="M111" i="18"/>
  <c r="U111" i="18"/>
  <c r="R111" i="18"/>
  <c r="W111" i="18"/>
  <c r="V111" i="18"/>
  <c r="K111" i="18"/>
  <c r="AA111" i="18"/>
  <c r="F111" i="18"/>
  <c r="Y111" i="18"/>
  <c r="X111" i="18"/>
  <c r="O111" i="18"/>
  <c r="L111" i="18"/>
  <c r="J111" i="18"/>
  <c r="I111" i="18"/>
  <c r="H111" i="18"/>
  <c r="G111" i="18"/>
  <c r="AF111" i="18"/>
  <c r="AE111" i="18"/>
  <c r="AD111" i="18"/>
  <c r="AC123" i="17"/>
  <c r="Q123" i="17"/>
  <c r="E123" i="17"/>
  <c r="AB123" i="17"/>
  <c r="P123" i="17"/>
  <c r="X123" i="17"/>
  <c r="J123" i="17"/>
  <c r="W123" i="17"/>
  <c r="I123" i="17"/>
  <c r="AE123" i="17"/>
  <c r="M123" i="17"/>
  <c r="AD123" i="17"/>
  <c r="L123" i="17"/>
  <c r="AA123" i="17"/>
  <c r="K123" i="17"/>
  <c r="Z123" i="17"/>
  <c r="H123" i="17"/>
  <c r="Y123" i="17"/>
  <c r="G123" i="17"/>
  <c r="V123" i="17"/>
  <c r="F123" i="17"/>
  <c r="U123" i="17"/>
  <c r="T123" i="17"/>
  <c r="AI123" i="17"/>
  <c r="S123" i="17"/>
  <c r="AH123" i="17"/>
  <c r="R123" i="17"/>
  <c r="AG123" i="17"/>
  <c r="AF123" i="17"/>
  <c r="O123" i="17"/>
  <c r="N123" i="17"/>
  <c r="P148" i="5"/>
  <c r="Q148" i="5"/>
  <c r="I148" i="5"/>
  <c r="G151" i="24" s="1"/>
  <c r="I148" i="4"/>
  <c r="G151" i="2" s="1"/>
  <c r="D97" i="7"/>
  <c r="V97" i="7" s="1"/>
  <c r="D109" i="7"/>
  <c r="V109" i="7" s="1"/>
  <c r="D115" i="7"/>
  <c r="V115" i="7" s="1"/>
  <c r="D121" i="7"/>
  <c r="V121" i="7" s="1"/>
  <c r="D127" i="7"/>
  <c r="V127" i="7" s="1"/>
  <c r="D133" i="7"/>
  <c r="V133" i="7" s="1"/>
  <c r="F6" i="5"/>
  <c r="S148" i="4"/>
  <c r="Q151" i="2" s="1"/>
  <c r="S148" i="5"/>
  <c r="Q151" i="24" s="1"/>
  <c r="AD152" i="2"/>
  <c r="Z152" i="2"/>
  <c r="AC152" i="2"/>
  <c r="D13" i="7"/>
  <c r="V13" i="7" s="1"/>
  <c r="D19" i="7"/>
  <c r="V19" i="7" s="1"/>
  <c r="D25" i="7"/>
  <c r="V25" i="7" s="1"/>
  <c r="D31" i="7"/>
  <c r="V31" i="7" s="1"/>
  <c r="AA49" i="1"/>
  <c r="AA111" i="1" s="1"/>
  <c r="D61" i="7"/>
  <c r="D49" i="7"/>
  <c r="F148" i="5"/>
  <c r="D151" i="24" s="1"/>
  <c r="F56" i="1" s="1"/>
  <c r="J110" i="1"/>
  <c r="AG152" i="2"/>
  <c r="AH152" i="2"/>
  <c r="Y152" i="2"/>
  <c r="N148" i="5"/>
  <c r="L151" i="24" s="1"/>
  <c r="Y147" i="5"/>
  <c r="W150" i="24" s="1"/>
  <c r="W152" i="24" s="1"/>
  <c r="X147" i="4"/>
  <c r="V150" i="2" s="1"/>
  <c r="V152" i="2" s="1"/>
  <c r="D55" i="7"/>
  <c r="D103" i="7"/>
  <c r="V103" i="7" s="1"/>
  <c r="Y147" i="4"/>
  <c r="X147" i="5"/>
  <c r="W60" i="1"/>
  <c r="D79" i="7"/>
  <c r="V79" i="7" s="1"/>
  <c r="W147" i="5"/>
  <c r="U150" i="24" s="1"/>
  <c r="U148" i="5"/>
  <c r="S151" i="24" s="1"/>
  <c r="K60" i="1"/>
  <c r="AI60" i="1"/>
  <c r="R147" i="4"/>
  <c r="P150" i="2" s="1"/>
  <c r="R147" i="5"/>
  <c r="Q147" i="5"/>
  <c r="O150" i="24" s="1"/>
  <c r="D105" i="7"/>
  <c r="V105" i="7" s="1"/>
  <c r="D123" i="7"/>
  <c r="V123" i="7" s="1"/>
  <c r="D99" i="7"/>
  <c r="V99" i="7" s="1"/>
  <c r="D111" i="7"/>
  <c r="V111" i="7" s="1"/>
  <c r="D117" i="7"/>
  <c r="V117" i="7" s="1"/>
  <c r="D129" i="7"/>
  <c r="V129" i="7" s="1"/>
  <c r="D135" i="7"/>
  <c r="V135" i="7" s="1"/>
  <c r="O148" i="4"/>
  <c r="AH110" i="1"/>
  <c r="AG49" i="1"/>
  <c r="AG111" i="1" s="1"/>
  <c r="V110" i="1"/>
  <c r="M76" i="1"/>
  <c r="M83" i="1" s="1"/>
  <c r="Y76" i="1"/>
  <c r="Y83" i="1" s="1"/>
  <c r="N148" i="4"/>
  <c r="AG110" i="1"/>
  <c r="D73" i="7"/>
  <c r="D108" i="17"/>
  <c r="D120" i="17"/>
  <c r="T110" i="1"/>
  <c r="P60" i="1"/>
  <c r="D93" i="18"/>
  <c r="D132" i="17"/>
  <c r="AF110" i="1"/>
  <c r="AD55" i="1"/>
  <c r="D91" i="18"/>
  <c r="D40" i="17"/>
  <c r="E138" i="18"/>
  <c r="D5" i="17"/>
  <c r="D13" i="17"/>
  <c r="D82" i="18"/>
  <c r="D63" i="18"/>
  <c r="D73" i="17"/>
  <c r="D6" i="17"/>
  <c r="D58" i="17"/>
  <c r="D67" i="17"/>
  <c r="D18" i="18"/>
  <c r="D27" i="18"/>
  <c r="D49" i="17"/>
  <c r="D37" i="18"/>
  <c r="D25" i="17"/>
  <c r="D69" i="17"/>
  <c r="D90" i="18"/>
  <c r="D34" i="17"/>
  <c r="D35" i="17"/>
  <c r="D29" i="17"/>
  <c r="D99" i="18"/>
  <c r="X110" i="1"/>
  <c r="T60" i="1"/>
  <c r="AH49" i="1"/>
  <c r="AH111" i="1" s="1"/>
  <c r="F60" i="1"/>
  <c r="AD60" i="1"/>
  <c r="H76" i="1"/>
  <c r="H83" i="1" s="1"/>
  <c r="T76" i="1"/>
  <c r="T83" i="1" s="1"/>
  <c r="AB60" i="1"/>
  <c r="F76" i="1"/>
  <c r="F83" i="1" s="1"/>
  <c r="R76" i="1"/>
  <c r="R83" i="1" s="1"/>
  <c r="AD76" i="1"/>
  <c r="AD83" i="1" s="1"/>
  <c r="R60" i="1"/>
  <c r="AF76" i="1"/>
  <c r="AF83" i="1" s="1"/>
  <c r="O60" i="1"/>
  <c r="AA60" i="1"/>
  <c r="Q76" i="1"/>
  <c r="Q83" i="1" s="1"/>
  <c r="AC76" i="1"/>
  <c r="AC83" i="1" s="1"/>
  <c r="AI110" i="1"/>
  <c r="D11" i="7"/>
  <c r="V11" i="7" s="1"/>
  <c r="D17" i="7"/>
  <c r="V17" i="7" s="1"/>
  <c r="D23" i="7"/>
  <c r="V23" i="7" s="1"/>
  <c r="D29" i="7"/>
  <c r="V29" i="7" s="1"/>
  <c r="D35" i="7"/>
  <c r="V35" i="7" s="1"/>
  <c r="D42" i="7"/>
  <c r="V42" i="7" s="1"/>
  <c r="D48" i="7"/>
  <c r="V48" i="7" s="1"/>
  <c r="D54" i="7"/>
  <c r="D60" i="7"/>
  <c r="W49" i="1"/>
  <c r="W111" i="1" s="1"/>
  <c r="AI49" i="1"/>
  <c r="AI111" i="1" s="1"/>
  <c r="I60" i="1"/>
  <c r="U60" i="1"/>
  <c r="AG60" i="1"/>
  <c r="K76" i="1"/>
  <c r="K83" i="1" s="1"/>
  <c r="W76" i="1"/>
  <c r="W83" i="1" s="1"/>
  <c r="AJ110" i="1"/>
  <c r="M60" i="1"/>
  <c r="Y60" i="1"/>
  <c r="O76" i="1"/>
  <c r="O83" i="1" s="1"/>
  <c r="AA76" i="1"/>
  <c r="AA83" i="1" s="1"/>
  <c r="D111" i="17"/>
  <c r="H60" i="1"/>
  <c r="AF60" i="1"/>
  <c r="D52" i="7"/>
  <c r="D123" i="18"/>
  <c r="D46" i="7"/>
  <c r="D58" i="7"/>
  <c r="V58" i="7" s="1"/>
  <c r="D64" i="7"/>
  <c r="K110" i="1"/>
  <c r="W147" i="4"/>
  <c r="U150" i="2" s="1"/>
  <c r="U152" i="2" s="1"/>
  <c r="J60" i="1"/>
  <c r="V60" i="1"/>
  <c r="AH60" i="1"/>
  <c r="L76" i="1"/>
  <c r="L83" i="1" s="1"/>
  <c r="X76" i="1"/>
  <c r="X83" i="1" s="1"/>
  <c r="AJ76" i="1"/>
  <c r="AJ83" i="1" s="1"/>
  <c r="U49" i="1"/>
  <c r="U111" i="1" s="1"/>
  <c r="D130" i="17"/>
  <c r="D130" i="18"/>
  <c r="E5" i="2"/>
  <c r="G5" i="4" s="1"/>
  <c r="G6" i="4" s="1"/>
  <c r="D106" i="18"/>
  <c r="D106" i="17"/>
  <c r="D47" i="7"/>
  <c r="D53" i="7"/>
  <c r="D59" i="7"/>
  <c r="D65" i="7"/>
  <c r="V65" i="7" s="1"/>
  <c r="U110" i="1"/>
  <c r="Y110" i="1"/>
  <c r="AI56" i="1"/>
  <c r="D101" i="7"/>
  <c r="V101" i="7" s="1"/>
  <c r="D107" i="7"/>
  <c r="V107" i="7" s="1"/>
  <c r="D113" i="7"/>
  <c r="V113" i="7" s="1"/>
  <c r="D119" i="7"/>
  <c r="V119" i="7" s="1"/>
  <c r="D125" i="7"/>
  <c r="V125" i="7" s="1"/>
  <c r="D131" i="7"/>
  <c r="V131" i="7" s="1"/>
  <c r="D137" i="7"/>
  <c r="V137" i="7" s="1"/>
  <c r="D77" i="7"/>
  <c r="V77" i="7" s="1"/>
  <c r="D83" i="7"/>
  <c r="D89" i="7"/>
  <c r="T147" i="4"/>
  <c r="R150" i="2" s="1"/>
  <c r="AE56" i="1"/>
  <c r="AJ56" i="1"/>
  <c r="AJ57" i="1" s="1"/>
  <c r="AF56" i="1"/>
  <c r="R49" i="1"/>
  <c r="R111" i="1" s="1"/>
  <c r="AD49" i="1"/>
  <c r="AD111" i="1" s="1"/>
  <c r="S147" i="4"/>
  <c r="Q150" i="2" s="1"/>
  <c r="P147" i="4"/>
  <c r="N150" i="2" s="1"/>
  <c r="N152" i="2" s="1"/>
  <c r="AH152" i="24"/>
  <c r="O147" i="5"/>
  <c r="M150" i="24" s="1"/>
  <c r="D3" i="17"/>
  <c r="D100" i="18"/>
  <c r="D100" i="17"/>
  <c r="D11" i="17"/>
  <c r="AC56" i="1"/>
  <c r="L60" i="1"/>
  <c r="X60" i="1"/>
  <c r="AJ60" i="1"/>
  <c r="N76" i="1"/>
  <c r="N83" i="1" s="1"/>
  <c r="Z76" i="1"/>
  <c r="Z83" i="1" s="1"/>
  <c r="T49" i="1"/>
  <c r="T111" i="1" s="1"/>
  <c r="AF49" i="1"/>
  <c r="AF111" i="1" s="1"/>
  <c r="AA55" i="1"/>
  <c r="N60" i="1"/>
  <c r="Z60" i="1"/>
  <c r="P76" i="1"/>
  <c r="P83" i="1" s="1"/>
  <c r="AB76" i="1"/>
  <c r="AB83" i="1" s="1"/>
  <c r="W110" i="1"/>
  <c r="AF140" i="4"/>
  <c r="AD146" i="2" s="1"/>
  <c r="AD206" i="2" s="1"/>
  <c r="AF132" i="1" s="1"/>
  <c r="V49" i="1"/>
  <c r="I110" i="1"/>
  <c r="X49" i="1"/>
  <c r="AB110" i="1"/>
  <c r="K140" i="4"/>
  <c r="I146" i="2" s="1"/>
  <c r="I206" i="2" s="1"/>
  <c r="K132" i="1" s="1"/>
  <c r="W140" i="4"/>
  <c r="U146" i="2" s="1"/>
  <c r="U206" i="2" s="1"/>
  <c r="W132" i="1" s="1"/>
  <c r="AI140" i="4"/>
  <c r="AG146" i="2" s="1"/>
  <c r="AG206" i="2" s="1"/>
  <c r="AI132" i="1" s="1"/>
  <c r="X140" i="4"/>
  <c r="V146" i="2" s="1"/>
  <c r="V206" i="2" s="1"/>
  <c r="X132" i="1" s="1"/>
  <c r="AJ140" i="4"/>
  <c r="AH146" i="2" s="1"/>
  <c r="AH206" i="2" s="1"/>
  <c r="AJ132" i="1" s="1"/>
  <c r="V56" i="1"/>
  <c r="AH56" i="1"/>
  <c r="M110" i="1"/>
  <c r="Y140" i="4"/>
  <c r="W146" i="2" s="1"/>
  <c r="W206" i="2" s="1"/>
  <c r="Y132" i="1" s="1"/>
  <c r="M140" i="5"/>
  <c r="K146" i="24" s="1"/>
  <c r="Y140" i="5"/>
  <c r="W146" i="24" s="1"/>
  <c r="Z140" i="5"/>
  <c r="X146" i="24" s="1"/>
  <c r="AB49" i="1"/>
  <c r="AB111" i="1" s="1"/>
  <c r="AC49" i="1"/>
  <c r="AC111" i="1" s="1"/>
  <c r="S49" i="1"/>
  <c r="S111" i="1" s="1"/>
  <c r="O147" i="4"/>
  <c r="M150" i="2" s="1"/>
  <c r="N49" i="1"/>
  <c r="N111" i="1" s="1"/>
  <c r="N140" i="5"/>
  <c r="L146" i="24" s="1"/>
  <c r="L206" i="24" s="1"/>
  <c r="N172" i="1" s="1"/>
  <c r="U59" i="1"/>
  <c r="Y59" i="1"/>
  <c r="AG59" i="1"/>
  <c r="D71" i="7"/>
  <c r="V71" i="7" s="1"/>
  <c r="D91" i="7"/>
  <c r="D67" i="7"/>
  <c r="M147" i="5"/>
  <c r="K150" i="24" s="1"/>
  <c r="M49" i="1"/>
  <c r="M111" i="1" s="1"/>
  <c r="H140" i="4"/>
  <c r="F146" i="2" s="1"/>
  <c r="F206" i="2" s="1"/>
  <c r="H132" i="1" s="1"/>
  <c r="L110" i="1"/>
  <c r="L147" i="5"/>
  <c r="J150" i="24" s="1"/>
  <c r="AG56" i="1"/>
  <c r="AC110" i="1"/>
  <c r="S102" i="1"/>
  <c r="S266" i="1" s="1"/>
  <c r="S283" i="1" s="1"/>
  <c r="W102" i="1"/>
  <c r="W266" i="1" s="1"/>
  <c r="W283" i="1" s="1"/>
  <c r="AI102" i="1"/>
  <c r="AI266" i="1" s="1"/>
  <c r="AI283" i="1" s="1"/>
  <c r="D12" i="7"/>
  <c r="V12" i="7" s="1"/>
  <c r="D16" i="7"/>
  <c r="V16" i="7" s="1"/>
  <c r="D18" i="7"/>
  <c r="V18" i="7" s="1"/>
  <c r="D22" i="7"/>
  <c r="V22" i="7" s="1"/>
  <c r="D24" i="7"/>
  <c r="V24" i="7" s="1"/>
  <c r="D28" i="7"/>
  <c r="V28" i="7" s="1"/>
  <c r="D30" i="7"/>
  <c r="V30" i="7" s="1"/>
  <c r="D34" i="7"/>
  <c r="V34" i="7" s="1"/>
  <c r="D36" i="7"/>
  <c r="D96" i="7"/>
  <c r="D98" i="7"/>
  <c r="V98" i="7" s="1"/>
  <c r="D102" i="7"/>
  <c r="V102" i="7" s="1"/>
  <c r="D104" i="7"/>
  <c r="V104" i="7" s="1"/>
  <c r="D108" i="7"/>
  <c r="V108" i="7" s="1"/>
  <c r="D110" i="7"/>
  <c r="V110" i="7" s="1"/>
  <c r="D114" i="7"/>
  <c r="V114" i="7" s="1"/>
  <c r="D116" i="7"/>
  <c r="V116" i="7" s="1"/>
  <c r="D120" i="7"/>
  <c r="V120" i="7" s="1"/>
  <c r="D122" i="7"/>
  <c r="V122" i="7" s="1"/>
  <c r="D126" i="7"/>
  <c r="V126" i="7" s="1"/>
  <c r="D128" i="7"/>
  <c r="V128" i="7" s="1"/>
  <c r="D132" i="7"/>
  <c r="V132" i="7" s="1"/>
  <c r="D134" i="7"/>
  <c r="V134" i="7" s="1"/>
  <c r="D138" i="7"/>
  <c r="V138" i="7" s="1"/>
  <c r="Y49" i="1"/>
  <c r="Y111" i="1" s="1"/>
  <c r="N110" i="1"/>
  <c r="Z110" i="1"/>
  <c r="D70" i="7"/>
  <c r="D78" i="7"/>
  <c r="V78" i="7" s="1"/>
  <c r="D82" i="7"/>
  <c r="D84" i="7"/>
  <c r="V84" i="7" s="1"/>
  <c r="D90" i="7"/>
  <c r="V90" i="7" s="1"/>
  <c r="AH102" i="1"/>
  <c r="AH266" i="1" s="1"/>
  <c r="AH283" i="1" s="1"/>
  <c r="H49" i="1"/>
  <c r="H111" i="1" s="1"/>
  <c r="AJ49" i="1"/>
  <c r="AJ111" i="1" s="1"/>
  <c r="X102" i="1"/>
  <c r="X266" i="1" s="1"/>
  <c r="X283" i="1" s="1"/>
  <c r="D139" i="7"/>
  <c r="V139" i="7" s="1"/>
  <c r="L147" i="4"/>
  <c r="J150" i="2" s="1"/>
  <c r="L140" i="4"/>
  <c r="J146" i="2" s="1"/>
  <c r="J206" i="2" s="1"/>
  <c r="L132" i="1" s="1"/>
  <c r="D85" i="7"/>
  <c r="K148" i="5"/>
  <c r="I151" i="24" s="1"/>
  <c r="I59" i="1"/>
  <c r="H56" i="1"/>
  <c r="J59" i="1"/>
  <c r="AI76" i="1"/>
  <c r="AI83" i="1" s="1"/>
  <c r="J148" i="4"/>
  <c r="D43" i="7"/>
  <c r="V43" i="7" s="1"/>
  <c r="H110" i="1"/>
  <c r="K165" i="1"/>
  <c r="K192" i="1" s="1"/>
  <c r="D95" i="7"/>
  <c r="G49" i="1"/>
  <c r="G111" i="1" s="1"/>
  <c r="E219" i="24"/>
  <c r="F147" i="5"/>
  <c r="D150" i="24" s="1"/>
  <c r="J76" i="1"/>
  <c r="V76" i="1"/>
  <c r="V83" i="1" s="1"/>
  <c r="AH76" i="1"/>
  <c r="AH83" i="1" s="1"/>
  <c r="Q60" i="1"/>
  <c r="AC60" i="1"/>
  <c r="G76" i="1"/>
  <c r="G83" i="1" s="1"/>
  <c r="S76" i="1"/>
  <c r="S83" i="1" s="1"/>
  <c r="AE76" i="1"/>
  <c r="AE83" i="1" s="1"/>
  <c r="G60" i="1"/>
  <c r="S60" i="1"/>
  <c r="AE60" i="1"/>
  <c r="I76" i="1"/>
  <c r="I83" i="1" s="1"/>
  <c r="U76" i="1"/>
  <c r="U83" i="1" s="1"/>
  <c r="AG76" i="1"/>
  <c r="AG83" i="1" s="1"/>
  <c r="O59" i="1"/>
  <c r="AA59" i="1"/>
  <c r="D72" i="7"/>
  <c r="D76" i="7"/>
  <c r="D88" i="7"/>
  <c r="F49" i="1"/>
  <c r="F50" i="1" s="1"/>
  <c r="M59" i="1"/>
  <c r="V59" i="1"/>
  <c r="AH59" i="1"/>
  <c r="W59" i="1"/>
  <c r="AI59" i="1"/>
  <c r="AB56" i="1"/>
  <c r="G59" i="1"/>
  <c r="S59" i="1"/>
  <c r="AE59" i="1"/>
  <c r="AF59" i="1"/>
  <c r="Z56" i="1"/>
  <c r="K59" i="1"/>
  <c r="P59" i="1"/>
  <c r="AB59" i="1"/>
  <c r="Q59" i="1"/>
  <c r="AC59" i="1"/>
  <c r="F59" i="1"/>
  <c r="R59" i="1"/>
  <c r="AD59" i="1"/>
  <c r="L59" i="1"/>
  <c r="X59" i="1"/>
  <c r="AJ59" i="1"/>
  <c r="AA110" i="1"/>
  <c r="S110" i="1"/>
  <c r="R110" i="1"/>
  <c r="F110" i="1"/>
  <c r="G110" i="1"/>
  <c r="AD110" i="1"/>
  <c r="AE110" i="1"/>
  <c r="J219" i="24"/>
  <c r="AG152" i="24"/>
  <c r="AI55" i="1"/>
  <c r="Y56" i="1"/>
  <c r="N59" i="1"/>
  <c r="Z59" i="1"/>
  <c r="H59" i="1"/>
  <c r="T59" i="1"/>
  <c r="J140" i="5"/>
  <c r="H146" i="24" s="1"/>
  <c r="V140" i="5"/>
  <c r="T146" i="24" s="1"/>
  <c r="AH140" i="5"/>
  <c r="AF146" i="24" s="1"/>
  <c r="K140" i="5"/>
  <c r="I146" i="24" s="1"/>
  <c r="I206" i="24" s="1"/>
  <c r="K172" i="1" s="1"/>
  <c r="W140" i="5"/>
  <c r="U146" i="24" s="1"/>
  <c r="AI140" i="5"/>
  <c r="AG146" i="24" s="1"/>
  <c r="AB140" i="5"/>
  <c r="Z146" i="24" s="1"/>
  <c r="AA152" i="24"/>
  <c r="M140" i="4"/>
  <c r="K146" i="2" s="1"/>
  <c r="K206" i="2" s="1"/>
  <c r="M132" i="1" s="1"/>
  <c r="AG140" i="4"/>
  <c r="AE146" i="2" s="1"/>
  <c r="AE206" i="2" s="1"/>
  <c r="AG132" i="1" s="1"/>
  <c r="AH140" i="4"/>
  <c r="AF146" i="2" s="1"/>
  <c r="AF206" i="2" s="1"/>
  <c r="AH132" i="1" s="1"/>
  <c r="K161" i="1"/>
  <c r="K188" i="1" s="1"/>
  <c r="V303" i="1" s="1"/>
  <c r="I163" i="1"/>
  <c r="I244" i="1" s="1"/>
  <c r="AK66" i="1"/>
  <c r="AK73" i="1"/>
  <c r="AK75" i="1"/>
  <c r="AC102" i="1"/>
  <c r="AC266" i="1" s="1"/>
  <c r="AC283" i="1" s="1"/>
  <c r="K102" i="1"/>
  <c r="K266" i="1" s="1"/>
  <c r="K283" i="1" s="1"/>
  <c r="D14" i="7"/>
  <c r="V14" i="7" s="1"/>
  <c r="D20" i="7"/>
  <c r="V20" i="7" s="1"/>
  <c r="D26" i="7"/>
  <c r="V26" i="7" s="1"/>
  <c r="D32" i="7"/>
  <c r="V32" i="7" s="1"/>
  <c r="D45" i="7"/>
  <c r="V45" i="7" s="1"/>
  <c r="D51" i="7"/>
  <c r="V51" i="7" s="1"/>
  <c r="D57" i="7"/>
  <c r="V57" i="7" s="1"/>
  <c r="D63" i="7"/>
  <c r="D80" i="7"/>
  <c r="V80" i="7" s="1"/>
  <c r="D69" i="7"/>
  <c r="D39" i="7"/>
  <c r="D74" i="7"/>
  <c r="V74" i="7" s="1"/>
  <c r="D87" i="7"/>
  <c r="D15" i="7"/>
  <c r="V15" i="7" s="1"/>
  <c r="D21" i="7"/>
  <c r="V21" i="7" s="1"/>
  <c r="D27" i="7"/>
  <c r="V27" i="7" s="1"/>
  <c r="D33" i="7"/>
  <c r="V33" i="7" s="1"/>
  <c r="D68" i="7"/>
  <c r="V68" i="7" s="1"/>
  <c r="D81" i="7"/>
  <c r="V81" i="7" s="1"/>
  <c r="D44" i="7"/>
  <c r="D62" i="7"/>
  <c r="AE49" i="1"/>
  <c r="AE111" i="1" s="1"/>
  <c r="D75" i="7"/>
  <c r="V75" i="7" s="1"/>
  <c r="D92" i="7"/>
  <c r="D38" i="7"/>
  <c r="V38" i="7" s="1"/>
  <c r="D50" i="7"/>
  <c r="Z49" i="1"/>
  <c r="Z111" i="1" s="1"/>
  <c r="D86" i="7"/>
  <c r="D56" i="7"/>
  <c r="V56" i="7" s="1"/>
  <c r="AK79" i="1"/>
  <c r="AK68" i="1"/>
  <c r="AK81" i="1"/>
  <c r="AJ102" i="1"/>
  <c r="AJ266" i="1" s="1"/>
  <c r="AJ283" i="1" s="1"/>
  <c r="V181" i="1"/>
  <c r="BC296" i="1" s="1"/>
  <c r="AJ189" i="1"/>
  <c r="CS304" i="1" s="1"/>
  <c r="H61" i="11"/>
  <c r="H62" i="11" s="1"/>
  <c r="D138" i="2"/>
  <c r="E138" i="2" s="1"/>
  <c r="F138" i="2" s="1"/>
  <c r="AI36" i="2"/>
  <c r="D40" i="7" s="1"/>
  <c r="M137" i="2"/>
  <c r="O49" i="1" s="1"/>
  <c r="O111" i="1" s="1"/>
  <c r="AI89" i="2"/>
  <c r="D93" i="7" s="1"/>
  <c r="V93" i="7" s="1"/>
  <c r="AK77" i="1"/>
  <c r="AK69" i="1"/>
  <c r="AK71" i="1"/>
  <c r="G102" i="1"/>
  <c r="G266" i="1" s="1"/>
  <c r="G283" i="1" s="1"/>
  <c r="AE102" i="1"/>
  <c r="AE266" i="1" s="1"/>
  <c r="AE283" i="1" s="1"/>
  <c r="X183" i="1"/>
  <c r="BI298" i="1" s="1"/>
  <c r="W182" i="1"/>
  <c r="BF297" i="1" s="1"/>
  <c r="W192" i="1"/>
  <c r="J191" i="1"/>
  <c r="S306" i="1" s="1"/>
  <c r="V186" i="1"/>
  <c r="BC301" i="1" s="1"/>
  <c r="AI192" i="1"/>
  <c r="AK80" i="1"/>
  <c r="V191" i="1"/>
  <c r="BC306" i="1" s="1"/>
  <c r="W188" i="1"/>
  <c r="BF303" i="1" s="1"/>
  <c r="AI188" i="1"/>
  <c r="CP303" i="1" s="1"/>
  <c r="AH191" i="1"/>
  <c r="CM306" i="1" s="1"/>
  <c r="AC141" i="1"/>
  <c r="BW296" i="1" s="1"/>
  <c r="AI154" i="2"/>
  <c r="H146" i="1"/>
  <c r="L301" i="1" s="1"/>
  <c r="AF146" i="1"/>
  <c r="CF301" i="1" s="1"/>
  <c r="AB218" i="2"/>
  <c r="W186" i="1"/>
  <c r="BF301" i="1" s="1"/>
  <c r="L192" i="1"/>
  <c r="X192" i="1"/>
  <c r="AJ192" i="1"/>
  <c r="P140" i="4"/>
  <c r="N146" i="2" s="1"/>
  <c r="N206" i="2" s="1"/>
  <c r="P132" i="1" s="1"/>
  <c r="AB140" i="4"/>
  <c r="Z146" i="2" s="1"/>
  <c r="Z206" i="2" s="1"/>
  <c r="AB132" i="1" s="1"/>
  <c r="F140" i="5"/>
  <c r="R140" i="5"/>
  <c r="P146" i="24" s="1"/>
  <c r="AD140" i="5"/>
  <c r="AB146" i="24" s="1"/>
  <c r="K147" i="5"/>
  <c r="I150" i="24" s="1"/>
  <c r="X150" i="1"/>
  <c r="BH305" i="1" s="1"/>
  <c r="L186" i="1"/>
  <c r="Y301" i="1" s="1"/>
  <c r="X186" i="1"/>
  <c r="BI301" i="1" s="1"/>
  <c r="AJ186" i="1"/>
  <c r="CS301" i="1" s="1"/>
  <c r="J189" i="1"/>
  <c r="S304" i="1" s="1"/>
  <c r="V189" i="1"/>
  <c r="BC304" i="1" s="1"/>
  <c r="N219" i="24"/>
  <c r="Z219" i="24"/>
  <c r="O137" i="2"/>
  <c r="Q49" i="1" s="1"/>
  <c r="Q111" i="1" s="1"/>
  <c r="AC144" i="1"/>
  <c r="BW299" i="1" s="1"/>
  <c r="AF149" i="1"/>
  <c r="CF304" i="1" s="1"/>
  <c r="F151" i="1"/>
  <c r="F306" i="1" s="1"/>
  <c r="X152" i="24"/>
  <c r="W189" i="1"/>
  <c r="BF304" i="1" s="1"/>
  <c r="P190" i="1"/>
  <c r="AK305" i="1" s="1"/>
  <c r="AB190" i="1"/>
  <c r="BU305" i="1" s="1"/>
  <c r="U191" i="1"/>
  <c r="AZ306" i="1" s="1"/>
  <c r="Q110" i="1"/>
  <c r="K147" i="4"/>
  <c r="I150" i="2" s="1"/>
  <c r="I152" i="2" s="1"/>
  <c r="H142" i="1"/>
  <c r="L297" i="1" s="1"/>
  <c r="AF142" i="1"/>
  <c r="CF297" i="1" s="1"/>
  <c r="AD144" i="1"/>
  <c r="BZ299" i="1" s="1"/>
  <c r="G151" i="1"/>
  <c r="I306" i="1" s="1"/>
  <c r="L152" i="1"/>
  <c r="G188" i="1"/>
  <c r="J303" i="1" s="1"/>
  <c r="S188" i="1"/>
  <c r="AT303" i="1" s="1"/>
  <c r="AE188" i="1"/>
  <c r="CD303" i="1" s="1"/>
  <c r="L189" i="1"/>
  <c r="Y304" i="1" s="1"/>
  <c r="X189" i="1"/>
  <c r="BI304" i="1" s="1"/>
  <c r="N147" i="5"/>
  <c r="L150" i="24" s="1"/>
  <c r="G181" i="1"/>
  <c r="J296" i="1" s="1"/>
  <c r="S181" i="1"/>
  <c r="AT296" i="1" s="1"/>
  <c r="AE181" i="1"/>
  <c r="CD296" i="1" s="1"/>
  <c r="L182" i="1"/>
  <c r="Y297" i="1" s="1"/>
  <c r="X182" i="1"/>
  <c r="BI297" i="1" s="1"/>
  <c r="AJ182" i="1"/>
  <c r="CS297" i="1" s="1"/>
  <c r="J184" i="1"/>
  <c r="S299" i="1" s="1"/>
  <c r="AH184" i="1"/>
  <c r="CM299" i="1" s="1"/>
  <c r="W191" i="1"/>
  <c r="BF306" i="1" s="1"/>
  <c r="AB192" i="1"/>
  <c r="F148" i="1"/>
  <c r="F303" i="1" s="1"/>
  <c r="AD148" i="1"/>
  <c r="BZ303" i="1" s="1"/>
  <c r="D219" i="2"/>
  <c r="AB219" i="2"/>
  <c r="T181" i="1"/>
  <c r="AW296" i="1" s="1"/>
  <c r="AI184" i="1"/>
  <c r="CP299" i="1" s="1"/>
  <c r="P186" i="1"/>
  <c r="AK301" i="1" s="1"/>
  <c r="AB186" i="1"/>
  <c r="BU301" i="1" s="1"/>
  <c r="L191" i="1"/>
  <c r="Y306" i="1" s="1"/>
  <c r="X191" i="1"/>
  <c r="BI306" i="1" s="1"/>
  <c r="AJ191" i="1"/>
  <c r="CS306" i="1" s="1"/>
  <c r="N140" i="4"/>
  <c r="L146" i="2" s="1"/>
  <c r="L206" i="2" s="1"/>
  <c r="N132" i="1" s="1"/>
  <c r="Z140" i="4"/>
  <c r="X146" i="2" s="1"/>
  <c r="X206" i="2" s="1"/>
  <c r="Z132" i="1" s="1"/>
  <c r="AI155" i="2"/>
  <c r="F141" i="1"/>
  <c r="F296" i="1" s="1"/>
  <c r="AD141" i="1"/>
  <c r="BZ296" i="1" s="1"/>
  <c r="AJ149" i="1"/>
  <c r="CR304" i="1" s="1"/>
  <c r="E219" i="2"/>
  <c r="Q219" i="2"/>
  <c r="AC219" i="2"/>
  <c r="U181" i="1"/>
  <c r="AZ296" i="1" s="1"/>
  <c r="AE183" i="1"/>
  <c r="CD298" i="1" s="1"/>
  <c r="L184" i="1"/>
  <c r="Y299" i="1" s="1"/>
  <c r="X184" i="1"/>
  <c r="BI299" i="1" s="1"/>
  <c r="AJ184" i="1"/>
  <c r="CS299" i="1" s="1"/>
  <c r="V188" i="1"/>
  <c r="BC303" i="1" s="1"/>
  <c r="AH188" i="1"/>
  <c r="CM303" i="1" s="1"/>
  <c r="T148" i="4"/>
  <c r="J181" i="1"/>
  <c r="S296" i="1" s="1"/>
  <c r="AH181" i="1"/>
  <c r="CM296" i="1" s="1"/>
  <c r="P146" i="1"/>
  <c r="AJ301" i="1" s="1"/>
  <c r="K181" i="1"/>
  <c r="V296" i="1" s="1"/>
  <c r="W181" i="1"/>
  <c r="BF296" i="1" s="1"/>
  <c r="AI181" i="1"/>
  <c r="CP296" i="1" s="1"/>
  <c r="L188" i="1"/>
  <c r="Y303" i="1" s="1"/>
  <c r="X188" i="1"/>
  <c r="BI303" i="1" s="1"/>
  <c r="AJ188" i="1"/>
  <c r="CS303" i="1" s="1"/>
  <c r="J190" i="1"/>
  <c r="S305" i="1" s="1"/>
  <c r="V190" i="1"/>
  <c r="BC305" i="1" s="1"/>
  <c r="AH190" i="1"/>
  <c r="CM305" i="1" s="1"/>
  <c r="AG219" i="24"/>
  <c r="L181" i="1"/>
  <c r="Y296" i="1" s="1"/>
  <c r="X181" i="1"/>
  <c r="BI296" i="1" s="1"/>
  <c r="AJ181" i="1"/>
  <c r="CS296" i="1" s="1"/>
  <c r="V183" i="1"/>
  <c r="BC298" i="1" s="1"/>
  <c r="W190" i="1"/>
  <c r="BF305" i="1" s="1"/>
  <c r="O140" i="5"/>
  <c r="M146" i="24" s="1"/>
  <c r="AA140" i="5"/>
  <c r="Y146" i="24" s="1"/>
  <c r="AD182" i="1"/>
  <c r="CA297" i="1" s="1"/>
  <c r="W183" i="1"/>
  <c r="BF298" i="1" s="1"/>
  <c r="AJ190" i="1"/>
  <c r="CS305" i="1" s="1"/>
  <c r="G147" i="4"/>
  <c r="E150" i="2" s="1"/>
  <c r="L148" i="4"/>
  <c r="J151" i="2" s="1"/>
  <c r="P140" i="5"/>
  <c r="N146" i="24" s="1"/>
  <c r="N206" i="24" s="1"/>
  <c r="P172" i="1" s="1"/>
  <c r="D94" i="7"/>
  <c r="D100" i="7"/>
  <c r="V100" i="7" s="1"/>
  <c r="D106" i="7"/>
  <c r="V106" i="7" s="1"/>
  <c r="D112" i="7"/>
  <c r="V112" i="7" s="1"/>
  <c r="D118" i="7"/>
  <c r="V118" i="7" s="1"/>
  <c r="D124" i="7"/>
  <c r="V124" i="7" s="1"/>
  <c r="D130" i="7"/>
  <c r="V130" i="7" s="1"/>
  <c r="D136" i="7"/>
  <c r="V136" i="7" s="1"/>
  <c r="H152" i="1"/>
  <c r="AF152" i="1"/>
  <c r="AI155" i="24"/>
  <c r="L183" i="1"/>
  <c r="Y298" i="1" s="1"/>
  <c r="AH186" i="1"/>
  <c r="CM301" i="1" s="1"/>
  <c r="O140" i="4"/>
  <c r="M146" i="2" s="1"/>
  <c r="M206" i="2" s="1"/>
  <c r="O132" i="1" s="1"/>
  <c r="AA140" i="4"/>
  <c r="Y146" i="2" s="1"/>
  <c r="Y206" i="2" s="1"/>
  <c r="AA132" i="1" s="1"/>
  <c r="H147" i="4"/>
  <c r="F150" i="2" s="1"/>
  <c r="F152" i="2" s="1"/>
  <c r="Q140" i="5"/>
  <c r="O146" i="24" s="1"/>
  <c r="O206" i="24" s="1"/>
  <c r="Q172" i="1" s="1"/>
  <c r="AC140" i="5"/>
  <c r="AA146" i="24" s="1"/>
  <c r="O110" i="1"/>
  <c r="AI155" i="1"/>
  <c r="AI182" i="1" s="1"/>
  <c r="CP297" i="1" s="1"/>
  <c r="Y157" i="1"/>
  <c r="Y184" i="1" s="1"/>
  <c r="BL299" i="1" s="1"/>
  <c r="O155" i="1"/>
  <c r="O236" i="1" s="1"/>
  <c r="F159" i="1"/>
  <c r="F186" i="1" s="1"/>
  <c r="G301" i="1" s="1"/>
  <c r="Z159" i="1"/>
  <c r="Z186" i="1" s="1"/>
  <c r="BO301" i="1" s="1"/>
  <c r="F154" i="1"/>
  <c r="F235" i="1" s="1"/>
  <c r="I157" i="1"/>
  <c r="I184" i="1" s="1"/>
  <c r="P299" i="1" s="1"/>
  <c r="AC157" i="1"/>
  <c r="AC184" i="1" s="1"/>
  <c r="BX299" i="1" s="1"/>
  <c r="N159" i="1"/>
  <c r="N186" i="1" s="1"/>
  <c r="AE301" i="1" s="1"/>
  <c r="AD159" i="1"/>
  <c r="AD186" i="1" s="1"/>
  <c r="CA301" i="1" s="1"/>
  <c r="P110" i="1"/>
  <c r="K155" i="1"/>
  <c r="K182" i="1" s="1"/>
  <c r="V297" i="1" s="1"/>
  <c r="R102" i="1"/>
  <c r="R266" i="1" s="1"/>
  <c r="R283" i="1" s="1"/>
  <c r="AK67" i="1"/>
  <c r="Z125" i="1"/>
  <c r="Z152" i="1" s="1"/>
  <c r="Z115" i="1"/>
  <c r="Z142" i="1" s="1"/>
  <c r="BN297" i="1" s="1"/>
  <c r="N121" i="1"/>
  <c r="W122" i="1"/>
  <c r="W243" i="1" s="1"/>
  <c r="AJ117" i="1"/>
  <c r="AJ144" i="1" s="1"/>
  <c r="CR299" i="1" s="1"/>
  <c r="M117" i="1"/>
  <c r="M238" i="1" s="1"/>
  <c r="N161" i="1"/>
  <c r="N188" i="1" s="1"/>
  <c r="AE303" i="1" s="1"/>
  <c r="K162" i="1"/>
  <c r="K189" i="1" s="1"/>
  <c r="V304" i="1" s="1"/>
  <c r="AI162" i="1"/>
  <c r="AI189" i="1" s="1"/>
  <c r="CP304" i="1" s="1"/>
  <c r="N165" i="1"/>
  <c r="N192" i="1" s="1"/>
  <c r="I159" i="1"/>
  <c r="I240" i="1" s="1"/>
  <c r="N119" i="1"/>
  <c r="N146" i="1" s="1"/>
  <c r="AD301" i="1" s="1"/>
  <c r="Z161" i="1"/>
  <c r="Z188" i="1" s="1"/>
  <c r="BO303" i="1" s="1"/>
  <c r="L116" i="1"/>
  <c r="L237" i="1" s="1"/>
  <c r="I154" i="1"/>
  <c r="I181" i="1" s="1"/>
  <c r="P296" i="1" s="1"/>
  <c r="F155" i="1"/>
  <c r="F236" i="1" s="1"/>
  <c r="N155" i="1"/>
  <c r="N182" i="1" s="1"/>
  <c r="AE297" i="1" s="1"/>
  <c r="K156" i="1"/>
  <c r="K183" i="1" s="1"/>
  <c r="V298" i="1" s="1"/>
  <c r="I164" i="1"/>
  <c r="I191" i="1" s="1"/>
  <c r="P306" i="1" s="1"/>
  <c r="Z165" i="1"/>
  <c r="T142" i="1"/>
  <c r="AV297" i="1" s="1"/>
  <c r="T149" i="1"/>
  <c r="AV304" i="1" s="1"/>
  <c r="T152" i="1"/>
  <c r="T144" i="1"/>
  <c r="AV299" i="1" s="1"/>
  <c r="T150" i="1"/>
  <c r="AV305" i="1" s="1"/>
  <c r="T140" i="4"/>
  <c r="R146" i="2" s="1"/>
  <c r="R206" i="2" s="1"/>
  <c r="T132" i="1" s="1"/>
  <c r="N125" i="1"/>
  <c r="N152" i="1" s="1"/>
  <c r="N115" i="1"/>
  <c r="H237" i="1"/>
  <c r="Z121" i="1"/>
  <c r="Z148" i="1" s="1"/>
  <c r="BN303" i="1" s="1"/>
  <c r="AI122" i="1"/>
  <c r="AI149" i="1" s="1"/>
  <c r="CO304" i="1" s="1"/>
  <c r="L117" i="1"/>
  <c r="L144" i="1" s="1"/>
  <c r="X299" i="1" s="1"/>
  <c r="R157" i="1"/>
  <c r="R238" i="1" s="1"/>
  <c r="AI159" i="1"/>
  <c r="AI186" i="1" s="1"/>
  <c r="CP301" i="1" s="1"/>
  <c r="AD163" i="1"/>
  <c r="AD244" i="1" s="1"/>
  <c r="AG238" i="1"/>
  <c r="AD245" i="1"/>
  <c r="F163" i="1"/>
  <c r="F244" i="1" s="1"/>
  <c r="AJ116" i="1"/>
  <c r="AJ237" i="1" s="1"/>
  <c r="Y117" i="1"/>
  <c r="Y125" i="1"/>
  <c r="Y152" i="1" s="1"/>
  <c r="AG125" i="1"/>
  <c r="AC156" i="1"/>
  <c r="AC183" i="1" s="1"/>
  <c r="BX298" i="1" s="1"/>
  <c r="AI156" i="1"/>
  <c r="AI183" i="1" s="1"/>
  <c r="CP298" i="1" s="1"/>
  <c r="O159" i="1"/>
  <c r="O240" i="1" s="1"/>
  <c r="F161" i="1"/>
  <c r="F242" i="1" s="1"/>
  <c r="R163" i="1"/>
  <c r="R190" i="1" s="1"/>
  <c r="AQ305" i="1" s="1"/>
  <c r="AI164" i="1"/>
  <c r="AI191" i="1" s="1"/>
  <c r="CP306" i="1" s="1"/>
  <c r="I156" i="1"/>
  <c r="I237" i="1" s="1"/>
  <c r="Y156" i="1"/>
  <c r="Y183" i="1" s="1"/>
  <c r="BL298" i="1" s="1"/>
  <c r="K159" i="1"/>
  <c r="K186" i="1" s="1"/>
  <c r="V301" i="1" s="1"/>
  <c r="AC162" i="1"/>
  <c r="AC189" i="1" s="1"/>
  <c r="BX304" i="1" s="1"/>
  <c r="AG235" i="1"/>
  <c r="P243" i="1"/>
  <c r="X116" i="1"/>
  <c r="X143" i="1" s="1"/>
  <c r="BH298" i="1" s="1"/>
  <c r="Z119" i="1"/>
  <c r="AH119" i="1"/>
  <c r="AH146" i="1" s="1"/>
  <c r="CL301" i="1" s="1"/>
  <c r="F157" i="1"/>
  <c r="F184" i="1" s="1"/>
  <c r="G299" i="1" s="1"/>
  <c r="V157" i="1"/>
  <c r="V184" i="1" s="1"/>
  <c r="BC299" i="1" s="1"/>
  <c r="I162" i="1"/>
  <c r="I243" i="1" s="1"/>
  <c r="Y162" i="1"/>
  <c r="Y189" i="1" s="1"/>
  <c r="BL304" i="1" s="1"/>
  <c r="K164" i="1"/>
  <c r="K191" i="1" s="1"/>
  <c r="V306" i="1" s="1"/>
  <c r="R245" i="1"/>
  <c r="Q235" i="1"/>
  <c r="W236" i="1"/>
  <c r="AB151" i="1"/>
  <c r="BT306" i="1" s="1"/>
  <c r="P151" i="1"/>
  <c r="AJ306" i="1" s="1"/>
  <c r="R235" i="1"/>
  <c r="N122" i="1"/>
  <c r="N243" i="1" s="1"/>
  <c r="AI123" i="1"/>
  <c r="AI150" i="1" s="1"/>
  <c r="CO305" i="1" s="1"/>
  <c r="M125" i="1"/>
  <c r="M246" i="1" s="1"/>
  <c r="T237" i="1"/>
  <c r="M121" i="1"/>
  <c r="M242" i="1" s="1"/>
  <c r="U240" i="1"/>
  <c r="S242" i="1"/>
  <c r="AB243" i="1"/>
  <c r="AH122" i="1"/>
  <c r="AH243" i="1" s="1"/>
  <c r="K123" i="1"/>
  <c r="K150" i="1" s="1"/>
  <c r="U305" i="1" s="1"/>
  <c r="O237" i="1"/>
  <c r="U238" i="1"/>
  <c r="Z116" i="1"/>
  <c r="Z143" i="1" s="1"/>
  <c r="BN298" i="1" s="1"/>
  <c r="M240" i="1"/>
  <c r="J152" i="1"/>
  <c r="V152" i="1"/>
  <c r="AH152" i="1"/>
  <c r="AA237" i="1"/>
  <c r="AF237" i="1"/>
  <c r="U235" i="1"/>
  <c r="Y240" i="1"/>
  <c r="AB183" i="1"/>
  <c r="BU298" i="1" s="1"/>
  <c r="N116" i="1"/>
  <c r="N143" i="1" s="1"/>
  <c r="AD298" i="1" s="1"/>
  <c r="AE242" i="1"/>
  <c r="AI142" i="1"/>
  <c r="CO297" i="1" s="1"/>
  <c r="AB114" i="1"/>
  <c r="AB235" i="1" s="1"/>
  <c r="G235" i="1"/>
  <c r="AE235" i="1"/>
  <c r="P236" i="1"/>
  <c r="AB236" i="1"/>
  <c r="AH238" i="1"/>
  <c r="AB242" i="1"/>
  <c r="AJ242" i="1"/>
  <c r="AK70" i="1"/>
  <c r="R148" i="1"/>
  <c r="AP303" i="1" s="1"/>
  <c r="R144" i="1"/>
  <c r="AP299" i="1" s="1"/>
  <c r="R150" i="1"/>
  <c r="AP305" i="1" s="1"/>
  <c r="P219" i="2"/>
  <c r="M236" i="1"/>
  <c r="I144" i="1"/>
  <c r="O299" i="1" s="1"/>
  <c r="AE238" i="1"/>
  <c r="AE144" i="1"/>
  <c r="CC299" i="1" s="1"/>
  <c r="Y236" i="1"/>
  <c r="L245" i="1"/>
  <c r="P245" i="1"/>
  <c r="AJ245" i="1"/>
  <c r="H246" i="1"/>
  <c r="T246" i="1"/>
  <c r="AF246" i="1"/>
  <c r="S238" i="1"/>
  <c r="T240" i="1"/>
  <c r="J243" i="1"/>
  <c r="V243" i="1"/>
  <c r="X235" i="1"/>
  <c r="AB240" i="1"/>
  <c r="L235" i="1"/>
  <c r="H149" i="1"/>
  <c r="L304" i="1" s="1"/>
  <c r="H243" i="1"/>
  <c r="R141" i="1"/>
  <c r="AP296" i="1" s="1"/>
  <c r="I155" i="1"/>
  <c r="I236" i="1" s="1"/>
  <c r="AC155" i="1"/>
  <c r="AC236" i="1" s="1"/>
  <c r="J156" i="1"/>
  <c r="J183" i="1" s="1"/>
  <c r="S298" i="1" s="1"/>
  <c r="N156" i="1"/>
  <c r="N183" i="1" s="1"/>
  <c r="AE298" i="1" s="1"/>
  <c r="Z156" i="1"/>
  <c r="AH156" i="1"/>
  <c r="AH183" i="1" s="1"/>
  <c r="CM298" i="1" s="1"/>
  <c r="K157" i="1"/>
  <c r="K184" i="1" s="1"/>
  <c r="V299" i="1" s="1"/>
  <c r="O157" i="1"/>
  <c r="O238" i="1" s="1"/>
  <c r="I161" i="1"/>
  <c r="I188" i="1" s="1"/>
  <c r="P303" i="1" s="1"/>
  <c r="Y161" i="1"/>
  <c r="AC161" i="1"/>
  <c r="AC242" i="1" s="1"/>
  <c r="K163" i="1"/>
  <c r="K190" i="1" s="1"/>
  <c r="V305" i="1" s="1"/>
  <c r="O163" i="1"/>
  <c r="O244" i="1" s="1"/>
  <c r="AI163" i="1"/>
  <c r="AI190" i="1" s="1"/>
  <c r="CP305" i="1" s="1"/>
  <c r="I165" i="1"/>
  <c r="AJ114" i="1"/>
  <c r="AJ235" i="1" s="1"/>
  <c r="W184" i="1"/>
  <c r="BF299" i="1" s="1"/>
  <c r="Y121" i="1"/>
  <c r="Y148" i="1" s="1"/>
  <c r="BK303" i="1" s="1"/>
  <c r="Z122" i="1"/>
  <c r="Z149" i="1" s="1"/>
  <c r="BN304" i="1" s="1"/>
  <c r="AA244" i="1"/>
  <c r="R242" i="1"/>
  <c r="AD242" i="1"/>
  <c r="X244" i="1"/>
  <c r="J246" i="1"/>
  <c r="V246" i="1"/>
  <c r="AH246" i="1"/>
  <c r="P182" i="1"/>
  <c r="AK297" i="1" s="1"/>
  <c r="P114" i="1"/>
  <c r="P235" i="1" s="1"/>
  <c r="X117" i="1"/>
  <c r="X238" i="1" s="1"/>
  <c r="AJ119" i="1"/>
  <c r="AJ146" i="1" s="1"/>
  <c r="CR301" i="1" s="1"/>
  <c r="J242" i="1"/>
  <c r="W123" i="1"/>
  <c r="W244" i="1" s="1"/>
  <c r="Y244" i="1"/>
  <c r="S235" i="1"/>
  <c r="S141" i="1"/>
  <c r="AS296" i="1" s="1"/>
  <c r="Q237" i="1"/>
  <c r="Q143" i="1"/>
  <c r="AM298" i="1" s="1"/>
  <c r="F144" i="1"/>
  <c r="F299" i="1" s="1"/>
  <c r="K146" i="1"/>
  <c r="U301" i="1" s="1"/>
  <c r="I141" i="1"/>
  <c r="O296" i="1" s="1"/>
  <c r="L244" i="1"/>
  <c r="M122" i="1"/>
  <c r="M243" i="1" s="1"/>
  <c r="Y122" i="1"/>
  <c r="N123" i="1"/>
  <c r="N244" i="1" s="1"/>
  <c r="Z123" i="1"/>
  <c r="Z244" i="1" s="1"/>
  <c r="R151" i="1"/>
  <c r="AP306" i="1" s="1"/>
  <c r="V236" i="1"/>
  <c r="P238" i="1"/>
  <c r="AI119" i="1"/>
  <c r="H244" i="1"/>
  <c r="K142" i="1"/>
  <c r="U297" i="1" s="1"/>
  <c r="AG144" i="1"/>
  <c r="CI299" i="1" s="1"/>
  <c r="AE148" i="1"/>
  <c r="CC303" i="1" s="1"/>
  <c r="AD151" i="1"/>
  <c r="BZ306" i="1" s="1"/>
  <c r="J240" i="1"/>
  <c r="V240" i="1"/>
  <c r="T243" i="1"/>
  <c r="AF243" i="1"/>
  <c r="M244" i="1"/>
  <c r="F245" i="1"/>
  <c r="J236" i="1"/>
  <c r="AH236" i="1"/>
  <c r="AB238" i="1"/>
  <c r="X121" i="1"/>
  <c r="L150" i="1"/>
  <c r="X305" i="1" s="1"/>
  <c r="I146" i="1"/>
  <c r="O301" i="1" s="1"/>
  <c r="M146" i="1"/>
  <c r="AA301" i="1" s="1"/>
  <c r="J188" i="1"/>
  <c r="S303" i="1" s="1"/>
  <c r="AD192" i="1"/>
  <c r="M116" i="1"/>
  <c r="M237" i="1" s="1"/>
  <c r="Y116" i="1"/>
  <c r="N117" i="1"/>
  <c r="N238" i="1" s="1"/>
  <c r="Z117" i="1"/>
  <c r="Z238" i="1" s="1"/>
  <c r="W119" i="1"/>
  <c r="W240" i="1" s="1"/>
  <c r="AG240" i="1"/>
  <c r="G242" i="1"/>
  <c r="T244" i="1"/>
  <c r="X245" i="1"/>
  <c r="X151" i="1"/>
  <c r="BH306" i="1" s="1"/>
  <c r="Y142" i="1"/>
  <c r="BK297" i="1" s="1"/>
  <c r="AA143" i="1"/>
  <c r="BQ298" i="1" s="1"/>
  <c r="S144" i="1"/>
  <c r="AS299" i="1" s="1"/>
  <c r="H236" i="1"/>
  <c r="T236" i="1"/>
  <c r="AF236" i="1"/>
  <c r="AD238" i="1"/>
  <c r="P242" i="1"/>
  <c r="AF240" i="1"/>
  <c r="W246" i="1"/>
  <c r="W152" i="1"/>
  <c r="Y146" i="1"/>
  <c r="BK301" i="1" s="1"/>
  <c r="L121" i="1"/>
  <c r="G238" i="1"/>
  <c r="G144" i="1"/>
  <c r="I299" i="1" s="1"/>
  <c r="AF244" i="1"/>
  <c r="AJ244" i="1"/>
  <c r="Q245" i="1"/>
  <c r="AG141" i="1"/>
  <c r="CI296" i="1" s="1"/>
  <c r="T146" i="1"/>
  <c r="AV301" i="1" s="1"/>
  <c r="AD235" i="1"/>
  <c r="G245" i="1"/>
  <c r="S245" i="1"/>
  <c r="AE245" i="1"/>
  <c r="P246" i="1"/>
  <c r="AB246" i="1"/>
  <c r="U236" i="1"/>
  <c r="AG236" i="1"/>
  <c r="H240" i="1"/>
  <c r="Q242" i="1"/>
  <c r="AB245" i="1"/>
  <c r="U246" i="1"/>
  <c r="F243" i="1"/>
  <c r="F149" i="1"/>
  <c r="F304" i="1" s="1"/>
  <c r="AD243" i="1"/>
  <c r="AD149" i="1"/>
  <c r="BZ304" i="1" s="1"/>
  <c r="V244" i="1"/>
  <c r="V150" i="1"/>
  <c r="BB305" i="1" s="1"/>
  <c r="O245" i="1"/>
  <c r="O151" i="1"/>
  <c r="AG306" i="1" s="1"/>
  <c r="G246" i="1"/>
  <c r="G152" i="1"/>
  <c r="S246" i="1"/>
  <c r="S152" i="1"/>
  <c r="Q151" i="1"/>
  <c r="AM306" i="1" s="1"/>
  <c r="Q148" i="1"/>
  <c r="AM303" i="1" s="1"/>
  <c r="AC151" i="1"/>
  <c r="BW306" i="1" s="1"/>
  <c r="AC148" i="1"/>
  <c r="BW303" i="1" s="1"/>
  <c r="U184" i="1"/>
  <c r="AZ299" i="1" s="1"/>
  <c r="U188" i="1"/>
  <c r="AZ303" i="1" s="1"/>
  <c r="AG191" i="1"/>
  <c r="CJ306" i="1" s="1"/>
  <c r="AG181" i="1"/>
  <c r="CJ296" i="1" s="1"/>
  <c r="AG184" i="1"/>
  <c r="CJ299" i="1" s="1"/>
  <c r="L102" i="1"/>
  <c r="L266" i="1" s="1"/>
  <c r="L283" i="1" s="1"/>
  <c r="AD102" i="1"/>
  <c r="AD266" i="1" s="1"/>
  <c r="AD283" i="1" s="1"/>
  <c r="O242" i="1"/>
  <c r="O148" i="1"/>
  <c r="AG303" i="1" s="1"/>
  <c r="AA242" i="1"/>
  <c r="AA148" i="1"/>
  <c r="BQ303" i="1" s="1"/>
  <c r="G243" i="1"/>
  <c r="G149" i="1"/>
  <c r="I304" i="1" s="1"/>
  <c r="S243" i="1"/>
  <c r="S149" i="1"/>
  <c r="AS304" i="1" s="1"/>
  <c r="AE243" i="1"/>
  <c r="AE149" i="1"/>
  <c r="CC304" i="1" s="1"/>
  <c r="L141" i="1"/>
  <c r="X296" i="1" s="1"/>
  <c r="AB142" i="1"/>
  <c r="BT297" i="1" s="1"/>
  <c r="T143" i="1"/>
  <c r="AV298" i="1" s="1"/>
  <c r="AB146" i="1"/>
  <c r="BT301" i="1" s="1"/>
  <c r="AJ148" i="1"/>
  <c r="CR303" i="1" s="1"/>
  <c r="H150" i="1"/>
  <c r="L305" i="1" s="1"/>
  <c r="L151" i="1"/>
  <c r="X306" i="1" s="1"/>
  <c r="AB152" i="1"/>
  <c r="P181" i="1"/>
  <c r="AK296" i="1" s="1"/>
  <c r="G184" i="1"/>
  <c r="J299" i="1" s="1"/>
  <c r="S184" i="1"/>
  <c r="AT299" i="1" s="1"/>
  <c r="AE184" i="1"/>
  <c r="CD299" i="1" s="1"/>
  <c r="H189" i="1"/>
  <c r="M304" i="1" s="1"/>
  <c r="R191" i="1"/>
  <c r="AQ306" i="1" s="1"/>
  <c r="AD191" i="1"/>
  <c r="CA306" i="1" s="1"/>
  <c r="P240" i="1"/>
  <c r="P102" i="1"/>
  <c r="P266" i="1" s="1"/>
  <c r="P283" i="1" s="1"/>
  <c r="H144" i="1"/>
  <c r="L299" i="1" s="1"/>
  <c r="H238" i="1"/>
  <c r="AF238" i="1"/>
  <c r="AF144" i="1"/>
  <c r="CF299" i="1" s="1"/>
  <c r="L240" i="1"/>
  <c r="L146" i="1"/>
  <c r="X301" i="1" s="1"/>
  <c r="X146" i="1"/>
  <c r="BH301" i="1" s="1"/>
  <c r="X240" i="1"/>
  <c r="P144" i="1"/>
  <c r="AJ299" i="1" s="1"/>
  <c r="O183" i="1"/>
  <c r="AH298" i="1" s="1"/>
  <c r="AA183" i="1"/>
  <c r="BR298" i="1" s="1"/>
  <c r="H184" i="1"/>
  <c r="M299" i="1" s="1"/>
  <c r="T184" i="1"/>
  <c r="AW299" i="1" s="1"/>
  <c r="AF184" i="1"/>
  <c r="CG299" i="1" s="1"/>
  <c r="Y186" i="1"/>
  <c r="BL301" i="1" s="1"/>
  <c r="AB188" i="1"/>
  <c r="BU303" i="1" s="1"/>
  <c r="G191" i="1"/>
  <c r="J306" i="1" s="1"/>
  <c r="S191" i="1"/>
  <c r="AT306" i="1" s="1"/>
  <c r="AE191" i="1"/>
  <c r="CD306" i="1" s="1"/>
  <c r="T191" i="1"/>
  <c r="AW306" i="1" s="1"/>
  <c r="L246" i="1"/>
  <c r="R243" i="1"/>
  <c r="R149" i="1"/>
  <c r="AP304" i="1" s="1"/>
  <c r="J244" i="1"/>
  <c r="J150" i="1"/>
  <c r="R305" i="1" s="1"/>
  <c r="AH150" i="1"/>
  <c r="CL305" i="1" s="1"/>
  <c r="AH244" i="1"/>
  <c r="AA245" i="1"/>
  <c r="AA151" i="1"/>
  <c r="BQ306" i="1" s="1"/>
  <c r="AE246" i="1"/>
  <c r="AE152" i="1"/>
  <c r="Q102" i="1"/>
  <c r="Q266" i="1" s="1"/>
  <c r="Q283" i="1" s="1"/>
  <c r="AF102" i="1"/>
  <c r="AF266" i="1" s="1"/>
  <c r="AF283" i="1" s="1"/>
  <c r="H141" i="1"/>
  <c r="L296" i="1" s="1"/>
  <c r="H235" i="1"/>
  <c r="T141" i="1"/>
  <c r="AV296" i="1" s="1"/>
  <c r="T235" i="1"/>
  <c r="AF141" i="1"/>
  <c r="CF296" i="1" s="1"/>
  <c r="AF235" i="1"/>
  <c r="L142" i="1"/>
  <c r="X297" i="1" s="1"/>
  <c r="X236" i="1"/>
  <c r="X142" i="1"/>
  <c r="BH297" i="1" s="1"/>
  <c r="AJ236" i="1"/>
  <c r="AJ142" i="1"/>
  <c r="CR297" i="1" s="1"/>
  <c r="P143" i="1"/>
  <c r="AJ298" i="1" s="1"/>
  <c r="P237" i="1"/>
  <c r="AB143" i="1"/>
  <c r="BT298" i="1" s="1"/>
  <c r="AB237" i="1"/>
  <c r="Q141" i="1"/>
  <c r="AM296" i="1" s="1"/>
  <c r="I142" i="1"/>
  <c r="O297" i="1" s="1"/>
  <c r="AG142" i="1"/>
  <c r="CI297" i="1" s="1"/>
  <c r="Q144" i="1"/>
  <c r="AM299" i="1" s="1"/>
  <c r="J149" i="1"/>
  <c r="R304" i="1" s="1"/>
  <c r="S151" i="1"/>
  <c r="AS306" i="1" s="1"/>
  <c r="R181" i="1"/>
  <c r="AQ296" i="1" s="1"/>
  <c r="AD181" i="1"/>
  <c r="CA296" i="1" s="1"/>
  <c r="P183" i="1"/>
  <c r="AK298" i="1" s="1"/>
  <c r="AA190" i="1"/>
  <c r="BR305" i="1" s="1"/>
  <c r="H191" i="1"/>
  <c r="M306" i="1" s="1"/>
  <c r="AF191" i="1"/>
  <c r="CG306" i="1" s="1"/>
  <c r="AG102" i="1"/>
  <c r="AG266" i="1" s="1"/>
  <c r="AG283" i="1" s="1"/>
  <c r="J144" i="1"/>
  <c r="R299" i="1" s="1"/>
  <c r="J238" i="1"/>
  <c r="V144" i="1"/>
  <c r="BB299" i="1" s="1"/>
  <c r="AH144" i="1"/>
  <c r="CL299" i="1" s="1"/>
  <c r="AI246" i="1"/>
  <c r="AI152" i="1"/>
  <c r="J142" i="1"/>
  <c r="R297" i="1" s="1"/>
  <c r="AH142" i="1"/>
  <c r="CL297" i="1" s="1"/>
  <c r="J146" i="1"/>
  <c r="R301" i="1" s="1"/>
  <c r="G148" i="1"/>
  <c r="I303" i="1" s="1"/>
  <c r="K149" i="1"/>
  <c r="U304" i="1" s="1"/>
  <c r="O150" i="1"/>
  <c r="AG305" i="1" s="1"/>
  <c r="Q183" i="1"/>
  <c r="AN298" i="1" s="1"/>
  <c r="AD188" i="1"/>
  <c r="CA303" i="1" s="1"/>
  <c r="P192" i="1"/>
  <c r="AK61" i="1"/>
  <c r="I152" i="1"/>
  <c r="I149" i="1"/>
  <c r="O304" i="1" s="1"/>
  <c r="U152" i="1"/>
  <c r="U149" i="1"/>
  <c r="AY304" i="1" s="1"/>
  <c r="AG149" i="1"/>
  <c r="CI304" i="1" s="1"/>
  <c r="AG146" i="1"/>
  <c r="CI301" i="1" s="1"/>
  <c r="M192" i="1"/>
  <c r="M182" i="1"/>
  <c r="AB297" i="1" s="1"/>
  <c r="M186" i="1"/>
  <c r="AB301" i="1" s="1"/>
  <c r="Y192" i="1"/>
  <c r="Y182" i="1"/>
  <c r="BL297" i="1" s="1"/>
  <c r="AK100" i="1"/>
  <c r="AK185" i="1" s="1"/>
  <c r="J141" i="1"/>
  <c r="R296" i="1" s="1"/>
  <c r="J235" i="1"/>
  <c r="V141" i="1"/>
  <c r="BB296" i="1" s="1"/>
  <c r="V235" i="1"/>
  <c r="AH141" i="1"/>
  <c r="CL296" i="1" s="1"/>
  <c r="AH235" i="1"/>
  <c r="F237" i="1"/>
  <c r="F143" i="1"/>
  <c r="F298" i="1" s="1"/>
  <c r="R143" i="1"/>
  <c r="AP298" i="1" s="1"/>
  <c r="R237" i="1"/>
  <c r="AD143" i="1"/>
  <c r="BZ298" i="1" s="1"/>
  <c r="AD237" i="1"/>
  <c r="K144" i="1"/>
  <c r="U299" i="1" s="1"/>
  <c r="W144" i="1"/>
  <c r="BE299" i="1" s="1"/>
  <c r="W238" i="1"/>
  <c r="AI144" i="1"/>
  <c r="CO299" i="1" s="1"/>
  <c r="AI238" i="1"/>
  <c r="O146" i="1"/>
  <c r="AG301" i="1" s="1"/>
  <c r="AA146" i="1"/>
  <c r="BQ301" i="1" s="1"/>
  <c r="AA240" i="1"/>
  <c r="H151" i="1"/>
  <c r="L306" i="1" s="1"/>
  <c r="H245" i="1"/>
  <c r="T151" i="1"/>
  <c r="AV306" i="1" s="1"/>
  <c r="T245" i="1"/>
  <c r="AF151" i="1"/>
  <c r="CF306" i="1" s="1"/>
  <c r="AF245" i="1"/>
  <c r="X246" i="1"/>
  <c r="X152" i="1"/>
  <c r="AJ246" i="1"/>
  <c r="AJ152" i="1"/>
  <c r="P149" i="1"/>
  <c r="AJ304" i="1" s="1"/>
  <c r="H181" i="1"/>
  <c r="M296" i="1" s="1"/>
  <c r="AF181" i="1"/>
  <c r="CG296" i="1" s="1"/>
  <c r="AD183" i="1"/>
  <c r="CA298" i="1" s="1"/>
  <c r="Z182" i="1"/>
  <c r="BO297" i="1" s="1"/>
  <c r="T102" i="1"/>
  <c r="T266" i="1" s="1"/>
  <c r="T283" i="1" s="1"/>
  <c r="K141" i="1"/>
  <c r="U296" i="1" s="1"/>
  <c r="K235" i="1"/>
  <c r="W141" i="1"/>
  <c r="BE296" i="1" s="1"/>
  <c r="W235" i="1"/>
  <c r="AI141" i="1"/>
  <c r="CO296" i="1" s="1"/>
  <c r="AI235" i="1"/>
  <c r="O142" i="1"/>
  <c r="AG297" i="1" s="1"/>
  <c r="AA142" i="1"/>
  <c r="BQ297" i="1" s="1"/>
  <c r="AA236" i="1"/>
  <c r="G237" i="1"/>
  <c r="G143" i="1"/>
  <c r="I298" i="1" s="1"/>
  <c r="S143" i="1"/>
  <c r="AS298" i="1" s="1"/>
  <c r="S237" i="1"/>
  <c r="AE143" i="1"/>
  <c r="CC298" i="1" s="1"/>
  <c r="AE237" i="1"/>
  <c r="H242" i="1"/>
  <c r="H148" i="1"/>
  <c r="L303" i="1" s="1"/>
  <c r="T242" i="1"/>
  <c r="T148" i="1"/>
  <c r="AV303" i="1" s="1"/>
  <c r="AF148" i="1"/>
  <c r="CF303" i="1" s="1"/>
  <c r="AF242" i="1"/>
  <c r="L149" i="1"/>
  <c r="X304" i="1" s="1"/>
  <c r="L243" i="1"/>
  <c r="X149" i="1"/>
  <c r="BH304" i="1" s="1"/>
  <c r="X243" i="1"/>
  <c r="P244" i="1"/>
  <c r="P150" i="1"/>
  <c r="AJ305" i="1" s="1"/>
  <c r="AB244" i="1"/>
  <c r="AB150" i="1"/>
  <c r="BT305" i="1" s="1"/>
  <c r="I151" i="1"/>
  <c r="O306" i="1" s="1"/>
  <c r="U151" i="1"/>
  <c r="AY306" i="1" s="1"/>
  <c r="U245" i="1"/>
  <c r="AG151" i="1"/>
  <c r="CI306" i="1" s="1"/>
  <c r="AG245" i="1"/>
  <c r="U141" i="1"/>
  <c r="AY296" i="1" s="1"/>
  <c r="M142" i="1"/>
  <c r="AA297" i="1" s="1"/>
  <c r="AC143" i="1"/>
  <c r="BW298" i="1" s="1"/>
  <c r="U144" i="1"/>
  <c r="AY299" i="1" s="1"/>
  <c r="P148" i="1"/>
  <c r="AJ303" i="1" s="1"/>
  <c r="AE151" i="1"/>
  <c r="CC306" i="1" s="1"/>
  <c r="Q186" i="1"/>
  <c r="AN301" i="1" s="1"/>
  <c r="AC186" i="1"/>
  <c r="BX301" i="1" s="1"/>
  <c r="H188" i="1"/>
  <c r="M303" i="1" s="1"/>
  <c r="T188" i="1"/>
  <c r="AW303" i="1" s="1"/>
  <c r="AF188" i="1"/>
  <c r="CG303" i="1" s="1"/>
  <c r="M189" i="1"/>
  <c r="AB304" i="1" s="1"/>
  <c r="L236" i="1"/>
  <c r="O192" i="1"/>
  <c r="AA192" i="1"/>
  <c r="AA182" i="1"/>
  <c r="BR297" i="1" s="1"/>
  <c r="AA186" i="1"/>
  <c r="BR301" i="1" s="1"/>
  <c r="F102" i="1"/>
  <c r="F266" i="1" s="1"/>
  <c r="F283" i="1" s="1"/>
  <c r="U102" i="1"/>
  <c r="U266" i="1" s="1"/>
  <c r="U283" i="1" s="1"/>
  <c r="Q240" i="1"/>
  <c r="Q146" i="1"/>
  <c r="AM301" i="1" s="1"/>
  <c r="AC240" i="1"/>
  <c r="AC146" i="1"/>
  <c r="BW301" i="1" s="1"/>
  <c r="I148" i="1"/>
  <c r="O303" i="1" s="1"/>
  <c r="U242" i="1"/>
  <c r="U148" i="1"/>
  <c r="AY303" i="1" s="1"/>
  <c r="AG148" i="1"/>
  <c r="CI303" i="1" s="1"/>
  <c r="AG242" i="1"/>
  <c r="Q244" i="1"/>
  <c r="Q150" i="1"/>
  <c r="AM305" i="1" s="1"/>
  <c r="AC244" i="1"/>
  <c r="AC150" i="1"/>
  <c r="BW305" i="1" s="1"/>
  <c r="J151" i="1"/>
  <c r="R306" i="1" s="1"/>
  <c r="J245" i="1"/>
  <c r="V151" i="1"/>
  <c r="BB306" i="1" s="1"/>
  <c r="V245" i="1"/>
  <c r="AH151" i="1"/>
  <c r="CL306" i="1" s="1"/>
  <c r="AH245" i="1"/>
  <c r="X141" i="1"/>
  <c r="BH296" i="1" s="1"/>
  <c r="P142" i="1"/>
  <c r="AJ297" i="1" s="1"/>
  <c r="H143" i="1"/>
  <c r="L298" i="1" s="1"/>
  <c r="AF143" i="1"/>
  <c r="CF298" i="1" s="1"/>
  <c r="V149" i="1"/>
  <c r="BB304" i="1" s="1"/>
  <c r="AJ151" i="1"/>
  <c r="CR306" i="1" s="1"/>
  <c r="T183" i="1"/>
  <c r="AW298" i="1" s="1"/>
  <c r="AF183" i="1"/>
  <c r="CG298" i="1" s="1"/>
  <c r="M184" i="1"/>
  <c r="AB299" i="1" s="1"/>
  <c r="R186" i="1"/>
  <c r="AQ301" i="1" s="1"/>
  <c r="AG188" i="1"/>
  <c r="CJ303" i="1" s="1"/>
  <c r="N189" i="1"/>
  <c r="AE304" i="1" s="1"/>
  <c r="Q192" i="1"/>
  <c r="AC192" i="1"/>
  <c r="V102" i="1"/>
  <c r="V266" i="1" s="1"/>
  <c r="V283" i="1" s="1"/>
  <c r="M235" i="1"/>
  <c r="M141" i="1"/>
  <c r="AA296" i="1" s="1"/>
  <c r="Y235" i="1"/>
  <c r="Y141" i="1"/>
  <c r="BK296" i="1" s="1"/>
  <c r="Q236" i="1"/>
  <c r="Q142" i="1"/>
  <c r="AM297" i="1" s="1"/>
  <c r="AC142" i="1"/>
  <c r="BW297" i="1" s="1"/>
  <c r="I143" i="1"/>
  <c r="O298" i="1" s="1"/>
  <c r="U237" i="1"/>
  <c r="U143" i="1"/>
  <c r="AY298" i="1" s="1"/>
  <c r="AG237" i="1"/>
  <c r="AG143" i="1"/>
  <c r="CI298" i="1" s="1"/>
  <c r="F146" i="1"/>
  <c r="F301" i="1" s="1"/>
  <c r="R146" i="1"/>
  <c r="AP301" i="1" s="1"/>
  <c r="R240" i="1"/>
  <c r="AD146" i="1"/>
  <c r="BZ301" i="1" s="1"/>
  <c r="J148" i="1"/>
  <c r="R303" i="1" s="1"/>
  <c r="V242" i="1"/>
  <c r="V148" i="1"/>
  <c r="BB303" i="1" s="1"/>
  <c r="AH148" i="1"/>
  <c r="CL303" i="1" s="1"/>
  <c r="AH242" i="1"/>
  <c r="F150" i="1"/>
  <c r="F305" i="1" s="1"/>
  <c r="AD150" i="1"/>
  <c r="BZ305" i="1" s="1"/>
  <c r="K151" i="1"/>
  <c r="U306" i="1" s="1"/>
  <c r="W151" i="1"/>
  <c r="BE306" i="1" s="1"/>
  <c r="W245" i="1"/>
  <c r="AI151" i="1"/>
  <c r="CO306" i="1" s="1"/>
  <c r="O152" i="1"/>
  <c r="O246" i="1"/>
  <c r="AA152" i="1"/>
  <c r="AA246" i="1"/>
  <c r="AB144" i="1"/>
  <c r="BT299" i="1" s="1"/>
  <c r="S148" i="1"/>
  <c r="AS303" i="1" s="1"/>
  <c r="AA150" i="1"/>
  <c r="BQ305" i="1" s="1"/>
  <c r="AB182" i="1"/>
  <c r="BU297" i="1" s="1"/>
  <c r="U183" i="1"/>
  <c r="AZ298" i="1" s="1"/>
  <c r="AG183" i="1"/>
  <c r="CJ298" i="1" s="1"/>
  <c r="N184" i="1"/>
  <c r="AE299" i="1" s="1"/>
  <c r="Z184" i="1"/>
  <c r="BO299" i="1" s="1"/>
  <c r="O189" i="1"/>
  <c r="AH304" i="1" s="1"/>
  <c r="AA189" i="1"/>
  <c r="BR304" i="1" s="1"/>
  <c r="T190" i="1"/>
  <c r="AW305" i="1" s="1"/>
  <c r="AF190" i="1"/>
  <c r="CG305" i="1" s="1"/>
  <c r="M191" i="1"/>
  <c r="AB306" i="1" s="1"/>
  <c r="Y191" i="1"/>
  <c r="BL306" i="1" s="1"/>
  <c r="F192" i="1"/>
  <c r="R192" i="1"/>
  <c r="Z189" i="1"/>
  <c r="BO304" i="1" s="1"/>
  <c r="AK82" i="1"/>
  <c r="M150" i="1"/>
  <c r="AA305" i="1" s="1"/>
  <c r="M102" i="1"/>
  <c r="M266" i="1" s="1"/>
  <c r="M283" i="1" s="1"/>
  <c r="Y150" i="1"/>
  <c r="BK305" i="1" s="1"/>
  <c r="Y102" i="1"/>
  <c r="Y266" i="1" s="1"/>
  <c r="Y283" i="1" s="1"/>
  <c r="AK99" i="1"/>
  <c r="AK145" i="1" s="1"/>
  <c r="Q190" i="1"/>
  <c r="AN305" i="1" s="1"/>
  <c r="AC190" i="1"/>
  <c r="BX305" i="1" s="1"/>
  <c r="H102" i="1"/>
  <c r="H266" i="1" s="1"/>
  <c r="H283" i="1" s="1"/>
  <c r="N235" i="1"/>
  <c r="N141" i="1"/>
  <c r="AD296" i="1" s="1"/>
  <c r="Z235" i="1"/>
  <c r="Z141" i="1"/>
  <c r="BN296" i="1" s="1"/>
  <c r="F142" i="1"/>
  <c r="F297" i="1" s="1"/>
  <c r="R236" i="1"/>
  <c r="R142" i="1"/>
  <c r="AP297" i="1" s="1"/>
  <c r="AD236" i="1"/>
  <c r="AD142" i="1"/>
  <c r="BZ297" i="1" s="1"/>
  <c r="J143" i="1"/>
  <c r="R298" i="1" s="1"/>
  <c r="V237" i="1"/>
  <c r="V143" i="1"/>
  <c r="BB298" i="1" s="1"/>
  <c r="AH143" i="1"/>
  <c r="CL298" i="1" s="1"/>
  <c r="O144" i="1"/>
  <c r="AG299" i="1" s="1"/>
  <c r="AA238" i="1"/>
  <c r="AA144" i="1"/>
  <c r="BQ299" i="1" s="1"/>
  <c r="G240" i="1"/>
  <c r="G146" i="1"/>
  <c r="I301" i="1" s="1"/>
  <c r="S240" i="1"/>
  <c r="S146" i="1"/>
  <c r="AS301" i="1" s="1"/>
  <c r="AE240" i="1"/>
  <c r="AE146" i="1"/>
  <c r="CC301" i="1" s="1"/>
  <c r="K148" i="1"/>
  <c r="U303" i="1" s="1"/>
  <c r="W242" i="1"/>
  <c r="W148" i="1"/>
  <c r="BE303" i="1" s="1"/>
  <c r="AI148" i="1"/>
  <c r="CO303" i="1" s="1"/>
  <c r="AI242" i="1"/>
  <c r="O149" i="1"/>
  <c r="AG304" i="1" s="1"/>
  <c r="O243" i="1"/>
  <c r="AA149" i="1"/>
  <c r="BQ304" i="1" s="1"/>
  <c r="AA243" i="1"/>
  <c r="G150" i="1"/>
  <c r="I305" i="1" s="1"/>
  <c r="G244" i="1"/>
  <c r="S150" i="1"/>
  <c r="AS305" i="1" s="1"/>
  <c r="S244" i="1"/>
  <c r="AE244" i="1"/>
  <c r="AE150" i="1"/>
  <c r="CC305" i="1" s="1"/>
  <c r="U142" i="1"/>
  <c r="AY297" i="1" s="1"/>
  <c r="U146" i="1"/>
  <c r="AY301" i="1" s="1"/>
  <c r="AB149" i="1"/>
  <c r="BT304" i="1" s="1"/>
  <c r="AF150" i="1"/>
  <c r="CF305" i="1" s="1"/>
  <c r="K152" i="1"/>
  <c r="Q182" i="1"/>
  <c r="AN297" i="1" s="1"/>
  <c r="T186" i="1"/>
  <c r="AW301" i="1" s="1"/>
  <c r="AF186" i="1"/>
  <c r="CG301" i="1" s="1"/>
  <c r="P189" i="1"/>
  <c r="AK304" i="1" s="1"/>
  <c r="AB189" i="1"/>
  <c r="BU304" i="1" s="1"/>
  <c r="U190" i="1"/>
  <c r="AZ305" i="1" s="1"/>
  <c r="AG190" i="1"/>
  <c r="CJ305" i="1" s="1"/>
  <c r="N191" i="1"/>
  <c r="AE306" i="1" s="1"/>
  <c r="Z191" i="1"/>
  <c r="BO306" i="1" s="1"/>
  <c r="H190" i="1"/>
  <c r="M305" i="1" s="1"/>
  <c r="AJ243" i="1"/>
  <c r="AK78" i="1"/>
  <c r="N102" i="1"/>
  <c r="N266" i="1" s="1"/>
  <c r="N283" i="1" s="1"/>
  <c r="Z102" i="1"/>
  <c r="Z266" i="1" s="1"/>
  <c r="Z283" i="1" s="1"/>
  <c r="F183" i="1"/>
  <c r="G298" i="1" s="1"/>
  <c r="R183" i="1"/>
  <c r="AQ298" i="1" s="1"/>
  <c r="I102" i="1"/>
  <c r="I266" i="1" s="1"/>
  <c r="I283" i="1" s="1"/>
  <c r="O235" i="1"/>
  <c r="O141" i="1"/>
  <c r="AG296" i="1" s="1"/>
  <c r="AA235" i="1"/>
  <c r="AA141" i="1"/>
  <c r="BQ296" i="1" s="1"/>
  <c r="G236" i="1"/>
  <c r="G142" i="1"/>
  <c r="I297" i="1" s="1"/>
  <c r="S236" i="1"/>
  <c r="S142" i="1"/>
  <c r="AS297" i="1" s="1"/>
  <c r="AE236" i="1"/>
  <c r="AE142" i="1"/>
  <c r="CC297" i="1" s="1"/>
  <c r="K143" i="1"/>
  <c r="U298" i="1" s="1"/>
  <c r="W237" i="1"/>
  <c r="W143" i="1"/>
  <c r="BE298" i="1" s="1"/>
  <c r="AI143" i="1"/>
  <c r="CO298" i="1" s="1"/>
  <c r="M245" i="1"/>
  <c r="M151" i="1"/>
  <c r="AA306" i="1" s="1"/>
  <c r="Y245" i="1"/>
  <c r="Y151" i="1"/>
  <c r="BK306" i="1" s="1"/>
  <c r="AK124" i="1"/>
  <c r="Q246" i="1"/>
  <c r="Q152" i="1"/>
  <c r="AC246" i="1"/>
  <c r="AC152" i="1"/>
  <c r="V142" i="1"/>
  <c r="BB297" i="1" s="1"/>
  <c r="V146" i="1"/>
  <c r="BB301" i="1" s="1"/>
  <c r="AB148" i="1"/>
  <c r="BT303" i="1" s="1"/>
  <c r="AJ150" i="1"/>
  <c r="CR305" i="1" s="1"/>
  <c r="P152" i="1"/>
  <c r="M181" i="1"/>
  <c r="AB296" i="1" s="1"/>
  <c r="Y181" i="1"/>
  <c r="BL296" i="1" s="1"/>
  <c r="R182" i="1"/>
  <c r="AQ297" i="1" s="1"/>
  <c r="Q189" i="1"/>
  <c r="AN304" i="1" s="1"/>
  <c r="AK74" i="1"/>
  <c r="O102" i="1"/>
  <c r="O266" i="1" s="1"/>
  <c r="O283" i="1" s="1"/>
  <c r="AA102" i="1"/>
  <c r="AA266" i="1" s="1"/>
  <c r="AA283" i="1" s="1"/>
  <c r="G190" i="1"/>
  <c r="J305" i="1" s="1"/>
  <c r="G183" i="1"/>
  <c r="J298" i="1" s="1"/>
  <c r="S190" i="1"/>
  <c r="AT305" i="1" s="1"/>
  <c r="S183" i="1"/>
  <c r="AT298" i="1" s="1"/>
  <c r="AE190" i="1"/>
  <c r="CD305" i="1" s="1"/>
  <c r="J102" i="1"/>
  <c r="J266" i="1" s="1"/>
  <c r="J283" i="1" s="1"/>
  <c r="AB102" i="1"/>
  <c r="AB266" i="1" s="1"/>
  <c r="AB283" i="1" s="1"/>
  <c r="AK109" i="1"/>
  <c r="Q243" i="1"/>
  <c r="Q149" i="1"/>
  <c r="AM304" i="1" s="1"/>
  <c r="AC149" i="1"/>
  <c r="BW304" i="1" s="1"/>
  <c r="I150" i="1"/>
  <c r="O305" i="1" s="1"/>
  <c r="U244" i="1"/>
  <c r="U150" i="1"/>
  <c r="AY305" i="1" s="1"/>
  <c r="AG244" i="1"/>
  <c r="AG150" i="1"/>
  <c r="CI305" i="1" s="1"/>
  <c r="N245" i="1"/>
  <c r="N151" i="1"/>
  <c r="AD306" i="1" s="1"/>
  <c r="Z245" i="1"/>
  <c r="Z151" i="1"/>
  <c r="BN306" i="1" s="1"/>
  <c r="F246" i="1"/>
  <c r="F152" i="1"/>
  <c r="R246" i="1"/>
  <c r="R152" i="1"/>
  <c r="AD246" i="1"/>
  <c r="AD152" i="1"/>
  <c r="G141" i="1"/>
  <c r="I296" i="1" s="1"/>
  <c r="AE141" i="1"/>
  <c r="CC296" i="1" s="1"/>
  <c r="W142" i="1"/>
  <c r="BE297" i="1" s="1"/>
  <c r="O143" i="1"/>
  <c r="AG298" i="1" s="1"/>
  <c r="N181" i="1"/>
  <c r="AE296" i="1" s="1"/>
  <c r="Z181" i="1"/>
  <c r="BO296" i="1" s="1"/>
  <c r="M188" i="1"/>
  <c r="AB303" i="1" s="1"/>
  <c r="F189" i="1"/>
  <c r="G304" i="1" s="1"/>
  <c r="R189" i="1"/>
  <c r="AQ304" i="1" s="1"/>
  <c r="AD189" i="1"/>
  <c r="CA304" i="1" s="1"/>
  <c r="P191" i="1"/>
  <c r="AK306" i="1" s="1"/>
  <c r="F191" i="1"/>
  <c r="G306" i="1" s="1"/>
  <c r="T238" i="1"/>
  <c r="AF182" i="1"/>
  <c r="CG297" i="1" s="1"/>
  <c r="H186" i="1"/>
  <c r="M301" i="1" s="1"/>
  <c r="P188" i="1"/>
  <c r="AK303" i="1" s="1"/>
  <c r="X190" i="1"/>
  <c r="BI305" i="1" s="1"/>
  <c r="AF192" i="1"/>
  <c r="AH182" i="1"/>
  <c r="CM297" i="1" s="1"/>
  <c r="J186" i="1"/>
  <c r="S301" i="1" s="1"/>
  <c r="R188" i="1"/>
  <c r="AQ303" i="1" s="1"/>
  <c r="Z190" i="1"/>
  <c r="BO305" i="1" s="1"/>
  <c r="AH192" i="1"/>
  <c r="T182" i="1"/>
  <c r="AW297" i="1" s="1"/>
  <c r="AB184" i="1"/>
  <c r="BU299" i="1" s="1"/>
  <c r="L190" i="1"/>
  <c r="Y305" i="1" s="1"/>
  <c r="T192" i="1"/>
  <c r="V182" i="1"/>
  <c r="BC297" i="1" s="1"/>
  <c r="AD184" i="1"/>
  <c r="CA299" i="1" s="1"/>
  <c r="N190" i="1"/>
  <c r="AE305" i="1" s="1"/>
  <c r="V192" i="1"/>
  <c r="H182" i="1"/>
  <c r="M297" i="1" s="1"/>
  <c r="P184" i="1"/>
  <c r="AK299" i="1" s="1"/>
  <c r="AF189" i="1"/>
  <c r="CG304" i="1" s="1"/>
  <c r="H192" i="1"/>
  <c r="J182" i="1"/>
  <c r="S297" i="1" s="1"/>
  <c r="AH189" i="1"/>
  <c r="CM304" i="1" s="1"/>
  <c r="J192" i="1"/>
  <c r="O181" i="1"/>
  <c r="AH296" i="1" s="1"/>
  <c r="AA181" i="1"/>
  <c r="BR296" i="1" s="1"/>
  <c r="G182" i="1"/>
  <c r="J297" i="1" s="1"/>
  <c r="S182" i="1"/>
  <c r="AT297" i="1" s="1"/>
  <c r="AE182" i="1"/>
  <c r="CD297" i="1" s="1"/>
  <c r="AA184" i="1"/>
  <c r="BR299" i="1" s="1"/>
  <c r="G186" i="1"/>
  <c r="J301" i="1" s="1"/>
  <c r="S186" i="1"/>
  <c r="AT301" i="1" s="1"/>
  <c r="AE186" i="1"/>
  <c r="CD301" i="1" s="1"/>
  <c r="O188" i="1"/>
  <c r="AH303" i="1" s="1"/>
  <c r="AA188" i="1"/>
  <c r="BR303" i="1" s="1"/>
  <c r="G189" i="1"/>
  <c r="J304" i="1" s="1"/>
  <c r="S189" i="1"/>
  <c r="AT304" i="1" s="1"/>
  <c r="AE189" i="1"/>
  <c r="CD304" i="1" s="1"/>
  <c r="O191" i="1"/>
  <c r="AH306" i="1" s="1"/>
  <c r="AA191" i="1"/>
  <c r="BR306" i="1" s="1"/>
  <c r="G192" i="1"/>
  <c r="S192" i="1"/>
  <c r="AE192" i="1"/>
  <c r="AB181" i="1"/>
  <c r="BU296" i="1" s="1"/>
  <c r="AJ183" i="1"/>
  <c r="CS298" i="1" s="1"/>
  <c r="T189" i="1"/>
  <c r="AW304" i="1" s="1"/>
  <c r="AB191" i="1"/>
  <c r="BU306" i="1" s="1"/>
  <c r="H183" i="1"/>
  <c r="M298" i="1" s="1"/>
  <c r="Q181" i="1"/>
  <c r="AN296" i="1" s="1"/>
  <c r="AC181" i="1"/>
  <c r="BX296" i="1" s="1"/>
  <c r="U182" i="1"/>
  <c r="AZ297" i="1" s="1"/>
  <c r="AG182" i="1"/>
  <c r="CJ297" i="1" s="1"/>
  <c r="M183" i="1"/>
  <c r="AB298" i="1" s="1"/>
  <c r="Q184" i="1"/>
  <c r="AN299" i="1" s="1"/>
  <c r="U186" i="1"/>
  <c r="AZ301" i="1" s="1"/>
  <c r="AG186" i="1"/>
  <c r="CJ301" i="1" s="1"/>
  <c r="Q188" i="1"/>
  <c r="AN303" i="1" s="1"/>
  <c r="U189" i="1"/>
  <c r="AZ304" i="1" s="1"/>
  <c r="AG189" i="1"/>
  <c r="CJ304" i="1" s="1"/>
  <c r="M190" i="1"/>
  <c r="AB305" i="1" s="1"/>
  <c r="Y190" i="1"/>
  <c r="BL305" i="1" s="1"/>
  <c r="Q191" i="1"/>
  <c r="AN306" i="1" s="1"/>
  <c r="AC191" i="1"/>
  <c r="BX306" i="1" s="1"/>
  <c r="U192" i="1"/>
  <c r="AG192" i="1"/>
  <c r="Q238" i="1"/>
  <c r="AG243" i="1"/>
  <c r="AC235" i="1"/>
  <c r="U243" i="1"/>
  <c r="AC245" i="1"/>
  <c r="E3" i="18"/>
  <c r="E138" i="17"/>
  <c r="P61" i="11"/>
  <c r="L218" i="2"/>
  <c r="L219" i="2"/>
  <c r="AI37" i="2"/>
  <c r="D41" i="7" s="1"/>
  <c r="AI33" i="2"/>
  <c r="D37" i="7" s="1"/>
  <c r="V37" i="7" s="1"/>
  <c r="V61" i="11"/>
  <c r="V63" i="11" s="1"/>
  <c r="R218" i="2"/>
  <c r="AH61" i="11"/>
  <c r="AH63" i="11" s="1"/>
  <c r="AD200" i="2"/>
  <c r="AD218" i="2"/>
  <c r="W61" i="11"/>
  <c r="W63" i="11" s="1"/>
  <c r="S218" i="2"/>
  <c r="AI61" i="11"/>
  <c r="AI63" i="11" s="1"/>
  <c r="AE200" i="2"/>
  <c r="AE218" i="2"/>
  <c r="AI172" i="2"/>
  <c r="J61" i="11"/>
  <c r="J63" i="11" s="1"/>
  <c r="F218" i="2"/>
  <c r="X61" i="11"/>
  <c r="X63" i="11" s="1"/>
  <c r="T219" i="2"/>
  <c r="T218" i="2"/>
  <c r="AJ61" i="11"/>
  <c r="AF200" i="2"/>
  <c r="AF219" i="2"/>
  <c r="AF218" i="2"/>
  <c r="G137" i="2"/>
  <c r="G219" i="2" s="1"/>
  <c r="H137" i="2"/>
  <c r="Z61" i="11"/>
  <c r="V218" i="2"/>
  <c r="AL61" i="11"/>
  <c r="AH200" i="2"/>
  <c r="AH218" i="2"/>
  <c r="I137" i="2"/>
  <c r="AI62" i="2"/>
  <c r="D66" i="7" s="1"/>
  <c r="V66" i="7" s="1"/>
  <c r="AC61" i="11"/>
  <c r="Y218" i="2"/>
  <c r="Y219" i="2"/>
  <c r="Y200" i="2"/>
  <c r="N137" i="2"/>
  <c r="N219" i="2" s="1"/>
  <c r="AD61" i="11"/>
  <c r="AD63" i="11" s="1"/>
  <c r="Z218" i="2"/>
  <c r="Z200" i="2"/>
  <c r="Z219" i="2"/>
  <c r="AE61" i="11"/>
  <c r="AE63" i="11" s="1"/>
  <c r="AA200" i="2"/>
  <c r="AA218" i="2"/>
  <c r="O63" i="11"/>
  <c r="AA61" i="11"/>
  <c r="W218" i="2"/>
  <c r="P61" i="15"/>
  <c r="P63" i="15" s="1"/>
  <c r="L218" i="24"/>
  <c r="L219" i="24"/>
  <c r="AB61" i="15"/>
  <c r="AB63" i="15" s="1"/>
  <c r="X218" i="24"/>
  <c r="X219" i="24"/>
  <c r="X200" i="24"/>
  <c r="AB61" i="11"/>
  <c r="X218" i="2"/>
  <c r="X219" i="2"/>
  <c r="F219" i="2"/>
  <c r="R219" i="2"/>
  <c r="AD219" i="2"/>
  <c r="K219" i="2"/>
  <c r="I61" i="11"/>
  <c r="I63" i="11" s="1"/>
  <c r="E218" i="2"/>
  <c r="U61" i="11"/>
  <c r="U63" i="11" s="1"/>
  <c r="Q218" i="2"/>
  <c r="AG61" i="11"/>
  <c r="AG63" i="11" s="1"/>
  <c r="AC200" i="2"/>
  <c r="S219" i="2"/>
  <c r="AE219" i="2"/>
  <c r="V219" i="2"/>
  <c r="AH219" i="2"/>
  <c r="Y61" i="11"/>
  <c r="U219" i="2"/>
  <c r="U218" i="2"/>
  <c r="AK61" i="11"/>
  <c r="AG218" i="2"/>
  <c r="AG200" i="2"/>
  <c r="W219" i="2"/>
  <c r="K218" i="2"/>
  <c r="O61" i="15"/>
  <c r="O63" i="15" s="1"/>
  <c r="K218" i="24"/>
  <c r="K219" i="24"/>
  <c r="AA61" i="15"/>
  <c r="AA63" i="15" s="1"/>
  <c r="W218" i="24"/>
  <c r="W219" i="24"/>
  <c r="AI137" i="24"/>
  <c r="AI218" i="24" s="1"/>
  <c r="AA219" i="2"/>
  <c r="L61" i="15"/>
  <c r="H218" i="24"/>
  <c r="X61" i="15"/>
  <c r="T218" i="24"/>
  <c r="AJ61" i="15"/>
  <c r="AF200" i="24"/>
  <c r="E5" i="24"/>
  <c r="G5" i="5" s="1"/>
  <c r="M61" i="15"/>
  <c r="I218" i="24"/>
  <c r="Y61" i="15"/>
  <c r="U218" i="24"/>
  <c r="AI172" i="24"/>
  <c r="Q61" i="15"/>
  <c r="Q63" i="15" s="1"/>
  <c r="M218" i="24"/>
  <c r="AC61" i="15"/>
  <c r="AC63" i="15" s="1"/>
  <c r="Y200" i="24"/>
  <c r="Y218" i="24"/>
  <c r="AG219" i="2"/>
  <c r="P218" i="2"/>
  <c r="AF218" i="24"/>
  <c r="AB200" i="2"/>
  <c r="S61" i="15"/>
  <c r="S63" i="15" s="1"/>
  <c r="O218" i="24"/>
  <c r="AE61" i="15"/>
  <c r="AE63" i="15" s="1"/>
  <c r="AA218" i="24"/>
  <c r="AA200" i="24"/>
  <c r="AI217" i="2"/>
  <c r="H61" i="15"/>
  <c r="D218" i="24"/>
  <c r="D138" i="24"/>
  <c r="E138" i="24" s="1"/>
  <c r="F138" i="24" s="1"/>
  <c r="G138" i="24" s="1"/>
  <c r="H138" i="24" s="1"/>
  <c r="I138" i="24" s="1"/>
  <c r="J138" i="24" s="1"/>
  <c r="K138" i="24" s="1"/>
  <c r="L138" i="24" s="1"/>
  <c r="M138" i="24" s="1"/>
  <c r="N138" i="24" s="1"/>
  <c r="O138" i="24" s="1"/>
  <c r="P138" i="24" s="1"/>
  <c r="Q138" i="24" s="1"/>
  <c r="R138" i="24" s="1"/>
  <c r="S138" i="24" s="1"/>
  <c r="T138" i="24" s="1"/>
  <c r="U138" i="24" s="1"/>
  <c r="V138" i="24" s="1"/>
  <c r="W138" i="24" s="1"/>
  <c r="X138" i="24" s="1"/>
  <c r="Y138" i="24" s="1"/>
  <c r="Z138" i="24" s="1"/>
  <c r="AA138" i="24" s="1"/>
  <c r="AB138" i="24" s="1"/>
  <c r="AC138" i="24" s="1"/>
  <c r="AD138" i="24" s="1"/>
  <c r="AE138" i="24" s="1"/>
  <c r="AF138" i="24" s="1"/>
  <c r="AG138" i="24" s="1"/>
  <c r="AH138" i="24" s="1"/>
  <c r="T61" i="15"/>
  <c r="P218" i="24"/>
  <c r="AF61" i="15"/>
  <c r="AB200" i="24"/>
  <c r="AB218" i="24"/>
  <c r="D218" i="2"/>
  <c r="J61" i="15"/>
  <c r="J63" i="15" s="1"/>
  <c r="F219" i="24"/>
  <c r="F218" i="24"/>
  <c r="V61" i="15"/>
  <c r="R219" i="24"/>
  <c r="R218" i="24"/>
  <c r="AH61" i="15"/>
  <c r="AH63" i="15" s="1"/>
  <c r="AD219" i="24"/>
  <c r="AD200" i="24"/>
  <c r="AD218" i="24"/>
  <c r="K61" i="15"/>
  <c r="K63" i="15" s="1"/>
  <c r="G219" i="24"/>
  <c r="G218" i="24"/>
  <c r="W61" i="15"/>
  <c r="W63" i="15" s="1"/>
  <c r="S219" i="24"/>
  <c r="S218" i="24"/>
  <c r="AI61" i="15"/>
  <c r="AE219" i="24"/>
  <c r="AE200" i="24"/>
  <c r="AE218" i="24"/>
  <c r="AB152" i="24"/>
  <c r="AI154" i="24"/>
  <c r="I61" i="15"/>
  <c r="I63" i="15" s="1"/>
  <c r="E218" i="24"/>
  <c r="U61" i="15"/>
  <c r="U63" i="15" s="1"/>
  <c r="Q218" i="24"/>
  <c r="Q219" i="24"/>
  <c r="AG61" i="15"/>
  <c r="AG63" i="15" s="1"/>
  <c r="AC218" i="24"/>
  <c r="AC219" i="24"/>
  <c r="I219" i="24"/>
  <c r="U219" i="24"/>
  <c r="N61" i="15"/>
  <c r="J218" i="24"/>
  <c r="Z61" i="15"/>
  <c r="V218" i="24"/>
  <c r="V219" i="24"/>
  <c r="AL61" i="15"/>
  <c r="AH218" i="24"/>
  <c r="AH219" i="24"/>
  <c r="H219" i="24"/>
  <c r="T219" i="24"/>
  <c r="AF219" i="24"/>
  <c r="I147" i="4"/>
  <c r="G150" i="2" s="1"/>
  <c r="U147" i="4"/>
  <c r="S150" i="2" s="1"/>
  <c r="S152" i="2" s="1"/>
  <c r="AG147" i="4"/>
  <c r="AE150" i="2" s="1"/>
  <c r="AE152" i="2" s="1"/>
  <c r="I140" i="4"/>
  <c r="G146" i="2" s="1"/>
  <c r="G206" i="2" s="1"/>
  <c r="I132" i="1" s="1"/>
  <c r="AK61" i="15"/>
  <c r="AG218" i="24"/>
  <c r="AG200" i="24"/>
  <c r="M219" i="24"/>
  <c r="Y219" i="24"/>
  <c r="U140" i="4"/>
  <c r="S146" i="2" s="1"/>
  <c r="S206" i="2" s="1"/>
  <c r="U132" i="1" s="1"/>
  <c r="O219" i="24"/>
  <c r="AA219" i="24"/>
  <c r="AI217" i="24"/>
  <c r="D219" i="24"/>
  <c r="P219" i="24"/>
  <c r="AB219" i="24"/>
  <c r="R61" i="15"/>
  <c r="N218" i="24"/>
  <c r="AD61" i="15"/>
  <c r="AD63" i="15" s="1"/>
  <c r="Z218" i="24"/>
  <c r="Z200" i="24"/>
  <c r="Q147" i="4"/>
  <c r="O150" i="2" s="1"/>
  <c r="O152" i="2" s="1"/>
  <c r="AC147" i="4"/>
  <c r="AA150" i="2" s="1"/>
  <c r="AA152" i="2" s="1"/>
  <c r="G147" i="5"/>
  <c r="E150" i="24" s="1"/>
  <c r="S147" i="5"/>
  <c r="Q150" i="24" s="1"/>
  <c r="AE147" i="5"/>
  <c r="AC150" i="24" s="1"/>
  <c r="S106" i="7"/>
  <c r="P106" i="7"/>
  <c r="Q106" i="7" s="1"/>
  <c r="Q140" i="4"/>
  <c r="O146" i="2" s="1"/>
  <c r="O206" i="2" s="1"/>
  <c r="Q132" i="1" s="1"/>
  <c r="AC140" i="4"/>
  <c r="AA146" i="2" s="1"/>
  <c r="AA206" i="2" s="1"/>
  <c r="AC132" i="1" s="1"/>
  <c r="J147" i="4"/>
  <c r="H150" i="2" s="1"/>
  <c r="V147" i="4"/>
  <c r="T150" i="2" s="1"/>
  <c r="T152" i="2" s="1"/>
  <c r="AH147" i="4"/>
  <c r="AF150" i="2" s="1"/>
  <c r="AF152" i="2" s="1"/>
  <c r="J140" i="4"/>
  <c r="H146" i="2" s="1"/>
  <c r="H206" i="2" s="1"/>
  <c r="J132" i="1" s="1"/>
  <c r="G140" i="5"/>
  <c r="E146" i="24" s="1"/>
  <c r="S140" i="5"/>
  <c r="Q146" i="24" s="1"/>
  <c r="Q206" i="24" s="1"/>
  <c r="S172" i="1" s="1"/>
  <c r="AE140" i="5"/>
  <c r="AC146" i="24" s="1"/>
  <c r="K146" i="5"/>
  <c r="F140" i="4"/>
  <c r="D146" i="2" s="1"/>
  <c r="D206" i="2" s="1"/>
  <c r="F132" i="1" s="1"/>
  <c r="R140" i="4"/>
  <c r="P146" i="2" s="1"/>
  <c r="P206" i="2" s="1"/>
  <c r="R132" i="1" s="1"/>
  <c r="AD140" i="4"/>
  <c r="AB146" i="2" s="1"/>
  <c r="AB206" i="2" s="1"/>
  <c r="AD132" i="1" s="1"/>
  <c r="H140" i="5"/>
  <c r="F146" i="24" s="1"/>
  <c r="T140" i="5"/>
  <c r="R146" i="24" s="1"/>
  <c r="AF140" i="5"/>
  <c r="AD146" i="24" s="1"/>
  <c r="G140" i="4"/>
  <c r="E146" i="2" s="1"/>
  <c r="E206" i="2" s="1"/>
  <c r="G132" i="1" s="1"/>
  <c r="S140" i="4"/>
  <c r="Q146" i="2" s="1"/>
  <c r="Q206" i="2" s="1"/>
  <c r="S132" i="1" s="1"/>
  <c r="AE140" i="4"/>
  <c r="AC146" i="2" s="1"/>
  <c r="AC206" i="2" s="1"/>
  <c r="AE132" i="1" s="1"/>
  <c r="I140" i="5"/>
  <c r="G146" i="24" s="1"/>
  <c r="G206" i="24" s="1"/>
  <c r="I172" i="1" s="1"/>
  <c r="U140" i="5"/>
  <c r="S146" i="24" s="1"/>
  <c r="S206" i="24" s="1"/>
  <c r="U172" i="1" s="1"/>
  <c r="AG140" i="5"/>
  <c r="AE146" i="24" s="1"/>
  <c r="R148" i="4"/>
  <c r="P151" i="2" s="1"/>
  <c r="AD148" i="4"/>
  <c r="AB151" i="2" s="1"/>
  <c r="AM59" i="15"/>
  <c r="H60" i="15"/>
  <c r="I60" i="15" s="1"/>
  <c r="N147" i="4"/>
  <c r="L150" i="2" s="1"/>
  <c r="Z147" i="4"/>
  <c r="X150" i="2" s="1"/>
  <c r="X152" i="2" s="1"/>
  <c r="P147" i="5"/>
  <c r="N150" i="24" s="1"/>
  <c r="AB147" i="5"/>
  <c r="Z150" i="24" s="1"/>
  <c r="T63" i="11"/>
  <c r="AF63" i="11"/>
  <c r="V140" i="4"/>
  <c r="T146" i="2" s="1"/>
  <c r="T206" i="2" s="1"/>
  <c r="V132" i="1" s="1"/>
  <c r="M147" i="4"/>
  <c r="K150" i="2" s="1"/>
  <c r="K152" i="2" s="1"/>
  <c r="L140" i="5"/>
  <c r="J146" i="24" s="1"/>
  <c r="X140" i="5"/>
  <c r="V146" i="24" s="1"/>
  <c r="AJ140" i="5"/>
  <c r="AH146" i="24" s="1"/>
  <c r="F147" i="4"/>
  <c r="D150" i="2" s="1"/>
  <c r="H147" i="5"/>
  <c r="F150" i="24" s="1"/>
  <c r="T147" i="5"/>
  <c r="R150" i="24" s="1"/>
  <c r="AF147" i="5"/>
  <c r="AD150" i="24" s="1"/>
  <c r="I147" i="5"/>
  <c r="G150" i="24" s="1"/>
  <c r="U147" i="5"/>
  <c r="S150" i="24" s="1"/>
  <c r="AG147" i="5"/>
  <c r="AE150" i="24" s="1"/>
  <c r="AM59" i="11"/>
  <c r="J147" i="5"/>
  <c r="H150" i="24" s="1"/>
  <c r="V147" i="5"/>
  <c r="T150" i="24" s="1"/>
  <c r="AH147" i="5"/>
  <c r="AF150" i="24" s="1"/>
  <c r="H60" i="11"/>
  <c r="I60" i="11" s="1"/>
  <c r="U141" i="7"/>
  <c r="U144" i="7" s="1"/>
  <c r="U147" i="7" s="1"/>
  <c r="P107" i="7"/>
  <c r="Q107" i="7" s="1"/>
  <c r="M119" i="18" l="1"/>
  <c r="Y119" i="18"/>
  <c r="L119" i="18"/>
  <c r="AA119" i="18"/>
  <c r="AI129" i="17"/>
  <c r="N122" i="17"/>
  <c r="E122" i="17"/>
  <c r="K122" i="17"/>
  <c r="AB131" i="18"/>
  <c r="X122" i="17"/>
  <c r="AF122" i="17"/>
  <c r="Y122" i="17"/>
  <c r="Q122" i="17"/>
  <c r="H122" i="17"/>
  <c r="AB122" i="17"/>
  <c r="R122" i="17"/>
  <c r="J122" i="17"/>
  <c r="AH122" i="17"/>
  <c r="Z122" i="17"/>
  <c r="I122" i="17"/>
  <c r="S122" i="17"/>
  <c r="X129" i="17"/>
  <c r="G129" i="17"/>
  <c r="AF129" i="17"/>
  <c r="Q129" i="17"/>
  <c r="AE119" i="18"/>
  <c r="H119" i="18"/>
  <c r="AA129" i="17"/>
  <c r="AG129" i="17"/>
  <c r="E119" i="18"/>
  <c r="T119" i="18"/>
  <c r="H129" i="17"/>
  <c r="I129" i="17"/>
  <c r="G119" i="18"/>
  <c r="AH119" i="18"/>
  <c r="AF119" i="18"/>
  <c r="AI124" i="17"/>
  <c r="AB129" i="17"/>
  <c r="Y129" i="17"/>
  <c r="N119" i="18"/>
  <c r="S119" i="18"/>
  <c r="I119" i="18"/>
  <c r="E124" i="17"/>
  <c r="M129" i="17"/>
  <c r="L129" i="17"/>
  <c r="Q119" i="18"/>
  <c r="V119" i="18"/>
  <c r="U119" i="18"/>
  <c r="Y124" i="17"/>
  <c r="R129" i="17"/>
  <c r="AC129" i="17"/>
  <c r="Z129" i="17"/>
  <c r="W119" i="18"/>
  <c r="O119" i="18"/>
  <c r="AG119" i="18"/>
  <c r="AC124" i="17"/>
  <c r="S129" i="17"/>
  <c r="N129" i="17"/>
  <c r="J129" i="17"/>
  <c r="X119" i="18"/>
  <c r="AI119" i="18"/>
  <c r="F119" i="18"/>
  <c r="O124" i="17"/>
  <c r="T129" i="17"/>
  <c r="AD129" i="17"/>
  <c r="V129" i="17"/>
  <c r="AB119" i="18"/>
  <c r="P119" i="18"/>
  <c r="R119" i="18"/>
  <c r="AE124" i="17"/>
  <c r="E129" i="17"/>
  <c r="O129" i="17"/>
  <c r="AH129" i="17"/>
  <c r="AC119" i="18"/>
  <c r="K119" i="18"/>
  <c r="AD119" i="18"/>
  <c r="U124" i="17"/>
  <c r="U129" i="17"/>
  <c r="AE129" i="17"/>
  <c r="K129" i="17"/>
  <c r="J119" i="18"/>
  <c r="V124" i="17"/>
  <c r="F129" i="17"/>
  <c r="P129" i="17"/>
  <c r="W112" i="18"/>
  <c r="S124" i="17"/>
  <c r="N124" i="17"/>
  <c r="AG124" i="17"/>
  <c r="I112" i="18"/>
  <c r="K112" i="18"/>
  <c r="U112" i="18"/>
  <c r="X124" i="17"/>
  <c r="AD124" i="17"/>
  <c r="J124" i="17"/>
  <c r="L112" i="18"/>
  <c r="O112" i="18"/>
  <c r="V112" i="18"/>
  <c r="H124" i="17"/>
  <c r="P124" i="17"/>
  <c r="J112" i="18"/>
  <c r="M112" i="18"/>
  <c r="F112" i="18"/>
  <c r="AH112" i="18"/>
  <c r="Z124" i="17"/>
  <c r="AF124" i="17"/>
  <c r="N253" i="1"/>
  <c r="N112" i="18"/>
  <c r="P112" i="18"/>
  <c r="Z112" i="18"/>
  <c r="G112" i="18"/>
  <c r="K124" i="17"/>
  <c r="F124" i="17"/>
  <c r="E112" i="18"/>
  <c r="Q112" i="18"/>
  <c r="H112" i="18"/>
  <c r="S112" i="18"/>
  <c r="AA124" i="17"/>
  <c r="T124" i="17"/>
  <c r="N146" i="5"/>
  <c r="Y112" i="18"/>
  <c r="AA112" i="18"/>
  <c r="AE112" i="18"/>
  <c r="L124" i="17"/>
  <c r="G124" i="17"/>
  <c r="AB112" i="18"/>
  <c r="X112" i="18"/>
  <c r="Q124" i="17"/>
  <c r="AB124" i="17"/>
  <c r="W124" i="17"/>
  <c r="AC112" i="18"/>
  <c r="R124" i="17"/>
  <c r="M124" i="17"/>
  <c r="AC131" i="18"/>
  <c r="E152" i="2"/>
  <c r="L131" i="18"/>
  <c r="AF131" i="18"/>
  <c r="J131" i="18"/>
  <c r="R131" i="18"/>
  <c r="T131" i="18"/>
  <c r="AG131" i="18"/>
  <c r="M131" i="18"/>
  <c r="I253" i="1"/>
  <c r="W148" i="24"/>
  <c r="W206" i="24"/>
  <c r="Y172" i="1" s="1"/>
  <c r="Y253" i="1" s="1"/>
  <c r="K148" i="24"/>
  <c r="K206" i="24"/>
  <c r="M172" i="1" s="1"/>
  <c r="M253" i="1" s="1"/>
  <c r="M148" i="24"/>
  <c r="M206" i="24"/>
  <c r="O172" i="1" s="1"/>
  <c r="O253" i="1" s="1"/>
  <c r="E148" i="24"/>
  <c r="E206" i="24"/>
  <c r="G172" i="1" s="1"/>
  <c r="G253" i="1" s="1"/>
  <c r="U253" i="1"/>
  <c r="Z148" i="24"/>
  <c r="Z206" i="24"/>
  <c r="AB172" i="1" s="1"/>
  <c r="AB253" i="1" s="1"/>
  <c r="AG148" i="24"/>
  <c r="AG206" i="24"/>
  <c r="AI172" i="1" s="1"/>
  <c r="AI253" i="1" s="1"/>
  <c r="J148" i="24"/>
  <c r="J180" i="24" s="1"/>
  <c r="J182" i="24" s="1"/>
  <c r="J206" i="24"/>
  <c r="L172" i="1" s="1"/>
  <c r="L253" i="1" s="1"/>
  <c r="AB148" i="24"/>
  <c r="AB206" i="24"/>
  <c r="AD172" i="1" s="1"/>
  <c r="AD253" i="1" s="1"/>
  <c r="U148" i="24"/>
  <c r="U206" i="24"/>
  <c r="W172" i="1" s="1"/>
  <c r="W253" i="1" s="1"/>
  <c r="R148" i="24"/>
  <c r="R206" i="24"/>
  <c r="T172" i="1" s="1"/>
  <c r="T253" i="1" s="1"/>
  <c r="AF148" i="24"/>
  <c r="AF180" i="24" s="1"/>
  <c r="AF206" i="24"/>
  <c r="AH172" i="1" s="1"/>
  <c r="AH253" i="1" s="1"/>
  <c r="AD148" i="24"/>
  <c r="AD206" i="24"/>
  <c r="AF172" i="1" s="1"/>
  <c r="AF253" i="1" s="1"/>
  <c r="F148" i="24"/>
  <c r="F206" i="24"/>
  <c r="H172" i="1" s="1"/>
  <c r="H253" i="1" s="1"/>
  <c r="AH148" i="24"/>
  <c r="AH206" i="24"/>
  <c r="AJ172" i="1" s="1"/>
  <c r="AJ253" i="1" s="1"/>
  <c r="V148" i="24"/>
  <c r="V206" i="24"/>
  <c r="X172" i="1" s="1"/>
  <c r="X253" i="1" s="1"/>
  <c r="T148" i="24"/>
  <c r="T206" i="24"/>
  <c r="V172" i="1" s="1"/>
  <c r="V253" i="1" s="1"/>
  <c r="AE148" i="24"/>
  <c r="AE206" i="24"/>
  <c r="AG172" i="1" s="1"/>
  <c r="AG253" i="1" s="1"/>
  <c r="W146" i="4"/>
  <c r="K253" i="1"/>
  <c r="H148" i="24"/>
  <c r="H206" i="24"/>
  <c r="J172" i="1" s="1"/>
  <c r="J253" i="1" s="1"/>
  <c r="AC148" i="24"/>
  <c r="AC206" i="24"/>
  <c r="AE172" i="1" s="1"/>
  <c r="AE253" i="1" s="1"/>
  <c r="AA148" i="24"/>
  <c r="AA206" i="24"/>
  <c r="AC172" i="1" s="1"/>
  <c r="AC253" i="1" s="1"/>
  <c r="Y148" i="24"/>
  <c r="Y180" i="24" s="1"/>
  <c r="Y206" i="24"/>
  <c r="AA172" i="1" s="1"/>
  <c r="AA253" i="1" s="1"/>
  <c r="X148" i="24"/>
  <c r="X206" i="24"/>
  <c r="Z172" i="1" s="1"/>
  <c r="Z253" i="1" s="1"/>
  <c r="S253" i="1"/>
  <c r="P148" i="24"/>
  <c r="P206" i="24"/>
  <c r="R172" i="1" s="1"/>
  <c r="R253" i="1" s="1"/>
  <c r="AK132" i="1"/>
  <c r="Q253" i="1"/>
  <c r="P253" i="1"/>
  <c r="S148" i="24"/>
  <c r="G148" i="24"/>
  <c r="I148" i="24"/>
  <c r="AH131" i="18"/>
  <c r="O151" i="24"/>
  <c r="O148" i="24" s="1"/>
  <c r="F131" i="18"/>
  <c r="Q148" i="24"/>
  <c r="N151" i="24"/>
  <c r="N148" i="24" s="1"/>
  <c r="AD131" i="18"/>
  <c r="G131" i="18"/>
  <c r="V150" i="24"/>
  <c r="X55" i="1" s="1"/>
  <c r="X57" i="1" s="1"/>
  <c r="E131" i="18"/>
  <c r="H131" i="18"/>
  <c r="Q131" i="18"/>
  <c r="P131" i="18"/>
  <c r="P150" i="24"/>
  <c r="P152" i="24" s="1"/>
  <c r="AI131" i="18"/>
  <c r="Y131" i="18"/>
  <c r="L148" i="24"/>
  <c r="I56" i="1"/>
  <c r="J148" i="2"/>
  <c r="D152" i="24"/>
  <c r="U131" i="18"/>
  <c r="AE131" i="18"/>
  <c r="AA131" i="18"/>
  <c r="S131" i="18"/>
  <c r="X131" i="18"/>
  <c r="V131" i="18"/>
  <c r="I131" i="18"/>
  <c r="W131" i="18"/>
  <c r="Z131" i="18"/>
  <c r="K131" i="18"/>
  <c r="U112" i="1"/>
  <c r="Z148" i="2"/>
  <c r="Y146" i="4"/>
  <c r="AE18" i="18"/>
  <c r="S18" i="18"/>
  <c r="G18" i="18"/>
  <c r="AG18" i="18"/>
  <c r="U18" i="18"/>
  <c r="I18" i="18"/>
  <c r="Y18" i="18"/>
  <c r="K18" i="18"/>
  <c r="X18" i="18"/>
  <c r="J18" i="18"/>
  <c r="R18" i="18"/>
  <c r="W18" i="18"/>
  <c r="E18" i="18"/>
  <c r="V18" i="18"/>
  <c r="Z18" i="18"/>
  <c r="T18" i="18"/>
  <c r="Q18" i="18"/>
  <c r="P18" i="18"/>
  <c r="O18" i="18"/>
  <c r="AI18" i="18"/>
  <c r="N18" i="18"/>
  <c r="AH18" i="18"/>
  <c r="M18" i="18"/>
  <c r="AF18" i="18"/>
  <c r="L18" i="18"/>
  <c r="AD18" i="18"/>
  <c r="H18" i="18"/>
  <c r="AC18" i="18"/>
  <c r="F18" i="18"/>
  <c r="AB18" i="18"/>
  <c r="AA18" i="18"/>
  <c r="AF49" i="17"/>
  <c r="T49" i="17"/>
  <c r="H49" i="17"/>
  <c r="AE49" i="17"/>
  <c r="S49" i="17"/>
  <c r="G49" i="17"/>
  <c r="AI49" i="17"/>
  <c r="U49" i="17"/>
  <c r="E49" i="17"/>
  <c r="AH49" i="17"/>
  <c r="R49" i="17"/>
  <c r="AG49" i="17"/>
  <c r="Q49" i="17"/>
  <c r="AD49" i="17"/>
  <c r="P49" i="17"/>
  <c r="AC49" i="17"/>
  <c r="O49" i="17"/>
  <c r="AB49" i="17"/>
  <c r="N49" i="17"/>
  <c r="AA49" i="17"/>
  <c r="M49" i="17"/>
  <c r="Z49" i="17"/>
  <c r="L49" i="17"/>
  <c r="Y49" i="17"/>
  <c r="K49" i="17"/>
  <c r="W49" i="17"/>
  <c r="X49" i="17"/>
  <c r="J49" i="17"/>
  <c r="I49" i="17"/>
  <c r="V49" i="17"/>
  <c r="F49" i="17"/>
  <c r="AD148" i="2"/>
  <c r="AB106" i="17"/>
  <c r="P106" i="17"/>
  <c r="AA106" i="17"/>
  <c r="O106" i="17"/>
  <c r="AG106" i="17"/>
  <c r="S106" i="17"/>
  <c r="E106" i="17"/>
  <c r="AF106" i="17"/>
  <c r="R106" i="17"/>
  <c r="V106" i="17"/>
  <c r="F106" i="17"/>
  <c r="U106" i="17"/>
  <c r="T106" i="17"/>
  <c r="AI106" i="17"/>
  <c r="Q106" i="17"/>
  <c r="AH106" i="17"/>
  <c r="N106" i="17"/>
  <c r="AE106" i="17"/>
  <c r="M106" i="17"/>
  <c r="AD106" i="17"/>
  <c r="L106" i="17"/>
  <c r="AC106" i="17"/>
  <c r="K106" i="17"/>
  <c r="Z106" i="17"/>
  <c r="J106" i="17"/>
  <c r="Y106" i="17"/>
  <c r="I106" i="17"/>
  <c r="X106" i="17"/>
  <c r="W106" i="17"/>
  <c r="H106" i="17"/>
  <c r="G106" i="17"/>
  <c r="AG67" i="17"/>
  <c r="U67" i="17"/>
  <c r="I67" i="17"/>
  <c r="AF67" i="17"/>
  <c r="T67" i="17"/>
  <c r="H67" i="17"/>
  <c r="AE67" i="17"/>
  <c r="S67" i="17"/>
  <c r="G67" i="17"/>
  <c r="AD67" i="17"/>
  <c r="R67" i="17"/>
  <c r="F67" i="17"/>
  <c r="AC67" i="17"/>
  <c r="Q67" i="17"/>
  <c r="E67" i="17"/>
  <c r="AB67" i="17"/>
  <c r="P67" i="17"/>
  <c r="AA67" i="17"/>
  <c r="O67" i="17"/>
  <c r="Z67" i="17"/>
  <c r="N67" i="17"/>
  <c r="Y67" i="17"/>
  <c r="M67" i="17"/>
  <c r="L67" i="17"/>
  <c r="K67" i="17"/>
  <c r="J67" i="17"/>
  <c r="AI67" i="17"/>
  <c r="AH67" i="17"/>
  <c r="W67" i="17"/>
  <c r="X67" i="17"/>
  <c r="V67" i="17"/>
  <c r="S265" i="1"/>
  <c r="S282" i="1" s="1"/>
  <c r="X148" i="2"/>
  <c r="Y106" i="18"/>
  <c r="M106" i="18"/>
  <c r="AB106" i="18"/>
  <c r="P106" i="18"/>
  <c r="AA106" i="18"/>
  <c r="O106" i="18"/>
  <c r="AE106" i="18"/>
  <c r="N106" i="18"/>
  <c r="AD106" i="18"/>
  <c r="L106" i="18"/>
  <c r="AI106" i="18"/>
  <c r="R106" i="18"/>
  <c r="U106" i="18"/>
  <c r="T106" i="18"/>
  <c r="W106" i="18"/>
  <c r="V106" i="18"/>
  <c r="K106" i="18"/>
  <c r="AC106" i="18"/>
  <c r="F106" i="18"/>
  <c r="Z106" i="18"/>
  <c r="X106" i="18"/>
  <c r="S106" i="18"/>
  <c r="Q106" i="18"/>
  <c r="J106" i="18"/>
  <c r="I106" i="18"/>
  <c r="H106" i="18"/>
  <c r="G106" i="18"/>
  <c r="AH106" i="18"/>
  <c r="AG106" i="18"/>
  <c r="AF106" i="18"/>
  <c r="E106" i="18"/>
  <c r="Z99" i="18"/>
  <c r="N99" i="18"/>
  <c r="AC99" i="18"/>
  <c r="Q99" i="18"/>
  <c r="E99" i="18"/>
  <c r="AB99" i="18"/>
  <c r="P99" i="18"/>
  <c r="W99" i="18"/>
  <c r="H99" i="18"/>
  <c r="V99" i="18"/>
  <c r="G99" i="18"/>
  <c r="U99" i="18"/>
  <c r="AA99" i="18"/>
  <c r="I99" i="18"/>
  <c r="Y99" i="18"/>
  <c r="F99" i="18"/>
  <c r="AH99" i="18"/>
  <c r="K99" i="18"/>
  <c r="AG99" i="18"/>
  <c r="J99" i="18"/>
  <c r="AD99" i="18"/>
  <c r="O99" i="18"/>
  <c r="M99" i="18"/>
  <c r="L99" i="18"/>
  <c r="AI99" i="18"/>
  <c r="AF99" i="18"/>
  <c r="AE99" i="18"/>
  <c r="T99" i="18"/>
  <c r="S99" i="18"/>
  <c r="R99" i="18"/>
  <c r="X99" i="18"/>
  <c r="AC58" i="17"/>
  <c r="Q58" i="17"/>
  <c r="E58" i="17"/>
  <c r="AB58" i="17"/>
  <c r="P58" i="17"/>
  <c r="AD58" i="17"/>
  <c r="N58" i="17"/>
  <c r="AA58" i="17"/>
  <c r="M58" i="17"/>
  <c r="Z58" i="17"/>
  <c r="L58" i="17"/>
  <c r="Y58" i="17"/>
  <c r="K58" i="17"/>
  <c r="X58" i="17"/>
  <c r="J58" i="17"/>
  <c r="W58" i="17"/>
  <c r="I58" i="17"/>
  <c r="V58" i="17"/>
  <c r="H58" i="17"/>
  <c r="AI58" i="17"/>
  <c r="U58" i="17"/>
  <c r="G58" i="17"/>
  <c r="AH58" i="17"/>
  <c r="T58" i="17"/>
  <c r="F58" i="17"/>
  <c r="AF58" i="17"/>
  <c r="R58" i="17"/>
  <c r="AG58" i="17"/>
  <c r="S58" i="17"/>
  <c r="AE58" i="17"/>
  <c r="O58" i="17"/>
  <c r="AA132" i="17"/>
  <c r="O132" i="17"/>
  <c r="Z132" i="17"/>
  <c r="N132" i="17"/>
  <c r="AH132" i="17"/>
  <c r="T132" i="17"/>
  <c r="E132" i="17"/>
  <c r="AG132" i="17"/>
  <c r="S132" i="17"/>
  <c r="AC132" i="17"/>
  <c r="J132" i="17"/>
  <c r="AB132" i="17"/>
  <c r="I132" i="17"/>
  <c r="Y132" i="17"/>
  <c r="H132" i="17"/>
  <c r="X132" i="17"/>
  <c r="G132" i="17"/>
  <c r="W132" i="17"/>
  <c r="F132" i="17"/>
  <c r="V132" i="17"/>
  <c r="U132" i="17"/>
  <c r="R132" i="17"/>
  <c r="AI132" i="17"/>
  <c r="Q132" i="17"/>
  <c r="AF132" i="17"/>
  <c r="P132" i="17"/>
  <c r="AE132" i="17"/>
  <c r="M132" i="17"/>
  <c r="AD132" i="17"/>
  <c r="L132" i="17"/>
  <c r="AA148" i="2"/>
  <c r="AC111" i="17"/>
  <c r="Q111" i="17"/>
  <c r="E111" i="17"/>
  <c r="AB111" i="17"/>
  <c r="P111" i="17"/>
  <c r="V111" i="17"/>
  <c r="H111" i="17"/>
  <c r="AI111" i="17"/>
  <c r="U111" i="17"/>
  <c r="G111" i="17"/>
  <c r="W111" i="17"/>
  <c r="T111" i="17"/>
  <c r="S111" i="17"/>
  <c r="AH111" i="17"/>
  <c r="R111" i="17"/>
  <c r="AG111" i="17"/>
  <c r="O111" i="17"/>
  <c r="AF111" i="17"/>
  <c r="N111" i="17"/>
  <c r="AE111" i="17"/>
  <c r="M111" i="17"/>
  <c r="AD111" i="17"/>
  <c r="L111" i="17"/>
  <c r="AA111" i="17"/>
  <c r="K111" i="17"/>
  <c r="Z111" i="17"/>
  <c r="J111" i="17"/>
  <c r="Y111" i="17"/>
  <c r="X111" i="17"/>
  <c r="I111" i="17"/>
  <c r="F111" i="17"/>
  <c r="AB29" i="17"/>
  <c r="P29" i="17"/>
  <c r="AA29" i="17"/>
  <c r="O29" i="17"/>
  <c r="AI29" i="17"/>
  <c r="U29" i="17"/>
  <c r="G29" i="17"/>
  <c r="AH29" i="17"/>
  <c r="T29" i="17"/>
  <c r="F29" i="17"/>
  <c r="AG29" i="17"/>
  <c r="S29" i="17"/>
  <c r="E29" i="17"/>
  <c r="AF29" i="17"/>
  <c r="R29" i="17"/>
  <c r="AE29" i="17"/>
  <c r="Q29" i="17"/>
  <c r="AD29" i="17"/>
  <c r="N29" i="17"/>
  <c r="AC29" i="17"/>
  <c r="M29" i="17"/>
  <c r="Z29" i="17"/>
  <c r="L29" i="17"/>
  <c r="Y29" i="17"/>
  <c r="K29" i="17"/>
  <c r="W29" i="17"/>
  <c r="I29" i="17"/>
  <c r="X29" i="17"/>
  <c r="J29" i="17"/>
  <c r="V29" i="17"/>
  <c r="H29" i="17"/>
  <c r="AG6" i="17"/>
  <c r="U6" i="17"/>
  <c r="I6" i="17"/>
  <c r="AF6" i="17"/>
  <c r="T6" i="17"/>
  <c r="H6" i="17"/>
  <c r="AB6" i="17"/>
  <c r="N6" i="17"/>
  <c r="AA6" i="17"/>
  <c r="M6" i="17"/>
  <c r="Z6" i="17"/>
  <c r="L6" i="17"/>
  <c r="Y6" i="17"/>
  <c r="K6" i="17"/>
  <c r="X6" i="17"/>
  <c r="J6" i="17"/>
  <c r="W6" i="17"/>
  <c r="G6" i="17"/>
  <c r="V6" i="17"/>
  <c r="F6" i="17"/>
  <c r="AI6" i="17"/>
  <c r="S6" i="17"/>
  <c r="E6" i="17"/>
  <c r="AH6" i="17"/>
  <c r="R6" i="17"/>
  <c r="AE6" i="17"/>
  <c r="Q6" i="17"/>
  <c r="AD6" i="17"/>
  <c r="AC6" i="17"/>
  <c r="P6" i="17"/>
  <c r="O6" i="17"/>
  <c r="AF93" i="18"/>
  <c r="T93" i="18"/>
  <c r="H93" i="18"/>
  <c r="AC93" i="18"/>
  <c r="X93" i="18"/>
  <c r="K93" i="18"/>
  <c r="AA93" i="18"/>
  <c r="N93" i="18"/>
  <c r="Z93" i="18"/>
  <c r="M93" i="18"/>
  <c r="S93" i="18"/>
  <c r="R93" i="18"/>
  <c r="AG93" i="18"/>
  <c r="O93" i="18"/>
  <c r="W93" i="18"/>
  <c r="F93" i="18"/>
  <c r="AE93" i="18"/>
  <c r="E93" i="18"/>
  <c r="AD93" i="18"/>
  <c r="AB93" i="18"/>
  <c r="Y93" i="18"/>
  <c r="V93" i="18"/>
  <c r="U93" i="18"/>
  <c r="Q93" i="18"/>
  <c r="P93" i="18"/>
  <c r="J93" i="18"/>
  <c r="AI93" i="18"/>
  <c r="I93" i="18"/>
  <c r="G93" i="18"/>
  <c r="AH93" i="18"/>
  <c r="L93" i="18"/>
  <c r="AH148" i="2"/>
  <c r="AH180" i="2" s="1"/>
  <c r="AH182" i="2" s="1"/>
  <c r="AH130" i="18"/>
  <c r="V130" i="18"/>
  <c r="J130" i="18"/>
  <c r="AD130" i="18"/>
  <c r="Q130" i="18"/>
  <c r="AG130" i="18"/>
  <c r="T130" i="18"/>
  <c r="G130" i="18"/>
  <c r="AF130" i="18"/>
  <c r="S130" i="18"/>
  <c r="F130" i="18"/>
  <c r="X130" i="18"/>
  <c r="E130" i="18"/>
  <c r="W130" i="18"/>
  <c r="P130" i="18"/>
  <c r="O130" i="18"/>
  <c r="Y130" i="18"/>
  <c r="U130" i="18"/>
  <c r="AB130" i="18"/>
  <c r="AA130" i="18"/>
  <c r="N130" i="18"/>
  <c r="AI130" i="18"/>
  <c r="H130" i="18"/>
  <c r="AE130" i="18"/>
  <c r="I130" i="18"/>
  <c r="AC130" i="18"/>
  <c r="Z130" i="18"/>
  <c r="R130" i="18"/>
  <c r="M130" i="18"/>
  <c r="L130" i="18"/>
  <c r="K130" i="18"/>
  <c r="AH35" i="17"/>
  <c r="V35" i="17"/>
  <c r="J35" i="17"/>
  <c r="AG35" i="17"/>
  <c r="U35" i="17"/>
  <c r="I35" i="17"/>
  <c r="W35" i="17"/>
  <c r="G35" i="17"/>
  <c r="T35" i="17"/>
  <c r="F35" i="17"/>
  <c r="AI35" i="17"/>
  <c r="S35" i="17"/>
  <c r="E35" i="17"/>
  <c r="AF35" i="17"/>
  <c r="R35" i="17"/>
  <c r="AE35" i="17"/>
  <c r="Q35" i="17"/>
  <c r="AD35" i="17"/>
  <c r="P35" i="17"/>
  <c r="AC35" i="17"/>
  <c r="O35" i="17"/>
  <c r="AB35" i="17"/>
  <c r="N35" i="17"/>
  <c r="AA35" i="17"/>
  <c r="M35" i="17"/>
  <c r="Y35" i="17"/>
  <c r="K35" i="17"/>
  <c r="Z35" i="17"/>
  <c r="L35" i="17"/>
  <c r="X35" i="17"/>
  <c r="H35" i="17"/>
  <c r="AA73" i="17"/>
  <c r="O73" i="17"/>
  <c r="Z73" i="17"/>
  <c r="N73" i="17"/>
  <c r="Y73" i="17"/>
  <c r="M73" i="17"/>
  <c r="X73" i="17"/>
  <c r="L73" i="17"/>
  <c r="AI73" i="17"/>
  <c r="W73" i="17"/>
  <c r="K73" i="17"/>
  <c r="AH73" i="17"/>
  <c r="V73" i="17"/>
  <c r="J73" i="17"/>
  <c r="AG73" i="17"/>
  <c r="U73" i="17"/>
  <c r="I73" i="17"/>
  <c r="AF73" i="17"/>
  <c r="T73" i="17"/>
  <c r="H73" i="17"/>
  <c r="AE73" i="17"/>
  <c r="S73" i="17"/>
  <c r="G73" i="17"/>
  <c r="R73" i="17"/>
  <c r="Q73" i="17"/>
  <c r="P73" i="17"/>
  <c r="F73" i="17"/>
  <c r="E73" i="17"/>
  <c r="AC73" i="17"/>
  <c r="AD73" i="17"/>
  <c r="AB73" i="17"/>
  <c r="T148" i="2"/>
  <c r="AC148" i="2"/>
  <c r="AE148" i="2"/>
  <c r="V148" i="2"/>
  <c r="AB130" i="17"/>
  <c r="P130" i="17"/>
  <c r="AA130" i="17"/>
  <c r="O130" i="17"/>
  <c r="W130" i="17"/>
  <c r="I130" i="17"/>
  <c r="V130" i="17"/>
  <c r="H130" i="17"/>
  <c r="T130" i="17"/>
  <c r="AI130" i="17"/>
  <c r="S130" i="17"/>
  <c r="AH130" i="17"/>
  <c r="R130" i="17"/>
  <c r="AG130" i="17"/>
  <c r="Q130" i="17"/>
  <c r="AF130" i="17"/>
  <c r="N130" i="17"/>
  <c r="AE130" i="17"/>
  <c r="M130" i="17"/>
  <c r="AD130" i="17"/>
  <c r="L130" i="17"/>
  <c r="AC130" i="17"/>
  <c r="K130" i="17"/>
  <c r="Z130" i="17"/>
  <c r="J130" i="17"/>
  <c r="Y130" i="17"/>
  <c r="G130" i="17"/>
  <c r="X130" i="17"/>
  <c r="U130" i="17"/>
  <c r="F130" i="17"/>
  <c r="E130" i="17"/>
  <c r="AC34" i="17"/>
  <c r="Q34" i="17"/>
  <c r="E34" i="17"/>
  <c r="AB34" i="17"/>
  <c r="P34" i="17"/>
  <c r="X34" i="17"/>
  <c r="J34" i="17"/>
  <c r="W34" i="17"/>
  <c r="I34" i="17"/>
  <c r="V34" i="17"/>
  <c r="H34" i="17"/>
  <c r="AI34" i="17"/>
  <c r="U34" i="17"/>
  <c r="G34" i="17"/>
  <c r="AH34" i="17"/>
  <c r="T34" i="17"/>
  <c r="F34" i="17"/>
  <c r="AG34" i="17"/>
  <c r="S34" i="17"/>
  <c r="AF34" i="17"/>
  <c r="R34" i="17"/>
  <c r="AE34" i="17"/>
  <c r="O34" i="17"/>
  <c r="AD34" i="17"/>
  <c r="N34" i="17"/>
  <c r="Z34" i="17"/>
  <c r="L34" i="17"/>
  <c r="AA34" i="17"/>
  <c r="M34" i="17"/>
  <c r="K34" i="17"/>
  <c r="Y34" i="17"/>
  <c r="AB63" i="18"/>
  <c r="P63" i="18"/>
  <c r="AE63" i="18"/>
  <c r="S63" i="18"/>
  <c r="G63" i="18"/>
  <c r="AD63" i="18"/>
  <c r="R63" i="18"/>
  <c r="F63" i="18"/>
  <c r="AA63" i="18"/>
  <c r="L63" i="18"/>
  <c r="Z63" i="18"/>
  <c r="K63" i="18"/>
  <c r="AG63" i="18"/>
  <c r="O63" i="18"/>
  <c r="AC63" i="18"/>
  <c r="H63" i="18"/>
  <c r="AI63" i="18"/>
  <c r="M63" i="18"/>
  <c r="AH63" i="18"/>
  <c r="J63" i="18"/>
  <c r="AF63" i="18"/>
  <c r="Y63" i="18"/>
  <c r="X63" i="18"/>
  <c r="W63" i="18"/>
  <c r="V63" i="18"/>
  <c r="U63" i="18"/>
  <c r="T63" i="18"/>
  <c r="Q63" i="18"/>
  <c r="N63" i="18"/>
  <c r="I63" i="18"/>
  <c r="E63" i="18"/>
  <c r="AD104" i="17"/>
  <c r="R104" i="17"/>
  <c r="F104" i="17"/>
  <c r="AC104" i="17"/>
  <c r="Q104" i="17"/>
  <c r="E104" i="17"/>
  <c r="W104" i="17"/>
  <c r="I104" i="17"/>
  <c r="V104" i="17"/>
  <c r="H104" i="17"/>
  <c r="AF104" i="17"/>
  <c r="N104" i="17"/>
  <c r="AE104" i="17"/>
  <c r="M104" i="17"/>
  <c r="AB104" i="17"/>
  <c r="L104" i="17"/>
  <c r="AA104" i="17"/>
  <c r="K104" i="17"/>
  <c r="Z104" i="17"/>
  <c r="J104" i="17"/>
  <c r="Y104" i="17"/>
  <c r="G104" i="17"/>
  <c r="X104" i="17"/>
  <c r="U104" i="17"/>
  <c r="T104" i="17"/>
  <c r="AI104" i="17"/>
  <c r="S104" i="17"/>
  <c r="AH104" i="17"/>
  <c r="AG104" i="17"/>
  <c r="P104" i="17"/>
  <c r="O104" i="17"/>
  <c r="Y148" i="2"/>
  <c r="AH11" i="17"/>
  <c r="V11" i="17"/>
  <c r="J11" i="17"/>
  <c r="AG11" i="17"/>
  <c r="U11" i="17"/>
  <c r="I11" i="17"/>
  <c r="AE11" i="17"/>
  <c r="Q11" i="17"/>
  <c r="AD11" i="17"/>
  <c r="P11" i="17"/>
  <c r="AC11" i="17"/>
  <c r="O11" i="17"/>
  <c r="AB11" i="17"/>
  <c r="N11" i="17"/>
  <c r="AA11" i="17"/>
  <c r="M11" i="17"/>
  <c r="Z11" i="17"/>
  <c r="L11" i="17"/>
  <c r="Y11" i="17"/>
  <c r="K11" i="17"/>
  <c r="X11" i="17"/>
  <c r="H11" i="17"/>
  <c r="W11" i="17"/>
  <c r="G11" i="17"/>
  <c r="F11" i="17"/>
  <c r="AI11" i="17"/>
  <c r="S11" i="17"/>
  <c r="E11" i="17"/>
  <c r="T11" i="17"/>
  <c r="AF11" i="17"/>
  <c r="R11" i="17"/>
  <c r="Z123" i="18"/>
  <c r="N123" i="18"/>
  <c r="AC123" i="18"/>
  <c r="Q123" i="18"/>
  <c r="E123" i="18"/>
  <c r="AB123" i="18"/>
  <c r="P123" i="18"/>
  <c r="AF123" i="18"/>
  <c r="O123" i="18"/>
  <c r="AE123" i="18"/>
  <c r="M123" i="18"/>
  <c r="Y123" i="18"/>
  <c r="H123" i="18"/>
  <c r="X123" i="18"/>
  <c r="G123" i="18"/>
  <c r="AG123" i="18"/>
  <c r="K123" i="18"/>
  <c r="AD123" i="18"/>
  <c r="J123" i="18"/>
  <c r="W123" i="18"/>
  <c r="V123" i="18"/>
  <c r="S123" i="18"/>
  <c r="AI123" i="18"/>
  <c r="AH123" i="18"/>
  <c r="I123" i="18"/>
  <c r="F123" i="18"/>
  <c r="AA123" i="18"/>
  <c r="U123" i="18"/>
  <c r="T123" i="18"/>
  <c r="R123" i="18"/>
  <c r="L123" i="18"/>
  <c r="AC90" i="18"/>
  <c r="Q90" i="18"/>
  <c r="E90" i="18"/>
  <c r="Y90" i="18"/>
  <c r="L90" i="18"/>
  <c r="AB90" i="18"/>
  <c r="O90" i="18"/>
  <c r="AA90" i="18"/>
  <c r="N90" i="18"/>
  <c r="X90" i="18"/>
  <c r="H90" i="18"/>
  <c r="W90" i="18"/>
  <c r="G90" i="18"/>
  <c r="AE90" i="18"/>
  <c r="K90" i="18"/>
  <c r="Z90" i="18"/>
  <c r="V90" i="18"/>
  <c r="U90" i="18"/>
  <c r="T90" i="18"/>
  <c r="S90" i="18"/>
  <c r="R90" i="18"/>
  <c r="P90" i="18"/>
  <c r="AI90" i="18"/>
  <c r="M90" i="18"/>
  <c r="AG90" i="18"/>
  <c r="I90" i="18"/>
  <c r="AF90" i="18"/>
  <c r="F90" i="18"/>
  <c r="AH90" i="18"/>
  <c r="AD90" i="18"/>
  <c r="J90" i="18"/>
  <c r="Y82" i="18"/>
  <c r="M82" i="18"/>
  <c r="X82" i="18"/>
  <c r="K82" i="18"/>
  <c r="AB82" i="18"/>
  <c r="O82" i="18"/>
  <c r="AA82" i="18"/>
  <c r="N82" i="18"/>
  <c r="AD82" i="18"/>
  <c r="J82" i="18"/>
  <c r="AC82" i="18"/>
  <c r="I82" i="18"/>
  <c r="AG82" i="18"/>
  <c r="Q82" i="18"/>
  <c r="S82" i="18"/>
  <c r="R82" i="18"/>
  <c r="P82" i="18"/>
  <c r="AI82" i="18"/>
  <c r="L82" i="18"/>
  <c r="AH82" i="18"/>
  <c r="H82" i="18"/>
  <c r="AF82" i="18"/>
  <c r="G82" i="18"/>
  <c r="AE82" i="18"/>
  <c r="F82" i="18"/>
  <c r="Z82" i="18"/>
  <c r="E82" i="18"/>
  <c r="V82" i="18"/>
  <c r="U82" i="18"/>
  <c r="W82" i="18"/>
  <c r="T82" i="18"/>
  <c r="Z120" i="17"/>
  <c r="N120" i="17"/>
  <c r="Y120" i="17"/>
  <c r="M120" i="17"/>
  <c r="AE120" i="17"/>
  <c r="Q120" i="17"/>
  <c r="AD120" i="17"/>
  <c r="P120" i="17"/>
  <c r="T120" i="17"/>
  <c r="AI120" i="17"/>
  <c r="S120" i="17"/>
  <c r="AH120" i="17"/>
  <c r="R120" i="17"/>
  <c r="AG120" i="17"/>
  <c r="O120" i="17"/>
  <c r="AF120" i="17"/>
  <c r="L120" i="17"/>
  <c r="AC120" i="17"/>
  <c r="K120" i="17"/>
  <c r="AB120" i="17"/>
  <c r="J120" i="17"/>
  <c r="AA120" i="17"/>
  <c r="I120" i="17"/>
  <c r="X120" i="17"/>
  <c r="H120" i="17"/>
  <c r="W120" i="17"/>
  <c r="G120" i="17"/>
  <c r="V120" i="17"/>
  <c r="U120" i="17"/>
  <c r="F120" i="17"/>
  <c r="E120" i="17"/>
  <c r="AI40" i="17"/>
  <c r="W40" i="17"/>
  <c r="K40" i="17"/>
  <c r="AH40" i="17"/>
  <c r="V40" i="17"/>
  <c r="J40" i="17"/>
  <c r="Z40" i="17"/>
  <c r="L40" i="17"/>
  <c r="Y40" i="17"/>
  <c r="I40" i="17"/>
  <c r="X40" i="17"/>
  <c r="H40" i="17"/>
  <c r="U40" i="17"/>
  <c r="G40" i="17"/>
  <c r="T40" i="17"/>
  <c r="F40" i="17"/>
  <c r="AG40" i="17"/>
  <c r="S40" i="17"/>
  <c r="E40" i="17"/>
  <c r="AF40" i="17"/>
  <c r="R40" i="17"/>
  <c r="AE40" i="17"/>
  <c r="Q40" i="17"/>
  <c r="AD40" i="17"/>
  <c r="P40" i="17"/>
  <c r="AB40" i="17"/>
  <c r="N40" i="17"/>
  <c r="AC40" i="17"/>
  <c r="O40" i="17"/>
  <c r="AA40" i="17"/>
  <c r="M40" i="17"/>
  <c r="S148" i="2"/>
  <c r="W141" i="4"/>
  <c r="U147" i="2" s="1"/>
  <c r="AH100" i="17"/>
  <c r="V100" i="17"/>
  <c r="J100" i="17"/>
  <c r="AG100" i="17"/>
  <c r="U100" i="17"/>
  <c r="I100" i="17"/>
  <c r="AE100" i="17"/>
  <c r="Q100" i="17"/>
  <c r="AD100" i="17"/>
  <c r="P100" i="17"/>
  <c r="R100" i="17"/>
  <c r="AI100" i="17"/>
  <c r="O100" i="17"/>
  <c r="AF100" i="17"/>
  <c r="N100" i="17"/>
  <c r="AC100" i="17"/>
  <c r="M100" i="17"/>
  <c r="AB100" i="17"/>
  <c r="L100" i="17"/>
  <c r="AA100" i="17"/>
  <c r="K100" i="17"/>
  <c r="Z100" i="17"/>
  <c r="H100" i="17"/>
  <c r="Y100" i="17"/>
  <c r="G100" i="17"/>
  <c r="X100" i="17"/>
  <c r="F100" i="17"/>
  <c r="W100" i="17"/>
  <c r="T100" i="17"/>
  <c r="S100" i="17"/>
  <c r="E100" i="17"/>
  <c r="AE69" i="17"/>
  <c r="S69" i="17"/>
  <c r="G69" i="17"/>
  <c r="AD69" i="17"/>
  <c r="R69" i="17"/>
  <c r="F69" i="17"/>
  <c r="AC69" i="17"/>
  <c r="Q69" i="17"/>
  <c r="E69" i="17"/>
  <c r="AB69" i="17"/>
  <c r="P69" i="17"/>
  <c r="AA69" i="17"/>
  <c r="O69" i="17"/>
  <c r="Z69" i="17"/>
  <c r="N69" i="17"/>
  <c r="Y69" i="17"/>
  <c r="M69" i="17"/>
  <c r="X69" i="17"/>
  <c r="L69" i="17"/>
  <c r="AI69" i="17"/>
  <c r="W69" i="17"/>
  <c r="K69" i="17"/>
  <c r="AH69" i="17"/>
  <c r="AG69" i="17"/>
  <c r="AF69" i="17"/>
  <c r="V69" i="17"/>
  <c r="U69" i="17"/>
  <c r="T69" i="17"/>
  <c r="I69" i="17"/>
  <c r="J69" i="17"/>
  <c r="H69" i="17"/>
  <c r="AF13" i="17"/>
  <c r="T13" i="17"/>
  <c r="H13" i="17"/>
  <c r="AE13" i="17"/>
  <c r="S13" i="17"/>
  <c r="G13" i="17"/>
  <c r="AA13" i="17"/>
  <c r="M13" i="17"/>
  <c r="O13" i="17"/>
  <c r="Z13" i="17"/>
  <c r="L13" i="17"/>
  <c r="Y13" i="17"/>
  <c r="K13" i="17"/>
  <c r="X13" i="17"/>
  <c r="J13" i="17"/>
  <c r="W13" i="17"/>
  <c r="I13" i="17"/>
  <c r="V13" i="17"/>
  <c r="F13" i="17"/>
  <c r="AI13" i="17"/>
  <c r="U13" i="17"/>
  <c r="E13" i="17"/>
  <c r="AH13" i="17"/>
  <c r="R13" i="17"/>
  <c r="AG13" i="17"/>
  <c r="Q13" i="17"/>
  <c r="AD13" i="17"/>
  <c r="AC13" i="17"/>
  <c r="P13" i="17"/>
  <c r="AB13" i="17"/>
  <c r="N13" i="17"/>
  <c r="Z108" i="17"/>
  <c r="N108" i="17"/>
  <c r="Y108" i="17"/>
  <c r="M108" i="17"/>
  <c r="AC108" i="17"/>
  <c r="O108" i="17"/>
  <c r="AB108" i="17"/>
  <c r="L108" i="17"/>
  <c r="AD108" i="17"/>
  <c r="J108" i="17"/>
  <c r="AA108" i="17"/>
  <c r="I108" i="17"/>
  <c r="X108" i="17"/>
  <c r="H108" i="17"/>
  <c r="W108" i="17"/>
  <c r="G108" i="17"/>
  <c r="V108" i="17"/>
  <c r="F108" i="17"/>
  <c r="U108" i="17"/>
  <c r="E108" i="17"/>
  <c r="T108" i="17"/>
  <c r="AI108" i="17"/>
  <c r="S108" i="17"/>
  <c r="AH108" i="17"/>
  <c r="R108" i="17"/>
  <c r="AG108" i="17"/>
  <c r="Q108" i="17"/>
  <c r="P108" i="17"/>
  <c r="K108" i="17"/>
  <c r="AF108" i="17"/>
  <c r="AE108" i="17"/>
  <c r="AH91" i="18"/>
  <c r="V91" i="18"/>
  <c r="J91" i="18"/>
  <c r="AG91" i="18"/>
  <c r="T91" i="18"/>
  <c r="G91" i="18"/>
  <c r="X91" i="18"/>
  <c r="K91" i="18"/>
  <c r="W91" i="18"/>
  <c r="I91" i="18"/>
  <c r="AC91" i="18"/>
  <c r="M91" i="18"/>
  <c r="AB91" i="18"/>
  <c r="L91" i="18"/>
  <c r="AF91" i="18"/>
  <c r="P91" i="18"/>
  <c r="R91" i="18"/>
  <c r="Q91" i="18"/>
  <c r="O91" i="18"/>
  <c r="N91" i="18"/>
  <c r="AI91" i="18"/>
  <c r="H91" i="18"/>
  <c r="AE91" i="18"/>
  <c r="F91" i="18"/>
  <c r="AD91" i="18"/>
  <c r="E91" i="18"/>
  <c r="AA91" i="18"/>
  <c r="Y91" i="18"/>
  <c r="U91" i="18"/>
  <c r="Z91" i="18"/>
  <c r="S91" i="18"/>
  <c r="AE100" i="18"/>
  <c r="S100" i="18"/>
  <c r="G100" i="18"/>
  <c r="AH100" i="18"/>
  <c r="V100" i="18"/>
  <c r="J100" i="18"/>
  <c r="AG100" i="18"/>
  <c r="U100" i="18"/>
  <c r="I100" i="18"/>
  <c r="Y100" i="18"/>
  <c r="H100" i="18"/>
  <c r="X100" i="18"/>
  <c r="F100" i="18"/>
  <c r="AC100" i="18"/>
  <c r="L100" i="18"/>
  <c r="AI100" i="18"/>
  <c r="O100" i="18"/>
  <c r="AF100" i="18"/>
  <c r="N100" i="18"/>
  <c r="AB100" i="18"/>
  <c r="AA100" i="18"/>
  <c r="T100" i="18"/>
  <c r="K100" i="18"/>
  <c r="R100" i="18"/>
  <c r="Q100" i="18"/>
  <c r="P100" i="18"/>
  <c r="M100" i="18"/>
  <c r="E100" i="18"/>
  <c r="AD100" i="18"/>
  <c r="Z100" i="18"/>
  <c r="W100" i="18"/>
  <c r="AF25" i="17"/>
  <c r="T25" i="17"/>
  <c r="H25" i="17"/>
  <c r="AE25" i="17"/>
  <c r="S25" i="17"/>
  <c r="G25" i="17"/>
  <c r="AC25" i="17"/>
  <c r="O25" i="17"/>
  <c r="AB25" i="17"/>
  <c r="N25" i="17"/>
  <c r="AA25" i="17"/>
  <c r="M25" i="17"/>
  <c r="Z25" i="17"/>
  <c r="L25" i="17"/>
  <c r="Y25" i="17"/>
  <c r="K25" i="17"/>
  <c r="X25" i="17"/>
  <c r="J25" i="17"/>
  <c r="W25" i="17"/>
  <c r="I25" i="17"/>
  <c r="AG25" i="17"/>
  <c r="V25" i="17"/>
  <c r="F25" i="17"/>
  <c r="AI25" i="17"/>
  <c r="U25" i="17"/>
  <c r="E25" i="17"/>
  <c r="R25" i="17"/>
  <c r="Q25" i="17"/>
  <c r="AH25" i="17"/>
  <c r="AD25" i="17"/>
  <c r="P25" i="17"/>
  <c r="AB5" i="17"/>
  <c r="P5" i="17"/>
  <c r="AA5" i="17"/>
  <c r="O5" i="17"/>
  <c r="AE5" i="17"/>
  <c r="Q5" i="17"/>
  <c r="AD5" i="17"/>
  <c r="N5" i="17"/>
  <c r="AC5" i="17"/>
  <c r="M5" i="17"/>
  <c r="Z5" i="17"/>
  <c r="L5" i="17"/>
  <c r="Y5" i="17"/>
  <c r="K5" i="17"/>
  <c r="X5" i="17"/>
  <c r="J5" i="17"/>
  <c r="W5" i="17"/>
  <c r="I5" i="17"/>
  <c r="V5" i="17"/>
  <c r="H5" i="17"/>
  <c r="AI5" i="17"/>
  <c r="U5" i="17"/>
  <c r="G5" i="17"/>
  <c r="T5" i="17"/>
  <c r="F5" i="17"/>
  <c r="AH5" i="17"/>
  <c r="AG5" i="17"/>
  <c r="AF5" i="17"/>
  <c r="S5" i="17"/>
  <c r="R5" i="17"/>
  <c r="E5" i="17"/>
  <c r="AB27" i="18"/>
  <c r="P27" i="18"/>
  <c r="AE27" i="18"/>
  <c r="S27" i="18"/>
  <c r="G27" i="18"/>
  <c r="AD27" i="18"/>
  <c r="R27" i="18"/>
  <c r="F27" i="18"/>
  <c r="X27" i="18"/>
  <c r="I27" i="18"/>
  <c r="W27" i="18"/>
  <c r="H27" i="18"/>
  <c r="Q27" i="18"/>
  <c r="V27" i="18"/>
  <c r="U27" i="18"/>
  <c r="N27" i="18"/>
  <c r="M27" i="18"/>
  <c r="AI27" i="18"/>
  <c r="L27" i="18"/>
  <c r="AH27" i="18"/>
  <c r="K27" i="18"/>
  <c r="AG27" i="18"/>
  <c r="J27" i="18"/>
  <c r="AF27" i="18"/>
  <c r="E27" i="18"/>
  <c r="AC27" i="18"/>
  <c r="AA27" i="18"/>
  <c r="Z27" i="18"/>
  <c r="Y27" i="18"/>
  <c r="T27" i="18"/>
  <c r="O27" i="18"/>
  <c r="AD3" i="17"/>
  <c r="R3" i="17"/>
  <c r="F3" i="17"/>
  <c r="AC3" i="17"/>
  <c r="Q3" i="17"/>
  <c r="AI3" i="17"/>
  <c r="U3" i="17"/>
  <c r="G3" i="17"/>
  <c r="AH3" i="17"/>
  <c r="T3" i="17"/>
  <c r="AG3" i="17"/>
  <c r="S3" i="17"/>
  <c r="AF3" i="17"/>
  <c r="P3" i="17"/>
  <c r="AE3" i="17"/>
  <c r="O3" i="17"/>
  <c r="AB3" i="17"/>
  <c r="N3" i="17"/>
  <c r="AA3" i="17"/>
  <c r="M3" i="17"/>
  <c r="Z3" i="17"/>
  <c r="L3" i="17"/>
  <c r="Y3" i="17"/>
  <c r="K3" i="17"/>
  <c r="X3" i="17"/>
  <c r="J3" i="17"/>
  <c r="V3" i="17"/>
  <c r="W3" i="17"/>
  <c r="I3" i="17"/>
  <c r="H3" i="17"/>
  <c r="AD37" i="18"/>
  <c r="R37" i="18"/>
  <c r="F37" i="18"/>
  <c r="AG37" i="18"/>
  <c r="U37" i="18"/>
  <c r="I37" i="18"/>
  <c r="AF37" i="18"/>
  <c r="T37" i="18"/>
  <c r="H37" i="18"/>
  <c r="AI37" i="18"/>
  <c r="Q37" i="18"/>
  <c r="AH37" i="18"/>
  <c r="P37" i="18"/>
  <c r="W37" i="18"/>
  <c r="E37" i="18"/>
  <c r="Y37" i="18"/>
  <c r="AB37" i="18"/>
  <c r="J37" i="18"/>
  <c r="AA37" i="18"/>
  <c r="G37" i="18"/>
  <c r="N37" i="18"/>
  <c r="M37" i="18"/>
  <c r="L37" i="18"/>
  <c r="K37" i="18"/>
  <c r="AE37" i="18"/>
  <c r="AC37" i="18"/>
  <c r="Z37" i="18"/>
  <c r="X37" i="18"/>
  <c r="V37" i="18"/>
  <c r="S37" i="18"/>
  <c r="O37" i="18"/>
  <c r="G152" i="2"/>
  <c r="O148" i="2"/>
  <c r="N148" i="2"/>
  <c r="Q152" i="2"/>
  <c r="H207" i="24"/>
  <c r="J173" i="1" s="1"/>
  <c r="K148" i="2"/>
  <c r="I148" i="2"/>
  <c r="I180" i="2" s="1"/>
  <c r="G148" i="2"/>
  <c r="E148" i="2"/>
  <c r="Q148" i="2"/>
  <c r="AA112" i="1"/>
  <c r="F5" i="2"/>
  <c r="H5" i="4" s="1"/>
  <c r="H6" i="4" s="1"/>
  <c r="G6" i="5"/>
  <c r="AG112" i="1"/>
  <c r="Z146" i="4"/>
  <c r="K141" i="5"/>
  <c r="I147" i="24" s="1"/>
  <c r="V61" i="7"/>
  <c r="P152" i="2"/>
  <c r="Q146" i="5"/>
  <c r="AJ146" i="4"/>
  <c r="K152" i="24"/>
  <c r="L152" i="24"/>
  <c r="M152" i="24"/>
  <c r="G152" i="24"/>
  <c r="V54" i="7"/>
  <c r="F146" i="5"/>
  <c r="D146" i="24"/>
  <c r="D206" i="24" s="1"/>
  <c r="F172" i="1" s="1"/>
  <c r="F253" i="1" s="1"/>
  <c r="H151" i="2"/>
  <c r="H148" i="2" s="1"/>
  <c r="P148" i="2"/>
  <c r="W150" i="2"/>
  <c r="W152" i="2" s="1"/>
  <c r="M151" i="2"/>
  <c r="M148" i="2" s="1"/>
  <c r="AH146" i="4"/>
  <c r="AF148" i="2"/>
  <c r="AF180" i="2" s="1"/>
  <c r="AF182" i="2" s="1"/>
  <c r="Z146" i="5"/>
  <c r="Y141" i="4"/>
  <c r="W147" i="2" s="1"/>
  <c r="W148" i="2"/>
  <c r="AI146" i="4"/>
  <c r="AG148" i="2"/>
  <c r="U203" i="2"/>
  <c r="W129" i="1" s="1"/>
  <c r="L151" i="2"/>
  <c r="L148" i="2" s="1"/>
  <c r="H146" i="4"/>
  <c r="F148" i="2"/>
  <c r="R151" i="2"/>
  <c r="R148" i="2" s="1"/>
  <c r="N146" i="4"/>
  <c r="O146" i="4"/>
  <c r="AB148" i="2"/>
  <c r="J152" i="2"/>
  <c r="AB152" i="2"/>
  <c r="W272" i="1"/>
  <c r="W289" i="1" s="1"/>
  <c r="W112" i="1"/>
  <c r="V92" i="7"/>
  <c r="V112" i="1"/>
  <c r="AI112" i="1"/>
  <c r="AK148" i="5"/>
  <c r="W273" i="1"/>
  <c r="V52" i="7"/>
  <c r="V46" i="7"/>
  <c r="S263" i="1"/>
  <c r="S280" i="1" s="1"/>
  <c r="S269" i="1"/>
  <c r="S286" i="1" s="1"/>
  <c r="O218" i="2"/>
  <c r="O219" i="2"/>
  <c r="S61" i="11"/>
  <c r="S63" i="11" s="1"/>
  <c r="Q112" i="1"/>
  <c r="S264" i="1"/>
  <c r="S281" i="1" s="1"/>
  <c r="V72" i="7"/>
  <c r="X112" i="1"/>
  <c r="V82" i="7"/>
  <c r="AC146" i="5"/>
  <c r="S272" i="1"/>
  <c r="S289" i="1" s="1"/>
  <c r="X141" i="4"/>
  <c r="V147" i="2" s="1"/>
  <c r="V47" i="7"/>
  <c r="AF112" i="1"/>
  <c r="V73" i="7"/>
  <c r="L146" i="5"/>
  <c r="V36" i="7"/>
  <c r="V83" i="7"/>
  <c r="V85" i="7"/>
  <c r="V69" i="7"/>
  <c r="R112" i="1"/>
  <c r="AH112" i="1"/>
  <c r="I141" i="5"/>
  <c r="G147" i="24" s="1"/>
  <c r="R210" i="2"/>
  <c r="T136" i="1" s="1"/>
  <c r="V41" i="7"/>
  <c r="O146" i="5"/>
  <c r="AI146" i="5"/>
  <c r="K56" i="1"/>
  <c r="AD207" i="2"/>
  <c r="AF133" i="1" s="1"/>
  <c r="W146" i="5"/>
  <c r="AA56" i="1"/>
  <c r="AA57" i="1" s="1"/>
  <c r="I202" i="24"/>
  <c r="K168" i="1" s="1"/>
  <c r="J211" i="2"/>
  <c r="L137" i="1" s="1"/>
  <c r="M141" i="5"/>
  <c r="K147" i="24" s="1"/>
  <c r="AJ141" i="4"/>
  <c r="AH147" i="2" s="1"/>
  <c r="H152" i="24"/>
  <c r="Y152" i="24"/>
  <c r="I152" i="24"/>
  <c r="AE213" i="2"/>
  <c r="AG139" i="1" s="1"/>
  <c r="S56" i="1"/>
  <c r="M146" i="4"/>
  <c r="H112" i="1"/>
  <c r="N112" i="1"/>
  <c r="L203" i="24"/>
  <c r="N169" i="1" s="1"/>
  <c r="V60" i="7"/>
  <c r="AB146" i="4"/>
  <c r="R141" i="5"/>
  <c r="P147" i="24" s="1"/>
  <c r="H146" i="5"/>
  <c r="Y112" i="1"/>
  <c r="O55" i="1"/>
  <c r="E3" i="17"/>
  <c r="I268" i="17"/>
  <c r="H193" i="2" s="1"/>
  <c r="K268" i="18"/>
  <c r="J193" i="24" s="1"/>
  <c r="M268" i="18"/>
  <c r="L193" i="24" s="1"/>
  <c r="N268" i="17"/>
  <c r="O95" i="1" s="1"/>
  <c r="G268" i="17"/>
  <c r="F193" i="2" s="1"/>
  <c r="F268" i="17"/>
  <c r="G95" i="1" s="1"/>
  <c r="N268" i="18"/>
  <c r="O96" i="1" s="1"/>
  <c r="G268" i="18"/>
  <c r="F193" i="24" s="1"/>
  <c r="F268" i="18"/>
  <c r="E193" i="24" s="1"/>
  <c r="H268" i="17"/>
  <c r="G193" i="2" s="1"/>
  <c r="J268" i="18"/>
  <c r="K96" i="1" s="1"/>
  <c r="H268" i="18"/>
  <c r="I96" i="1" s="1"/>
  <c r="M268" i="17"/>
  <c r="L193" i="2" s="1"/>
  <c r="P146" i="5"/>
  <c r="J146" i="5"/>
  <c r="AG141" i="4"/>
  <c r="AE147" i="2" s="1"/>
  <c r="AF141" i="4"/>
  <c r="AD147" i="2" s="1"/>
  <c r="Y146" i="5"/>
  <c r="Y141" i="5"/>
  <c r="H203" i="24"/>
  <c r="J169" i="1" s="1"/>
  <c r="H213" i="24"/>
  <c r="J179" i="1" s="1"/>
  <c r="W203" i="24"/>
  <c r="Y169" i="1" s="1"/>
  <c r="AD202" i="2"/>
  <c r="AF128" i="1" s="1"/>
  <c r="AE203" i="2"/>
  <c r="AG129" i="1" s="1"/>
  <c r="AG146" i="4"/>
  <c r="AD203" i="2"/>
  <c r="AF129" i="1" s="1"/>
  <c r="M146" i="5"/>
  <c r="AF146" i="4"/>
  <c r="R146" i="5"/>
  <c r="J141" i="5"/>
  <c r="H147" i="24" s="1"/>
  <c r="H210" i="24"/>
  <c r="J176" i="1" s="1"/>
  <c r="L146" i="4"/>
  <c r="AI57" i="1"/>
  <c r="AE271" i="1"/>
  <c r="AE288" i="1" s="1"/>
  <c r="G263" i="1"/>
  <c r="G280" i="1" s="1"/>
  <c r="AJ264" i="1"/>
  <c r="AJ281" i="1" s="1"/>
  <c r="AJ271" i="1"/>
  <c r="AJ288" i="1" s="1"/>
  <c r="AE262" i="1"/>
  <c r="AE279" i="1" s="1"/>
  <c r="AE269" i="1"/>
  <c r="AE286" i="1" s="1"/>
  <c r="X270" i="1"/>
  <c r="X287" i="1" s="1"/>
  <c r="AE267" i="1"/>
  <c r="AE284" i="1" s="1"/>
  <c r="X263" i="1"/>
  <c r="X280" i="1" s="1"/>
  <c r="AE273" i="1"/>
  <c r="K262" i="1"/>
  <c r="K279" i="1" s="1"/>
  <c r="AE272" i="1"/>
  <c r="AE289" i="1" s="1"/>
  <c r="AJ272" i="1"/>
  <c r="AJ289" i="1" s="1"/>
  <c r="AE263" i="1"/>
  <c r="AE280" i="1" s="1"/>
  <c r="AJ269" i="1"/>
  <c r="AJ286" i="1" s="1"/>
  <c r="AJ263" i="1"/>
  <c r="AJ280" i="1" s="1"/>
  <c r="AE264" i="1"/>
  <c r="AE281" i="1" s="1"/>
  <c r="AE270" i="1"/>
  <c r="AE287" i="1" s="1"/>
  <c r="X262" i="1"/>
  <c r="X279" i="1" s="1"/>
  <c r="AE265" i="1"/>
  <c r="AE282" i="1" s="1"/>
  <c r="V76" i="7"/>
  <c r="V70" i="7"/>
  <c r="S112" i="1"/>
  <c r="AH265" i="1"/>
  <c r="AH282" i="1" s="1"/>
  <c r="AB112" i="1"/>
  <c r="W267" i="1"/>
  <c r="W284" i="1" s="1"/>
  <c r="K141" i="4"/>
  <c r="I147" i="2" s="1"/>
  <c r="H63" i="11"/>
  <c r="AB146" i="5"/>
  <c r="K146" i="4"/>
  <c r="F209" i="2"/>
  <c r="H135" i="1" s="1"/>
  <c r="W269" i="1"/>
  <c r="W286" i="1" s="1"/>
  <c r="AH273" i="1"/>
  <c r="AI141" i="4"/>
  <c r="AG147" i="2" s="1"/>
  <c r="W264" i="1"/>
  <c r="W281" i="1" s="1"/>
  <c r="W262" i="1"/>
  <c r="W279" i="1" s="1"/>
  <c r="W270" i="1"/>
  <c r="W287" i="1" s="1"/>
  <c r="AH269" i="1"/>
  <c r="AH286" i="1" s="1"/>
  <c r="W265" i="1"/>
  <c r="W282" i="1" s="1"/>
  <c r="AD112" i="1"/>
  <c r="V44" i="7"/>
  <c r="I209" i="2"/>
  <c r="K135" i="1" s="1"/>
  <c r="I210" i="2"/>
  <c r="K136" i="1" s="1"/>
  <c r="D19" i="18"/>
  <c r="D19" i="17"/>
  <c r="H141" i="4"/>
  <c r="F147" i="2" s="1"/>
  <c r="W271" i="1"/>
  <c r="W288" i="1" s="1"/>
  <c r="W263" i="1"/>
  <c r="W280" i="1" s="1"/>
  <c r="AH141" i="4"/>
  <c r="AF147" i="2" s="1"/>
  <c r="V91" i="7"/>
  <c r="L263" i="1"/>
  <c r="L280" i="1" s="1"/>
  <c r="L270" i="1"/>
  <c r="L287" i="1" s="1"/>
  <c r="AI141" i="5"/>
  <c r="AG147" i="24" s="1"/>
  <c r="R272" i="1"/>
  <c r="R289" i="1" s="1"/>
  <c r="U152" i="24"/>
  <c r="T112" i="1"/>
  <c r="M112" i="1"/>
  <c r="D70" i="17"/>
  <c r="D70" i="18"/>
  <c r="V59" i="7"/>
  <c r="AC112" i="1"/>
  <c r="D51" i="17"/>
  <c r="D51" i="18"/>
  <c r="M272" i="1"/>
  <c r="M289" i="1" s="1"/>
  <c r="D76" i="17"/>
  <c r="D76" i="18"/>
  <c r="D64" i="18"/>
  <c r="D64" i="17"/>
  <c r="D60" i="17"/>
  <c r="D60" i="18"/>
  <c r="R204" i="2"/>
  <c r="T130" i="1" s="1"/>
  <c r="T141" i="4"/>
  <c r="R147" i="2" s="1"/>
  <c r="R213" i="2"/>
  <c r="T139" i="1" s="1"/>
  <c r="R203" i="2"/>
  <c r="T129" i="1" s="1"/>
  <c r="R212" i="2"/>
  <c r="T138" i="1" s="1"/>
  <c r="AD210" i="2"/>
  <c r="AF136" i="1" s="1"/>
  <c r="AD213" i="2"/>
  <c r="AF139" i="1" s="1"/>
  <c r="S271" i="1"/>
  <c r="S288" i="1" s="1"/>
  <c r="S267" i="1"/>
  <c r="S284" i="1" s="1"/>
  <c r="AJ273" i="1"/>
  <c r="AI265" i="1"/>
  <c r="AI282" i="1" s="1"/>
  <c r="V111" i="1"/>
  <c r="G272" i="1"/>
  <c r="G289" i="1" s="1"/>
  <c r="G265" i="1"/>
  <c r="G282" i="1" s="1"/>
  <c r="X272" i="1"/>
  <c r="X289" i="1" s="1"/>
  <c r="X265" i="1"/>
  <c r="X282" i="1" s="1"/>
  <c r="I211" i="2"/>
  <c r="K137" i="1" s="1"/>
  <c r="V67" i="7"/>
  <c r="R207" i="2"/>
  <c r="T133" i="1" s="1"/>
  <c r="R211" i="2"/>
  <c r="T137" i="1" s="1"/>
  <c r="AD211" i="2"/>
  <c r="AF137" i="1" s="1"/>
  <c r="AJ270" i="1"/>
  <c r="AJ287" i="1" s="1"/>
  <c r="G267" i="1"/>
  <c r="G284" i="1" s="1"/>
  <c r="X273" i="1"/>
  <c r="X267" i="1"/>
  <c r="X284" i="1" s="1"/>
  <c r="X111" i="1"/>
  <c r="S270" i="1"/>
  <c r="S287" i="1" s="1"/>
  <c r="S273" i="1"/>
  <c r="S262" i="1"/>
  <c r="S279" i="1" s="1"/>
  <c r="X271" i="1"/>
  <c r="X288" i="1" s="1"/>
  <c r="AJ262" i="1"/>
  <c r="AJ279" i="1" s="1"/>
  <c r="Z112" i="1"/>
  <c r="O268" i="18"/>
  <c r="N193" i="24" s="1"/>
  <c r="P268" i="18"/>
  <c r="O193" i="24" s="1"/>
  <c r="I268" i="18"/>
  <c r="H193" i="24" s="1"/>
  <c r="V95" i="7"/>
  <c r="O268" i="17"/>
  <c r="N193" i="2" s="1"/>
  <c r="J268" i="17"/>
  <c r="I193" i="2" s="1"/>
  <c r="P268" i="17"/>
  <c r="Q95" i="1" s="1"/>
  <c r="Y204" i="24"/>
  <c r="AA170" i="1" s="1"/>
  <c r="W141" i="5"/>
  <c r="Y207" i="24"/>
  <c r="AA173" i="1" s="1"/>
  <c r="AD146" i="5"/>
  <c r="AA141" i="5"/>
  <c r="Y147" i="24" s="1"/>
  <c r="W209" i="24"/>
  <c r="Y175" i="1" s="1"/>
  <c r="W210" i="24"/>
  <c r="Y176" i="1" s="1"/>
  <c r="AE146" i="5"/>
  <c r="D28" i="18"/>
  <c r="D28" i="17"/>
  <c r="D39" i="18"/>
  <c r="D39" i="17"/>
  <c r="V94" i="7"/>
  <c r="U146" i="4"/>
  <c r="AH262" i="1"/>
  <c r="AH279" i="1" s="1"/>
  <c r="AH271" i="1"/>
  <c r="AH288" i="1" s="1"/>
  <c r="AJ240" i="18"/>
  <c r="AC273" i="1"/>
  <c r="AC263" i="1"/>
  <c r="AC280" i="1" s="1"/>
  <c r="D36" i="18"/>
  <c r="D36" i="17"/>
  <c r="AF146" i="5"/>
  <c r="AH272" i="1"/>
  <c r="AH289" i="1" s="1"/>
  <c r="AG146" i="5"/>
  <c r="AJ37" i="17"/>
  <c r="D24" i="18"/>
  <c r="D24" i="17"/>
  <c r="AJ127" i="18"/>
  <c r="X146" i="5"/>
  <c r="T146" i="5"/>
  <c r="T152" i="24"/>
  <c r="AE152" i="24"/>
  <c r="R146" i="4"/>
  <c r="U146" i="5"/>
  <c r="AC269" i="1"/>
  <c r="AC286" i="1" s="1"/>
  <c r="X146" i="4"/>
  <c r="D33" i="18"/>
  <c r="D33" i="17"/>
  <c r="D15" i="18"/>
  <c r="D15" i="17"/>
  <c r="AC267" i="1"/>
  <c r="AC284" i="1" s="1"/>
  <c r="P146" i="4"/>
  <c r="D97" i="18"/>
  <c r="D97" i="17"/>
  <c r="D75" i="18"/>
  <c r="D75" i="17"/>
  <c r="D26" i="18"/>
  <c r="D26" i="17"/>
  <c r="AJ146" i="5"/>
  <c r="S146" i="5"/>
  <c r="Q146" i="4"/>
  <c r="AC272" i="1"/>
  <c r="AC289" i="1" s="1"/>
  <c r="AA146" i="4"/>
  <c r="V87" i="7"/>
  <c r="G55" i="1"/>
  <c r="G57" i="1" s="1"/>
  <c r="S146" i="4"/>
  <c r="AC262" i="1"/>
  <c r="AC279" i="1" s="1"/>
  <c r="AC271" i="1"/>
  <c r="AC288" i="1" s="1"/>
  <c r="AH263" i="1"/>
  <c r="AH280" i="1" s="1"/>
  <c r="AH270" i="1"/>
  <c r="AH287" i="1" s="1"/>
  <c r="Z141" i="5"/>
  <c r="X147" i="24" s="1"/>
  <c r="D38" i="18"/>
  <c r="D38" i="17"/>
  <c r="N141" i="5"/>
  <c r="L147" i="24" s="1"/>
  <c r="G146" i="4"/>
  <c r="R273" i="1"/>
  <c r="AD264" i="1"/>
  <c r="AD281" i="1" s="1"/>
  <c r="R270" i="1"/>
  <c r="R287" i="1" s="1"/>
  <c r="AJ96" i="18"/>
  <c r="AJ102" i="18"/>
  <c r="AJ212" i="18"/>
  <c r="AJ235" i="18"/>
  <c r="AJ199" i="18"/>
  <c r="AJ246" i="18"/>
  <c r="AD263" i="1"/>
  <c r="AD280" i="1" s="1"/>
  <c r="R267" i="1"/>
  <c r="R284" i="1" s="1"/>
  <c r="AI262" i="1"/>
  <c r="AI279" i="1" s="1"/>
  <c r="AI273" i="1"/>
  <c r="AI269" i="1"/>
  <c r="AI286" i="1" s="1"/>
  <c r="AJ112" i="1"/>
  <c r="AJ217" i="18"/>
  <c r="AJ161" i="18"/>
  <c r="AJ25" i="18"/>
  <c r="AJ125" i="18"/>
  <c r="AJ234" i="18"/>
  <c r="AJ105" i="18"/>
  <c r="AJ110" i="18"/>
  <c r="L273" i="1"/>
  <c r="L267" i="1"/>
  <c r="L284" i="1" s="1"/>
  <c r="AK110" i="1"/>
  <c r="AJ267" i="18"/>
  <c r="AJ116" i="18"/>
  <c r="AJ115" i="18"/>
  <c r="G112" i="1"/>
  <c r="V264" i="1"/>
  <c r="V281" i="1" s="1"/>
  <c r="R262" i="1"/>
  <c r="R279" i="1" s="1"/>
  <c r="AJ108" i="18"/>
  <c r="AJ170" i="18"/>
  <c r="AJ94" i="18"/>
  <c r="AJ124" i="18"/>
  <c r="AJ49" i="18"/>
  <c r="AJ122" i="18"/>
  <c r="AJ103" i="18"/>
  <c r="AE112" i="1"/>
  <c r="V40" i="7"/>
  <c r="V50" i="7"/>
  <c r="AJ69" i="18"/>
  <c r="AJ67" i="18"/>
  <c r="J203" i="2"/>
  <c r="L129" i="1" s="1"/>
  <c r="J205" i="2"/>
  <c r="L131" i="1" s="1"/>
  <c r="J212" i="2"/>
  <c r="L138" i="1" s="1"/>
  <c r="J204" i="2"/>
  <c r="L130" i="1" s="1"/>
  <c r="J207" i="2"/>
  <c r="L133" i="1" s="1"/>
  <c r="J202" i="2"/>
  <c r="L128" i="1" s="1"/>
  <c r="L141" i="4"/>
  <c r="J147" i="2" s="1"/>
  <c r="K246" i="1"/>
  <c r="K273" i="1" s="1"/>
  <c r="I205" i="24"/>
  <c r="K171" i="1" s="1"/>
  <c r="I203" i="24"/>
  <c r="K169" i="1" s="1"/>
  <c r="I207" i="24"/>
  <c r="K173" i="1" s="1"/>
  <c r="I204" i="24"/>
  <c r="K170" i="1" s="1"/>
  <c r="I213" i="24"/>
  <c r="K179" i="1" s="1"/>
  <c r="I212" i="24"/>
  <c r="K178" i="1" s="1"/>
  <c r="I210" i="24"/>
  <c r="K176" i="1" s="1"/>
  <c r="I211" i="24"/>
  <c r="K177" i="1" s="1"/>
  <c r="AK60" i="1"/>
  <c r="AK76" i="1"/>
  <c r="J146" i="4"/>
  <c r="I146" i="4"/>
  <c r="AJ29" i="18"/>
  <c r="K242" i="1"/>
  <c r="K269" i="1" s="1"/>
  <c r="K286" i="1" s="1"/>
  <c r="G264" i="1"/>
  <c r="G281" i="1" s="1"/>
  <c r="G273" i="1"/>
  <c r="G269" i="1"/>
  <c r="G286" i="1" s="1"/>
  <c r="G270" i="1"/>
  <c r="G287" i="1" s="1"/>
  <c r="G271" i="1"/>
  <c r="G288" i="1" s="1"/>
  <c r="G262" i="1"/>
  <c r="G279" i="1" s="1"/>
  <c r="G50" i="1"/>
  <c r="H50" i="1" s="1"/>
  <c r="F112" i="1"/>
  <c r="G146" i="5"/>
  <c r="E152" i="24"/>
  <c r="I190" i="1"/>
  <c r="P305" i="1" s="1"/>
  <c r="AJ197" i="18"/>
  <c r="AJ154" i="18"/>
  <c r="AJ184" i="18"/>
  <c r="F111" i="1"/>
  <c r="AK59" i="1"/>
  <c r="I146" i="5"/>
  <c r="AF205" i="24"/>
  <c r="AH171" i="1" s="1"/>
  <c r="T146" i="4"/>
  <c r="AB141" i="5"/>
  <c r="Z147" i="24" s="1"/>
  <c r="AH141" i="5"/>
  <c r="AF147" i="24" s="1"/>
  <c r="AH146" i="5"/>
  <c r="T205" i="24"/>
  <c r="V171" i="1" s="1"/>
  <c r="V141" i="5"/>
  <c r="T147" i="24" s="1"/>
  <c r="AF213" i="24"/>
  <c r="AH179" i="1" s="1"/>
  <c r="V146" i="5"/>
  <c r="M141" i="4"/>
  <c r="K147" i="2" s="1"/>
  <c r="AI236" i="1"/>
  <c r="AI263" i="1" s="1"/>
  <c r="AI280" i="1" s="1"/>
  <c r="AJ265" i="18"/>
  <c r="AJ201" i="18"/>
  <c r="AJ189" i="18"/>
  <c r="AJ165" i="18"/>
  <c r="AJ257" i="18"/>
  <c r="AJ233" i="18"/>
  <c r="AJ221" i="18"/>
  <c r="AJ149" i="18"/>
  <c r="AJ208" i="18"/>
  <c r="AJ148" i="18"/>
  <c r="AJ195" i="18"/>
  <c r="AJ252" i="18"/>
  <c r="AJ192" i="18"/>
  <c r="AJ156" i="18"/>
  <c r="AJ263" i="18"/>
  <c r="AJ251" i="18"/>
  <c r="AJ239" i="18"/>
  <c r="AJ203" i="18"/>
  <c r="AJ155" i="18"/>
  <c r="AJ236" i="18"/>
  <c r="AJ200" i="18"/>
  <c r="AJ188" i="18"/>
  <c r="AJ187" i="18"/>
  <c r="AJ175" i="18"/>
  <c r="AD268" i="18"/>
  <c r="AE96" i="1" s="1"/>
  <c r="AJ210" i="18"/>
  <c r="AJ186" i="18"/>
  <c r="AJ181" i="18"/>
  <c r="AJ177" i="18"/>
  <c r="AJ182" i="18"/>
  <c r="AJ146" i="18"/>
  <c r="AJ215" i="18"/>
  <c r="AJ198" i="18"/>
  <c r="AJ174" i="18"/>
  <c r="I271" i="1"/>
  <c r="I288" i="1" s="1"/>
  <c r="AG264" i="1"/>
  <c r="AG281" i="1" s="1"/>
  <c r="J265" i="1"/>
  <c r="J282" i="1" s="1"/>
  <c r="P267" i="1"/>
  <c r="P284" i="1" s="1"/>
  <c r="AF273" i="1"/>
  <c r="AJ196" i="18"/>
  <c r="AJ160" i="18"/>
  <c r="AJ227" i="18"/>
  <c r="AJ258" i="18"/>
  <c r="AJ190" i="18"/>
  <c r="AJ261" i="18"/>
  <c r="AJ153" i="18"/>
  <c r="AJ183" i="18"/>
  <c r="AJ171" i="18"/>
  <c r="AJ264" i="18"/>
  <c r="AJ191" i="18"/>
  <c r="AJ179" i="18"/>
  <c r="AJ260" i="18"/>
  <c r="AJ224" i="18"/>
  <c r="AJ176" i="18"/>
  <c r="AJ222" i="18"/>
  <c r="AK151" i="1"/>
  <c r="J263" i="1"/>
  <c r="J280" i="1" s="1"/>
  <c r="M273" i="1"/>
  <c r="I264" i="1"/>
  <c r="I281" i="1" s="1"/>
  <c r="P273" i="1"/>
  <c r="M264" i="1"/>
  <c r="M281" i="1" s="1"/>
  <c r="N270" i="1"/>
  <c r="N287" i="1" s="1"/>
  <c r="J272" i="1"/>
  <c r="J289" i="1" s="1"/>
  <c r="AD271" i="1"/>
  <c r="AD288" i="1" s="1"/>
  <c r="AJ178" i="18"/>
  <c r="AJ236" i="17"/>
  <c r="AJ30" i="17"/>
  <c r="AJ18" i="17"/>
  <c r="AI268" i="18"/>
  <c r="AH193" i="24" s="1"/>
  <c r="M218" i="2"/>
  <c r="AJ196" i="17"/>
  <c r="V62" i="7"/>
  <c r="AJ138" i="18"/>
  <c r="V63" i="7"/>
  <c r="Q61" i="11"/>
  <c r="Q63" i="11" s="1"/>
  <c r="AJ142" i="18"/>
  <c r="AJ245" i="18"/>
  <c r="M219" i="2"/>
  <c r="O112" i="1"/>
  <c r="AJ144" i="17"/>
  <c r="AH268" i="18"/>
  <c r="AI96" i="1" s="1"/>
  <c r="AJ255" i="17"/>
  <c r="AA268" i="17"/>
  <c r="Z193" i="2" s="1"/>
  <c r="AJ151" i="17"/>
  <c r="AJ16" i="17"/>
  <c r="U270" i="1"/>
  <c r="U287" i="1" s="1"/>
  <c r="V267" i="1"/>
  <c r="V284" i="1" s="1"/>
  <c r="P262" i="1"/>
  <c r="P279" i="1" s="1"/>
  <c r="L272" i="1"/>
  <c r="L289" i="1" s="1"/>
  <c r="P270" i="1"/>
  <c r="P287" i="1" s="1"/>
  <c r="D61" i="18"/>
  <c r="D61" i="17"/>
  <c r="D7" i="18"/>
  <c r="D7" i="17"/>
  <c r="O141" i="5"/>
  <c r="M147" i="24" s="1"/>
  <c r="D45" i="18"/>
  <c r="D45" i="17"/>
  <c r="P141" i="4"/>
  <c r="N147" i="2" s="1"/>
  <c r="AJ240" i="17"/>
  <c r="AJ113" i="17"/>
  <c r="AJ121" i="17"/>
  <c r="AJ91" i="17"/>
  <c r="AA262" i="1"/>
  <c r="AA279" i="1" s="1"/>
  <c r="Y262" i="1"/>
  <c r="Y279" i="1" s="1"/>
  <c r="AG263" i="1"/>
  <c r="AG280" i="1" s="1"/>
  <c r="Y263" i="1"/>
  <c r="Y280" i="1" s="1"/>
  <c r="D22" i="18"/>
  <c r="D22" i="17"/>
  <c r="AJ131" i="17"/>
  <c r="AJ43" i="17"/>
  <c r="AJ8" i="17"/>
  <c r="AG270" i="1"/>
  <c r="AG287" i="1" s="1"/>
  <c r="AA265" i="1"/>
  <c r="AA282" i="1" s="1"/>
  <c r="V270" i="1"/>
  <c r="V287" i="1" s="1"/>
  <c r="M269" i="1"/>
  <c r="M286" i="1" s="1"/>
  <c r="I267" i="1"/>
  <c r="I284" i="1" s="1"/>
  <c r="D41" i="18"/>
  <c r="D41" i="17"/>
  <c r="P141" i="5"/>
  <c r="N147" i="24" s="1"/>
  <c r="K55" i="1"/>
  <c r="V53" i="7"/>
  <c r="AJ57" i="17"/>
  <c r="AD273" i="1"/>
  <c r="AF269" i="1"/>
  <c r="AF286" i="1" s="1"/>
  <c r="H272" i="1"/>
  <c r="H289" i="1" s="1"/>
  <c r="R264" i="1"/>
  <c r="R281" i="1" s="1"/>
  <c r="P269" i="1"/>
  <c r="P286" i="1" s="1"/>
  <c r="N271" i="1"/>
  <c r="N288" i="1" s="1"/>
  <c r="J270" i="1"/>
  <c r="J287" i="1" s="1"/>
  <c r="L56" i="1"/>
  <c r="AJ156" i="17"/>
  <c r="AJ154" i="17"/>
  <c r="AG268" i="17"/>
  <c r="AF193" i="2" s="1"/>
  <c r="AJ218" i="17"/>
  <c r="AA269" i="1"/>
  <c r="AA286" i="1" s="1"/>
  <c r="V273" i="1"/>
  <c r="Y267" i="1"/>
  <c r="Y284" i="1" s="1"/>
  <c r="D31" i="18"/>
  <c r="D31" i="17"/>
  <c r="D88" i="18"/>
  <c r="D88" i="17"/>
  <c r="AJ180" i="17"/>
  <c r="AA267" i="1"/>
  <c r="AA284" i="1" s="1"/>
  <c r="AJ119" i="17"/>
  <c r="I263" i="1"/>
  <c r="I280" i="1" s="1"/>
  <c r="I270" i="1"/>
  <c r="I287" i="1" s="1"/>
  <c r="F262" i="1"/>
  <c r="F279" i="1" s="1"/>
  <c r="AC141" i="5"/>
  <c r="AA147" i="24" s="1"/>
  <c r="D78" i="18"/>
  <c r="D78" i="17"/>
  <c r="D84" i="18"/>
  <c r="D84" i="17"/>
  <c r="V96" i="7"/>
  <c r="D4" i="18"/>
  <c r="D4" i="17"/>
  <c r="V49" i="7"/>
  <c r="AJ190" i="17"/>
  <c r="AJ177" i="17"/>
  <c r="AJ66" i="17"/>
  <c r="AA272" i="1"/>
  <c r="AA289" i="1" s="1"/>
  <c r="V271" i="1"/>
  <c r="V288" i="1" s="1"/>
  <c r="N265" i="1"/>
  <c r="N282" i="1" s="1"/>
  <c r="P263" i="1"/>
  <c r="P280" i="1" s="1"/>
  <c r="AA264" i="1"/>
  <c r="AA281" i="1" s="1"/>
  <c r="AD272" i="1"/>
  <c r="AD289" i="1" s="1"/>
  <c r="Q141" i="5"/>
  <c r="O147" i="24" s="1"/>
  <c r="D72" i="18"/>
  <c r="D72" i="17"/>
  <c r="V86" i="7"/>
  <c r="D81" i="18"/>
  <c r="D81" i="17"/>
  <c r="AJ231" i="17"/>
  <c r="AJ94" i="17"/>
  <c r="AJ107" i="17"/>
  <c r="AJ116" i="17"/>
  <c r="AJ12" i="17"/>
  <c r="F272" i="1"/>
  <c r="F289" i="1" s="1"/>
  <c r="R269" i="1"/>
  <c r="R286" i="1" s="1"/>
  <c r="D17" i="18"/>
  <c r="D17" i="17"/>
  <c r="Z141" i="4"/>
  <c r="X147" i="2" s="1"/>
  <c r="AA146" i="5"/>
  <c r="D52" i="18"/>
  <c r="D52" i="17"/>
  <c r="D55" i="17"/>
  <c r="D55" i="18"/>
  <c r="AD141" i="5"/>
  <c r="AB147" i="24" s="1"/>
  <c r="V39" i="7"/>
  <c r="AJ160" i="17"/>
  <c r="AJ184" i="17"/>
  <c r="AJ110" i="17"/>
  <c r="AA270" i="1"/>
  <c r="AA287" i="1" s="1"/>
  <c r="AA141" i="4"/>
  <c r="Y147" i="2" s="1"/>
  <c r="N141" i="4"/>
  <c r="L147" i="2" s="1"/>
  <c r="AJ192" i="17"/>
  <c r="AJ201" i="17"/>
  <c r="AJ148" i="17"/>
  <c r="AJ122" i="17"/>
  <c r="V269" i="1"/>
  <c r="V286" i="1" s="1"/>
  <c r="P271" i="1"/>
  <c r="P288" i="1" s="1"/>
  <c r="AD262" i="1"/>
  <c r="AD279" i="1" s="1"/>
  <c r="P265" i="1"/>
  <c r="P282" i="1" s="1"/>
  <c r="F269" i="1"/>
  <c r="F286" i="1" s="1"/>
  <c r="O263" i="1"/>
  <c r="O280" i="1" s="1"/>
  <c r="O141" i="4"/>
  <c r="M147" i="2" s="1"/>
  <c r="D42" i="18"/>
  <c r="D42" i="17"/>
  <c r="F141" i="5"/>
  <c r="D147" i="24" s="1"/>
  <c r="AK147" i="5"/>
  <c r="N272" i="1"/>
  <c r="N289" i="1" s="1"/>
  <c r="R263" i="1"/>
  <c r="R280" i="1" s="1"/>
  <c r="P264" i="1"/>
  <c r="P281" i="1" s="1"/>
  <c r="O265" i="1"/>
  <c r="O282" i="1" s="1"/>
  <c r="P272" i="1"/>
  <c r="P289" i="1" s="1"/>
  <c r="O267" i="1"/>
  <c r="O284" i="1" s="1"/>
  <c r="R265" i="1"/>
  <c r="R282" i="1" s="1"/>
  <c r="L264" i="1"/>
  <c r="L281" i="1" s="1"/>
  <c r="D54" i="17"/>
  <c r="D54" i="18"/>
  <c r="D10" i="18"/>
  <c r="D10" i="17"/>
  <c r="D87" i="18"/>
  <c r="D87" i="17"/>
  <c r="AB141" i="4"/>
  <c r="Z147" i="2" s="1"/>
  <c r="V89" i="7"/>
  <c r="F240" i="1"/>
  <c r="F267" i="1" s="1"/>
  <c r="F284" i="1" s="1"/>
  <c r="Y238" i="1"/>
  <c r="Y265" i="1" s="1"/>
  <c r="Y282" i="1" s="1"/>
  <c r="O182" i="1"/>
  <c r="AH297" i="1" s="1"/>
  <c r="I238" i="1"/>
  <c r="I265" i="1" s="1"/>
  <c r="I282" i="1" s="1"/>
  <c r="W149" i="1"/>
  <c r="BE304" i="1" s="1"/>
  <c r="Z240" i="1"/>
  <c r="Z267" i="1" s="1"/>
  <c r="Z284" i="1" s="1"/>
  <c r="AJ238" i="1"/>
  <c r="AJ265" i="1" s="1"/>
  <c r="AJ282" i="1" s="1"/>
  <c r="X237" i="1"/>
  <c r="X264" i="1" s="1"/>
  <c r="X281" i="1" s="1"/>
  <c r="F181" i="1"/>
  <c r="G296" i="1" s="1"/>
  <c r="AC238" i="1"/>
  <c r="AC265" i="1" s="1"/>
  <c r="AC282" i="1" s="1"/>
  <c r="AD240" i="1"/>
  <c r="AD267" i="1" s="1"/>
  <c r="AD284" i="1" s="1"/>
  <c r="R244" i="1"/>
  <c r="R271" i="1" s="1"/>
  <c r="R288" i="1" s="1"/>
  <c r="AB141" i="1"/>
  <c r="BT296" i="1" s="1"/>
  <c r="I245" i="1"/>
  <c r="I272" i="1" s="1"/>
  <c r="I289" i="1" s="1"/>
  <c r="K236" i="1"/>
  <c r="K263" i="1" s="1"/>
  <c r="K280" i="1" s="1"/>
  <c r="Z236" i="1"/>
  <c r="Z263" i="1" s="1"/>
  <c r="Z280" i="1" s="1"/>
  <c r="N242" i="1"/>
  <c r="N269" i="1" s="1"/>
  <c r="N286" i="1" s="1"/>
  <c r="AB270" i="1"/>
  <c r="AB287" i="1" s="1"/>
  <c r="AI219" i="24"/>
  <c r="M152" i="1"/>
  <c r="N148" i="1"/>
  <c r="AD303" i="1" s="1"/>
  <c r="K237" i="1"/>
  <c r="K264" i="1" s="1"/>
  <c r="K281" i="1" s="1"/>
  <c r="Y246" i="1"/>
  <c r="Y273" i="1" s="1"/>
  <c r="Z146" i="1"/>
  <c r="BN301" i="1" s="1"/>
  <c r="Z242" i="1"/>
  <c r="Z269" i="1" s="1"/>
  <c r="Z286" i="1" s="1"/>
  <c r="Z246" i="1"/>
  <c r="Z273" i="1" s="1"/>
  <c r="J237" i="1"/>
  <c r="J264" i="1" s="1"/>
  <c r="J281" i="1" s="1"/>
  <c r="L143" i="1"/>
  <c r="X298" i="1" s="1"/>
  <c r="M144" i="1"/>
  <c r="AA299" i="1" s="1"/>
  <c r="AD190" i="1"/>
  <c r="CA305" i="1" s="1"/>
  <c r="I183" i="1"/>
  <c r="P298" i="1" s="1"/>
  <c r="N236" i="1"/>
  <c r="N263" i="1" s="1"/>
  <c r="N280" i="1" s="1"/>
  <c r="AK154" i="1"/>
  <c r="AK181" i="1" s="1"/>
  <c r="I186" i="1"/>
  <c r="P301" i="1" s="1"/>
  <c r="F190" i="1"/>
  <c r="G305" i="1" s="1"/>
  <c r="I235" i="1"/>
  <c r="I262" i="1" s="1"/>
  <c r="I279" i="1" s="1"/>
  <c r="N240" i="1"/>
  <c r="N267" i="1" s="1"/>
  <c r="N284" i="1" s="1"/>
  <c r="K243" i="1"/>
  <c r="K270" i="1" s="1"/>
  <c r="K287" i="1" s="1"/>
  <c r="O186" i="1"/>
  <c r="AH301" i="1" s="1"/>
  <c r="K240" i="1"/>
  <c r="K267" i="1" s="1"/>
  <c r="K284" i="1" s="1"/>
  <c r="N142" i="1"/>
  <c r="AD297" i="1" s="1"/>
  <c r="N246" i="1"/>
  <c r="N273" i="1" s="1"/>
  <c r="F182" i="1"/>
  <c r="G297" i="1" s="1"/>
  <c r="Z192" i="1"/>
  <c r="AK165" i="1"/>
  <c r="AK192" i="1" s="1"/>
  <c r="AK115" i="1"/>
  <c r="AK142" i="1" s="1"/>
  <c r="T267" i="1"/>
  <c r="T284" i="1" s="1"/>
  <c r="M148" i="1"/>
  <c r="AA303" i="1" s="1"/>
  <c r="AC237" i="1"/>
  <c r="AC264" i="1" s="1"/>
  <c r="AC281" i="1" s="1"/>
  <c r="AJ222" i="17"/>
  <c r="AJ265" i="17"/>
  <c r="AJ210" i="17"/>
  <c r="AJ191" i="17"/>
  <c r="AJ234" i="17"/>
  <c r="U272" i="1"/>
  <c r="U289" i="1" s="1"/>
  <c r="U267" i="1"/>
  <c r="U284" i="1" s="1"/>
  <c r="T269" i="1"/>
  <c r="T286" i="1" s="1"/>
  <c r="T273" i="1"/>
  <c r="T270" i="1"/>
  <c r="T287" i="1" s="1"/>
  <c r="T265" i="1"/>
  <c r="T282" i="1" s="1"/>
  <c r="T262" i="1"/>
  <c r="T279" i="1" s="1"/>
  <c r="T263" i="1"/>
  <c r="T280" i="1" s="1"/>
  <c r="T271" i="1"/>
  <c r="T288" i="1" s="1"/>
  <c r="T264" i="1"/>
  <c r="T281" i="1" s="1"/>
  <c r="AJ257" i="17"/>
  <c r="AJ245" i="17"/>
  <c r="AJ233" i="17"/>
  <c r="AJ221" i="17"/>
  <c r="AJ202" i="17"/>
  <c r="AJ241" i="17"/>
  <c r="AJ204" i="17"/>
  <c r="AJ260" i="17"/>
  <c r="AJ214" i="17"/>
  <c r="AJ186" i="17"/>
  <c r="AJ162" i="17"/>
  <c r="AJ163" i="17"/>
  <c r="AJ263" i="17"/>
  <c r="AJ251" i="17"/>
  <c r="AJ239" i="17"/>
  <c r="AJ227" i="17"/>
  <c r="AJ203" i="17"/>
  <c r="AJ198" i="17"/>
  <c r="AJ235" i="17"/>
  <c r="R184" i="1"/>
  <c r="AQ299" i="1" s="1"/>
  <c r="V238" i="1"/>
  <c r="V265" i="1" s="1"/>
  <c r="V282" i="1" s="1"/>
  <c r="Z144" i="1"/>
  <c r="BN299" i="1" s="1"/>
  <c r="AK164" i="1"/>
  <c r="AK191" i="1" s="1"/>
  <c r="O184" i="1"/>
  <c r="AH299" i="1" s="1"/>
  <c r="Y144" i="1"/>
  <c r="BK299" i="1" s="1"/>
  <c r="AI237" i="1"/>
  <c r="AI264" i="1" s="1"/>
  <c r="AI281" i="1" s="1"/>
  <c r="AI245" i="1"/>
  <c r="AI272" i="1" s="1"/>
  <c r="AI289" i="1" s="1"/>
  <c r="K245" i="1"/>
  <c r="K272" i="1" s="1"/>
  <c r="K289" i="1" s="1"/>
  <c r="N237" i="1"/>
  <c r="N264" i="1" s="1"/>
  <c r="N281" i="1" s="1"/>
  <c r="F238" i="1"/>
  <c r="F265" i="1" s="1"/>
  <c r="F282" i="1" s="1"/>
  <c r="L238" i="1"/>
  <c r="L265" i="1" s="1"/>
  <c r="L282" i="1" s="1"/>
  <c r="AJ143" i="1"/>
  <c r="CR298" i="1" s="1"/>
  <c r="M149" i="1"/>
  <c r="AA304" i="1" s="1"/>
  <c r="L262" i="1"/>
  <c r="L279" i="1" s="1"/>
  <c r="AI243" i="1"/>
  <c r="AI270" i="1" s="1"/>
  <c r="AI287" i="1" s="1"/>
  <c r="AH240" i="1"/>
  <c r="AH267" i="1" s="1"/>
  <c r="AH284" i="1" s="1"/>
  <c r="AK125" i="1"/>
  <c r="AK152" i="1" s="1"/>
  <c r="Z243" i="1"/>
  <c r="Z270" i="1" s="1"/>
  <c r="Z287" i="1" s="1"/>
  <c r="Y243" i="1"/>
  <c r="Y270" i="1" s="1"/>
  <c r="Y287" i="1" s="1"/>
  <c r="AH149" i="1"/>
  <c r="CL304" i="1" s="1"/>
  <c r="N149" i="1"/>
  <c r="AD304" i="1" s="1"/>
  <c r="AJ141" i="1"/>
  <c r="CR296" i="1" s="1"/>
  <c r="Z237" i="1"/>
  <c r="Z264" i="1" s="1"/>
  <c r="Z281" i="1" s="1"/>
  <c r="AK159" i="1"/>
  <c r="AK186" i="1" s="1"/>
  <c r="I189" i="1"/>
  <c r="P304" i="1" s="1"/>
  <c r="F188" i="1"/>
  <c r="G303" i="1" s="1"/>
  <c r="AK162" i="1"/>
  <c r="AK189" i="1" s="1"/>
  <c r="AG246" i="1"/>
  <c r="AG273" i="1" s="1"/>
  <c r="Y237" i="1"/>
  <c r="Y264" i="1" s="1"/>
  <c r="Y281" i="1" s="1"/>
  <c r="AC243" i="1"/>
  <c r="AC270" i="1" s="1"/>
  <c r="AC287" i="1" s="1"/>
  <c r="AG152" i="1"/>
  <c r="AA271" i="1"/>
  <c r="AA288" i="1" s="1"/>
  <c r="AF264" i="1"/>
  <c r="AF281" i="1" s="1"/>
  <c r="O264" i="1"/>
  <c r="O281" i="1" s="1"/>
  <c r="W150" i="1"/>
  <c r="BE305" i="1" s="1"/>
  <c r="AK114" i="1"/>
  <c r="AK141" i="1" s="1"/>
  <c r="Z183" i="1"/>
  <c r="BO298" i="1" s="1"/>
  <c r="K244" i="1"/>
  <c r="K271" i="1" s="1"/>
  <c r="K288" i="1" s="1"/>
  <c r="AK122" i="1"/>
  <c r="AK149" i="1" s="1"/>
  <c r="P141" i="1"/>
  <c r="AJ296" i="1" s="1"/>
  <c r="I246" i="1"/>
  <c r="I273" i="1" s="1"/>
  <c r="AK157" i="1"/>
  <c r="AK184" i="1" s="1"/>
  <c r="Y242" i="1"/>
  <c r="Y269" i="1" s="1"/>
  <c r="Y286" i="1" s="1"/>
  <c r="AK123" i="1"/>
  <c r="AK150" i="1" s="1"/>
  <c r="N144" i="1"/>
  <c r="AD299" i="1" s="1"/>
  <c r="K238" i="1"/>
  <c r="K265" i="1" s="1"/>
  <c r="K282" i="1" s="1"/>
  <c r="Z150" i="1"/>
  <c r="BN305" i="1" s="1"/>
  <c r="Y149" i="1"/>
  <c r="BK304" i="1" s="1"/>
  <c r="I192" i="1"/>
  <c r="AC188" i="1"/>
  <c r="BX303" i="1" s="1"/>
  <c r="J273" i="1"/>
  <c r="AD265" i="1"/>
  <c r="AD282" i="1" s="1"/>
  <c r="Y188" i="1"/>
  <c r="BL303" i="1" s="1"/>
  <c r="AC182" i="1"/>
  <c r="BX297" i="1" s="1"/>
  <c r="AK163" i="1"/>
  <c r="AK190" i="1" s="1"/>
  <c r="AK121" i="1"/>
  <c r="AK148" i="1" s="1"/>
  <c r="AK156" i="1"/>
  <c r="AK183" i="1" s="1"/>
  <c r="AK161" i="1"/>
  <c r="AK188" i="1" s="1"/>
  <c r="AK155" i="1"/>
  <c r="AK182" i="1" s="1"/>
  <c r="Z271" i="1"/>
  <c r="Z288" i="1" s="1"/>
  <c r="H267" i="1"/>
  <c r="H284" i="1" s="1"/>
  <c r="Y271" i="1"/>
  <c r="Y288" i="1" s="1"/>
  <c r="AI244" i="1"/>
  <c r="AI271" i="1" s="1"/>
  <c r="AI288" i="1" s="1"/>
  <c r="AH237" i="1"/>
  <c r="AH264" i="1" s="1"/>
  <c r="AH281" i="1" s="1"/>
  <c r="U273" i="1"/>
  <c r="AJ238" i="17"/>
  <c r="AJ225" i="17"/>
  <c r="AJ247" i="17"/>
  <c r="AJ224" i="17"/>
  <c r="AJ217" i="17"/>
  <c r="AJ175" i="17"/>
  <c r="AJ157" i="17"/>
  <c r="AJ199" i="17"/>
  <c r="AJ242" i="17"/>
  <c r="AE268" i="17"/>
  <c r="AF95" i="1" s="1"/>
  <c r="AJ166" i="17"/>
  <c r="AD268" i="17"/>
  <c r="AC193" i="2" s="1"/>
  <c r="AJ143" i="17"/>
  <c r="V268" i="17"/>
  <c r="U193" i="2" s="1"/>
  <c r="T268" i="17"/>
  <c r="S193" i="2" s="1"/>
  <c r="R268" i="17"/>
  <c r="S95" i="1" s="1"/>
  <c r="Y268" i="17"/>
  <c r="X193" i="2" s="1"/>
  <c r="L268" i="17"/>
  <c r="K193" i="2" s="1"/>
  <c r="X268" i="17"/>
  <c r="Y95" i="1" s="1"/>
  <c r="AH268" i="17"/>
  <c r="AI95" i="1" s="1"/>
  <c r="AF268" i="17"/>
  <c r="AE193" i="2" s="1"/>
  <c r="S268" i="17"/>
  <c r="T95" i="1" s="1"/>
  <c r="Z268" i="17"/>
  <c r="AA95" i="1" s="1"/>
  <c r="W268" i="17"/>
  <c r="V193" i="2" s="1"/>
  <c r="AI268" i="17"/>
  <c r="AH193" i="2" s="1"/>
  <c r="AC268" i="17"/>
  <c r="AB193" i="2" s="1"/>
  <c r="U268" i="17"/>
  <c r="T193" i="2" s="1"/>
  <c r="AK148" i="4"/>
  <c r="M143" i="1"/>
  <c r="AA298" i="1" s="1"/>
  <c r="V263" i="1"/>
  <c r="V280" i="1" s="1"/>
  <c r="AJ240" i="1"/>
  <c r="AJ267" i="1" s="1"/>
  <c r="AJ284" i="1" s="1"/>
  <c r="I182" i="1"/>
  <c r="P297" i="1" s="1"/>
  <c r="X144" i="1"/>
  <c r="BH299" i="1" s="1"/>
  <c r="I242" i="1"/>
  <c r="I269" i="1" s="1"/>
  <c r="I286" i="1" s="1"/>
  <c r="O190" i="1"/>
  <c r="AH305" i="1" s="1"/>
  <c r="Q269" i="1"/>
  <c r="Q286" i="1" s="1"/>
  <c r="N150" i="1"/>
  <c r="AD305" i="1" s="1"/>
  <c r="M271" i="1"/>
  <c r="M288" i="1" s="1"/>
  <c r="AK117" i="1"/>
  <c r="AK144" i="1" s="1"/>
  <c r="AK116" i="1"/>
  <c r="AK143" i="1" s="1"/>
  <c r="Y143" i="1"/>
  <c r="BK298" i="1" s="1"/>
  <c r="W146" i="1"/>
  <c r="BE301" i="1" s="1"/>
  <c r="X148" i="1"/>
  <c r="BH303" i="1" s="1"/>
  <c r="X242" i="1"/>
  <c r="X269" i="1" s="1"/>
  <c r="X286" i="1" s="1"/>
  <c r="AK119" i="1"/>
  <c r="AK146" i="1" s="1"/>
  <c r="L242" i="1"/>
  <c r="L269" i="1" s="1"/>
  <c r="L286" i="1" s="1"/>
  <c r="L148" i="1"/>
  <c r="X303" i="1" s="1"/>
  <c r="AI240" i="1"/>
  <c r="AI267" i="1" s="1"/>
  <c r="AI284" i="1" s="1"/>
  <c r="AI146" i="1"/>
  <c r="CO301" i="1" s="1"/>
  <c r="Q265" i="1"/>
  <c r="Q282" i="1" s="1"/>
  <c r="Q273" i="1"/>
  <c r="Q267" i="1"/>
  <c r="Q284" i="1" s="1"/>
  <c r="AJ144" i="18"/>
  <c r="W268" i="18"/>
  <c r="V193" i="24" s="1"/>
  <c r="L268" i="18"/>
  <c r="M96" i="1" s="1"/>
  <c r="AC268" i="18"/>
  <c r="AB193" i="24" s="1"/>
  <c r="AE268" i="18"/>
  <c r="AD193" i="24" s="1"/>
  <c r="S268" i="18"/>
  <c r="T96" i="1" s="1"/>
  <c r="X268" i="18"/>
  <c r="Y96" i="1" s="1"/>
  <c r="Y268" i="18"/>
  <c r="Z96" i="1" s="1"/>
  <c r="Q268" i="18"/>
  <c r="P193" i="24" s="1"/>
  <c r="AJ143" i="18"/>
  <c r="V268" i="18"/>
  <c r="U193" i="24" s="1"/>
  <c r="Z55" i="1"/>
  <c r="Z57" i="1" s="1"/>
  <c r="AA268" i="18"/>
  <c r="AE141" i="4"/>
  <c r="AC147" i="2" s="1"/>
  <c r="AE146" i="4"/>
  <c r="R141" i="4"/>
  <c r="P147" i="2" s="1"/>
  <c r="Q152" i="24"/>
  <c r="S55" i="1"/>
  <c r="AM61" i="15"/>
  <c r="AM63" i="15" s="1"/>
  <c r="H62" i="15"/>
  <c r="I62" i="15" s="1"/>
  <c r="Y63" i="15"/>
  <c r="X63" i="15"/>
  <c r="AB63" i="11"/>
  <c r="AJ218" i="18"/>
  <c r="AJ173" i="18"/>
  <c r="AJ202" i="18"/>
  <c r="AJ237" i="18"/>
  <c r="AJ180" i="18"/>
  <c r="AJ121" i="18"/>
  <c r="AJ152" i="18"/>
  <c r="AJ228" i="17"/>
  <c r="AJ168" i="17"/>
  <c r="Q268" i="17"/>
  <c r="AJ206" i="17"/>
  <c r="AJ93" i="17"/>
  <c r="AJ139" i="17"/>
  <c r="AJ96" i="17"/>
  <c r="AJ109" i="17"/>
  <c r="AJ128" i="17"/>
  <c r="Z265" i="1"/>
  <c r="Z282" i="1" s="1"/>
  <c r="Q263" i="1"/>
  <c r="Q280" i="1" s="1"/>
  <c r="AB263" i="1"/>
  <c r="AB280" i="1" s="1"/>
  <c r="F264" i="1"/>
  <c r="F281" i="1" s="1"/>
  <c r="AF265" i="1"/>
  <c r="AF282" i="1" s="1"/>
  <c r="Q262" i="1"/>
  <c r="Q279" i="1" s="1"/>
  <c r="L271" i="1"/>
  <c r="L288" i="1" s="1"/>
  <c r="D74" i="18"/>
  <c r="D74" i="17"/>
  <c r="AC63" i="11"/>
  <c r="AJ243" i="18"/>
  <c r="AJ109" i="18"/>
  <c r="AJ107" i="18"/>
  <c r="AJ172" i="18"/>
  <c r="AJ113" i="18"/>
  <c r="AJ58" i="18"/>
  <c r="AJ237" i="17"/>
  <c r="AJ232" i="17"/>
  <c r="AJ9" i="18"/>
  <c r="AJ189" i="17"/>
  <c r="AJ57" i="18"/>
  <c r="AJ197" i="17"/>
  <c r="AJ185" i="17"/>
  <c r="AJ216" i="17"/>
  <c r="AJ118" i="17"/>
  <c r="E268" i="17"/>
  <c r="AJ138" i="17"/>
  <c r="AJ123" i="17"/>
  <c r="AJ105" i="17"/>
  <c r="AJ3" i="18"/>
  <c r="AJ115" i="17"/>
  <c r="AJ254" i="17"/>
  <c r="Z272" i="1"/>
  <c r="Z289" i="1" s="1"/>
  <c r="Q270" i="1"/>
  <c r="Q287" i="1" s="1"/>
  <c r="AK102" i="1"/>
  <c r="AK266" i="1" s="1"/>
  <c r="AK283" i="1" s="1"/>
  <c r="H270" i="1"/>
  <c r="H287" i="1" s="1"/>
  <c r="Q271" i="1"/>
  <c r="Q288" i="1" s="1"/>
  <c r="AG272" i="1"/>
  <c r="AG289" i="1" s="1"/>
  <c r="H265" i="1"/>
  <c r="H282" i="1" s="1"/>
  <c r="D68" i="18"/>
  <c r="D68" i="17"/>
  <c r="AJ229" i="18"/>
  <c r="AJ242" i="18"/>
  <c r="AJ230" i="18"/>
  <c r="AJ226" i="18"/>
  <c r="R268" i="18"/>
  <c r="E268" i="18"/>
  <c r="AJ205" i="18"/>
  <c r="AJ194" i="18"/>
  <c r="AJ250" i="17"/>
  <c r="AJ16" i="18"/>
  <c r="AJ207" i="17"/>
  <c r="AJ159" i="17"/>
  <c r="AJ172" i="17"/>
  <c r="AJ209" i="17"/>
  <c r="AJ102" i="17"/>
  <c r="AJ188" i="17"/>
  <c r="AJ152" i="17"/>
  <c r="AJ146" i="17"/>
  <c r="J269" i="1"/>
  <c r="J286" i="1" s="1"/>
  <c r="O271" i="1"/>
  <c r="O288" i="1" s="1"/>
  <c r="Q264" i="1"/>
  <c r="Q281" i="1" s="1"/>
  <c r="AF267" i="1"/>
  <c r="AF284" i="1" s="1"/>
  <c r="Q272" i="1"/>
  <c r="Q289" i="1" s="1"/>
  <c r="O272" i="1"/>
  <c r="O289" i="1" s="1"/>
  <c r="H264" i="1"/>
  <c r="H281" i="1" s="1"/>
  <c r="D77" i="18"/>
  <c r="D77" i="17"/>
  <c r="D83" i="18"/>
  <c r="D83" i="17"/>
  <c r="F273" i="1"/>
  <c r="G141" i="4"/>
  <c r="E147" i="2" s="1"/>
  <c r="AL63" i="15"/>
  <c r="D59" i="18"/>
  <c r="D59" i="17"/>
  <c r="H64" i="11"/>
  <c r="D71" i="18"/>
  <c r="D71" i="17"/>
  <c r="D79" i="18"/>
  <c r="D79" i="17"/>
  <c r="AE141" i="5"/>
  <c r="AC147" i="24" s="1"/>
  <c r="Q141" i="4"/>
  <c r="O147" i="2" s="1"/>
  <c r="D14" i="18"/>
  <c r="D14" i="17"/>
  <c r="M63" i="15"/>
  <c r="L63" i="15"/>
  <c r="I62" i="11"/>
  <c r="I64" i="11" s="1"/>
  <c r="AJ247" i="18"/>
  <c r="AL63" i="11"/>
  <c r="AJ232" i="18"/>
  <c r="AJ213" i="18"/>
  <c r="AJ132" i="18"/>
  <c r="AJ117" i="18"/>
  <c r="AJ169" i="18"/>
  <c r="AJ128" i="18"/>
  <c r="AJ216" i="18"/>
  <c r="AJ211" i="18"/>
  <c r="AJ249" i="17"/>
  <c r="AJ12" i="18"/>
  <c r="AJ258" i="17"/>
  <c r="AJ259" i="17"/>
  <c r="AJ173" i="17"/>
  <c r="AJ149" i="17"/>
  <c r="F263" i="1"/>
  <c r="F280" i="1" s="1"/>
  <c r="D92" i="18"/>
  <c r="D92" i="17"/>
  <c r="D23" i="18"/>
  <c r="D23" i="17"/>
  <c r="D153" i="24"/>
  <c r="N55" i="1"/>
  <c r="AJ63" i="11"/>
  <c r="D80" i="18"/>
  <c r="D80" i="17"/>
  <c r="D44" i="18"/>
  <c r="D44" i="17"/>
  <c r="AF152" i="24"/>
  <c r="D53" i="18"/>
  <c r="D53" i="17"/>
  <c r="Z152" i="24"/>
  <c r="AB55" i="1"/>
  <c r="AB57" i="1" s="1"/>
  <c r="AD56" i="1"/>
  <c r="AD57" i="1" s="1"/>
  <c r="AK63" i="15"/>
  <c r="D32" i="18"/>
  <c r="D32" i="17"/>
  <c r="AF63" i="15"/>
  <c r="F5" i="24"/>
  <c r="H5" i="5" s="1"/>
  <c r="AJ259" i="18"/>
  <c r="AJ223" i="18"/>
  <c r="AJ185" i="18"/>
  <c r="AJ157" i="18"/>
  <c r="AJ145" i="18"/>
  <c r="AJ204" i="18"/>
  <c r="AJ118" i="18"/>
  <c r="AJ141" i="18"/>
  <c r="AJ40" i="18"/>
  <c r="AJ219" i="17"/>
  <c r="AJ171" i="17"/>
  <c r="AJ182" i="17"/>
  <c r="AJ142" i="17"/>
  <c r="AJ117" i="17"/>
  <c r="AJ90" i="17"/>
  <c r="AJ126" i="17"/>
  <c r="AB269" i="1"/>
  <c r="AB286" i="1" s="1"/>
  <c r="U263" i="1"/>
  <c r="U280" i="1" s="1"/>
  <c r="D56" i="18"/>
  <c r="D56" i="17"/>
  <c r="AD141" i="4"/>
  <c r="AB147" i="2" s="1"/>
  <c r="D47" i="18"/>
  <c r="D47" i="17"/>
  <c r="S141" i="4"/>
  <c r="Q147" i="2" s="1"/>
  <c r="F141" i="4"/>
  <c r="D147" i="2" s="1"/>
  <c r="AC141" i="4"/>
  <c r="AA147" i="2" s="1"/>
  <c r="AD152" i="24"/>
  <c r="AF55" i="1"/>
  <c r="AF57" i="1" s="1"/>
  <c r="S141" i="5"/>
  <c r="Q147" i="24" s="1"/>
  <c r="J60" i="11"/>
  <c r="R152" i="24"/>
  <c r="T55" i="1"/>
  <c r="V63" i="15"/>
  <c r="H63" i="15"/>
  <c r="AD146" i="4"/>
  <c r="D62" i="18"/>
  <c r="D62" i="17"/>
  <c r="G141" i="5"/>
  <c r="E147" i="24" s="1"/>
  <c r="D98" i="18"/>
  <c r="D98" i="17"/>
  <c r="AC55" i="1"/>
  <c r="AC57" i="1" s="1"/>
  <c r="R61" i="11"/>
  <c r="N218" i="2"/>
  <c r="P49" i="1"/>
  <c r="V55" i="7"/>
  <c r="AJ266" i="18"/>
  <c r="M61" i="11"/>
  <c r="I219" i="2"/>
  <c r="I218" i="2"/>
  <c r="K49" i="1"/>
  <c r="AJ249" i="18"/>
  <c r="AJ219" i="18"/>
  <c r="AJ256" i="18"/>
  <c r="AJ167" i="18"/>
  <c r="AJ220" i="18"/>
  <c r="AJ120" i="18"/>
  <c r="P63" i="11"/>
  <c r="AJ168" i="18"/>
  <c r="AJ43" i="18"/>
  <c r="AJ11" i="18"/>
  <c r="AJ220" i="17"/>
  <c r="AJ5" i="18"/>
  <c r="AJ246" i="17"/>
  <c r="AJ161" i="17"/>
  <c r="AJ174" i="17"/>
  <c r="AJ112" i="17"/>
  <c r="AB268" i="17"/>
  <c r="AJ194" i="17"/>
  <c r="AJ205" i="17"/>
  <c r="AJ164" i="17"/>
  <c r="AJ63" i="17"/>
  <c r="AJ127" i="17"/>
  <c r="AJ187" i="17"/>
  <c r="J267" i="1"/>
  <c r="J284" i="1" s="1"/>
  <c r="AG271" i="1"/>
  <c r="AG288" i="1" s="1"/>
  <c r="H273" i="1"/>
  <c r="Y272" i="1"/>
  <c r="Y289" i="1" s="1"/>
  <c r="Z262" i="1"/>
  <c r="Z279" i="1" s="1"/>
  <c r="AA273" i="1"/>
  <c r="M262" i="1"/>
  <c r="M279" i="1" s="1"/>
  <c r="M270" i="1"/>
  <c r="M287" i="1" s="1"/>
  <c r="V262" i="1"/>
  <c r="V279" i="1" s="1"/>
  <c r="M263" i="1"/>
  <c r="M280" i="1" s="1"/>
  <c r="M267" i="1"/>
  <c r="M284" i="1" s="1"/>
  <c r="AB262" i="1"/>
  <c r="AB279" i="1" s="1"/>
  <c r="AF271" i="1"/>
  <c r="AF288" i="1" s="1"/>
  <c r="V55" i="1"/>
  <c r="V57" i="1" s="1"/>
  <c r="AJ114" i="18"/>
  <c r="AJ27" i="17"/>
  <c r="D95" i="18"/>
  <c r="D95" i="17"/>
  <c r="F152" i="24"/>
  <c r="H55" i="1"/>
  <c r="H57" i="1" s="1"/>
  <c r="J60" i="15"/>
  <c r="AJ141" i="5"/>
  <c r="AH147" i="24" s="1"/>
  <c r="R56" i="1"/>
  <c r="AC146" i="4"/>
  <c r="Z63" i="15"/>
  <c r="AJ248" i="18"/>
  <c r="AJ206" i="18"/>
  <c r="AJ209" i="18"/>
  <c r="AJ228" i="18"/>
  <c r="AJ214" i="18"/>
  <c r="AB268" i="18"/>
  <c r="AJ111" i="18"/>
  <c r="AJ193" i="18"/>
  <c r="AJ85" i="18"/>
  <c r="AJ13" i="18"/>
  <c r="AJ261" i="17"/>
  <c r="AJ256" i="17"/>
  <c r="AJ73" i="18"/>
  <c r="AJ253" i="17"/>
  <c r="AJ183" i="17"/>
  <c r="AJ153" i="17"/>
  <c r="AJ229" i="17"/>
  <c r="AJ178" i="17"/>
  <c r="AJ150" i="17"/>
  <c r="AJ48" i="17"/>
  <c r="AJ169" i="17"/>
  <c r="AJ212" i="17"/>
  <c r="AJ158" i="17"/>
  <c r="AJ20" i="17"/>
  <c r="AJ9" i="17"/>
  <c r="O262" i="1"/>
  <c r="O279" i="1" s="1"/>
  <c r="F271" i="1"/>
  <c r="F288" i="1" s="1"/>
  <c r="U264" i="1"/>
  <c r="U281" i="1" s="1"/>
  <c r="V272" i="1"/>
  <c r="V289" i="1" s="1"/>
  <c r="AA263" i="1"/>
  <c r="AA280" i="1" s="1"/>
  <c r="AG262" i="1"/>
  <c r="AG279" i="1" s="1"/>
  <c r="AG265" i="1"/>
  <c r="AG282" i="1" s="1"/>
  <c r="AF262" i="1"/>
  <c r="AF279" i="1" s="1"/>
  <c r="J271" i="1"/>
  <c r="J288" i="1" s="1"/>
  <c r="AF263" i="1"/>
  <c r="AF280" i="1" s="1"/>
  <c r="AD270" i="1"/>
  <c r="AD287" i="1" s="1"/>
  <c r="AJ34" i="18"/>
  <c r="AK63" i="11"/>
  <c r="Z63" i="11"/>
  <c r="AJ262" i="18"/>
  <c r="AJ250" i="18"/>
  <c r="Z268" i="18"/>
  <c r="AJ158" i="18"/>
  <c r="AJ140" i="18"/>
  <c r="AJ215" i="17"/>
  <c r="AJ200" i="17"/>
  <c r="AJ99" i="17"/>
  <c r="AJ193" i="17"/>
  <c r="AJ85" i="17"/>
  <c r="U271" i="1"/>
  <c r="U288" i="1" s="1"/>
  <c r="AG267" i="1"/>
  <c r="AG284" i="1" s="1"/>
  <c r="N262" i="1"/>
  <c r="N279" i="1" s="1"/>
  <c r="O273" i="1"/>
  <c r="AG269" i="1"/>
  <c r="AG286" i="1" s="1"/>
  <c r="AF272" i="1"/>
  <c r="AF289" i="1" s="1"/>
  <c r="J262" i="1"/>
  <c r="J279" i="1" s="1"/>
  <c r="AD269" i="1"/>
  <c r="AD286" i="1" s="1"/>
  <c r="U262" i="1"/>
  <c r="U279" i="1" s="1"/>
  <c r="U265" i="1"/>
  <c r="U282" i="1" s="1"/>
  <c r="AF270" i="1"/>
  <c r="AF287" i="1" s="1"/>
  <c r="H263" i="1"/>
  <c r="H280" i="1" s="1"/>
  <c r="U268" i="18"/>
  <c r="J141" i="4"/>
  <c r="H147" i="2" s="1"/>
  <c r="D86" i="18"/>
  <c r="D86" i="17"/>
  <c r="L141" i="5"/>
  <c r="J147" i="24" s="1"/>
  <c r="T63" i="15"/>
  <c r="AJ241" i="18"/>
  <c r="L61" i="11"/>
  <c r="H219" i="2"/>
  <c r="H218" i="2"/>
  <c r="J49" i="1"/>
  <c r="V88" i="7"/>
  <c r="AJ162" i="18"/>
  <c r="AJ243" i="17"/>
  <c r="AJ8" i="18"/>
  <c r="AJ264" i="17"/>
  <c r="AJ195" i="17"/>
  <c r="AJ208" i="17"/>
  <c r="AJ35" i="18"/>
  <c r="AJ179" i="17"/>
  <c r="AJ82" i="17"/>
  <c r="AJ223" i="17"/>
  <c r="AJ181" i="17"/>
  <c r="AJ140" i="17"/>
  <c r="AB271" i="1"/>
  <c r="AB288" i="1" s="1"/>
  <c r="H269" i="1"/>
  <c r="H286" i="1" s="1"/>
  <c r="F270" i="1"/>
  <c r="F287" i="1" s="1"/>
  <c r="AK147" i="4"/>
  <c r="X141" i="5"/>
  <c r="V147" i="24" s="1"/>
  <c r="Q55" i="1"/>
  <c r="T141" i="5"/>
  <c r="R147" i="24" s="1"/>
  <c r="I141" i="4"/>
  <c r="G147" i="2" s="1"/>
  <c r="N63" i="15"/>
  <c r="D89" i="18"/>
  <c r="D89" i="17"/>
  <c r="D65" i="18"/>
  <c r="D65" i="17"/>
  <c r="AI63" i="15"/>
  <c r="U141" i="5"/>
  <c r="S147" i="24" s="1"/>
  <c r="H141" i="5"/>
  <c r="F147" i="24" s="1"/>
  <c r="D46" i="18"/>
  <c r="D46" i="17"/>
  <c r="F146" i="4"/>
  <c r="AJ63" i="15"/>
  <c r="AJ255" i="18"/>
  <c r="AJ231" i="18"/>
  <c r="AJ244" i="18"/>
  <c r="AJ129" i="18"/>
  <c r="AJ150" i="18"/>
  <c r="AJ164" i="18"/>
  <c r="AJ147" i="18"/>
  <c r="AJ166" i="18"/>
  <c r="AJ101" i="18"/>
  <c r="AJ226" i="17"/>
  <c r="AJ213" i="17"/>
  <c r="AJ165" i="17"/>
  <c r="AJ6" i="18"/>
  <c r="AJ155" i="17"/>
  <c r="AJ248" i="17"/>
  <c r="AJ125" i="17"/>
  <c r="AJ101" i="17"/>
  <c r="AJ170" i="17"/>
  <c r="AJ145" i="17"/>
  <c r="AJ141" i="17"/>
  <c r="AJ114" i="17"/>
  <c r="AJ103" i="17"/>
  <c r="AB265" i="1"/>
  <c r="AB282" i="1" s="1"/>
  <c r="H271" i="1"/>
  <c r="H288" i="1" s="1"/>
  <c r="AB273" i="1"/>
  <c r="M265" i="1"/>
  <c r="M282" i="1" s="1"/>
  <c r="AB267" i="1"/>
  <c r="AB284" i="1" s="1"/>
  <c r="T272" i="1"/>
  <c r="T289" i="1" s="1"/>
  <c r="AB264" i="1"/>
  <c r="AB281" i="1" s="1"/>
  <c r="AB272" i="1"/>
  <c r="AB289" i="1" s="1"/>
  <c r="K61" i="11"/>
  <c r="G218" i="2"/>
  <c r="G138" i="2"/>
  <c r="H138" i="2" s="1"/>
  <c r="I138" i="2" s="1"/>
  <c r="I49" i="1"/>
  <c r="T268" i="18"/>
  <c r="AJ159" i="18"/>
  <c r="AF141" i="5"/>
  <c r="AD147" i="24" s="1"/>
  <c r="R63" i="15"/>
  <c r="AG141" i="5"/>
  <c r="AE147" i="24" s="1"/>
  <c r="U141" i="4"/>
  <c r="S147" i="2" s="1"/>
  <c r="D50" i="18"/>
  <c r="D50" i="17"/>
  <c r="V141" i="4"/>
  <c r="T147" i="2" s="1"/>
  <c r="V146" i="4"/>
  <c r="AC152" i="24"/>
  <c r="AE55" i="1"/>
  <c r="AE57" i="1" s="1"/>
  <c r="D21" i="18"/>
  <c r="D21" i="17"/>
  <c r="AG55" i="1"/>
  <c r="AG57" i="1" s="1"/>
  <c r="V64" i="7"/>
  <c r="Y63" i="11"/>
  <c r="AA63" i="11"/>
  <c r="AJ253" i="18"/>
  <c r="AJ254" i="18"/>
  <c r="AJ238" i="18"/>
  <c r="AJ207" i="18"/>
  <c r="AJ163" i="18"/>
  <c r="AJ151" i="18"/>
  <c r="AJ139" i="18"/>
  <c r="AJ126" i="18"/>
  <c r="AG268" i="18"/>
  <c r="AF268" i="18"/>
  <c r="AJ225" i="18"/>
  <c r="AJ104" i="18"/>
  <c r="AJ66" i="18"/>
  <c r="AJ20" i="18"/>
  <c r="AJ48" i="18"/>
  <c r="AJ262" i="17"/>
  <c r="AJ244" i="17"/>
  <c r="AJ30" i="18"/>
  <c r="AJ252" i="17"/>
  <c r="AJ147" i="17"/>
  <c r="AJ167" i="17"/>
  <c r="AJ230" i="17"/>
  <c r="AJ266" i="17"/>
  <c r="AJ176" i="17"/>
  <c r="AJ211" i="17"/>
  <c r="O270" i="1"/>
  <c r="O287" i="1" s="1"/>
  <c r="U269" i="1"/>
  <c r="U286" i="1" s="1"/>
  <c r="H262" i="1"/>
  <c r="H279" i="1" s="1"/>
  <c r="O269" i="1"/>
  <c r="O286" i="1" s="1"/>
  <c r="AJ124" i="17" l="1"/>
  <c r="AJ129" i="17"/>
  <c r="AJ119" i="18"/>
  <c r="AJ112" i="18"/>
  <c r="N152" i="24"/>
  <c r="R55" i="1"/>
  <c r="AK172" i="1"/>
  <c r="AK253" i="1"/>
  <c r="P56" i="1"/>
  <c r="Q56" i="1"/>
  <c r="Q57" i="1" s="1"/>
  <c r="O152" i="24"/>
  <c r="V152" i="24"/>
  <c r="G5" i="2"/>
  <c r="I5" i="4" s="1"/>
  <c r="I6" i="4" s="1"/>
  <c r="AF202" i="24"/>
  <c r="AH168" i="1" s="1"/>
  <c r="AF210" i="24"/>
  <c r="AH176" i="1" s="1"/>
  <c r="H204" i="24"/>
  <c r="J170" i="1" s="1"/>
  <c r="Y210" i="24"/>
  <c r="AA176" i="1" s="1"/>
  <c r="I213" i="2"/>
  <c r="K139" i="1" s="1"/>
  <c r="K260" i="1" s="1"/>
  <c r="AJ58" i="17"/>
  <c r="AJ99" i="18"/>
  <c r="I203" i="2"/>
  <c r="K129" i="1" s="1"/>
  <c r="K250" i="1" s="1"/>
  <c r="AJ5" i="17"/>
  <c r="AJ40" i="17"/>
  <c r="AJ120" i="17"/>
  <c r="AJ131" i="18"/>
  <c r="I212" i="2"/>
  <c r="K138" i="1" s="1"/>
  <c r="K259" i="1" s="1"/>
  <c r="I207" i="2"/>
  <c r="K133" i="1" s="1"/>
  <c r="K254" i="1" s="1"/>
  <c r="AJ82" i="18"/>
  <c r="AJ104" i="17"/>
  <c r="Y203" i="24"/>
  <c r="AA169" i="1" s="1"/>
  <c r="I202" i="2"/>
  <c r="K128" i="1" s="1"/>
  <c r="K249" i="1" s="1"/>
  <c r="Y202" i="24"/>
  <c r="AA168" i="1" s="1"/>
  <c r="Y209" i="24"/>
  <c r="AA175" i="1" s="1"/>
  <c r="I205" i="2"/>
  <c r="K131" i="1" s="1"/>
  <c r="K252" i="1" s="1"/>
  <c r="K51" i="1"/>
  <c r="I204" i="2"/>
  <c r="K130" i="1" s="1"/>
  <c r="K251" i="1" s="1"/>
  <c r="Y211" i="24"/>
  <c r="AA177" i="1" s="1"/>
  <c r="AJ67" i="17"/>
  <c r="W204" i="24"/>
  <c r="Y170" i="1" s="1"/>
  <c r="Y212" i="24"/>
  <c r="AA178" i="1" s="1"/>
  <c r="W213" i="24"/>
  <c r="Y179" i="1" s="1"/>
  <c r="Y205" i="24"/>
  <c r="AA171" i="1" s="1"/>
  <c r="Y213" i="24"/>
  <c r="AA179" i="1" s="1"/>
  <c r="AJ91" i="18"/>
  <c r="X21" i="17"/>
  <c r="L21" i="17"/>
  <c r="AI21" i="17"/>
  <c r="W21" i="17"/>
  <c r="K21" i="17"/>
  <c r="Y21" i="17"/>
  <c r="I21" i="17"/>
  <c r="V21" i="17"/>
  <c r="H21" i="17"/>
  <c r="U21" i="17"/>
  <c r="G21" i="17"/>
  <c r="AH21" i="17"/>
  <c r="T21" i="17"/>
  <c r="F21" i="17"/>
  <c r="AG21" i="17"/>
  <c r="S21" i="17"/>
  <c r="E21" i="17"/>
  <c r="AF21" i="17"/>
  <c r="R21" i="17"/>
  <c r="AE21" i="17"/>
  <c r="Q21" i="17"/>
  <c r="AD21" i="17"/>
  <c r="P21" i="17"/>
  <c r="AC21" i="17"/>
  <c r="O21" i="17"/>
  <c r="AA21" i="17"/>
  <c r="M21" i="17"/>
  <c r="AB21" i="17"/>
  <c r="N21" i="17"/>
  <c r="Z21" i="17"/>
  <c r="J21" i="17"/>
  <c r="AG79" i="17"/>
  <c r="U79" i="17"/>
  <c r="I79" i="17"/>
  <c r="AF79" i="17"/>
  <c r="T79" i="17"/>
  <c r="H79" i="17"/>
  <c r="AE79" i="17"/>
  <c r="S79" i="17"/>
  <c r="G79" i="17"/>
  <c r="AD79" i="17"/>
  <c r="R79" i="17"/>
  <c r="F79" i="17"/>
  <c r="AC79" i="17"/>
  <c r="Q79" i="17"/>
  <c r="E79" i="17"/>
  <c r="AB79" i="17"/>
  <c r="P79" i="17"/>
  <c r="AA79" i="17"/>
  <c r="O79" i="17"/>
  <c r="Z79" i="17"/>
  <c r="N79" i="17"/>
  <c r="Y79" i="17"/>
  <c r="M79" i="17"/>
  <c r="X79" i="17"/>
  <c r="W79" i="17"/>
  <c r="V79" i="17"/>
  <c r="L79" i="17"/>
  <c r="K79" i="17"/>
  <c r="J79" i="17"/>
  <c r="AI79" i="17"/>
  <c r="AH79" i="17"/>
  <c r="AC88" i="17"/>
  <c r="Q88" i="17"/>
  <c r="E88" i="17"/>
  <c r="AB88" i="17"/>
  <c r="P88" i="17"/>
  <c r="V88" i="17"/>
  <c r="H88" i="17"/>
  <c r="AI88" i="17"/>
  <c r="U88" i="17"/>
  <c r="G88" i="17"/>
  <c r="AH88" i="17"/>
  <c r="T88" i="17"/>
  <c r="F88" i="17"/>
  <c r="AG88" i="17"/>
  <c r="S88" i="17"/>
  <c r="AF88" i="17"/>
  <c r="R88" i="17"/>
  <c r="AE88" i="17"/>
  <c r="O88" i="17"/>
  <c r="AD88" i="17"/>
  <c r="N88" i="17"/>
  <c r="AA88" i="17"/>
  <c r="M88" i="17"/>
  <c r="Z88" i="17"/>
  <c r="L88" i="17"/>
  <c r="Y88" i="17"/>
  <c r="X88" i="17"/>
  <c r="W88" i="17"/>
  <c r="K88" i="17"/>
  <c r="J88" i="17"/>
  <c r="I88" i="17"/>
  <c r="X80" i="17"/>
  <c r="AA80" i="17"/>
  <c r="N80" i="17"/>
  <c r="Z80" i="17"/>
  <c r="M80" i="17"/>
  <c r="Y80" i="17"/>
  <c r="L80" i="17"/>
  <c r="W80" i="17"/>
  <c r="K80" i="17"/>
  <c r="AI80" i="17"/>
  <c r="V80" i="17"/>
  <c r="J80" i="17"/>
  <c r="AH80" i="17"/>
  <c r="U80" i="17"/>
  <c r="I80" i="17"/>
  <c r="AG80" i="17"/>
  <c r="T80" i="17"/>
  <c r="H80" i="17"/>
  <c r="AF80" i="17"/>
  <c r="S80" i="17"/>
  <c r="G80" i="17"/>
  <c r="AE80" i="17"/>
  <c r="R80" i="17"/>
  <c r="F80" i="17"/>
  <c r="AD80" i="17"/>
  <c r="AC80" i="17"/>
  <c r="AB80" i="17"/>
  <c r="Q80" i="17"/>
  <c r="P80" i="17"/>
  <c r="O80" i="17"/>
  <c r="E80" i="17"/>
  <c r="AC32" i="18"/>
  <c r="Q32" i="18"/>
  <c r="E32" i="18"/>
  <c r="AF32" i="18"/>
  <c r="T32" i="18"/>
  <c r="H32" i="18"/>
  <c r="AE32" i="18"/>
  <c r="S32" i="18"/>
  <c r="G32" i="18"/>
  <c r="AB32" i="18"/>
  <c r="M32" i="18"/>
  <c r="AA32" i="18"/>
  <c r="L32" i="18"/>
  <c r="AH32" i="18"/>
  <c r="P32" i="18"/>
  <c r="AD32" i="18"/>
  <c r="I32" i="18"/>
  <c r="N32" i="18"/>
  <c r="AI32" i="18"/>
  <c r="K32" i="18"/>
  <c r="Y32" i="18"/>
  <c r="X32" i="18"/>
  <c r="W32" i="18"/>
  <c r="V32" i="18"/>
  <c r="U32" i="18"/>
  <c r="R32" i="18"/>
  <c r="O32" i="18"/>
  <c r="J32" i="18"/>
  <c r="F32" i="18"/>
  <c r="AG32" i="18"/>
  <c r="Z32" i="18"/>
  <c r="Y59" i="17"/>
  <c r="AH59" i="17"/>
  <c r="V59" i="17"/>
  <c r="J59" i="17"/>
  <c r="AG59" i="17"/>
  <c r="U59" i="17"/>
  <c r="I59" i="17"/>
  <c r="AB59" i="17"/>
  <c r="M59" i="17"/>
  <c r="AA59" i="17"/>
  <c r="L59" i="17"/>
  <c r="Z59" i="17"/>
  <c r="K59" i="17"/>
  <c r="X59" i="17"/>
  <c r="H59" i="17"/>
  <c r="W59" i="17"/>
  <c r="G59" i="17"/>
  <c r="T59" i="17"/>
  <c r="F59" i="17"/>
  <c r="S59" i="17"/>
  <c r="E59" i="17"/>
  <c r="AI59" i="17"/>
  <c r="R59" i="17"/>
  <c r="AF59" i="17"/>
  <c r="Q59" i="17"/>
  <c r="AD59" i="17"/>
  <c r="O59" i="17"/>
  <c r="AE59" i="17"/>
  <c r="P59" i="17"/>
  <c r="AC59" i="17"/>
  <c r="N59" i="17"/>
  <c r="Y50" i="17"/>
  <c r="M50" i="17"/>
  <c r="X50" i="17"/>
  <c r="L50" i="17"/>
  <c r="AF50" i="17"/>
  <c r="R50" i="17"/>
  <c r="AE50" i="17"/>
  <c r="Q50" i="17"/>
  <c r="AD50" i="17"/>
  <c r="P50" i="17"/>
  <c r="AC50" i="17"/>
  <c r="O50" i="17"/>
  <c r="AB50" i="17"/>
  <c r="N50" i="17"/>
  <c r="AA50" i="17"/>
  <c r="K50" i="17"/>
  <c r="Z50" i="17"/>
  <c r="J50" i="17"/>
  <c r="W50" i="17"/>
  <c r="I50" i="17"/>
  <c r="V50" i="17"/>
  <c r="H50" i="17"/>
  <c r="AH50" i="17"/>
  <c r="T50" i="17"/>
  <c r="F50" i="17"/>
  <c r="AI50" i="17"/>
  <c r="U50" i="17"/>
  <c r="G50" i="17"/>
  <c r="AG50" i="17"/>
  <c r="S50" i="17"/>
  <c r="E50" i="17"/>
  <c r="AE86" i="17"/>
  <c r="S86" i="17"/>
  <c r="G86" i="17"/>
  <c r="AD86" i="17"/>
  <c r="R86" i="17"/>
  <c r="F86" i="17"/>
  <c r="Z86" i="17"/>
  <c r="L86" i="17"/>
  <c r="Y86" i="17"/>
  <c r="K86" i="17"/>
  <c r="X86" i="17"/>
  <c r="J86" i="17"/>
  <c r="W86" i="17"/>
  <c r="I86" i="17"/>
  <c r="V86" i="17"/>
  <c r="H86" i="17"/>
  <c r="AI86" i="17"/>
  <c r="U86" i="17"/>
  <c r="E86" i="17"/>
  <c r="AH86" i="17"/>
  <c r="T86" i="17"/>
  <c r="AG86" i="17"/>
  <c r="Q86" i="17"/>
  <c r="AF86" i="17"/>
  <c r="P86" i="17"/>
  <c r="AC86" i="17"/>
  <c r="AB86" i="17"/>
  <c r="AA86" i="17"/>
  <c r="O86" i="17"/>
  <c r="N86" i="17"/>
  <c r="M86" i="17"/>
  <c r="AE56" i="17"/>
  <c r="S56" i="17"/>
  <c r="G56" i="17"/>
  <c r="AD56" i="17"/>
  <c r="R56" i="17"/>
  <c r="F56" i="17"/>
  <c r="AH56" i="17"/>
  <c r="T56" i="17"/>
  <c r="AG56" i="17"/>
  <c r="Q56" i="17"/>
  <c r="AF56" i="17"/>
  <c r="P56" i="17"/>
  <c r="AC56" i="17"/>
  <c r="O56" i="17"/>
  <c r="AB56" i="17"/>
  <c r="N56" i="17"/>
  <c r="AA56" i="17"/>
  <c r="M56" i="17"/>
  <c r="Z56" i="17"/>
  <c r="L56" i="17"/>
  <c r="Y56" i="17"/>
  <c r="K56" i="17"/>
  <c r="X56" i="17"/>
  <c r="J56" i="17"/>
  <c r="V56" i="17"/>
  <c r="H56" i="17"/>
  <c r="W56" i="17"/>
  <c r="I56" i="17"/>
  <c r="U56" i="17"/>
  <c r="E56" i="17"/>
  <c r="AI56" i="17"/>
  <c r="AF59" i="18"/>
  <c r="T59" i="18"/>
  <c r="H59" i="18"/>
  <c r="AI59" i="18"/>
  <c r="W59" i="18"/>
  <c r="K59" i="18"/>
  <c r="AH59" i="18"/>
  <c r="V59" i="18"/>
  <c r="J59" i="18"/>
  <c r="Y59" i="18"/>
  <c r="G59" i="18"/>
  <c r="X59" i="18"/>
  <c r="F59" i="18"/>
  <c r="AB59" i="18"/>
  <c r="M59" i="18"/>
  <c r="Z59" i="18"/>
  <c r="AD59" i="18"/>
  <c r="I59" i="18"/>
  <c r="AC59" i="18"/>
  <c r="E59" i="18"/>
  <c r="P59" i="18"/>
  <c r="O59" i="18"/>
  <c r="N59" i="18"/>
  <c r="L59" i="18"/>
  <c r="AG59" i="18"/>
  <c r="AE59" i="18"/>
  <c r="AA59" i="18"/>
  <c r="U59" i="18"/>
  <c r="S59" i="18"/>
  <c r="R59" i="18"/>
  <c r="Q59" i="18"/>
  <c r="AF81" i="18"/>
  <c r="T81" i="18"/>
  <c r="H81" i="18"/>
  <c r="AC81" i="18"/>
  <c r="P81" i="18"/>
  <c r="AG81" i="18"/>
  <c r="S81" i="18"/>
  <c r="F81" i="18"/>
  <c r="AE81" i="18"/>
  <c r="R81" i="18"/>
  <c r="E81" i="18"/>
  <c r="Y81" i="18"/>
  <c r="I81" i="18"/>
  <c r="X81" i="18"/>
  <c r="G81" i="18"/>
  <c r="AB81" i="18"/>
  <c r="L81" i="18"/>
  <c r="Z81" i="18"/>
  <c r="W81" i="18"/>
  <c r="V81" i="18"/>
  <c r="U81" i="18"/>
  <c r="Q81" i="18"/>
  <c r="O81" i="18"/>
  <c r="N81" i="18"/>
  <c r="M81" i="18"/>
  <c r="AH81" i="18"/>
  <c r="J81" i="18"/>
  <c r="AD81" i="18"/>
  <c r="AI81" i="18"/>
  <c r="AA81" i="18"/>
  <c r="K81" i="18"/>
  <c r="AI38" i="18"/>
  <c r="W38" i="18"/>
  <c r="K38" i="18"/>
  <c r="Z38" i="18"/>
  <c r="N38" i="18"/>
  <c r="Y38" i="18"/>
  <c r="M38" i="18"/>
  <c r="AH38" i="18"/>
  <c r="S38" i="18"/>
  <c r="AG38" i="18"/>
  <c r="R38" i="18"/>
  <c r="V38" i="18"/>
  <c r="G38" i="18"/>
  <c r="O38" i="18"/>
  <c r="T38" i="18"/>
  <c r="Q38" i="18"/>
  <c r="J38" i="18"/>
  <c r="I38" i="18"/>
  <c r="AF38" i="18"/>
  <c r="H38" i="18"/>
  <c r="AE38" i="18"/>
  <c r="F38" i="18"/>
  <c r="AD38" i="18"/>
  <c r="E38" i="18"/>
  <c r="AC38" i="18"/>
  <c r="AB38" i="18"/>
  <c r="AA38" i="18"/>
  <c r="X38" i="18"/>
  <c r="U38" i="18"/>
  <c r="P38" i="18"/>
  <c r="L38" i="18"/>
  <c r="X33" i="17"/>
  <c r="L33" i="17"/>
  <c r="AI33" i="17"/>
  <c r="W33" i="17"/>
  <c r="K33" i="17"/>
  <c r="AA33" i="17"/>
  <c r="M33" i="17"/>
  <c r="Z33" i="17"/>
  <c r="J33" i="17"/>
  <c r="Y33" i="17"/>
  <c r="I33" i="17"/>
  <c r="V33" i="17"/>
  <c r="H33" i="17"/>
  <c r="U33" i="17"/>
  <c r="G33" i="17"/>
  <c r="AH33" i="17"/>
  <c r="T33" i="17"/>
  <c r="F33" i="17"/>
  <c r="AG33" i="17"/>
  <c r="S33" i="17"/>
  <c r="E33" i="17"/>
  <c r="AF33" i="17"/>
  <c r="R33" i="17"/>
  <c r="AE33" i="17"/>
  <c r="Q33" i="17"/>
  <c r="AC33" i="17"/>
  <c r="O33" i="17"/>
  <c r="AD33" i="17"/>
  <c r="P33" i="17"/>
  <c r="AB33" i="17"/>
  <c r="N33" i="17"/>
  <c r="Y24" i="18"/>
  <c r="M24" i="18"/>
  <c r="AB24" i="18"/>
  <c r="P24" i="18"/>
  <c r="AA24" i="18"/>
  <c r="O24" i="18"/>
  <c r="U24" i="18"/>
  <c r="F24" i="18"/>
  <c r="AI24" i="18"/>
  <c r="T24" i="18"/>
  <c r="E24" i="18"/>
  <c r="AG24" i="18"/>
  <c r="N24" i="18"/>
  <c r="S24" i="18"/>
  <c r="R24" i="18"/>
  <c r="AE24" i="18"/>
  <c r="H24" i="18"/>
  <c r="AD24" i="18"/>
  <c r="G24" i="18"/>
  <c r="AC24" i="18"/>
  <c r="Z24" i="18"/>
  <c r="X24" i="18"/>
  <c r="W24" i="18"/>
  <c r="V24" i="18"/>
  <c r="Q24" i="18"/>
  <c r="L24" i="18"/>
  <c r="K24" i="18"/>
  <c r="AH24" i="18"/>
  <c r="J24" i="18"/>
  <c r="AF24" i="18"/>
  <c r="I24" i="18"/>
  <c r="AD51" i="17"/>
  <c r="R51" i="17"/>
  <c r="F51" i="17"/>
  <c r="AC51" i="17"/>
  <c r="Q51" i="17"/>
  <c r="E51" i="17"/>
  <c r="AE51" i="17"/>
  <c r="O51" i="17"/>
  <c r="AB51" i="17"/>
  <c r="N51" i="17"/>
  <c r="AA51" i="17"/>
  <c r="M51" i="17"/>
  <c r="Z51" i="17"/>
  <c r="L51" i="17"/>
  <c r="Y51" i="17"/>
  <c r="K51" i="17"/>
  <c r="X51" i="17"/>
  <c r="J51" i="17"/>
  <c r="W51" i="17"/>
  <c r="I51" i="17"/>
  <c r="V51" i="17"/>
  <c r="H51" i="17"/>
  <c r="AI51" i="17"/>
  <c r="U51" i="17"/>
  <c r="G51" i="17"/>
  <c r="AG51" i="17"/>
  <c r="S51" i="17"/>
  <c r="AH51" i="17"/>
  <c r="T51" i="17"/>
  <c r="AF51" i="17"/>
  <c r="P51" i="17"/>
  <c r="AH47" i="17"/>
  <c r="V47" i="17"/>
  <c r="J47" i="17"/>
  <c r="AG47" i="17"/>
  <c r="U47" i="17"/>
  <c r="I47" i="17"/>
  <c r="Y47" i="17"/>
  <c r="K47" i="17"/>
  <c r="X47" i="17"/>
  <c r="H47" i="17"/>
  <c r="W47" i="17"/>
  <c r="G47" i="17"/>
  <c r="T47" i="17"/>
  <c r="F47" i="17"/>
  <c r="AI47" i="17"/>
  <c r="S47" i="17"/>
  <c r="E47" i="17"/>
  <c r="AF47" i="17"/>
  <c r="R47" i="17"/>
  <c r="AE47" i="17"/>
  <c r="Q47" i="17"/>
  <c r="AD47" i="17"/>
  <c r="P47" i="17"/>
  <c r="AC47" i="17"/>
  <c r="O47" i="17"/>
  <c r="AA47" i="17"/>
  <c r="M47" i="17"/>
  <c r="AB47" i="17"/>
  <c r="N47" i="17"/>
  <c r="Z47" i="17"/>
  <c r="L47" i="17"/>
  <c r="AD71" i="18"/>
  <c r="R71" i="18"/>
  <c r="F71" i="18"/>
  <c r="Y71" i="18"/>
  <c r="L71" i="18"/>
  <c r="AB71" i="18"/>
  <c r="O71" i="18"/>
  <c r="AA71" i="18"/>
  <c r="N71" i="18"/>
  <c r="U71" i="18"/>
  <c r="T71" i="18"/>
  <c r="X71" i="18"/>
  <c r="H71" i="18"/>
  <c r="AG71" i="18"/>
  <c r="J71" i="18"/>
  <c r="AF71" i="18"/>
  <c r="I71" i="18"/>
  <c r="AE71" i="18"/>
  <c r="G71" i="18"/>
  <c r="AC71" i="18"/>
  <c r="E71" i="18"/>
  <c r="Z71" i="18"/>
  <c r="W71" i="18"/>
  <c r="V71" i="18"/>
  <c r="S71" i="18"/>
  <c r="P71" i="18"/>
  <c r="AI71" i="18"/>
  <c r="M71" i="18"/>
  <c r="AH71" i="18"/>
  <c r="Q71" i="18"/>
  <c r="K71" i="18"/>
  <c r="Z68" i="17"/>
  <c r="N68" i="17"/>
  <c r="Y68" i="17"/>
  <c r="M68" i="17"/>
  <c r="X68" i="17"/>
  <c r="L68" i="17"/>
  <c r="AI68" i="17"/>
  <c r="W68" i="17"/>
  <c r="K68" i="17"/>
  <c r="AH68" i="17"/>
  <c r="V68" i="17"/>
  <c r="J68" i="17"/>
  <c r="AG68" i="17"/>
  <c r="U68" i="17"/>
  <c r="I68" i="17"/>
  <c r="AF68" i="17"/>
  <c r="T68" i="17"/>
  <c r="H68" i="17"/>
  <c r="AE68" i="17"/>
  <c r="S68" i="17"/>
  <c r="G68" i="17"/>
  <c r="AD68" i="17"/>
  <c r="R68" i="17"/>
  <c r="F68" i="17"/>
  <c r="AC68" i="17"/>
  <c r="AB68" i="17"/>
  <c r="AA68" i="17"/>
  <c r="Q68" i="17"/>
  <c r="P68" i="17"/>
  <c r="O68" i="17"/>
  <c r="E68" i="17"/>
  <c r="AC56" i="18"/>
  <c r="Q56" i="18"/>
  <c r="E56" i="18"/>
  <c r="AF56" i="18"/>
  <c r="T56" i="18"/>
  <c r="H56" i="18"/>
  <c r="AE56" i="18"/>
  <c r="S56" i="18"/>
  <c r="G56" i="18"/>
  <c r="V56" i="18"/>
  <c r="U56" i="18"/>
  <c r="Y56" i="18"/>
  <c r="J56" i="18"/>
  <c r="AG56" i="18"/>
  <c r="L56" i="18"/>
  <c r="O56" i="18"/>
  <c r="AI56" i="18"/>
  <c r="N56" i="18"/>
  <c r="X56" i="18"/>
  <c r="W56" i="18"/>
  <c r="R56" i="18"/>
  <c r="P56" i="18"/>
  <c r="M56" i="18"/>
  <c r="K56" i="18"/>
  <c r="I56" i="18"/>
  <c r="AH56" i="18"/>
  <c r="F56" i="18"/>
  <c r="AD56" i="18"/>
  <c r="AB56" i="18"/>
  <c r="AA56" i="18"/>
  <c r="Z56" i="18"/>
  <c r="AH33" i="18"/>
  <c r="V33" i="18"/>
  <c r="J33" i="18"/>
  <c r="Y33" i="18"/>
  <c r="M33" i="18"/>
  <c r="X33" i="18"/>
  <c r="L33" i="18"/>
  <c r="AD33" i="18"/>
  <c r="O33" i="18"/>
  <c r="AC33" i="18"/>
  <c r="N33" i="18"/>
  <c r="AG33" i="18"/>
  <c r="R33" i="18"/>
  <c r="T33" i="18"/>
  <c r="Z33" i="18"/>
  <c r="E33" i="18"/>
  <c r="W33" i="18"/>
  <c r="AA33" i="18"/>
  <c r="U33" i="18"/>
  <c r="S33" i="18"/>
  <c r="Q33" i="18"/>
  <c r="P33" i="18"/>
  <c r="K33" i="18"/>
  <c r="I33" i="18"/>
  <c r="H33" i="18"/>
  <c r="AI33" i="18"/>
  <c r="G33" i="18"/>
  <c r="AF33" i="18"/>
  <c r="F33" i="18"/>
  <c r="AE33" i="18"/>
  <c r="AB33" i="18"/>
  <c r="X89" i="18"/>
  <c r="L89" i="18"/>
  <c r="AD89" i="18"/>
  <c r="Q89" i="18"/>
  <c r="AG89" i="18"/>
  <c r="T89" i="18"/>
  <c r="G89" i="18"/>
  <c r="AF89" i="18"/>
  <c r="S89" i="18"/>
  <c r="F89" i="18"/>
  <c r="V89" i="18"/>
  <c r="U89" i="18"/>
  <c r="Z89" i="18"/>
  <c r="I89" i="18"/>
  <c r="AH89" i="18"/>
  <c r="K89" i="18"/>
  <c r="AE89" i="18"/>
  <c r="J89" i="18"/>
  <c r="AC89" i="18"/>
  <c r="H89" i="18"/>
  <c r="AB89" i="18"/>
  <c r="E89" i="18"/>
  <c r="AA89" i="18"/>
  <c r="Y89" i="18"/>
  <c r="W89" i="18"/>
  <c r="R89" i="18"/>
  <c r="O89" i="18"/>
  <c r="N89" i="18"/>
  <c r="AI89" i="18"/>
  <c r="P89" i="18"/>
  <c r="M89" i="18"/>
  <c r="AI50" i="18"/>
  <c r="W50" i="18"/>
  <c r="K50" i="18"/>
  <c r="Z50" i="18"/>
  <c r="N50" i="18"/>
  <c r="Y50" i="18"/>
  <c r="M50" i="18"/>
  <c r="AE50" i="18"/>
  <c r="P50" i="18"/>
  <c r="AD50" i="18"/>
  <c r="O50" i="18"/>
  <c r="AH50" i="18"/>
  <c r="S50" i="18"/>
  <c r="AA50" i="18"/>
  <c r="F50" i="18"/>
  <c r="AF50" i="18"/>
  <c r="I50" i="18"/>
  <c r="AC50" i="18"/>
  <c r="H50" i="18"/>
  <c r="J50" i="18"/>
  <c r="G50" i="18"/>
  <c r="E50" i="18"/>
  <c r="AG50" i="18"/>
  <c r="AB50" i="18"/>
  <c r="X50" i="18"/>
  <c r="V50" i="18"/>
  <c r="U50" i="18"/>
  <c r="T50" i="18"/>
  <c r="R50" i="18"/>
  <c r="Q50" i="18"/>
  <c r="L50" i="18"/>
  <c r="AD95" i="18"/>
  <c r="R95" i="18"/>
  <c r="F95" i="18"/>
  <c r="AG95" i="18"/>
  <c r="AF95" i="18"/>
  <c r="T95" i="18"/>
  <c r="U95" i="18"/>
  <c r="G95" i="18"/>
  <c r="S95" i="18"/>
  <c r="X95" i="18"/>
  <c r="I95" i="18"/>
  <c r="W95" i="18"/>
  <c r="H95" i="18"/>
  <c r="AI95" i="18"/>
  <c r="N95" i="18"/>
  <c r="AH95" i="18"/>
  <c r="M95" i="18"/>
  <c r="AB95" i="18"/>
  <c r="J95" i="18"/>
  <c r="Q95" i="18"/>
  <c r="AA95" i="18"/>
  <c r="Z95" i="18"/>
  <c r="Y95" i="18"/>
  <c r="V95" i="18"/>
  <c r="P95" i="18"/>
  <c r="O95" i="18"/>
  <c r="L95" i="18"/>
  <c r="K95" i="18"/>
  <c r="AE95" i="18"/>
  <c r="AC95" i="18"/>
  <c r="E95" i="18"/>
  <c r="AB17" i="17"/>
  <c r="P17" i="17"/>
  <c r="AA17" i="17"/>
  <c r="O17" i="17"/>
  <c r="AG17" i="17"/>
  <c r="S17" i="17"/>
  <c r="E17" i="17"/>
  <c r="AF17" i="17"/>
  <c r="R17" i="17"/>
  <c r="AE17" i="17"/>
  <c r="Q17" i="17"/>
  <c r="AD17" i="17"/>
  <c r="N17" i="17"/>
  <c r="AC17" i="17"/>
  <c r="M17" i="17"/>
  <c r="Z17" i="17"/>
  <c r="L17" i="17"/>
  <c r="Y17" i="17"/>
  <c r="K17" i="17"/>
  <c r="X17" i="17"/>
  <c r="J17" i="17"/>
  <c r="W17" i="17"/>
  <c r="I17" i="17"/>
  <c r="V17" i="17"/>
  <c r="H17" i="17"/>
  <c r="AI17" i="17"/>
  <c r="U17" i="17"/>
  <c r="G17" i="17"/>
  <c r="AH17" i="17"/>
  <c r="F17" i="17"/>
  <c r="T17" i="17"/>
  <c r="AH72" i="17"/>
  <c r="V72" i="17"/>
  <c r="J72" i="17"/>
  <c r="AG72" i="17"/>
  <c r="U72" i="17"/>
  <c r="I72" i="17"/>
  <c r="AF72" i="17"/>
  <c r="T72" i="17"/>
  <c r="H72" i="17"/>
  <c r="AE72" i="17"/>
  <c r="S72" i="17"/>
  <c r="G72" i="17"/>
  <c r="AD72" i="17"/>
  <c r="R72" i="17"/>
  <c r="F72" i="17"/>
  <c r="AC72" i="17"/>
  <c r="Q72" i="17"/>
  <c r="E72" i="17"/>
  <c r="AB72" i="17"/>
  <c r="P72" i="17"/>
  <c r="AA72" i="17"/>
  <c r="O72" i="17"/>
  <c r="Z72" i="17"/>
  <c r="N72" i="17"/>
  <c r="AI72" i="17"/>
  <c r="Y72" i="17"/>
  <c r="X72" i="17"/>
  <c r="W72" i="17"/>
  <c r="L72" i="17"/>
  <c r="M72" i="17"/>
  <c r="K72" i="17"/>
  <c r="Y26" i="17"/>
  <c r="M26" i="17"/>
  <c r="X26" i="17"/>
  <c r="L26" i="17"/>
  <c r="AB26" i="17"/>
  <c r="N26" i="17"/>
  <c r="AA26" i="17"/>
  <c r="K26" i="17"/>
  <c r="Z26" i="17"/>
  <c r="J26" i="17"/>
  <c r="W26" i="17"/>
  <c r="I26" i="17"/>
  <c r="V26" i="17"/>
  <c r="H26" i="17"/>
  <c r="AI26" i="17"/>
  <c r="U26" i="17"/>
  <c r="G26" i="17"/>
  <c r="AH26" i="17"/>
  <c r="T26" i="17"/>
  <c r="F26" i="17"/>
  <c r="AG26" i="17"/>
  <c r="S26" i="17"/>
  <c r="E26" i="17"/>
  <c r="AF26" i="17"/>
  <c r="R26" i="17"/>
  <c r="AD26" i="17"/>
  <c r="P26" i="17"/>
  <c r="AE26" i="17"/>
  <c r="Q26" i="17"/>
  <c r="AC26" i="17"/>
  <c r="O26" i="17"/>
  <c r="AF10" i="18"/>
  <c r="T10" i="18"/>
  <c r="H10" i="18"/>
  <c r="AE10" i="18"/>
  <c r="S10" i="18"/>
  <c r="G10" i="18"/>
  <c r="AA10" i="18"/>
  <c r="M10" i="18"/>
  <c r="AD10" i="18"/>
  <c r="P10" i="18"/>
  <c r="AC10" i="18"/>
  <c r="O10" i="18"/>
  <c r="Q10" i="18"/>
  <c r="AI10" i="18"/>
  <c r="N10" i="18"/>
  <c r="AH10" i="18"/>
  <c r="L10" i="18"/>
  <c r="AG10" i="18"/>
  <c r="K10" i="18"/>
  <c r="AB10" i="18"/>
  <c r="J10" i="18"/>
  <c r="Z10" i="18"/>
  <c r="I10" i="18"/>
  <c r="Y10" i="18"/>
  <c r="F10" i="18"/>
  <c r="X10" i="18"/>
  <c r="E10" i="18"/>
  <c r="W10" i="18"/>
  <c r="V10" i="18"/>
  <c r="U10" i="18"/>
  <c r="R10" i="18"/>
  <c r="AF23" i="18"/>
  <c r="T23" i="18"/>
  <c r="H23" i="18"/>
  <c r="AI23" i="18"/>
  <c r="W23" i="18"/>
  <c r="K23" i="18"/>
  <c r="AH23" i="18"/>
  <c r="V23" i="18"/>
  <c r="J23" i="18"/>
  <c r="S23" i="18"/>
  <c r="R23" i="18"/>
  <c r="AA23" i="18"/>
  <c r="G23" i="18"/>
  <c r="AD23" i="18"/>
  <c r="M23" i="18"/>
  <c r="AC23" i="18"/>
  <c r="L23" i="18"/>
  <c r="N23" i="18"/>
  <c r="I23" i="18"/>
  <c r="AG23" i="18"/>
  <c r="F23" i="18"/>
  <c r="AE23" i="18"/>
  <c r="E23" i="18"/>
  <c r="AB23" i="18"/>
  <c r="Z23" i="18"/>
  <c r="Y23" i="18"/>
  <c r="X23" i="18"/>
  <c r="U23" i="18"/>
  <c r="Q23" i="18"/>
  <c r="P23" i="18"/>
  <c r="O23" i="18"/>
  <c r="AI14" i="18"/>
  <c r="W14" i="18"/>
  <c r="K14" i="18"/>
  <c r="Y14" i="18"/>
  <c r="M14" i="18"/>
  <c r="AG14" i="18"/>
  <c r="S14" i="18"/>
  <c r="E14" i="18"/>
  <c r="AF14" i="18"/>
  <c r="R14" i="18"/>
  <c r="V14" i="18"/>
  <c r="F14" i="18"/>
  <c r="AA14" i="18"/>
  <c r="I14" i="18"/>
  <c r="Z14" i="18"/>
  <c r="H14" i="18"/>
  <c r="AE14" i="18"/>
  <c r="J14" i="18"/>
  <c r="AD14" i="18"/>
  <c r="G14" i="18"/>
  <c r="AC14" i="18"/>
  <c r="AB14" i="18"/>
  <c r="X14" i="18"/>
  <c r="U14" i="18"/>
  <c r="T14" i="18"/>
  <c r="Q14" i="18"/>
  <c r="P14" i="18"/>
  <c r="O14" i="18"/>
  <c r="N14" i="18"/>
  <c r="AH14" i="18"/>
  <c r="L14" i="18"/>
  <c r="Z17" i="18"/>
  <c r="N17" i="18"/>
  <c r="AB17" i="18"/>
  <c r="P17" i="18"/>
  <c r="AA17" i="18"/>
  <c r="L17" i="18"/>
  <c r="Y17" i="18"/>
  <c r="K17" i="18"/>
  <c r="AG17" i="18"/>
  <c r="Q17" i="18"/>
  <c r="T17" i="18"/>
  <c r="AI17" i="18"/>
  <c r="S17" i="18"/>
  <c r="AE17" i="18"/>
  <c r="H17" i="18"/>
  <c r="AD17" i="18"/>
  <c r="G17" i="18"/>
  <c r="AC17" i="18"/>
  <c r="F17" i="18"/>
  <c r="X17" i="18"/>
  <c r="E17" i="18"/>
  <c r="W17" i="18"/>
  <c r="V17" i="18"/>
  <c r="U17" i="18"/>
  <c r="R17" i="18"/>
  <c r="O17" i="18"/>
  <c r="M17" i="18"/>
  <c r="AH17" i="18"/>
  <c r="J17" i="18"/>
  <c r="AF17" i="18"/>
  <c r="I17" i="18"/>
  <c r="AI72" i="18"/>
  <c r="W72" i="18"/>
  <c r="K72" i="18"/>
  <c r="AG72" i="18"/>
  <c r="T72" i="18"/>
  <c r="G72" i="18"/>
  <c r="X72" i="18"/>
  <c r="J72" i="18"/>
  <c r="V72" i="18"/>
  <c r="I72" i="18"/>
  <c r="Z72" i="18"/>
  <c r="F72" i="18"/>
  <c r="Y72" i="18"/>
  <c r="E72" i="18"/>
  <c r="AC72" i="18"/>
  <c r="M72" i="18"/>
  <c r="AA72" i="18"/>
  <c r="U72" i="18"/>
  <c r="S72" i="18"/>
  <c r="R72" i="18"/>
  <c r="Q72" i="18"/>
  <c r="P72" i="18"/>
  <c r="O72" i="18"/>
  <c r="AH72" i="18"/>
  <c r="N72" i="18"/>
  <c r="AE72" i="18"/>
  <c r="H72" i="18"/>
  <c r="AD72" i="18"/>
  <c r="AF72" i="18"/>
  <c r="AB72" i="18"/>
  <c r="L72" i="18"/>
  <c r="AI4" i="17"/>
  <c r="W4" i="17"/>
  <c r="K4" i="17"/>
  <c r="AH4" i="17"/>
  <c r="V4" i="17"/>
  <c r="J4" i="17"/>
  <c r="AF4" i="17"/>
  <c r="R4" i="17"/>
  <c r="AE4" i="17"/>
  <c r="Q4" i="17"/>
  <c r="AD4" i="17"/>
  <c r="P4" i="17"/>
  <c r="AC4" i="17"/>
  <c r="O4" i="17"/>
  <c r="AB4" i="17"/>
  <c r="N4" i="17"/>
  <c r="AA4" i="17"/>
  <c r="M4" i="17"/>
  <c r="Z4" i="17"/>
  <c r="L4" i="17"/>
  <c r="Y4" i="17"/>
  <c r="I4" i="17"/>
  <c r="X4" i="17"/>
  <c r="H4" i="17"/>
  <c r="G4" i="17"/>
  <c r="U4" i="17"/>
  <c r="T4" i="17"/>
  <c r="S4" i="17"/>
  <c r="F4" i="17"/>
  <c r="E4" i="17"/>
  <c r="AG4" i="17"/>
  <c r="X45" i="17"/>
  <c r="L45" i="17"/>
  <c r="AI45" i="17"/>
  <c r="W45" i="17"/>
  <c r="K45" i="17"/>
  <c r="AC45" i="17"/>
  <c r="O45" i="17"/>
  <c r="AB45" i="17"/>
  <c r="N45" i="17"/>
  <c r="AA45" i="17"/>
  <c r="M45" i="17"/>
  <c r="Z45" i="17"/>
  <c r="J45" i="17"/>
  <c r="Y45" i="17"/>
  <c r="I45" i="17"/>
  <c r="V45" i="17"/>
  <c r="H45" i="17"/>
  <c r="U45" i="17"/>
  <c r="G45" i="17"/>
  <c r="AH45" i="17"/>
  <c r="T45" i="17"/>
  <c r="F45" i="17"/>
  <c r="AG45" i="17"/>
  <c r="S45" i="17"/>
  <c r="E45" i="17"/>
  <c r="AE45" i="17"/>
  <c r="Q45" i="17"/>
  <c r="AF45" i="17"/>
  <c r="R45" i="17"/>
  <c r="P45" i="17"/>
  <c r="AD45" i="17"/>
  <c r="T211" i="24"/>
  <c r="V177" i="1" s="1"/>
  <c r="AI26" i="18"/>
  <c r="W26" i="18"/>
  <c r="K26" i="18"/>
  <c r="Z26" i="18"/>
  <c r="N26" i="18"/>
  <c r="Y26" i="18"/>
  <c r="M26" i="18"/>
  <c r="V26" i="18"/>
  <c r="G26" i="18"/>
  <c r="U26" i="18"/>
  <c r="F26" i="18"/>
  <c r="AD26" i="18"/>
  <c r="J26" i="18"/>
  <c r="AG26" i="18"/>
  <c r="P26" i="18"/>
  <c r="AF26" i="18"/>
  <c r="O26" i="18"/>
  <c r="T26" i="18"/>
  <c r="S26" i="18"/>
  <c r="R26" i="18"/>
  <c r="Q26" i="18"/>
  <c r="L26" i="18"/>
  <c r="I26" i="18"/>
  <c r="AH26" i="18"/>
  <c r="H26" i="18"/>
  <c r="AE26" i="18"/>
  <c r="E26" i="18"/>
  <c r="AC26" i="18"/>
  <c r="AB26" i="18"/>
  <c r="AA26" i="18"/>
  <c r="X26" i="18"/>
  <c r="Y70" i="18"/>
  <c r="M70" i="18"/>
  <c r="AD70" i="18"/>
  <c r="Q70" i="18"/>
  <c r="AG70" i="18"/>
  <c r="T70" i="18"/>
  <c r="G70" i="18"/>
  <c r="AF70" i="18"/>
  <c r="S70" i="18"/>
  <c r="F70" i="18"/>
  <c r="AI70" i="18"/>
  <c r="P70" i="18"/>
  <c r="AH70" i="18"/>
  <c r="O70" i="18"/>
  <c r="V70" i="18"/>
  <c r="R70" i="18"/>
  <c r="N70" i="18"/>
  <c r="L70" i="18"/>
  <c r="K70" i="18"/>
  <c r="AE70" i="18"/>
  <c r="J70" i="18"/>
  <c r="AC70" i="18"/>
  <c r="I70" i="18"/>
  <c r="AB70" i="18"/>
  <c r="H70" i="18"/>
  <c r="AA70" i="18"/>
  <c r="E70" i="18"/>
  <c r="X70" i="18"/>
  <c r="W70" i="18"/>
  <c r="U70" i="18"/>
  <c r="Z70" i="18"/>
  <c r="H202" i="24"/>
  <c r="J168" i="1" s="1"/>
  <c r="X87" i="17"/>
  <c r="L87" i="17"/>
  <c r="AI87" i="17"/>
  <c r="W87" i="17"/>
  <c r="K87" i="17"/>
  <c r="Y87" i="17"/>
  <c r="I87" i="17"/>
  <c r="V87" i="17"/>
  <c r="H87" i="17"/>
  <c r="U87" i="17"/>
  <c r="G87" i="17"/>
  <c r="AH87" i="17"/>
  <c r="T87" i="17"/>
  <c r="F87" i="17"/>
  <c r="AG87" i="17"/>
  <c r="S87" i="17"/>
  <c r="E87" i="17"/>
  <c r="AF87" i="17"/>
  <c r="R87" i="17"/>
  <c r="AE87" i="17"/>
  <c r="Q87" i="17"/>
  <c r="AD87" i="17"/>
  <c r="P87" i="17"/>
  <c r="AC87" i="17"/>
  <c r="O87" i="17"/>
  <c r="AB87" i="17"/>
  <c r="AA87" i="17"/>
  <c r="Z87" i="17"/>
  <c r="M87" i="17"/>
  <c r="N87" i="17"/>
  <c r="J87" i="17"/>
  <c r="AD61" i="18"/>
  <c r="R61" i="18"/>
  <c r="F61" i="18"/>
  <c r="AG61" i="18"/>
  <c r="U61" i="18"/>
  <c r="I61" i="18"/>
  <c r="AF61" i="18"/>
  <c r="T61" i="18"/>
  <c r="H61" i="18"/>
  <c r="Z61" i="18"/>
  <c r="K61" i="18"/>
  <c r="Y61" i="18"/>
  <c r="J61" i="18"/>
  <c r="AC61" i="18"/>
  <c r="N61" i="18"/>
  <c r="AA61" i="18"/>
  <c r="AH61" i="18"/>
  <c r="L61" i="18"/>
  <c r="AE61" i="18"/>
  <c r="G61" i="18"/>
  <c r="M61" i="18"/>
  <c r="E61" i="18"/>
  <c r="AI61" i="18"/>
  <c r="AB61" i="18"/>
  <c r="X61" i="18"/>
  <c r="W61" i="18"/>
  <c r="V61" i="18"/>
  <c r="S61" i="18"/>
  <c r="Q61" i="18"/>
  <c r="P61" i="18"/>
  <c r="O61" i="18"/>
  <c r="AI65" i="17"/>
  <c r="W65" i="17"/>
  <c r="K65" i="17"/>
  <c r="AH65" i="17"/>
  <c r="V65" i="17"/>
  <c r="J65" i="17"/>
  <c r="AG65" i="17"/>
  <c r="U65" i="17"/>
  <c r="I65" i="17"/>
  <c r="AE65" i="17"/>
  <c r="S65" i="17"/>
  <c r="G65" i="17"/>
  <c r="AC65" i="17"/>
  <c r="Q65" i="17"/>
  <c r="E65" i="17"/>
  <c r="AB65" i="17"/>
  <c r="P65" i="17"/>
  <c r="AA65" i="17"/>
  <c r="O65" i="17"/>
  <c r="N65" i="17"/>
  <c r="M65" i="17"/>
  <c r="L65" i="17"/>
  <c r="H65" i="17"/>
  <c r="F65" i="17"/>
  <c r="AF65" i="17"/>
  <c r="AD65" i="17"/>
  <c r="Z65" i="17"/>
  <c r="Y65" i="17"/>
  <c r="T65" i="17"/>
  <c r="X65" i="17"/>
  <c r="R65" i="17"/>
  <c r="X98" i="17"/>
  <c r="L98" i="17"/>
  <c r="AI98" i="17"/>
  <c r="W98" i="17"/>
  <c r="K98" i="17"/>
  <c r="U98" i="17"/>
  <c r="G98" i="17"/>
  <c r="AH98" i="17"/>
  <c r="T98" i="17"/>
  <c r="F98" i="17"/>
  <c r="AB98" i="17"/>
  <c r="J98" i="17"/>
  <c r="AA98" i="17"/>
  <c r="I98" i="17"/>
  <c r="Z98" i="17"/>
  <c r="H98" i="17"/>
  <c r="Y98" i="17"/>
  <c r="E98" i="17"/>
  <c r="V98" i="17"/>
  <c r="S98" i="17"/>
  <c r="R98" i="17"/>
  <c r="AG98" i="17"/>
  <c r="Q98" i="17"/>
  <c r="AF98" i="17"/>
  <c r="P98" i="17"/>
  <c r="AE98" i="17"/>
  <c r="AD98" i="17"/>
  <c r="AC98" i="17"/>
  <c r="O98" i="17"/>
  <c r="N98" i="17"/>
  <c r="M98" i="17"/>
  <c r="AB53" i="17"/>
  <c r="P53" i="17"/>
  <c r="AA53" i="17"/>
  <c r="O53" i="17"/>
  <c r="Y53" i="17"/>
  <c r="K53" i="17"/>
  <c r="X53" i="17"/>
  <c r="J53" i="17"/>
  <c r="W53" i="17"/>
  <c r="I53" i="17"/>
  <c r="V53" i="17"/>
  <c r="H53" i="17"/>
  <c r="AI53" i="17"/>
  <c r="U53" i="17"/>
  <c r="G53" i="17"/>
  <c r="AH53" i="17"/>
  <c r="T53" i="17"/>
  <c r="F53" i="17"/>
  <c r="AG53" i="17"/>
  <c r="S53" i="17"/>
  <c r="E53" i="17"/>
  <c r="AF53" i="17"/>
  <c r="R53" i="17"/>
  <c r="AE53" i="17"/>
  <c r="Q53" i="17"/>
  <c r="AC53" i="17"/>
  <c r="M53" i="17"/>
  <c r="AD53" i="17"/>
  <c r="N53" i="17"/>
  <c r="Z53" i="17"/>
  <c r="L53" i="17"/>
  <c r="Y92" i="17"/>
  <c r="M92" i="17"/>
  <c r="X92" i="17"/>
  <c r="L92" i="17"/>
  <c r="AB92" i="17"/>
  <c r="N92" i="17"/>
  <c r="AA92" i="17"/>
  <c r="K92" i="17"/>
  <c r="Z92" i="17"/>
  <c r="J92" i="17"/>
  <c r="W92" i="17"/>
  <c r="I92" i="17"/>
  <c r="V92" i="17"/>
  <c r="H92" i="17"/>
  <c r="AI92" i="17"/>
  <c r="U92" i="17"/>
  <c r="G92" i="17"/>
  <c r="AH92" i="17"/>
  <c r="T92" i="17"/>
  <c r="F92" i="17"/>
  <c r="AG92" i="17"/>
  <c r="S92" i="17"/>
  <c r="E92" i="17"/>
  <c r="AF92" i="17"/>
  <c r="R92" i="17"/>
  <c r="Q92" i="17"/>
  <c r="P92" i="17"/>
  <c r="O92" i="17"/>
  <c r="AD92" i="17"/>
  <c r="AE92" i="17"/>
  <c r="AC92" i="17"/>
  <c r="AB83" i="17"/>
  <c r="P83" i="17"/>
  <c r="AA83" i="17"/>
  <c r="O83" i="17"/>
  <c r="AG83" i="17"/>
  <c r="S83" i="17"/>
  <c r="E83" i="17"/>
  <c r="AF83" i="17"/>
  <c r="R83" i="17"/>
  <c r="AE83" i="17"/>
  <c r="Q83" i="17"/>
  <c r="AD83" i="17"/>
  <c r="N83" i="17"/>
  <c r="AC83" i="17"/>
  <c r="M83" i="17"/>
  <c r="Z83" i="17"/>
  <c r="L83" i="17"/>
  <c r="Y83" i="17"/>
  <c r="K83" i="17"/>
  <c r="X83" i="17"/>
  <c r="J83" i="17"/>
  <c r="W83" i="17"/>
  <c r="I83" i="17"/>
  <c r="H83" i="17"/>
  <c r="G83" i="17"/>
  <c r="F83" i="17"/>
  <c r="AI83" i="17"/>
  <c r="AH83" i="17"/>
  <c r="U83" i="17"/>
  <c r="V83" i="17"/>
  <c r="T83" i="17"/>
  <c r="Z4" i="18"/>
  <c r="N4" i="18"/>
  <c r="Y4" i="18"/>
  <c r="M4" i="18"/>
  <c r="AA4" i="18"/>
  <c r="K4" i="18"/>
  <c r="AD4" i="18"/>
  <c r="P4" i="18"/>
  <c r="AC4" i="18"/>
  <c r="O4" i="18"/>
  <c r="AE4" i="18"/>
  <c r="I4" i="18"/>
  <c r="AB4" i="18"/>
  <c r="H4" i="18"/>
  <c r="X4" i="18"/>
  <c r="V4" i="18"/>
  <c r="U4" i="18"/>
  <c r="AH4" i="18"/>
  <c r="Q4" i="18"/>
  <c r="AG4" i="18"/>
  <c r="L4" i="18"/>
  <c r="J4" i="18"/>
  <c r="G4" i="18"/>
  <c r="F4" i="18"/>
  <c r="E4" i="18"/>
  <c r="AI4" i="18"/>
  <c r="AF4" i="18"/>
  <c r="W4" i="18"/>
  <c r="T4" i="18"/>
  <c r="S4" i="18"/>
  <c r="R4" i="18"/>
  <c r="AC22" i="17"/>
  <c r="Q22" i="17"/>
  <c r="E22" i="17"/>
  <c r="AB22" i="17"/>
  <c r="P22" i="17"/>
  <c r="V22" i="17"/>
  <c r="H22" i="17"/>
  <c r="AI22" i="17"/>
  <c r="U22" i="17"/>
  <c r="G22" i="17"/>
  <c r="AH22" i="17"/>
  <c r="T22" i="17"/>
  <c r="F22" i="17"/>
  <c r="AG22" i="17"/>
  <c r="S22" i="17"/>
  <c r="AF22" i="17"/>
  <c r="R22" i="17"/>
  <c r="AE22" i="17"/>
  <c r="O22" i="17"/>
  <c r="AD22" i="17"/>
  <c r="N22" i="17"/>
  <c r="AA22" i="17"/>
  <c r="M22" i="17"/>
  <c r="Z22" i="17"/>
  <c r="L22" i="17"/>
  <c r="X22" i="17"/>
  <c r="Y22" i="17"/>
  <c r="K22" i="17"/>
  <c r="W22" i="17"/>
  <c r="J22" i="17"/>
  <c r="I22" i="17"/>
  <c r="AH45" i="18"/>
  <c r="V45" i="18"/>
  <c r="J45" i="18"/>
  <c r="Y45" i="18"/>
  <c r="M45" i="18"/>
  <c r="X45" i="18"/>
  <c r="L45" i="18"/>
  <c r="AA45" i="18"/>
  <c r="I45" i="18"/>
  <c r="Z45" i="18"/>
  <c r="H45" i="18"/>
  <c r="AD45" i="18"/>
  <c r="O45" i="18"/>
  <c r="AF45" i="18"/>
  <c r="K45" i="18"/>
  <c r="Q45" i="18"/>
  <c r="AI45" i="18"/>
  <c r="P45" i="18"/>
  <c r="U45" i="18"/>
  <c r="T45" i="18"/>
  <c r="S45" i="18"/>
  <c r="R45" i="18"/>
  <c r="N45" i="18"/>
  <c r="G45" i="18"/>
  <c r="F45" i="18"/>
  <c r="AG45" i="18"/>
  <c r="E45" i="18"/>
  <c r="AE45" i="18"/>
  <c r="AC45" i="18"/>
  <c r="AB45" i="18"/>
  <c r="W45" i="18"/>
  <c r="Y75" i="17"/>
  <c r="M75" i="17"/>
  <c r="X75" i="17"/>
  <c r="L75" i="17"/>
  <c r="AI75" i="17"/>
  <c r="W75" i="17"/>
  <c r="K75" i="17"/>
  <c r="AH75" i="17"/>
  <c r="V75" i="17"/>
  <c r="J75" i="17"/>
  <c r="AG75" i="17"/>
  <c r="U75" i="17"/>
  <c r="I75" i="17"/>
  <c r="AF75" i="17"/>
  <c r="T75" i="17"/>
  <c r="H75" i="17"/>
  <c r="AE75" i="17"/>
  <c r="S75" i="17"/>
  <c r="G75" i="17"/>
  <c r="AD75" i="17"/>
  <c r="R75" i="17"/>
  <c r="F75" i="17"/>
  <c r="AC75" i="17"/>
  <c r="Q75" i="17"/>
  <c r="E75" i="17"/>
  <c r="AB75" i="17"/>
  <c r="AA75" i="17"/>
  <c r="Z75" i="17"/>
  <c r="O75" i="17"/>
  <c r="P75" i="17"/>
  <c r="N75" i="17"/>
  <c r="AD39" i="17"/>
  <c r="R39" i="17"/>
  <c r="F39" i="17"/>
  <c r="AC39" i="17"/>
  <c r="Q39" i="17"/>
  <c r="E39" i="17"/>
  <c r="AA39" i="17"/>
  <c r="M39" i="17"/>
  <c r="Z39" i="17"/>
  <c r="L39" i="17"/>
  <c r="Y39" i="17"/>
  <c r="K39" i="17"/>
  <c r="X39" i="17"/>
  <c r="J39" i="17"/>
  <c r="W39" i="17"/>
  <c r="I39" i="17"/>
  <c r="V39" i="17"/>
  <c r="H39" i="17"/>
  <c r="AI39" i="17"/>
  <c r="U39" i="17"/>
  <c r="G39" i="17"/>
  <c r="AH39" i="17"/>
  <c r="T39" i="17"/>
  <c r="AG39" i="17"/>
  <c r="S39" i="17"/>
  <c r="AE39" i="17"/>
  <c r="O39" i="17"/>
  <c r="AF39" i="17"/>
  <c r="P39" i="17"/>
  <c r="AB39" i="17"/>
  <c r="N39" i="17"/>
  <c r="Y60" i="18"/>
  <c r="M60" i="18"/>
  <c r="AB60" i="18"/>
  <c r="P60" i="18"/>
  <c r="AA60" i="18"/>
  <c r="O60" i="18"/>
  <c r="X60" i="18"/>
  <c r="I60" i="18"/>
  <c r="W60" i="18"/>
  <c r="H60" i="18"/>
  <c r="AD60" i="18"/>
  <c r="L60" i="18"/>
  <c r="AI60" i="18"/>
  <c r="Q60" i="18"/>
  <c r="T60" i="18"/>
  <c r="S60" i="18"/>
  <c r="K60" i="18"/>
  <c r="J60" i="18"/>
  <c r="AH60" i="18"/>
  <c r="G60" i="18"/>
  <c r="AG60" i="18"/>
  <c r="F60" i="18"/>
  <c r="AF60" i="18"/>
  <c r="E60" i="18"/>
  <c r="AE60" i="18"/>
  <c r="AC60" i="18"/>
  <c r="Z60" i="18"/>
  <c r="V60" i="18"/>
  <c r="U60" i="18"/>
  <c r="R60" i="18"/>
  <c r="N60" i="18"/>
  <c r="X70" i="17"/>
  <c r="L70" i="17"/>
  <c r="AI70" i="17"/>
  <c r="W70" i="17"/>
  <c r="K70" i="17"/>
  <c r="AH70" i="17"/>
  <c r="V70" i="17"/>
  <c r="J70" i="17"/>
  <c r="AG70" i="17"/>
  <c r="U70" i="17"/>
  <c r="I70" i="17"/>
  <c r="AF70" i="17"/>
  <c r="T70" i="17"/>
  <c r="H70" i="17"/>
  <c r="AE70" i="17"/>
  <c r="S70" i="17"/>
  <c r="G70" i="17"/>
  <c r="AD70" i="17"/>
  <c r="R70" i="17"/>
  <c r="F70" i="17"/>
  <c r="AC70" i="17"/>
  <c r="Q70" i="17"/>
  <c r="E70" i="17"/>
  <c r="AB70" i="17"/>
  <c r="P70" i="17"/>
  <c r="O70" i="17"/>
  <c r="N70" i="17"/>
  <c r="M70" i="17"/>
  <c r="Z70" i="17"/>
  <c r="AA70" i="17"/>
  <c r="Y70" i="17"/>
  <c r="H212" i="24"/>
  <c r="J178" i="1" s="1"/>
  <c r="Z55" i="17"/>
  <c r="N55" i="17"/>
  <c r="Y55" i="17"/>
  <c r="M55" i="17"/>
  <c r="AI55" i="17"/>
  <c r="U55" i="17"/>
  <c r="G55" i="17"/>
  <c r="AH55" i="17"/>
  <c r="T55" i="17"/>
  <c r="F55" i="17"/>
  <c r="AG55" i="17"/>
  <c r="S55" i="17"/>
  <c r="E55" i="17"/>
  <c r="AF55" i="17"/>
  <c r="R55" i="17"/>
  <c r="AE55" i="17"/>
  <c r="Q55" i="17"/>
  <c r="AD55" i="17"/>
  <c r="P55" i="17"/>
  <c r="AC55" i="17"/>
  <c r="O55" i="17"/>
  <c r="AB55" i="17"/>
  <c r="L55" i="17"/>
  <c r="AA55" i="17"/>
  <c r="K55" i="17"/>
  <c r="W55" i="17"/>
  <c r="I55" i="17"/>
  <c r="X55" i="17"/>
  <c r="J55" i="17"/>
  <c r="V55" i="17"/>
  <c r="H55" i="17"/>
  <c r="AC78" i="18"/>
  <c r="Q78" i="18"/>
  <c r="E78" i="18"/>
  <c r="AE78" i="18"/>
  <c r="R78" i="18"/>
  <c r="AH78" i="18"/>
  <c r="U78" i="18"/>
  <c r="H78" i="18"/>
  <c r="AG78" i="18"/>
  <c r="T78" i="18"/>
  <c r="G78" i="18"/>
  <c r="AD78" i="18"/>
  <c r="M78" i="18"/>
  <c r="AB78" i="18"/>
  <c r="L78" i="18"/>
  <c r="P78" i="18"/>
  <c r="Y78" i="18"/>
  <c r="X78" i="18"/>
  <c r="W78" i="18"/>
  <c r="V78" i="18"/>
  <c r="S78" i="18"/>
  <c r="O78" i="18"/>
  <c r="N78" i="18"/>
  <c r="K78" i="18"/>
  <c r="AF78" i="18"/>
  <c r="I78" i="18"/>
  <c r="AA78" i="18"/>
  <c r="F78" i="18"/>
  <c r="AI78" i="18"/>
  <c r="Z78" i="18"/>
  <c r="J78" i="18"/>
  <c r="AA46" i="18"/>
  <c r="O46" i="18"/>
  <c r="AD46" i="18"/>
  <c r="R46" i="18"/>
  <c r="F46" i="18"/>
  <c r="AC46" i="18"/>
  <c r="Q46" i="18"/>
  <c r="E46" i="18"/>
  <c r="Z46" i="18"/>
  <c r="K46" i="18"/>
  <c r="Y46" i="18"/>
  <c r="J46" i="18"/>
  <c r="AF46" i="18"/>
  <c r="N46" i="18"/>
  <c r="V46" i="18"/>
  <c r="AB46" i="18"/>
  <c r="G46" i="18"/>
  <c r="X46" i="18"/>
  <c r="T46" i="18"/>
  <c r="S46" i="18"/>
  <c r="P46" i="18"/>
  <c r="M46" i="18"/>
  <c r="L46" i="18"/>
  <c r="I46" i="18"/>
  <c r="AI46" i="18"/>
  <c r="H46" i="18"/>
  <c r="AH46" i="18"/>
  <c r="AG46" i="18"/>
  <c r="AE46" i="18"/>
  <c r="W46" i="18"/>
  <c r="U46" i="18"/>
  <c r="AG86" i="18"/>
  <c r="U86" i="18"/>
  <c r="I86" i="18"/>
  <c r="AE86" i="18"/>
  <c r="R86" i="18"/>
  <c r="E86" i="18"/>
  <c r="AI86" i="18"/>
  <c r="V86" i="18"/>
  <c r="H86" i="18"/>
  <c r="AH86" i="18"/>
  <c r="T86" i="18"/>
  <c r="G86" i="18"/>
  <c r="AA86" i="18"/>
  <c r="K86" i="18"/>
  <c r="Z86" i="18"/>
  <c r="J86" i="18"/>
  <c r="AD86" i="18"/>
  <c r="N86" i="18"/>
  <c r="L86" i="18"/>
  <c r="AF86" i="18"/>
  <c r="F86" i="18"/>
  <c r="AC86" i="18"/>
  <c r="AB86" i="18"/>
  <c r="Y86" i="18"/>
  <c r="X86" i="18"/>
  <c r="W86" i="18"/>
  <c r="S86" i="18"/>
  <c r="P86" i="18"/>
  <c r="O86" i="18"/>
  <c r="Q86" i="18"/>
  <c r="M86" i="18"/>
  <c r="AG95" i="17"/>
  <c r="U95" i="17"/>
  <c r="I95" i="17"/>
  <c r="AF95" i="17"/>
  <c r="T95" i="17"/>
  <c r="H95" i="17"/>
  <c r="AB95" i="17"/>
  <c r="N95" i="17"/>
  <c r="AA95" i="17"/>
  <c r="M95" i="17"/>
  <c r="AI95" i="17"/>
  <c r="Q95" i="17"/>
  <c r="AH95" i="17"/>
  <c r="P95" i="17"/>
  <c r="AE95" i="17"/>
  <c r="O95" i="17"/>
  <c r="AD95" i="17"/>
  <c r="L95" i="17"/>
  <c r="AC95" i="17"/>
  <c r="K95" i="17"/>
  <c r="Z95" i="17"/>
  <c r="J95" i="17"/>
  <c r="Y95" i="17"/>
  <c r="G95" i="17"/>
  <c r="X95" i="17"/>
  <c r="F95" i="17"/>
  <c r="W95" i="17"/>
  <c r="E95" i="17"/>
  <c r="V95" i="17"/>
  <c r="S95" i="17"/>
  <c r="R95" i="17"/>
  <c r="AH23" i="17"/>
  <c r="V23" i="17"/>
  <c r="J23" i="17"/>
  <c r="AG23" i="17"/>
  <c r="U23" i="17"/>
  <c r="I23" i="17"/>
  <c r="AI23" i="17"/>
  <c r="S23" i="17"/>
  <c r="E23" i="17"/>
  <c r="AF23" i="17"/>
  <c r="R23" i="17"/>
  <c r="AE23" i="17"/>
  <c r="Q23" i="17"/>
  <c r="AD23" i="17"/>
  <c r="P23" i="17"/>
  <c r="W23" i="17"/>
  <c r="AC23" i="17"/>
  <c r="O23" i="17"/>
  <c r="AB23" i="17"/>
  <c r="N23" i="17"/>
  <c r="AA23" i="17"/>
  <c r="M23" i="17"/>
  <c r="Z23" i="17"/>
  <c r="L23" i="17"/>
  <c r="Y23" i="17"/>
  <c r="K23" i="17"/>
  <c r="G23" i="17"/>
  <c r="X23" i="17"/>
  <c r="H23" i="17"/>
  <c r="T23" i="17"/>
  <c r="F23" i="17"/>
  <c r="Y14" i="17"/>
  <c r="M14" i="17"/>
  <c r="X14" i="17"/>
  <c r="L14" i="17"/>
  <c r="Z14" i="17"/>
  <c r="J14" i="17"/>
  <c r="W14" i="17"/>
  <c r="I14" i="17"/>
  <c r="V14" i="17"/>
  <c r="H14" i="17"/>
  <c r="AI14" i="17"/>
  <c r="U14" i="17"/>
  <c r="G14" i="17"/>
  <c r="AH14" i="17"/>
  <c r="T14" i="17"/>
  <c r="F14" i="17"/>
  <c r="AG14" i="17"/>
  <c r="S14" i="17"/>
  <c r="E14" i="17"/>
  <c r="AF14" i="17"/>
  <c r="R14" i="17"/>
  <c r="AE14" i="17"/>
  <c r="Q14" i="17"/>
  <c r="AD14" i="17"/>
  <c r="P14" i="17"/>
  <c r="O14" i="17"/>
  <c r="AB14" i="17"/>
  <c r="N14" i="17"/>
  <c r="AC14" i="17"/>
  <c r="AA14" i="17"/>
  <c r="K14" i="17"/>
  <c r="X65" i="18"/>
  <c r="L65" i="18"/>
  <c r="AB65" i="18"/>
  <c r="O65" i="18"/>
  <c r="AE65" i="18"/>
  <c r="R65" i="18"/>
  <c r="E65" i="18"/>
  <c r="AD65" i="18"/>
  <c r="Q65" i="18"/>
  <c r="AG65" i="18"/>
  <c r="N65" i="18"/>
  <c r="AF65" i="18"/>
  <c r="M65" i="18"/>
  <c r="T65" i="18"/>
  <c r="AH65" i="18"/>
  <c r="I65" i="18"/>
  <c r="AC65" i="18"/>
  <c r="H65" i="18"/>
  <c r="AA65" i="18"/>
  <c r="G65" i="18"/>
  <c r="Y65" i="18"/>
  <c r="W65" i="18"/>
  <c r="P65" i="18"/>
  <c r="K65" i="18"/>
  <c r="J65" i="18"/>
  <c r="F65" i="18"/>
  <c r="AI65" i="18"/>
  <c r="Z65" i="18"/>
  <c r="V65" i="18"/>
  <c r="U65" i="18"/>
  <c r="S65" i="18"/>
  <c r="AH89" i="17"/>
  <c r="V89" i="17"/>
  <c r="J89" i="17"/>
  <c r="AG89" i="17"/>
  <c r="U89" i="17"/>
  <c r="I89" i="17"/>
  <c r="AI89" i="17"/>
  <c r="S89" i="17"/>
  <c r="E89" i="17"/>
  <c r="AF89" i="17"/>
  <c r="R89" i="17"/>
  <c r="AE89" i="17"/>
  <c r="Q89" i="17"/>
  <c r="AD89" i="17"/>
  <c r="P89" i="17"/>
  <c r="AC89" i="17"/>
  <c r="O89" i="17"/>
  <c r="AB89" i="17"/>
  <c r="N89" i="17"/>
  <c r="AA89" i="17"/>
  <c r="M89" i="17"/>
  <c r="Z89" i="17"/>
  <c r="L89" i="17"/>
  <c r="Y89" i="17"/>
  <c r="K89" i="17"/>
  <c r="X89" i="17"/>
  <c r="W89" i="17"/>
  <c r="T89" i="17"/>
  <c r="G89" i="17"/>
  <c r="H89" i="17"/>
  <c r="F89" i="17"/>
  <c r="AG98" i="18"/>
  <c r="U98" i="18"/>
  <c r="I98" i="18"/>
  <c r="X98" i="18"/>
  <c r="L98" i="18"/>
  <c r="AI98" i="18"/>
  <c r="W98" i="18"/>
  <c r="K98" i="18"/>
  <c r="V98" i="18"/>
  <c r="F98" i="18"/>
  <c r="T98" i="18"/>
  <c r="E98" i="18"/>
  <c r="AF98" i="18"/>
  <c r="O98" i="18"/>
  <c r="R98" i="18"/>
  <c r="Q98" i="18"/>
  <c r="N98" i="18"/>
  <c r="M98" i="18"/>
  <c r="AD98" i="18"/>
  <c r="G98" i="18"/>
  <c r="Y98" i="18"/>
  <c r="AH98" i="18"/>
  <c r="AE98" i="18"/>
  <c r="AC98" i="18"/>
  <c r="AB98" i="18"/>
  <c r="AA98" i="18"/>
  <c r="Z98" i="18"/>
  <c r="P98" i="18"/>
  <c r="J98" i="18"/>
  <c r="S98" i="18"/>
  <c r="H98" i="18"/>
  <c r="Z53" i="18"/>
  <c r="N53" i="18"/>
  <c r="AC53" i="18"/>
  <c r="Q53" i="18"/>
  <c r="E53" i="18"/>
  <c r="AB53" i="18"/>
  <c r="P53" i="18"/>
  <c r="AH53" i="18"/>
  <c r="S53" i="18"/>
  <c r="AG53" i="18"/>
  <c r="R53" i="18"/>
  <c r="V53" i="18"/>
  <c r="G53" i="18"/>
  <c r="T53" i="18"/>
  <c r="X53" i="18"/>
  <c r="W53" i="18"/>
  <c r="AE53" i="18"/>
  <c r="F53" i="18"/>
  <c r="AD53" i="18"/>
  <c r="AA53" i="18"/>
  <c r="Y53" i="18"/>
  <c r="U53" i="18"/>
  <c r="O53" i="18"/>
  <c r="M53" i="18"/>
  <c r="L53" i="18"/>
  <c r="K53" i="18"/>
  <c r="J53" i="18"/>
  <c r="AI53" i="18"/>
  <c r="I53" i="18"/>
  <c r="H53" i="18"/>
  <c r="AF53" i="18"/>
  <c r="AA92" i="18"/>
  <c r="O92" i="18"/>
  <c r="AC92" i="18"/>
  <c r="P92" i="18"/>
  <c r="AF92" i="18"/>
  <c r="S92" i="18"/>
  <c r="F92" i="18"/>
  <c r="AE92" i="18"/>
  <c r="R92" i="18"/>
  <c r="E92" i="18"/>
  <c r="AH92" i="18"/>
  <c r="N92" i="18"/>
  <c r="AG92" i="18"/>
  <c r="M92" i="18"/>
  <c r="Z92" i="18"/>
  <c r="U92" i="18"/>
  <c r="J92" i="18"/>
  <c r="AI92" i="18"/>
  <c r="I92" i="18"/>
  <c r="AD92" i="18"/>
  <c r="H92" i="18"/>
  <c r="AB92" i="18"/>
  <c r="G92" i="18"/>
  <c r="Y92" i="18"/>
  <c r="X92" i="18"/>
  <c r="W92" i="18"/>
  <c r="V92" i="18"/>
  <c r="Q92" i="18"/>
  <c r="L92" i="18"/>
  <c r="T92" i="18"/>
  <c r="K92" i="18"/>
  <c r="AD83" i="18"/>
  <c r="R83" i="18"/>
  <c r="F83" i="18"/>
  <c r="AG83" i="18"/>
  <c r="T83" i="18"/>
  <c r="G83" i="18"/>
  <c r="W83" i="18"/>
  <c r="J83" i="18"/>
  <c r="AI83" i="18"/>
  <c r="V83" i="18"/>
  <c r="I83" i="18"/>
  <c r="AF83" i="18"/>
  <c r="O83" i="18"/>
  <c r="AE83" i="18"/>
  <c r="N83" i="18"/>
  <c r="S83" i="18"/>
  <c r="AH83" i="18"/>
  <c r="K83" i="18"/>
  <c r="AC83" i="18"/>
  <c r="H83" i="18"/>
  <c r="AB83" i="18"/>
  <c r="E83" i="18"/>
  <c r="AA83" i="18"/>
  <c r="Z83" i="18"/>
  <c r="Y83" i="18"/>
  <c r="X83" i="18"/>
  <c r="U83" i="18"/>
  <c r="P83" i="18"/>
  <c r="M83" i="18"/>
  <c r="Q83" i="18"/>
  <c r="L83" i="18"/>
  <c r="AA22" i="18"/>
  <c r="O22" i="18"/>
  <c r="AD22" i="18"/>
  <c r="R22" i="18"/>
  <c r="F22" i="18"/>
  <c r="AC22" i="18"/>
  <c r="Q22" i="18"/>
  <c r="E22" i="18"/>
  <c r="AI22" i="18"/>
  <c r="T22" i="18"/>
  <c r="AH22" i="18"/>
  <c r="S22" i="18"/>
  <c r="U22" i="18"/>
  <c r="X22" i="18"/>
  <c r="G22" i="18"/>
  <c r="W22" i="18"/>
  <c r="N22" i="18"/>
  <c r="M22" i="18"/>
  <c r="L22" i="18"/>
  <c r="K22" i="18"/>
  <c r="AG22" i="18"/>
  <c r="J22" i="18"/>
  <c r="AF22" i="18"/>
  <c r="I22" i="18"/>
  <c r="AE22" i="18"/>
  <c r="H22" i="18"/>
  <c r="AB22" i="18"/>
  <c r="Z22" i="18"/>
  <c r="Y22" i="18"/>
  <c r="V22" i="18"/>
  <c r="P22" i="18"/>
  <c r="Z75" i="18"/>
  <c r="N75" i="18"/>
  <c r="AF75" i="18"/>
  <c r="S75" i="18"/>
  <c r="F75" i="18"/>
  <c r="AI75" i="18"/>
  <c r="V75" i="18"/>
  <c r="I75" i="18"/>
  <c r="AH75" i="18"/>
  <c r="U75" i="18"/>
  <c r="H75" i="18"/>
  <c r="R75" i="18"/>
  <c r="Q75" i="18"/>
  <c r="X75" i="18"/>
  <c r="E75" i="18"/>
  <c r="AA75" i="18"/>
  <c r="Y75" i="18"/>
  <c r="W75" i="18"/>
  <c r="T75" i="18"/>
  <c r="P75" i="18"/>
  <c r="O75" i="18"/>
  <c r="M75" i="18"/>
  <c r="AG75" i="18"/>
  <c r="L75" i="18"/>
  <c r="AD75" i="18"/>
  <c r="J75" i="18"/>
  <c r="AC75" i="18"/>
  <c r="G75" i="18"/>
  <c r="AE75" i="18"/>
  <c r="AB75" i="18"/>
  <c r="K75" i="18"/>
  <c r="AB39" i="18"/>
  <c r="P39" i="18"/>
  <c r="AE39" i="18"/>
  <c r="S39" i="18"/>
  <c r="G39" i="18"/>
  <c r="AD39" i="18"/>
  <c r="R39" i="18"/>
  <c r="F39" i="18"/>
  <c r="U39" i="18"/>
  <c r="AI39" i="18"/>
  <c r="T39" i="18"/>
  <c r="X39" i="18"/>
  <c r="I39" i="18"/>
  <c r="Z39" i="18"/>
  <c r="E39" i="18"/>
  <c r="AF39" i="18"/>
  <c r="K39" i="18"/>
  <c r="AC39" i="18"/>
  <c r="J39" i="18"/>
  <c r="L39" i="18"/>
  <c r="H39" i="18"/>
  <c r="AH39" i="18"/>
  <c r="AG39" i="18"/>
  <c r="AA39" i="18"/>
  <c r="Y39" i="18"/>
  <c r="W39" i="18"/>
  <c r="V39" i="18"/>
  <c r="Q39" i="18"/>
  <c r="O39" i="18"/>
  <c r="N39" i="18"/>
  <c r="M39" i="18"/>
  <c r="AD60" i="17"/>
  <c r="R60" i="17"/>
  <c r="F60" i="17"/>
  <c r="AA60" i="17"/>
  <c r="O60" i="17"/>
  <c r="Z60" i="17"/>
  <c r="N60" i="17"/>
  <c r="AC60" i="17"/>
  <c r="L60" i="17"/>
  <c r="AB60" i="17"/>
  <c r="K60" i="17"/>
  <c r="Y60" i="17"/>
  <c r="J60" i="17"/>
  <c r="X60" i="17"/>
  <c r="I60" i="17"/>
  <c r="W60" i="17"/>
  <c r="H60" i="17"/>
  <c r="V60" i="17"/>
  <c r="G60" i="17"/>
  <c r="U60" i="17"/>
  <c r="E60" i="17"/>
  <c r="AI60" i="17"/>
  <c r="T60" i="17"/>
  <c r="AH60" i="17"/>
  <c r="S60" i="17"/>
  <c r="AF60" i="17"/>
  <c r="P60" i="17"/>
  <c r="AG60" i="17"/>
  <c r="Q60" i="17"/>
  <c r="AE60" i="17"/>
  <c r="M60" i="17"/>
  <c r="AA36" i="17"/>
  <c r="O36" i="17"/>
  <c r="Z36" i="17"/>
  <c r="N36" i="17"/>
  <c r="AH36" i="17"/>
  <c r="T36" i="17"/>
  <c r="F36" i="17"/>
  <c r="AG36" i="17"/>
  <c r="S36" i="17"/>
  <c r="E36" i="17"/>
  <c r="AF36" i="17"/>
  <c r="R36" i="17"/>
  <c r="AE36" i="17"/>
  <c r="Q36" i="17"/>
  <c r="AD36" i="17"/>
  <c r="P36" i="17"/>
  <c r="AC36" i="17"/>
  <c r="M36" i="17"/>
  <c r="AB36" i="17"/>
  <c r="L36" i="17"/>
  <c r="Y36" i="17"/>
  <c r="K36" i="17"/>
  <c r="X36" i="17"/>
  <c r="J36" i="17"/>
  <c r="V36" i="17"/>
  <c r="H36" i="17"/>
  <c r="W36" i="17"/>
  <c r="I36" i="17"/>
  <c r="AI36" i="17"/>
  <c r="U36" i="17"/>
  <c r="G36" i="17"/>
  <c r="AH21" i="18"/>
  <c r="V21" i="18"/>
  <c r="J21" i="18"/>
  <c r="Y21" i="18"/>
  <c r="X21" i="18"/>
  <c r="L21" i="18"/>
  <c r="AG21" i="18"/>
  <c r="R21" i="18"/>
  <c r="AF21" i="18"/>
  <c r="Q21" i="18"/>
  <c r="AD21" i="18"/>
  <c r="M21" i="18"/>
  <c r="P21" i="18"/>
  <c r="AI21" i="18"/>
  <c r="O21" i="18"/>
  <c r="W21" i="18"/>
  <c r="U21" i="18"/>
  <c r="T21" i="18"/>
  <c r="S21" i="18"/>
  <c r="N21" i="18"/>
  <c r="K21" i="18"/>
  <c r="I21" i="18"/>
  <c r="AE21" i="18"/>
  <c r="H21" i="18"/>
  <c r="AC21" i="18"/>
  <c r="G21" i="18"/>
  <c r="AB21" i="18"/>
  <c r="F21" i="18"/>
  <c r="AA21" i="18"/>
  <c r="E21" i="18"/>
  <c r="Z21" i="18"/>
  <c r="AF62" i="17"/>
  <c r="T62" i="17"/>
  <c r="H62" i="17"/>
  <c r="AE62" i="17"/>
  <c r="S62" i="17"/>
  <c r="G62" i="17"/>
  <c r="AB62" i="17"/>
  <c r="P62" i="17"/>
  <c r="Y62" i="17"/>
  <c r="M62" i="17"/>
  <c r="X62" i="17"/>
  <c r="L62" i="17"/>
  <c r="R62" i="17"/>
  <c r="Q62" i="17"/>
  <c r="AI62" i="17"/>
  <c r="O62" i="17"/>
  <c r="AH62" i="17"/>
  <c r="N62" i="17"/>
  <c r="AG62" i="17"/>
  <c r="K62" i="17"/>
  <c r="AD62" i="17"/>
  <c r="J62" i="17"/>
  <c r="AC62" i="17"/>
  <c r="I62" i="17"/>
  <c r="AA62" i="17"/>
  <c r="F62" i="17"/>
  <c r="Z62" i="17"/>
  <c r="E62" i="17"/>
  <c r="V62" i="17"/>
  <c r="W62" i="17"/>
  <c r="U62" i="17"/>
  <c r="AE44" i="17"/>
  <c r="S44" i="17"/>
  <c r="G44" i="17"/>
  <c r="AD44" i="17"/>
  <c r="R44" i="17"/>
  <c r="F44" i="17"/>
  <c r="AF44" i="17"/>
  <c r="P44" i="17"/>
  <c r="AC44" i="17"/>
  <c r="O44" i="17"/>
  <c r="AB44" i="17"/>
  <c r="N44" i="17"/>
  <c r="AA44" i="17"/>
  <c r="M44" i="17"/>
  <c r="Z44" i="17"/>
  <c r="L44" i="17"/>
  <c r="Y44" i="17"/>
  <c r="K44" i="17"/>
  <c r="X44" i="17"/>
  <c r="J44" i="17"/>
  <c r="W44" i="17"/>
  <c r="I44" i="17"/>
  <c r="V44" i="17"/>
  <c r="H44" i="17"/>
  <c r="AH44" i="17"/>
  <c r="T44" i="17"/>
  <c r="AI44" i="17"/>
  <c r="U44" i="17"/>
  <c r="E44" i="17"/>
  <c r="AG44" i="17"/>
  <c r="Q44" i="17"/>
  <c r="AH79" i="18"/>
  <c r="V79" i="18"/>
  <c r="J79" i="18"/>
  <c r="Z79" i="18"/>
  <c r="M79" i="18"/>
  <c r="AC79" i="18"/>
  <c r="P79" i="18"/>
  <c r="AB79" i="18"/>
  <c r="O79" i="18"/>
  <c r="AI79" i="18"/>
  <c r="R79" i="18"/>
  <c r="AG79" i="18"/>
  <c r="Q79" i="18"/>
  <c r="U79" i="18"/>
  <c r="E79" i="18"/>
  <c r="S79" i="18"/>
  <c r="N79" i="18"/>
  <c r="L79" i="18"/>
  <c r="K79" i="18"/>
  <c r="AF79" i="18"/>
  <c r="I79" i="18"/>
  <c r="AE79" i="18"/>
  <c r="H79" i="18"/>
  <c r="AD79" i="18"/>
  <c r="G79" i="18"/>
  <c r="AA79" i="18"/>
  <c r="F79" i="18"/>
  <c r="X79" i="18"/>
  <c r="W79" i="18"/>
  <c r="T79" i="18"/>
  <c r="Y79" i="18"/>
  <c r="X77" i="18"/>
  <c r="L77" i="18"/>
  <c r="AI77" i="18"/>
  <c r="V77" i="18"/>
  <c r="I77" i="18"/>
  <c r="Z77" i="18"/>
  <c r="M77" i="18"/>
  <c r="Y77" i="18"/>
  <c r="K77" i="18"/>
  <c r="AB77" i="18"/>
  <c r="H77" i="18"/>
  <c r="AA77" i="18"/>
  <c r="G77" i="18"/>
  <c r="AE77" i="18"/>
  <c r="O77" i="18"/>
  <c r="AG77" i="18"/>
  <c r="J77" i="18"/>
  <c r="AF77" i="18"/>
  <c r="F77" i="18"/>
  <c r="AD77" i="18"/>
  <c r="E77" i="18"/>
  <c r="AC77" i="18"/>
  <c r="W77" i="18"/>
  <c r="U77" i="18"/>
  <c r="T77" i="18"/>
  <c r="S77" i="18"/>
  <c r="Q77" i="18"/>
  <c r="P77" i="18"/>
  <c r="AH77" i="18"/>
  <c r="R77" i="18"/>
  <c r="N77" i="18"/>
  <c r="AG74" i="18"/>
  <c r="U74" i="18"/>
  <c r="I74" i="18"/>
  <c r="X74" i="18"/>
  <c r="K74" i="18"/>
  <c r="AA74" i="18"/>
  <c r="N74" i="18"/>
  <c r="Z74" i="18"/>
  <c r="M74" i="18"/>
  <c r="AF74" i="18"/>
  <c r="P74" i="18"/>
  <c r="AE74" i="18"/>
  <c r="O74" i="18"/>
  <c r="S74" i="18"/>
  <c r="AH74" i="18"/>
  <c r="H74" i="18"/>
  <c r="AD74" i="18"/>
  <c r="G74" i="18"/>
  <c r="AC74" i="18"/>
  <c r="F74" i="18"/>
  <c r="AB74" i="18"/>
  <c r="E74" i="18"/>
  <c r="Y74" i="18"/>
  <c r="W74" i="18"/>
  <c r="V74" i="18"/>
  <c r="T74" i="18"/>
  <c r="Q74" i="18"/>
  <c r="L74" i="18"/>
  <c r="AI74" i="18"/>
  <c r="R74" i="18"/>
  <c r="J74" i="18"/>
  <c r="Z87" i="18"/>
  <c r="N87" i="18"/>
  <c r="AA87" i="18"/>
  <c r="M87" i="18"/>
  <c r="AD87" i="18"/>
  <c r="Q87" i="18"/>
  <c r="AC87" i="18"/>
  <c r="P87" i="18"/>
  <c r="AF87" i="18"/>
  <c r="L87" i="18"/>
  <c r="AE87" i="18"/>
  <c r="K87" i="18"/>
  <c r="AI87" i="18"/>
  <c r="S87" i="18"/>
  <c r="X87" i="18"/>
  <c r="E87" i="18"/>
  <c r="W87" i="18"/>
  <c r="V87" i="18"/>
  <c r="U87" i="18"/>
  <c r="T87" i="18"/>
  <c r="R87" i="18"/>
  <c r="O87" i="18"/>
  <c r="J87" i="18"/>
  <c r="AG87" i="18"/>
  <c r="H87" i="18"/>
  <c r="AB87" i="18"/>
  <c r="G87" i="18"/>
  <c r="AH87" i="18"/>
  <c r="Y87" i="18"/>
  <c r="I87" i="18"/>
  <c r="F87" i="18"/>
  <c r="AI84" i="18"/>
  <c r="W84" i="18"/>
  <c r="K84" i="18"/>
  <c r="AB84" i="18"/>
  <c r="O84" i="18"/>
  <c r="AE84" i="18"/>
  <c r="R84" i="18"/>
  <c r="E84" i="18"/>
  <c r="AD84" i="18"/>
  <c r="Q84" i="18"/>
  <c r="T84" i="18"/>
  <c r="S84" i="18"/>
  <c r="X84" i="18"/>
  <c r="G84" i="18"/>
  <c r="Z84" i="18"/>
  <c r="Y84" i="18"/>
  <c r="V84" i="18"/>
  <c r="U84" i="18"/>
  <c r="P84" i="18"/>
  <c r="N84" i="18"/>
  <c r="M84" i="18"/>
  <c r="AH84" i="18"/>
  <c r="L84" i="18"/>
  <c r="AF84" i="18"/>
  <c r="I84" i="18"/>
  <c r="AC84" i="18"/>
  <c r="H84" i="18"/>
  <c r="F84" i="18"/>
  <c r="AG84" i="18"/>
  <c r="AA84" i="18"/>
  <c r="J84" i="18"/>
  <c r="AE88" i="18"/>
  <c r="S88" i="18"/>
  <c r="G88" i="18"/>
  <c r="AI88" i="18"/>
  <c r="V88" i="18"/>
  <c r="I88" i="18"/>
  <c r="Y88" i="18"/>
  <c r="L88" i="18"/>
  <c r="X88" i="18"/>
  <c r="K88" i="18"/>
  <c r="AH88" i="18"/>
  <c r="Q88" i="18"/>
  <c r="AG88" i="18"/>
  <c r="P88" i="18"/>
  <c r="U88" i="18"/>
  <c r="R88" i="18"/>
  <c r="O88" i="18"/>
  <c r="N88" i="18"/>
  <c r="M88" i="18"/>
  <c r="AF88" i="18"/>
  <c r="J88" i="18"/>
  <c r="AD88" i="18"/>
  <c r="H88" i="18"/>
  <c r="AC88" i="18"/>
  <c r="F88" i="18"/>
  <c r="AB88" i="18"/>
  <c r="E88" i="18"/>
  <c r="Z88" i="18"/>
  <c r="W88" i="18"/>
  <c r="T88" i="18"/>
  <c r="AA88" i="18"/>
  <c r="Z41" i="18"/>
  <c r="N41" i="18"/>
  <c r="AC41" i="18"/>
  <c r="Q41" i="18"/>
  <c r="E41" i="18"/>
  <c r="AB41" i="18"/>
  <c r="P41" i="18"/>
  <c r="V41" i="18"/>
  <c r="G41" i="18"/>
  <c r="U41" i="18"/>
  <c r="F41" i="18"/>
  <c r="Y41" i="18"/>
  <c r="J41" i="18"/>
  <c r="AD41" i="18"/>
  <c r="H41" i="18"/>
  <c r="AG41" i="18"/>
  <c r="L41" i="18"/>
  <c r="AF41" i="18"/>
  <c r="K41" i="18"/>
  <c r="AH41" i="18"/>
  <c r="AE41" i="18"/>
  <c r="AA41" i="18"/>
  <c r="X41" i="18"/>
  <c r="W41" i="18"/>
  <c r="T41" i="18"/>
  <c r="S41" i="18"/>
  <c r="R41" i="18"/>
  <c r="O41" i="18"/>
  <c r="M41" i="18"/>
  <c r="I41" i="18"/>
  <c r="AI41" i="18"/>
  <c r="AC7" i="18"/>
  <c r="Q7" i="18"/>
  <c r="E7" i="18"/>
  <c r="AB7" i="18"/>
  <c r="P7" i="18"/>
  <c r="AH7" i="18"/>
  <c r="T7" i="18"/>
  <c r="F7" i="18"/>
  <c r="W7" i="18"/>
  <c r="I7" i="18"/>
  <c r="V7" i="18"/>
  <c r="H7" i="18"/>
  <c r="AF7" i="18"/>
  <c r="M7" i="18"/>
  <c r="AE7" i="18"/>
  <c r="L7" i="18"/>
  <c r="AD7" i="18"/>
  <c r="K7" i="18"/>
  <c r="AA7" i="18"/>
  <c r="J7" i="18"/>
  <c r="Z7" i="18"/>
  <c r="G7" i="18"/>
  <c r="Y7" i="18"/>
  <c r="X7" i="18"/>
  <c r="U7" i="18"/>
  <c r="S7" i="18"/>
  <c r="R7" i="18"/>
  <c r="AI7" i="18"/>
  <c r="O7" i="18"/>
  <c r="AG7" i="18"/>
  <c r="N7" i="18"/>
  <c r="AB97" i="18"/>
  <c r="P97" i="18"/>
  <c r="AE97" i="18"/>
  <c r="S97" i="18"/>
  <c r="G97" i="18"/>
  <c r="AD97" i="18"/>
  <c r="R97" i="18"/>
  <c r="F97" i="18"/>
  <c r="V97" i="18"/>
  <c r="E97" i="18"/>
  <c r="Z97" i="18"/>
  <c r="J97" i="18"/>
  <c r="AF97" i="18"/>
  <c r="M97" i="18"/>
  <c r="AC97" i="18"/>
  <c r="L97" i="18"/>
  <c r="U97" i="18"/>
  <c r="T97" i="18"/>
  <c r="N97" i="18"/>
  <c r="Y97" i="18"/>
  <c r="AI97" i="18"/>
  <c r="AH97" i="18"/>
  <c r="AG97" i="18"/>
  <c r="AA97" i="18"/>
  <c r="X97" i="18"/>
  <c r="W97" i="18"/>
  <c r="Q97" i="18"/>
  <c r="O97" i="18"/>
  <c r="I97" i="18"/>
  <c r="H97" i="18"/>
  <c r="K97" i="18"/>
  <c r="Y36" i="18"/>
  <c r="M36" i="18"/>
  <c r="AB36" i="18"/>
  <c r="P36" i="18"/>
  <c r="AA36" i="18"/>
  <c r="O36" i="18"/>
  <c r="AG36" i="18"/>
  <c r="R36" i="18"/>
  <c r="AF36" i="18"/>
  <c r="Q36" i="18"/>
  <c r="U36" i="18"/>
  <c r="F36" i="18"/>
  <c r="AH36" i="18"/>
  <c r="K36" i="18"/>
  <c r="S36" i="18"/>
  <c r="N36" i="18"/>
  <c r="T36" i="18"/>
  <c r="L36" i="18"/>
  <c r="J36" i="18"/>
  <c r="I36" i="18"/>
  <c r="AI36" i="18"/>
  <c r="H36" i="18"/>
  <c r="AE36" i="18"/>
  <c r="G36" i="18"/>
  <c r="AD36" i="18"/>
  <c r="E36" i="18"/>
  <c r="AC36" i="18"/>
  <c r="Z36" i="18"/>
  <c r="X36" i="18"/>
  <c r="W36" i="18"/>
  <c r="V36" i="18"/>
  <c r="AG28" i="18"/>
  <c r="U28" i="18"/>
  <c r="I28" i="18"/>
  <c r="X28" i="18"/>
  <c r="L28" i="18"/>
  <c r="AI28" i="18"/>
  <c r="W28" i="18"/>
  <c r="K28" i="18"/>
  <c r="Z28" i="18"/>
  <c r="H28" i="18"/>
  <c r="Y28" i="18"/>
  <c r="G28" i="18"/>
  <c r="AC28" i="18"/>
  <c r="AA28" i="18"/>
  <c r="E28" i="18"/>
  <c r="AE28" i="18"/>
  <c r="M28" i="18"/>
  <c r="AD28" i="18"/>
  <c r="J28" i="18"/>
  <c r="N28" i="18"/>
  <c r="F28" i="18"/>
  <c r="AH28" i="18"/>
  <c r="AF28" i="18"/>
  <c r="AB28" i="18"/>
  <c r="V28" i="18"/>
  <c r="T28" i="18"/>
  <c r="S28" i="18"/>
  <c r="R28" i="18"/>
  <c r="Q28" i="18"/>
  <c r="P28" i="18"/>
  <c r="O28" i="18"/>
  <c r="AG64" i="18"/>
  <c r="U64" i="18"/>
  <c r="I64" i="18"/>
  <c r="X64" i="18"/>
  <c r="L64" i="18"/>
  <c r="AI64" i="18"/>
  <c r="W64" i="18"/>
  <c r="K64" i="18"/>
  <c r="AC64" i="18"/>
  <c r="N64" i="18"/>
  <c r="AB64" i="18"/>
  <c r="M64" i="18"/>
  <c r="AF64" i="18"/>
  <c r="Q64" i="18"/>
  <c r="S64" i="18"/>
  <c r="R64" i="18"/>
  <c r="AH64" i="18"/>
  <c r="AE64" i="18"/>
  <c r="Y64" i="18"/>
  <c r="V64" i="18"/>
  <c r="E64" i="18"/>
  <c r="AD64" i="18"/>
  <c r="AA64" i="18"/>
  <c r="Z64" i="18"/>
  <c r="T64" i="18"/>
  <c r="P64" i="18"/>
  <c r="O64" i="18"/>
  <c r="J64" i="18"/>
  <c r="H64" i="18"/>
  <c r="G64" i="18"/>
  <c r="F64" i="18"/>
  <c r="AI77" i="17"/>
  <c r="W77" i="17"/>
  <c r="K77" i="17"/>
  <c r="AH77" i="17"/>
  <c r="V77" i="17"/>
  <c r="J77" i="17"/>
  <c r="AG77" i="17"/>
  <c r="U77" i="17"/>
  <c r="I77" i="17"/>
  <c r="AF77" i="17"/>
  <c r="T77" i="17"/>
  <c r="H77" i="17"/>
  <c r="AE77" i="17"/>
  <c r="S77" i="17"/>
  <c r="G77" i="17"/>
  <c r="AD77" i="17"/>
  <c r="R77" i="17"/>
  <c r="F77" i="17"/>
  <c r="AC77" i="17"/>
  <c r="Q77" i="17"/>
  <c r="E77" i="17"/>
  <c r="AB77" i="17"/>
  <c r="P77" i="17"/>
  <c r="AA77" i="17"/>
  <c r="O77" i="17"/>
  <c r="Z77" i="17"/>
  <c r="Y77" i="17"/>
  <c r="X77" i="17"/>
  <c r="N77" i="17"/>
  <c r="M77" i="17"/>
  <c r="L77" i="17"/>
  <c r="AF74" i="17"/>
  <c r="T74" i="17"/>
  <c r="H74" i="17"/>
  <c r="AE74" i="17"/>
  <c r="S74" i="17"/>
  <c r="G74" i="17"/>
  <c r="AD74" i="17"/>
  <c r="R74" i="17"/>
  <c r="F74" i="17"/>
  <c r="AC74" i="17"/>
  <c r="Q74" i="17"/>
  <c r="E74" i="17"/>
  <c r="AB74" i="17"/>
  <c r="P74" i="17"/>
  <c r="AA74" i="17"/>
  <c r="O74" i="17"/>
  <c r="Z74" i="17"/>
  <c r="N74" i="17"/>
  <c r="Y74" i="17"/>
  <c r="M74" i="17"/>
  <c r="X74" i="17"/>
  <c r="L74" i="17"/>
  <c r="AI74" i="17"/>
  <c r="AH74" i="17"/>
  <c r="AG74" i="17"/>
  <c r="W74" i="17"/>
  <c r="V74" i="17"/>
  <c r="U74" i="17"/>
  <c r="K74" i="17"/>
  <c r="J74" i="17"/>
  <c r="I74" i="17"/>
  <c r="AG84" i="17"/>
  <c r="U84" i="17"/>
  <c r="I84" i="17"/>
  <c r="AF84" i="17"/>
  <c r="T84" i="17"/>
  <c r="H84" i="17"/>
  <c r="AD84" i="17"/>
  <c r="P84" i="17"/>
  <c r="AC84" i="17"/>
  <c r="O84" i="17"/>
  <c r="AB84" i="17"/>
  <c r="N84" i="17"/>
  <c r="AA84" i="17"/>
  <c r="M84" i="17"/>
  <c r="Z84" i="17"/>
  <c r="L84" i="17"/>
  <c r="Y84" i="17"/>
  <c r="K84" i="17"/>
  <c r="X84" i="17"/>
  <c r="J84" i="17"/>
  <c r="W84" i="17"/>
  <c r="G84" i="17"/>
  <c r="V84" i="17"/>
  <c r="F84" i="17"/>
  <c r="AI84" i="17"/>
  <c r="AH84" i="17"/>
  <c r="AE84" i="17"/>
  <c r="S84" i="17"/>
  <c r="R84" i="17"/>
  <c r="Q84" i="17"/>
  <c r="E84" i="17"/>
  <c r="AB41" i="17"/>
  <c r="P41" i="17"/>
  <c r="AA41" i="17"/>
  <c r="O41" i="17"/>
  <c r="W41" i="17"/>
  <c r="I41" i="17"/>
  <c r="V41" i="17"/>
  <c r="H41" i="17"/>
  <c r="AI41" i="17"/>
  <c r="U41" i="17"/>
  <c r="G41" i="17"/>
  <c r="AH41" i="17"/>
  <c r="T41" i="17"/>
  <c r="F41" i="17"/>
  <c r="AG41" i="17"/>
  <c r="S41" i="17"/>
  <c r="E41" i="17"/>
  <c r="AF41" i="17"/>
  <c r="R41" i="17"/>
  <c r="AE41" i="17"/>
  <c r="Q41" i="17"/>
  <c r="AD41" i="17"/>
  <c r="N41" i="17"/>
  <c r="AC41" i="17"/>
  <c r="M41" i="17"/>
  <c r="Y41" i="17"/>
  <c r="K41" i="17"/>
  <c r="Z41" i="17"/>
  <c r="L41" i="17"/>
  <c r="X41" i="17"/>
  <c r="J41" i="17"/>
  <c r="Z7" i="17"/>
  <c r="N7" i="17"/>
  <c r="Y7" i="17"/>
  <c r="M7" i="17"/>
  <c r="AA7" i="17"/>
  <c r="K7" i="17"/>
  <c r="X7" i="17"/>
  <c r="J7" i="17"/>
  <c r="W7" i="17"/>
  <c r="I7" i="17"/>
  <c r="V7" i="17"/>
  <c r="H7" i="17"/>
  <c r="AI7" i="17"/>
  <c r="U7" i="17"/>
  <c r="G7" i="17"/>
  <c r="AH7" i="17"/>
  <c r="T7" i="17"/>
  <c r="F7" i="17"/>
  <c r="AG7" i="17"/>
  <c r="S7" i="17"/>
  <c r="E7" i="17"/>
  <c r="AF7" i="17"/>
  <c r="R7" i="17"/>
  <c r="AE7" i="17"/>
  <c r="Q7" i="17"/>
  <c r="AD7" i="17"/>
  <c r="AC7" i="17"/>
  <c r="P7" i="17"/>
  <c r="O7" i="17"/>
  <c r="L7" i="17"/>
  <c r="AB7" i="17"/>
  <c r="AE97" i="17"/>
  <c r="S97" i="17"/>
  <c r="G97" i="17"/>
  <c r="AD97" i="17"/>
  <c r="R97" i="17"/>
  <c r="F97" i="17"/>
  <c r="X97" i="17"/>
  <c r="J97" i="17"/>
  <c r="W97" i="17"/>
  <c r="I97" i="17"/>
  <c r="Y97" i="17"/>
  <c r="E97" i="17"/>
  <c r="V97" i="17"/>
  <c r="U97" i="17"/>
  <c r="T97" i="17"/>
  <c r="AI97" i="17"/>
  <c r="Q97" i="17"/>
  <c r="AH97" i="17"/>
  <c r="P97" i="17"/>
  <c r="AG97" i="17"/>
  <c r="O97" i="17"/>
  <c r="AF97" i="17"/>
  <c r="N97" i="17"/>
  <c r="AC97" i="17"/>
  <c r="M97" i="17"/>
  <c r="AB97" i="17"/>
  <c r="AA97" i="17"/>
  <c r="Z97" i="17"/>
  <c r="K97" i="17"/>
  <c r="L97" i="17"/>
  <c r="H97" i="17"/>
  <c r="AI28" i="17"/>
  <c r="W28" i="17"/>
  <c r="K28" i="17"/>
  <c r="AH28" i="17"/>
  <c r="V28" i="17"/>
  <c r="J28" i="17"/>
  <c r="X28" i="17"/>
  <c r="H28" i="17"/>
  <c r="U28" i="17"/>
  <c r="G28" i="17"/>
  <c r="T28" i="17"/>
  <c r="F28" i="17"/>
  <c r="AG28" i="17"/>
  <c r="S28" i="17"/>
  <c r="E28" i="17"/>
  <c r="AF28" i="17"/>
  <c r="R28" i="17"/>
  <c r="AE28" i="17"/>
  <c r="Q28" i="17"/>
  <c r="AD28" i="17"/>
  <c r="P28" i="17"/>
  <c r="AC28" i="17"/>
  <c r="O28" i="17"/>
  <c r="AB28" i="17"/>
  <c r="N28" i="17"/>
  <c r="Z28" i="17"/>
  <c r="L28" i="17"/>
  <c r="AA28" i="17"/>
  <c r="M28" i="17"/>
  <c r="Y28" i="17"/>
  <c r="I28" i="17"/>
  <c r="AD64" i="17"/>
  <c r="R64" i="17"/>
  <c r="F64" i="17"/>
  <c r="AC64" i="17"/>
  <c r="Q64" i="17"/>
  <c r="E64" i="17"/>
  <c r="Z64" i="17"/>
  <c r="N64" i="17"/>
  <c r="X64" i="17"/>
  <c r="L64" i="17"/>
  <c r="AI64" i="17"/>
  <c r="W64" i="17"/>
  <c r="K64" i="17"/>
  <c r="AH64" i="17"/>
  <c r="V64" i="17"/>
  <c r="J64" i="17"/>
  <c r="T64" i="17"/>
  <c r="S64" i="17"/>
  <c r="P64" i="17"/>
  <c r="O64" i="17"/>
  <c r="M64" i="17"/>
  <c r="AG64" i="17"/>
  <c r="I64" i="17"/>
  <c r="AF64" i="17"/>
  <c r="H64" i="17"/>
  <c r="AE64" i="17"/>
  <c r="G64" i="17"/>
  <c r="AB64" i="17"/>
  <c r="Y64" i="17"/>
  <c r="AA64" i="17"/>
  <c r="U64" i="17"/>
  <c r="AI62" i="18"/>
  <c r="W62" i="18"/>
  <c r="K62" i="18"/>
  <c r="Z62" i="18"/>
  <c r="N62" i="18"/>
  <c r="Y62" i="18"/>
  <c r="M62" i="18"/>
  <c r="AB62" i="18"/>
  <c r="J62" i="18"/>
  <c r="AA62" i="18"/>
  <c r="I62" i="18"/>
  <c r="AE62" i="18"/>
  <c r="P62" i="18"/>
  <c r="R62" i="18"/>
  <c r="U62" i="18"/>
  <c r="T62" i="18"/>
  <c r="AH62" i="18"/>
  <c r="G62" i="18"/>
  <c r="AG62" i="18"/>
  <c r="F62" i="18"/>
  <c r="AF62" i="18"/>
  <c r="E62" i="18"/>
  <c r="AD62" i="18"/>
  <c r="AC62" i="18"/>
  <c r="X62" i="18"/>
  <c r="V62" i="18"/>
  <c r="S62" i="18"/>
  <c r="Q62" i="18"/>
  <c r="O62" i="18"/>
  <c r="L62" i="18"/>
  <c r="H62" i="18"/>
  <c r="AC44" i="18"/>
  <c r="Q44" i="18"/>
  <c r="E44" i="18"/>
  <c r="AF44" i="18"/>
  <c r="T44" i="18"/>
  <c r="H44" i="18"/>
  <c r="AE44" i="18"/>
  <c r="S44" i="18"/>
  <c r="G44" i="18"/>
  <c r="Y44" i="18"/>
  <c r="J44" i="18"/>
  <c r="X44" i="18"/>
  <c r="I44" i="18"/>
  <c r="AB44" i="18"/>
  <c r="M44" i="18"/>
  <c r="U44" i="18"/>
  <c r="Z44" i="18"/>
  <c r="W44" i="18"/>
  <c r="AA44" i="18"/>
  <c r="V44" i="18"/>
  <c r="R44" i="18"/>
  <c r="P44" i="18"/>
  <c r="O44" i="18"/>
  <c r="N44" i="18"/>
  <c r="L44" i="18"/>
  <c r="K44" i="18"/>
  <c r="AI44" i="18"/>
  <c r="F44" i="18"/>
  <c r="AH44" i="18"/>
  <c r="AG44" i="18"/>
  <c r="AD44" i="18"/>
  <c r="AC71" i="17"/>
  <c r="Q71" i="17"/>
  <c r="E71" i="17"/>
  <c r="AB71" i="17"/>
  <c r="P71" i="17"/>
  <c r="AA71" i="17"/>
  <c r="O71" i="17"/>
  <c r="Z71" i="17"/>
  <c r="N71" i="17"/>
  <c r="Y71" i="17"/>
  <c r="M71" i="17"/>
  <c r="X71" i="17"/>
  <c r="L71" i="17"/>
  <c r="AI71" i="17"/>
  <c r="W71" i="17"/>
  <c r="K71" i="17"/>
  <c r="AH71" i="17"/>
  <c r="V71" i="17"/>
  <c r="J71" i="17"/>
  <c r="AG71" i="17"/>
  <c r="U71" i="17"/>
  <c r="I71" i="17"/>
  <c r="AF71" i="17"/>
  <c r="AE71" i="17"/>
  <c r="AD71" i="17"/>
  <c r="T71" i="17"/>
  <c r="S71" i="17"/>
  <c r="R71" i="17"/>
  <c r="H71" i="17"/>
  <c r="G71" i="17"/>
  <c r="F71" i="17"/>
  <c r="AC10" i="17"/>
  <c r="Q10" i="17"/>
  <c r="E10" i="17"/>
  <c r="AB10" i="17"/>
  <c r="P10" i="17"/>
  <c r="AH10" i="17"/>
  <c r="T10" i="17"/>
  <c r="F10" i="17"/>
  <c r="AG10" i="17"/>
  <c r="S10" i="17"/>
  <c r="AF10" i="17"/>
  <c r="R10" i="17"/>
  <c r="AE10" i="17"/>
  <c r="O10" i="17"/>
  <c r="AD10" i="17"/>
  <c r="N10" i="17"/>
  <c r="AA10" i="17"/>
  <c r="M10" i="17"/>
  <c r="Z10" i="17"/>
  <c r="L10" i="17"/>
  <c r="Y10" i="17"/>
  <c r="K10" i="17"/>
  <c r="X10" i="17"/>
  <c r="J10" i="17"/>
  <c r="W10" i="17"/>
  <c r="V10" i="17"/>
  <c r="H10" i="17"/>
  <c r="I10" i="17"/>
  <c r="U10" i="17"/>
  <c r="AI10" i="17"/>
  <c r="G10" i="17"/>
  <c r="X55" i="18"/>
  <c r="L55" i="18"/>
  <c r="AA55" i="18"/>
  <c r="O55" i="18"/>
  <c r="Z55" i="18"/>
  <c r="N55" i="18"/>
  <c r="AI55" i="18"/>
  <c r="T55" i="18"/>
  <c r="E55" i="18"/>
  <c r="AH55" i="18"/>
  <c r="S55" i="18"/>
  <c r="W55" i="18"/>
  <c r="H55" i="18"/>
  <c r="U55" i="18"/>
  <c r="AB55" i="18"/>
  <c r="F55" i="18"/>
  <c r="Y55" i="18"/>
  <c r="AC55" i="18"/>
  <c r="V55" i="18"/>
  <c r="R55" i="18"/>
  <c r="Q55" i="18"/>
  <c r="P55" i="18"/>
  <c r="M55" i="18"/>
  <c r="K55" i="18"/>
  <c r="J55" i="18"/>
  <c r="AG55" i="18"/>
  <c r="I55" i="18"/>
  <c r="AF55" i="18"/>
  <c r="G55" i="18"/>
  <c r="AE55" i="18"/>
  <c r="AD55" i="18"/>
  <c r="AB78" i="17"/>
  <c r="P78" i="17"/>
  <c r="AA78" i="17"/>
  <c r="O78" i="17"/>
  <c r="Z78" i="17"/>
  <c r="N78" i="17"/>
  <c r="Y78" i="17"/>
  <c r="M78" i="17"/>
  <c r="X78" i="17"/>
  <c r="L78" i="17"/>
  <c r="AI78" i="17"/>
  <c r="W78" i="17"/>
  <c r="K78" i="17"/>
  <c r="AH78" i="17"/>
  <c r="V78" i="17"/>
  <c r="J78" i="17"/>
  <c r="AG78" i="17"/>
  <c r="U78" i="17"/>
  <c r="I78" i="17"/>
  <c r="AF78" i="17"/>
  <c r="T78" i="17"/>
  <c r="H78" i="17"/>
  <c r="G78" i="17"/>
  <c r="F78" i="17"/>
  <c r="E78" i="17"/>
  <c r="AE78" i="17"/>
  <c r="AD78" i="17"/>
  <c r="AC78" i="17"/>
  <c r="R78" i="17"/>
  <c r="S78" i="17"/>
  <c r="Q78" i="17"/>
  <c r="Z31" i="17"/>
  <c r="N31" i="17"/>
  <c r="Y31" i="17"/>
  <c r="M31" i="17"/>
  <c r="AE31" i="17"/>
  <c r="Q31" i="17"/>
  <c r="AD31" i="17"/>
  <c r="P31" i="17"/>
  <c r="AC31" i="17"/>
  <c r="O31" i="17"/>
  <c r="AB31" i="17"/>
  <c r="L31" i="17"/>
  <c r="AA31" i="17"/>
  <c r="K31" i="17"/>
  <c r="X31" i="17"/>
  <c r="J31" i="17"/>
  <c r="W31" i="17"/>
  <c r="I31" i="17"/>
  <c r="V31" i="17"/>
  <c r="H31" i="17"/>
  <c r="AI31" i="17"/>
  <c r="U31" i="17"/>
  <c r="G31" i="17"/>
  <c r="AG31" i="17"/>
  <c r="S31" i="17"/>
  <c r="E31" i="17"/>
  <c r="AH31" i="17"/>
  <c r="T31" i="17"/>
  <c r="F31" i="17"/>
  <c r="AF31" i="17"/>
  <c r="R31" i="17"/>
  <c r="AI61" i="17"/>
  <c r="W61" i="17"/>
  <c r="K61" i="17"/>
  <c r="AF61" i="17"/>
  <c r="T61" i="17"/>
  <c r="H61" i="17"/>
  <c r="AE61" i="17"/>
  <c r="S61" i="17"/>
  <c r="G61" i="17"/>
  <c r="AC61" i="17"/>
  <c r="N61" i="17"/>
  <c r="AB61" i="17"/>
  <c r="M61" i="17"/>
  <c r="AA61" i="17"/>
  <c r="L61" i="17"/>
  <c r="Z61" i="17"/>
  <c r="J61" i="17"/>
  <c r="Y61" i="17"/>
  <c r="I61" i="17"/>
  <c r="X61" i="17"/>
  <c r="F61" i="17"/>
  <c r="V61" i="17"/>
  <c r="E61" i="17"/>
  <c r="U61" i="17"/>
  <c r="R61" i="17"/>
  <c r="AG61" i="17"/>
  <c r="P61" i="17"/>
  <c r="AH61" i="17"/>
  <c r="Q61" i="17"/>
  <c r="AD61" i="17"/>
  <c r="O61" i="17"/>
  <c r="T207" i="24"/>
  <c r="V173" i="1" s="1"/>
  <c r="AE76" i="18"/>
  <c r="S76" i="18"/>
  <c r="G76" i="18"/>
  <c r="AA76" i="18"/>
  <c r="N76" i="18"/>
  <c r="AD76" i="18"/>
  <c r="Q76" i="18"/>
  <c r="AC76" i="18"/>
  <c r="P76" i="18"/>
  <c r="W76" i="18"/>
  <c r="F76" i="18"/>
  <c r="V76" i="18"/>
  <c r="E76" i="18"/>
  <c r="Z76" i="18"/>
  <c r="J76" i="18"/>
  <c r="R76" i="18"/>
  <c r="O76" i="18"/>
  <c r="M76" i="18"/>
  <c r="AI76" i="18"/>
  <c r="L76" i="18"/>
  <c r="AH76" i="18"/>
  <c r="K76" i="18"/>
  <c r="AG76" i="18"/>
  <c r="I76" i="18"/>
  <c r="AF76" i="18"/>
  <c r="H76" i="18"/>
  <c r="AB76" i="18"/>
  <c r="X76" i="18"/>
  <c r="U76" i="18"/>
  <c r="Y76" i="18"/>
  <c r="T76" i="18"/>
  <c r="Z19" i="17"/>
  <c r="N19" i="17"/>
  <c r="Y19" i="17"/>
  <c r="M19" i="17"/>
  <c r="AC19" i="17"/>
  <c r="O19" i="17"/>
  <c r="AB19" i="17"/>
  <c r="L19" i="17"/>
  <c r="AA19" i="17"/>
  <c r="K19" i="17"/>
  <c r="X19" i="17"/>
  <c r="J19" i="17"/>
  <c r="W19" i="17"/>
  <c r="I19" i="17"/>
  <c r="V19" i="17"/>
  <c r="H19" i="17"/>
  <c r="AI19" i="17"/>
  <c r="U19" i="17"/>
  <c r="G19" i="17"/>
  <c r="AH19" i="17"/>
  <c r="T19" i="17"/>
  <c r="F19" i="17"/>
  <c r="AE19" i="17"/>
  <c r="AG19" i="17"/>
  <c r="S19" i="17"/>
  <c r="E19" i="17"/>
  <c r="AF19" i="17"/>
  <c r="Q19" i="17"/>
  <c r="R19" i="17"/>
  <c r="AD19" i="17"/>
  <c r="P19" i="17"/>
  <c r="X31" i="18"/>
  <c r="L31" i="18"/>
  <c r="AA31" i="18"/>
  <c r="O31" i="18"/>
  <c r="Z31" i="18"/>
  <c r="N31" i="18"/>
  <c r="AC31" i="18"/>
  <c r="K31" i="18"/>
  <c r="AB31" i="18"/>
  <c r="J31" i="18"/>
  <c r="AF31" i="18"/>
  <c r="Q31" i="18"/>
  <c r="S31" i="18"/>
  <c r="V31" i="18"/>
  <c r="U31" i="18"/>
  <c r="AE31" i="18"/>
  <c r="E31" i="18"/>
  <c r="AD31" i="18"/>
  <c r="Y31" i="18"/>
  <c r="W31" i="18"/>
  <c r="T31" i="18"/>
  <c r="R31" i="18"/>
  <c r="P31" i="18"/>
  <c r="M31" i="18"/>
  <c r="I31" i="18"/>
  <c r="AI31" i="18"/>
  <c r="H31" i="18"/>
  <c r="AH31" i="18"/>
  <c r="G31" i="18"/>
  <c r="F31" i="18"/>
  <c r="AG31" i="18"/>
  <c r="AD76" i="17"/>
  <c r="R76" i="17"/>
  <c r="F76" i="17"/>
  <c r="AC76" i="17"/>
  <c r="Q76" i="17"/>
  <c r="E76" i="17"/>
  <c r="AB76" i="17"/>
  <c r="P76" i="17"/>
  <c r="AA76" i="17"/>
  <c r="O76" i="17"/>
  <c r="Z76" i="17"/>
  <c r="N76" i="17"/>
  <c r="Y76" i="17"/>
  <c r="M76" i="17"/>
  <c r="X76" i="17"/>
  <c r="L76" i="17"/>
  <c r="AI76" i="17"/>
  <c r="W76" i="17"/>
  <c r="K76" i="17"/>
  <c r="AH76" i="17"/>
  <c r="V76" i="17"/>
  <c r="J76" i="17"/>
  <c r="U76" i="17"/>
  <c r="T76" i="17"/>
  <c r="S76" i="17"/>
  <c r="I76" i="17"/>
  <c r="H76" i="17"/>
  <c r="G76" i="17"/>
  <c r="AF76" i="17"/>
  <c r="AG76" i="17"/>
  <c r="AE76" i="17"/>
  <c r="X19" i="18"/>
  <c r="L19" i="18"/>
  <c r="Z19" i="18"/>
  <c r="N19" i="18"/>
  <c r="V19" i="18"/>
  <c r="H19" i="18"/>
  <c r="AI19" i="18"/>
  <c r="U19" i="18"/>
  <c r="G19" i="18"/>
  <c r="W19" i="18"/>
  <c r="E19" i="18"/>
  <c r="AB19" i="18"/>
  <c r="J19" i="18"/>
  <c r="AA19" i="18"/>
  <c r="I19" i="18"/>
  <c r="P19" i="18"/>
  <c r="AH19" i="18"/>
  <c r="O19" i="18"/>
  <c r="AG19" i="18"/>
  <c r="M19" i="18"/>
  <c r="AF19" i="18"/>
  <c r="K19" i="18"/>
  <c r="AE19" i="18"/>
  <c r="F19" i="18"/>
  <c r="AD19" i="18"/>
  <c r="AC19" i="18"/>
  <c r="Y19" i="18"/>
  <c r="T19" i="18"/>
  <c r="S19" i="18"/>
  <c r="R19" i="18"/>
  <c r="Q19" i="18"/>
  <c r="AC46" i="17"/>
  <c r="Q46" i="17"/>
  <c r="E46" i="17"/>
  <c r="AB46" i="17"/>
  <c r="P46" i="17"/>
  <c r="Z46" i="17"/>
  <c r="L46" i="17"/>
  <c r="Y46" i="17"/>
  <c r="K46" i="17"/>
  <c r="X46" i="17"/>
  <c r="J46" i="17"/>
  <c r="W46" i="17"/>
  <c r="I46" i="17"/>
  <c r="V46" i="17"/>
  <c r="H46" i="17"/>
  <c r="AI46" i="17"/>
  <c r="U46" i="17"/>
  <c r="G46" i="17"/>
  <c r="AH46" i="17"/>
  <c r="T46" i="17"/>
  <c r="F46" i="17"/>
  <c r="AG46" i="17"/>
  <c r="S46" i="17"/>
  <c r="AF46" i="17"/>
  <c r="R46" i="17"/>
  <c r="AD46" i="17"/>
  <c r="N46" i="17"/>
  <c r="AE46" i="17"/>
  <c r="O46" i="17"/>
  <c r="M46" i="17"/>
  <c r="AA46" i="17"/>
  <c r="AF47" i="18"/>
  <c r="T47" i="18"/>
  <c r="H47" i="18"/>
  <c r="AI47" i="18"/>
  <c r="W47" i="18"/>
  <c r="K47" i="18"/>
  <c r="AH47" i="18"/>
  <c r="V47" i="18"/>
  <c r="J47" i="18"/>
  <c r="AB47" i="18"/>
  <c r="M47" i="18"/>
  <c r="AA47" i="18"/>
  <c r="L47" i="18"/>
  <c r="AE47" i="18"/>
  <c r="P47" i="18"/>
  <c r="N47" i="18"/>
  <c r="R47" i="18"/>
  <c r="Q47" i="18"/>
  <c r="S47" i="18"/>
  <c r="O47" i="18"/>
  <c r="I47" i="18"/>
  <c r="G47" i="18"/>
  <c r="F47" i="18"/>
  <c r="AG47" i="18"/>
  <c r="E47" i="18"/>
  <c r="AD47" i="18"/>
  <c r="AC47" i="18"/>
  <c r="Z47" i="18"/>
  <c r="Y47" i="18"/>
  <c r="X47" i="18"/>
  <c r="U47" i="18"/>
  <c r="AE32" i="17"/>
  <c r="S32" i="17"/>
  <c r="G32" i="17"/>
  <c r="AD32" i="17"/>
  <c r="R32" i="17"/>
  <c r="F32" i="17"/>
  <c r="AB32" i="17"/>
  <c r="N32" i="17"/>
  <c r="AA32" i="17"/>
  <c r="M32" i="17"/>
  <c r="Z32" i="17"/>
  <c r="L32" i="17"/>
  <c r="Y32" i="17"/>
  <c r="K32" i="17"/>
  <c r="X32" i="17"/>
  <c r="J32" i="17"/>
  <c r="W32" i="17"/>
  <c r="I32" i="17"/>
  <c r="V32" i="17"/>
  <c r="H32" i="17"/>
  <c r="AI32" i="17"/>
  <c r="U32" i="17"/>
  <c r="E32" i="17"/>
  <c r="AH32" i="17"/>
  <c r="T32" i="17"/>
  <c r="AF32" i="17"/>
  <c r="P32" i="17"/>
  <c r="AG32" i="17"/>
  <c r="Q32" i="17"/>
  <c r="AC32" i="17"/>
  <c r="O32" i="17"/>
  <c r="AA80" i="18"/>
  <c r="O80" i="18"/>
  <c r="AH80" i="18"/>
  <c r="U80" i="18"/>
  <c r="H80" i="18"/>
  <c r="X80" i="18"/>
  <c r="K80" i="18"/>
  <c r="W80" i="18"/>
  <c r="J80" i="18"/>
  <c r="T80" i="18"/>
  <c r="S80" i="18"/>
  <c r="Z80" i="18"/>
  <c r="G80" i="18"/>
  <c r="AF80" i="18"/>
  <c r="L80" i="18"/>
  <c r="AE80" i="18"/>
  <c r="I80" i="18"/>
  <c r="AD80" i="18"/>
  <c r="F80" i="18"/>
  <c r="AC80" i="18"/>
  <c r="E80" i="18"/>
  <c r="AB80" i="18"/>
  <c r="Y80" i="18"/>
  <c r="V80" i="18"/>
  <c r="R80" i="18"/>
  <c r="P80" i="18"/>
  <c r="AI80" i="18"/>
  <c r="N80" i="18"/>
  <c r="AG80" i="18"/>
  <c r="Q80" i="18"/>
  <c r="M80" i="18"/>
  <c r="AA68" i="18"/>
  <c r="O68" i="18"/>
  <c r="Z68" i="18"/>
  <c r="M68" i="18"/>
  <c r="AD68" i="18"/>
  <c r="Q68" i="18"/>
  <c r="AC68" i="18"/>
  <c r="P68" i="18"/>
  <c r="Y68" i="18"/>
  <c r="I68" i="18"/>
  <c r="X68" i="18"/>
  <c r="H68" i="18"/>
  <c r="AF68" i="18"/>
  <c r="L68" i="18"/>
  <c r="AH68" i="18"/>
  <c r="J68" i="18"/>
  <c r="AG68" i="18"/>
  <c r="G68" i="18"/>
  <c r="AE68" i="18"/>
  <c r="F68" i="18"/>
  <c r="AB68" i="18"/>
  <c r="E68" i="18"/>
  <c r="W68" i="18"/>
  <c r="V68" i="18"/>
  <c r="U68" i="18"/>
  <c r="T68" i="18"/>
  <c r="R68" i="18"/>
  <c r="N68" i="18"/>
  <c r="AI68" i="18"/>
  <c r="S68" i="18"/>
  <c r="K68" i="18"/>
  <c r="AE54" i="18"/>
  <c r="S54" i="18"/>
  <c r="G54" i="18"/>
  <c r="AH54" i="18"/>
  <c r="V54" i="18"/>
  <c r="J54" i="18"/>
  <c r="AG54" i="18"/>
  <c r="U54" i="18"/>
  <c r="I54" i="18"/>
  <c r="R54" i="18"/>
  <c r="AI54" i="18"/>
  <c r="Q54" i="18"/>
  <c r="X54" i="18"/>
  <c r="F54" i="18"/>
  <c r="AC54" i="18"/>
  <c r="K54" i="18"/>
  <c r="N54" i="18"/>
  <c r="AF54" i="18"/>
  <c r="M54" i="18"/>
  <c r="AA54" i="18"/>
  <c r="Z54" i="18"/>
  <c r="Y54" i="18"/>
  <c r="W54" i="18"/>
  <c r="T54" i="18"/>
  <c r="P54" i="18"/>
  <c r="O54" i="18"/>
  <c r="L54" i="18"/>
  <c r="H54" i="18"/>
  <c r="E54" i="18"/>
  <c r="AD54" i="18"/>
  <c r="AB54" i="18"/>
  <c r="AG42" i="17"/>
  <c r="U42" i="17"/>
  <c r="I42" i="17"/>
  <c r="AF42" i="17"/>
  <c r="T42" i="17"/>
  <c r="H42" i="17"/>
  <c r="V42" i="17"/>
  <c r="F42" i="17"/>
  <c r="AI42" i="17"/>
  <c r="S42" i="17"/>
  <c r="E42" i="17"/>
  <c r="AH42" i="17"/>
  <c r="R42" i="17"/>
  <c r="AE42" i="17"/>
  <c r="Q42" i="17"/>
  <c r="AD42" i="17"/>
  <c r="P42" i="17"/>
  <c r="AC42" i="17"/>
  <c r="O42" i="17"/>
  <c r="AB42" i="17"/>
  <c r="N42" i="17"/>
  <c r="AA42" i="17"/>
  <c r="M42" i="17"/>
  <c r="Z42" i="17"/>
  <c r="L42" i="17"/>
  <c r="X42" i="17"/>
  <c r="J42" i="17"/>
  <c r="Y42" i="17"/>
  <c r="K42" i="17"/>
  <c r="W42" i="17"/>
  <c r="G42" i="17"/>
  <c r="AI52" i="17"/>
  <c r="W52" i="17"/>
  <c r="K52" i="17"/>
  <c r="AH52" i="17"/>
  <c r="V52" i="17"/>
  <c r="J52" i="17"/>
  <c r="AB52" i="17"/>
  <c r="N52" i="17"/>
  <c r="AA52" i="17"/>
  <c r="M52" i="17"/>
  <c r="Z52" i="17"/>
  <c r="L52" i="17"/>
  <c r="Y52" i="17"/>
  <c r="I52" i="17"/>
  <c r="X52" i="17"/>
  <c r="H52" i="17"/>
  <c r="U52" i="17"/>
  <c r="G52" i="17"/>
  <c r="T52" i="17"/>
  <c r="F52" i="17"/>
  <c r="AG52" i="17"/>
  <c r="S52" i="17"/>
  <c r="E52" i="17"/>
  <c r="AF52" i="17"/>
  <c r="R52" i="17"/>
  <c r="AD52" i="17"/>
  <c r="P52" i="17"/>
  <c r="AE52" i="17"/>
  <c r="Q52" i="17"/>
  <c r="AC52" i="17"/>
  <c r="O52" i="17"/>
  <c r="AD15" i="17"/>
  <c r="R15" i="17"/>
  <c r="F15" i="17"/>
  <c r="AC15" i="17"/>
  <c r="Q15" i="17"/>
  <c r="E15" i="17"/>
  <c r="W15" i="17"/>
  <c r="I15" i="17"/>
  <c r="V15" i="17"/>
  <c r="H15" i="17"/>
  <c r="AI15" i="17"/>
  <c r="U15" i="17"/>
  <c r="G15" i="17"/>
  <c r="AH15" i="17"/>
  <c r="T15" i="17"/>
  <c r="AG15" i="17"/>
  <c r="S15" i="17"/>
  <c r="AF15" i="17"/>
  <c r="P15" i="17"/>
  <c r="AE15" i="17"/>
  <c r="O15" i="17"/>
  <c r="AB15" i="17"/>
  <c r="N15" i="17"/>
  <c r="AA15" i="17"/>
  <c r="M15" i="17"/>
  <c r="Z15" i="17"/>
  <c r="L15" i="17"/>
  <c r="Y15" i="17"/>
  <c r="K15" i="17"/>
  <c r="X15" i="17"/>
  <c r="J15" i="17"/>
  <c r="AG54" i="17"/>
  <c r="U54" i="17"/>
  <c r="I54" i="17"/>
  <c r="AF54" i="17"/>
  <c r="T54" i="17"/>
  <c r="H54" i="17"/>
  <c r="X54" i="17"/>
  <c r="J54" i="17"/>
  <c r="W54" i="17"/>
  <c r="G54" i="17"/>
  <c r="V54" i="17"/>
  <c r="F54" i="17"/>
  <c r="AI54" i="17"/>
  <c r="S54" i="17"/>
  <c r="E54" i="17"/>
  <c r="AH54" i="17"/>
  <c r="R54" i="17"/>
  <c r="AE54" i="17"/>
  <c r="Q54" i="17"/>
  <c r="AD54" i="17"/>
  <c r="P54" i="17"/>
  <c r="AC54" i="17"/>
  <c r="O54" i="17"/>
  <c r="AB54" i="17"/>
  <c r="N54" i="17"/>
  <c r="Z54" i="17"/>
  <c r="L54" i="17"/>
  <c r="AA54" i="17"/>
  <c r="M54" i="17"/>
  <c r="Y54" i="17"/>
  <c r="K54" i="17"/>
  <c r="AE42" i="18"/>
  <c r="S42" i="18"/>
  <c r="G42" i="18"/>
  <c r="AH42" i="18"/>
  <c r="V42" i="18"/>
  <c r="J42" i="18"/>
  <c r="AG42" i="18"/>
  <c r="U42" i="18"/>
  <c r="I42" i="18"/>
  <c r="X42" i="18"/>
  <c r="F42" i="18"/>
  <c r="W42" i="18"/>
  <c r="E42" i="18"/>
  <c r="AA42" i="18"/>
  <c r="L42" i="18"/>
  <c r="Q42" i="18"/>
  <c r="Y42" i="18"/>
  <c r="T42" i="18"/>
  <c r="AD42" i="18"/>
  <c r="AC42" i="18"/>
  <c r="AB42" i="18"/>
  <c r="Z42" i="18"/>
  <c r="R42" i="18"/>
  <c r="P42" i="18"/>
  <c r="O42" i="18"/>
  <c r="N42" i="18"/>
  <c r="M42" i="18"/>
  <c r="K42" i="18"/>
  <c r="AI42" i="18"/>
  <c r="H42" i="18"/>
  <c r="AF42" i="18"/>
  <c r="AG52" i="18"/>
  <c r="U52" i="18"/>
  <c r="I52" i="18"/>
  <c r="X52" i="18"/>
  <c r="L52" i="18"/>
  <c r="AI52" i="18"/>
  <c r="W52" i="18"/>
  <c r="K52" i="18"/>
  <c r="AF52" i="18"/>
  <c r="Q52" i="18"/>
  <c r="AE52" i="18"/>
  <c r="P52" i="18"/>
  <c r="T52" i="18"/>
  <c r="E52" i="18"/>
  <c r="AB52" i="18"/>
  <c r="G52" i="18"/>
  <c r="AH52" i="18"/>
  <c r="M52" i="18"/>
  <c r="AD52" i="18"/>
  <c r="J52" i="18"/>
  <c r="AC52" i="18"/>
  <c r="AA52" i="18"/>
  <c r="Z52" i="18"/>
  <c r="Y52" i="18"/>
  <c r="V52" i="18"/>
  <c r="S52" i="18"/>
  <c r="R52" i="18"/>
  <c r="O52" i="18"/>
  <c r="N52" i="18"/>
  <c r="H52" i="18"/>
  <c r="F52" i="18"/>
  <c r="AD81" i="17"/>
  <c r="R81" i="17"/>
  <c r="AC81" i="17"/>
  <c r="Q81" i="17"/>
  <c r="E81" i="17"/>
  <c r="W81" i="17"/>
  <c r="I81" i="17"/>
  <c r="V81" i="17"/>
  <c r="H81" i="17"/>
  <c r="AI81" i="17"/>
  <c r="U81" i="17"/>
  <c r="G81" i="17"/>
  <c r="AH81" i="17"/>
  <c r="T81" i="17"/>
  <c r="F81" i="17"/>
  <c r="AG81" i="17"/>
  <c r="S81" i="17"/>
  <c r="AF81" i="17"/>
  <c r="P81" i="17"/>
  <c r="AE81" i="17"/>
  <c r="O81" i="17"/>
  <c r="AB81" i="17"/>
  <c r="N81" i="17"/>
  <c r="AA81" i="17"/>
  <c r="M81" i="17"/>
  <c r="L81" i="17"/>
  <c r="K81" i="17"/>
  <c r="J81" i="17"/>
  <c r="Y81" i="17"/>
  <c r="Z81" i="17"/>
  <c r="X81" i="17"/>
  <c r="Y38" i="17"/>
  <c r="M38" i="17"/>
  <c r="X38" i="17"/>
  <c r="L38" i="17"/>
  <c r="AD38" i="17"/>
  <c r="P38" i="17"/>
  <c r="AC38" i="17"/>
  <c r="O38" i="17"/>
  <c r="AB38" i="17"/>
  <c r="N38" i="17"/>
  <c r="AA38" i="17"/>
  <c r="K38" i="17"/>
  <c r="Z38" i="17"/>
  <c r="J38" i="17"/>
  <c r="W38" i="17"/>
  <c r="I38" i="17"/>
  <c r="V38" i="17"/>
  <c r="H38" i="17"/>
  <c r="AI38" i="17"/>
  <c r="U38" i="17"/>
  <c r="G38" i="17"/>
  <c r="AH38" i="17"/>
  <c r="T38" i="17"/>
  <c r="F38" i="17"/>
  <c r="AF38" i="17"/>
  <c r="R38" i="17"/>
  <c r="AG38" i="17"/>
  <c r="S38" i="17"/>
  <c r="E38" i="17"/>
  <c r="AE38" i="17"/>
  <c r="Q38" i="17"/>
  <c r="AB15" i="18"/>
  <c r="P15" i="18"/>
  <c r="AD15" i="18"/>
  <c r="R15" i="18"/>
  <c r="F15" i="18"/>
  <c r="AF15" i="18"/>
  <c r="Q15" i="18"/>
  <c r="AE15" i="18"/>
  <c r="O15" i="18"/>
  <c r="Y15" i="18"/>
  <c r="I15" i="18"/>
  <c r="AC15" i="18"/>
  <c r="L15" i="18"/>
  <c r="AA15" i="18"/>
  <c r="K15" i="18"/>
  <c r="W15" i="18"/>
  <c r="V15" i="18"/>
  <c r="U15" i="18"/>
  <c r="T15" i="18"/>
  <c r="S15" i="18"/>
  <c r="N15" i="18"/>
  <c r="M15" i="18"/>
  <c r="AI15" i="18"/>
  <c r="J15" i="18"/>
  <c r="AH15" i="18"/>
  <c r="H15" i="18"/>
  <c r="AG15" i="18"/>
  <c r="G15" i="18"/>
  <c r="Z15" i="18"/>
  <c r="E15" i="18"/>
  <c r="X15" i="18"/>
  <c r="AA24" i="17"/>
  <c r="O24" i="17"/>
  <c r="Z24" i="17"/>
  <c r="N24" i="17"/>
  <c r="AF24" i="17"/>
  <c r="R24" i="17"/>
  <c r="AE24" i="17"/>
  <c r="Q24" i="17"/>
  <c r="AD24" i="17"/>
  <c r="P24" i="17"/>
  <c r="AC24" i="17"/>
  <c r="M24" i="17"/>
  <c r="AB24" i="17"/>
  <c r="L24" i="17"/>
  <c r="Y24" i="17"/>
  <c r="K24" i="17"/>
  <c r="X24" i="17"/>
  <c r="J24" i="17"/>
  <c r="W24" i="17"/>
  <c r="I24" i="17"/>
  <c r="V24" i="17"/>
  <c r="H24" i="17"/>
  <c r="AH24" i="17"/>
  <c r="F24" i="17"/>
  <c r="AI24" i="17"/>
  <c r="U24" i="17"/>
  <c r="G24" i="17"/>
  <c r="AG24" i="17"/>
  <c r="T24" i="17"/>
  <c r="S24" i="17"/>
  <c r="E24" i="17"/>
  <c r="AB51" i="18"/>
  <c r="P51" i="18"/>
  <c r="AE51" i="18"/>
  <c r="S51" i="18"/>
  <c r="G51" i="18"/>
  <c r="AD51" i="18"/>
  <c r="R51" i="18"/>
  <c r="F51" i="18"/>
  <c r="AG51" i="18"/>
  <c r="O51" i="18"/>
  <c r="AF51" i="18"/>
  <c r="N51" i="18"/>
  <c r="U51" i="18"/>
  <c r="Q51" i="18"/>
  <c r="W51" i="18"/>
  <c r="V51" i="18"/>
  <c r="AI51" i="18"/>
  <c r="I51" i="18"/>
  <c r="AH51" i="18"/>
  <c r="H51" i="18"/>
  <c r="AC51" i="18"/>
  <c r="E51" i="18"/>
  <c r="AA51" i="18"/>
  <c r="Z51" i="18"/>
  <c r="Y51" i="18"/>
  <c r="X51" i="18"/>
  <c r="T51" i="18"/>
  <c r="M51" i="18"/>
  <c r="L51" i="18"/>
  <c r="K51" i="18"/>
  <c r="J51" i="18"/>
  <c r="H211" i="24"/>
  <c r="J177" i="1" s="1"/>
  <c r="H205" i="24"/>
  <c r="J171" i="1" s="1"/>
  <c r="H209" i="24"/>
  <c r="J175" i="1" s="1"/>
  <c r="H180" i="24"/>
  <c r="H182" i="24" s="1"/>
  <c r="W180" i="2"/>
  <c r="W182" i="2" s="1"/>
  <c r="AJ123" i="18"/>
  <c r="H6" i="5"/>
  <c r="AJ69" i="17"/>
  <c r="AI151" i="24"/>
  <c r="AJ106" i="18"/>
  <c r="R152" i="2"/>
  <c r="U213" i="2"/>
  <c r="W139" i="1" s="1"/>
  <c r="S152" i="24"/>
  <c r="X212" i="24"/>
  <c r="Z178" i="1" s="1"/>
  <c r="U56" i="1"/>
  <c r="AI151" i="2"/>
  <c r="L152" i="2"/>
  <c r="AJ6" i="17"/>
  <c r="F203" i="2"/>
  <c r="H129" i="1" s="1"/>
  <c r="F205" i="2"/>
  <c r="H131" i="1" s="1"/>
  <c r="I55" i="1"/>
  <c r="I57" i="1" s="1"/>
  <c r="M152" i="2"/>
  <c r="U147" i="24"/>
  <c r="W52" i="1" s="1"/>
  <c r="W147" i="24"/>
  <c r="Y52" i="1" s="1"/>
  <c r="O56" i="1"/>
  <c r="T56" i="1"/>
  <c r="T57" i="1" s="1"/>
  <c r="Y55" i="1"/>
  <c r="Y57" i="1" s="1"/>
  <c r="H152" i="2"/>
  <c r="J56" i="1"/>
  <c r="F210" i="2"/>
  <c r="H136" i="1" s="1"/>
  <c r="N56" i="1"/>
  <c r="N57" i="1" s="1"/>
  <c r="AF207" i="2"/>
  <c r="AH133" i="1" s="1"/>
  <c r="U207" i="2"/>
  <c r="W133" i="1" s="1"/>
  <c r="U202" i="2"/>
  <c r="W128" i="1" s="1"/>
  <c r="U148" i="2"/>
  <c r="U180" i="2" s="1"/>
  <c r="U182" i="2" s="1"/>
  <c r="U204" i="2"/>
  <c r="W130" i="1" s="1"/>
  <c r="U209" i="2"/>
  <c r="W135" i="1" s="1"/>
  <c r="U205" i="2"/>
  <c r="W131" i="1" s="1"/>
  <c r="U212" i="2"/>
  <c r="W138" i="1" s="1"/>
  <c r="U211" i="2"/>
  <c r="W137" i="1" s="1"/>
  <c r="U210" i="2"/>
  <c r="W136" i="1" s="1"/>
  <c r="AG207" i="2"/>
  <c r="AI133" i="1" s="1"/>
  <c r="AJ35" i="17"/>
  <c r="AJ93" i="18"/>
  <c r="W212" i="2"/>
  <c r="Y138" i="1" s="1"/>
  <c r="AE207" i="2"/>
  <c r="AG133" i="1" s="1"/>
  <c r="F207" i="2"/>
  <c r="H133" i="1" s="1"/>
  <c r="AE180" i="2"/>
  <c r="AE182" i="2" s="1"/>
  <c r="AE205" i="2"/>
  <c r="AG131" i="1" s="1"/>
  <c r="AE204" i="2"/>
  <c r="AG130" i="1" s="1"/>
  <c r="AE202" i="2"/>
  <c r="AG128" i="1" s="1"/>
  <c r="Y51" i="1"/>
  <c r="X209" i="24"/>
  <c r="Z175" i="1" s="1"/>
  <c r="S57" i="1"/>
  <c r="L204" i="24"/>
  <c r="N170" i="1" s="1"/>
  <c r="AE209" i="2"/>
  <c r="AG135" i="1" s="1"/>
  <c r="AF205" i="2"/>
  <c r="AH131" i="1" s="1"/>
  <c r="AH252" i="1" s="1"/>
  <c r="AJ130" i="18"/>
  <c r="AF204" i="2"/>
  <c r="AH130" i="1" s="1"/>
  <c r="AF211" i="2"/>
  <c r="AH137" i="1" s="1"/>
  <c r="AF213" i="2"/>
  <c r="AH139" i="1" s="1"/>
  <c r="AH260" i="1" s="1"/>
  <c r="F212" i="2"/>
  <c r="H138" i="1" s="1"/>
  <c r="W51" i="1"/>
  <c r="AF210" i="2"/>
  <c r="AH136" i="1" s="1"/>
  <c r="AF203" i="2"/>
  <c r="AH129" i="1" s="1"/>
  <c r="AF209" i="2"/>
  <c r="AH135" i="1" s="1"/>
  <c r="F180" i="2"/>
  <c r="F182" i="2" s="1"/>
  <c r="AE210" i="2"/>
  <c r="AG136" i="1" s="1"/>
  <c r="P55" i="1"/>
  <c r="P57" i="1" s="1"/>
  <c r="AJ130" i="17"/>
  <c r="X204" i="24"/>
  <c r="Z170" i="1" s="1"/>
  <c r="X211" i="24"/>
  <c r="Z177" i="1" s="1"/>
  <c r="AJ108" i="17"/>
  <c r="AJ100" i="18"/>
  <c r="AJ90" i="18"/>
  <c r="X213" i="24"/>
  <c r="Z179" i="1" s="1"/>
  <c r="K52" i="1"/>
  <c r="X207" i="24"/>
  <c r="Z173" i="1" s="1"/>
  <c r="X202" i="24"/>
  <c r="Z168" i="1" s="1"/>
  <c r="M193" i="2"/>
  <c r="O120" i="1" s="1"/>
  <c r="O126" i="1" s="1"/>
  <c r="E193" i="2"/>
  <c r="G120" i="1" s="1"/>
  <c r="G126" i="1" s="1"/>
  <c r="F213" i="2"/>
  <c r="H139" i="1" s="1"/>
  <c r="J152" i="24"/>
  <c r="F204" i="2"/>
  <c r="H130" i="1" s="1"/>
  <c r="AG213" i="2"/>
  <c r="AI139" i="1" s="1"/>
  <c r="AJ73" i="17"/>
  <c r="AJ13" i="17"/>
  <c r="AI51" i="1"/>
  <c r="R205" i="2"/>
  <c r="T131" i="1" s="1"/>
  <c r="R209" i="2"/>
  <c r="T135" i="1" s="1"/>
  <c r="AE211" i="2"/>
  <c r="AG137" i="1" s="1"/>
  <c r="F202" i="2"/>
  <c r="H128" i="1" s="1"/>
  <c r="AD212" i="2"/>
  <c r="AF138" i="1" s="1"/>
  <c r="P205" i="24"/>
  <c r="R171" i="1" s="1"/>
  <c r="F211" i="2"/>
  <c r="H137" i="1" s="1"/>
  <c r="AE212" i="2"/>
  <c r="AG138" i="1" s="1"/>
  <c r="AJ63" i="18"/>
  <c r="L96" i="1"/>
  <c r="L105" i="1" s="1"/>
  <c r="I180" i="24"/>
  <c r="I182" i="24" s="1"/>
  <c r="K57" i="1"/>
  <c r="G193" i="24"/>
  <c r="G199" i="24" s="1"/>
  <c r="G200" i="24" s="1"/>
  <c r="M193" i="24"/>
  <c r="M208" i="24" s="1"/>
  <c r="N96" i="1"/>
  <c r="N105" i="1" s="1"/>
  <c r="AG202" i="2"/>
  <c r="AI128" i="1" s="1"/>
  <c r="AG209" i="2"/>
  <c r="AI135" i="1" s="1"/>
  <c r="AG212" i="2"/>
  <c r="AI138" i="1" s="1"/>
  <c r="AG203" i="2"/>
  <c r="AI129" i="1" s="1"/>
  <c r="AG205" i="2"/>
  <c r="AI131" i="1" s="1"/>
  <c r="AG204" i="2"/>
  <c r="AI130" i="1" s="1"/>
  <c r="AJ106" i="17"/>
  <c r="AD205" i="2"/>
  <c r="AF131" i="1" s="1"/>
  <c r="AG211" i="2"/>
  <c r="AI137" i="1" s="1"/>
  <c r="AD204" i="2"/>
  <c r="AF130" i="1" s="1"/>
  <c r="J55" i="1"/>
  <c r="AI150" i="24"/>
  <c r="AD209" i="2"/>
  <c r="AF135" i="1" s="1"/>
  <c r="W210" i="2"/>
  <c r="Y136" i="1" s="1"/>
  <c r="Y257" i="1" s="1"/>
  <c r="W211" i="2"/>
  <c r="Y137" i="1" s="1"/>
  <c r="W209" i="2"/>
  <c r="Y135" i="1" s="1"/>
  <c r="Y256" i="1" s="1"/>
  <c r="W205" i="2"/>
  <c r="Y131" i="1" s="1"/>
  <c r="W207" i="2"/>
  <c r="Y133" i="1" s="1"/>
  <c r="W213" i="2"/>
  <c r="Y139" i="1" s="1"/>
  <c r="W202" i="2"/>
  <c r="Y128" i="1" s="1"/>
  <c r="W204" i="2"/>
  <c r="Y130" i="1" s="1"/>
  <c r="W203" i="2"/>
  <c r="Y129" i="1" s="1"/>
  <c r="Y250" i="1" s="1"/>
  <c r="W202" i="24"/>
  <c r="Y168" i="1" s="1"/>
  <c r="W207" i="24"/>
  <c r="Y173" i="1" s="1"/>
  <c r="W211" i="24"/>
  <c r="Y177" i="1" s="1"/>
  <c r="M55" i="1"/>
  <c r="M57" i="1" s="1"/>
  <c r="AD180" i="2"/>
  <c r="AD182" i="2" s="1"/>
  <c r="R180" i="2"/>
  <c r="R182" i="2" s="1"/>
  <c r="W212" i="24"/>
  <c r="Y178" i="1" s="1"/>
  <c r="W205" i="24"/>
  <c r="Y171" i="1" s="1"/>
  <c r="L213" i="24"/>
  <c r="N179" i="1" s="1"/>
  <c r="L205" i="24"/>
  <c r="N171" i="1" s="1"/>
  <c r="L212" i="24"/>
  <c r="N178" i="1" s="1"/>
  <c r="L210" i="24"/>
  <c r="N176" i="1" s="1"/>
  <c r="L211" i="24"/>
  <c r="N177" i="1" s="1"/>
  <c r="L209" i="24"/>
  <c r="N175" i="1" s="1"/>
  <c r="L207" i="24"/>
  <c r="N173" i="1" s="1"/>
  <c r="L202" i="24"/>
  <c r="N168" i="1" s="1"/>
  <c r="L180" i="24"/>
  <c r="L182" i="24" s="1"/>
  <c r="X203" i="24"/>
  <c r="Z169" i="1" s="1"/>
  <c r="X205" i="24"/>
  <c r="Z171" i="1" s="1"/>
  <c r="X210" i="24"/>
  <c r="Z176" i="1" s="1"/>
  <c r="X180" i="24"/>
  <c r="X182" i="24" s="1"/>
  <c r="K202" i="24"/>
  <c r="M168" i="1" s="1"/>
  <c r="K207" i="24"/>
  <c r="M173" i="1" s="1"/>
  <c r="K212" i="24"/>
  <c r="M178" i="1" s="1"/>
  <c r="K211" i="24"/>
  <c r="M177" i="1" s="1"/>
  <c r="K213" i="24"/>
  <c r="M179" i="1" s="1"/>
  <c r="K205" i="24"/>
  <c r="M171" i="1" s="1"/>
  <c r="K204" i="24"/>
  <c r="M170" i="1" s="1"/>
  <c r="K210" i="24"/>
  <c r="M176" i="1" s="1"/>
  <c r="K209" i="24"/>
  <c r="M175" i="1" s="1"/>
  <c r="K203" i="24"/>
  <c r="M169" i="1" s="1"/>
  <c r="K180" i="24"/>
  <c r="K182" i="24" s="1"/>
  <c r="AI52" i="1"/>
  <c r="J209" i="2"/>
  <c r="L135" i="1" s="1"/>
  <c r="J210" i="2"/>
  <c r="L136" i="1" s="1"/>
  <c r="J213" i="2"/>
  <c r="L139" i="1" s="1"/>
  <c r="AG210" i="2"/>
  <c r="AI136" i="1" s="1"/>
  <c r="W55" i="1"/>
  <c r="W57" i="1" s="1"/>
  <c r="R202" i="2"/>
  <c r="T128" i="1" s="1"/>
  <c r="AF212" i="2"/>
  <c r="AH138" i="1" s="1"/>
  <c r="AF202" i="2"/>
  <c r="AH128" i="1" s="1"/>
  <c r="I209" i="24"/>
  <c r="K175" i="1" s="1"/>
  <c r="K256" i="1" s="1"/>
  <c r="G213" i="24"/>
  <c r="I179" i="1" s="1"/>
  <c r="G210" i="24"/>
  <c r="I176" i="1" s="1"/>
  <c r="G212" i="24"/>
  <c r="I178" i="1" s="1"/>
  <c r="G205" i="24"/>
  <c r="I171" i="1" s="1"/>
  <c r="G209" i="24"/>
  <c r="I175" i="1" s="1"/>
  <c r="G211" i="24"/>
  <c r="I177" i="1" s="1"/>
  <c r="G180" i="24"/>
  <c r="G182" i="24" s="1"/>
  <c r="G207" i="24"/>
  <c r="I173" i="1" s="1"/>
  <c r="G202" i="24"/>
  <c r="I168" i="1" s="1"/>
  <c r="G203" i="24"/>
  <c r="I169" i="1" s="1"/>
  <c r="G204" i="24"/>
  <c r="I170" i="1" s="1"/>
  <c r="H95" i="1"/>
  <c r="H104" i="1" s="1"/>
  <c r="N95" i="1"/>
  <c r="AJ49" i="17"/>
  <c r="AJ34" i="17"/>
  <c r="AJ37" i="18"/>
  <c r="AJ27" i="18"/>
  <c r="AJ29" i="17"/>
  <c r="AJ18" i="18"/>
  <c r="J95" i="1"/>
  <c r="J104" i="1" s="1"/>
  <c r="H96" i="1"/>
  <c r="I95" i="1"/>
  <c r="I104" i="1" s="1"/>
  <c r="I193" i="24"/>
  <c r="I199" i="24" s="1"/>
  <c r="I200" i="24" s="1"/>
  <c r="G96" i="1"/>
  <c r="G105" i="1" s="1"/>
  <c r="P96" i="1"/>
  <c r="P105" i="1" s="1"/>
  <c r="AJ25" i="17"/>
  <c r="AH53" i="1"/>
  <c r="U55" i="1"/>
  <c r="AH51" i="1"/>
  <c r="AF203" i="24"/>
  <c r="AH169" i="1" s="1"/>
  <c r="P95" i="1"/>
  <c r="AJ111" i="17"/>
  <c r="K95" i="1"/>
  <c r="K98" i="1" s="1"/>
  <c r="Q96" i="1"/>
  <c r="Q98" i="1" s="1"/>
  <c r="K257" i="1"/>
  <c r="T204" i="24"/>
  <c r="V170" i="1" s="1"/>
  <c r="T210" i="24"/>
  <c r="V176" i="1" s="1"/>
  <c r="T202" i="24"/>
  <c r="V168" i="1" s="1"/>
  <c r="AJ11" i="17"/>
  <c r="AH55" i="1"/>
  <c r="AH57" i="1" s="1"/>
  <c r="K258" i="1"/>
  <c r="AJ3" i="17"/>
  <c r="AJ100" i="17"/>
  <c r="J96" i="1"/>
  <c r="J105" i="1" s="1"/>
  <c r="O193" i="2"/>
  <c r="O208" i="2" s="1"/>
  <c r="Q134" i="1" s="1"/>
  <c r="P209" i="24"/>
  <c r="R175" i="1" s="1"/>
  <c r="Z52" i="1"/>
  <c r="AH52" i="1"/>
  <c r="U52" i="1"/>
  <c r="AB52" i="1"/>
  <c r="AF211" i="24"/>
  <c r="AH177" i="1" s="1"/>
  <c r="T212" i="24"/>
  <c r="V178" i="1" s="1"/>
  <c r="V204" i="2"/>
  <c r="X130" i="1" s="1"/>
  <c r="V209" i="2"/>
  <c r="X135" i="1" s="1"/>
  <c r="V180" i="2"/>
  <c r="V182" i="2" s="1"/>
  <c r="V203" i="2"/>
  <c r="X129" i="1" s="1"/>
  <c r="V213" i="2"/>
  <c r="X139" i="1" s="1"/>
  <c r="V207" i="2"/>
  <c r="X133" i="1" s="1"/>
  <c r="V202" i="2"/>
  <c r="X128" i="1" s="1"/>
  <c r="V205" i="2"/>
  <c r="X131" i="1" s="1"/>
  <c r="V212" i="2"/>
  <c r="X138" i="1" s="1"/>
  <c r="V211" i="2"/>
  <c r="X137" i="1" s="1"/>
  <c r="V210" i="2"/>
  <c r="X136" i="1" s="1"/>
  <c r="AJ52" i="1"/>
  <c r="AF52" i="1"/>
  <c r="P52" i="1"/>
  <c r="T213" i="24"/>
  <c r="V179" i="1" s="1"/>
  <c r="AF212" i="24"/>
  <c r="AH178" i="1" s="1"/>
  <c r="U205" i="24"/>
  <c r="W171" i="1" s="1"/>
  <c r="U212" i="24"/>
  <c r="W178" i="1" s="1"/>
  <c r="U213" i="24"/>
  <c r="W179" i="1" s="1"/>
  <c r="U210" i="24"/>
  <c r="W176" i="1" s="1"/>
  <c r="U209" i="24"/>
  <c r="W175" i="1" s="1"/>
  <c r="U204" i="24"/>
  <c r="W170" i="1" s="1"/>
  <c r="U202" i="24"/>
  <c r="W168" i="1" s="1"/>
  <c r="U203" i="24"/>
  <c r="W169" i="1" s="1"/>
  <c r="W250" i="1" s="1"/>
  <c r="U207" i="24"/>
  <c r="W173" i="1" s="1"/>
  <c r="U211" i="24"/>
  <c r="W177" i="1" s="1"/>
  <c r="AH204" i="2"/>
  <c r="AJ130" i="1" s="1"/>
  <c r="AH210" i="2"/>
  <c r="AJ136" i="1" s="1"/>
  <c r="AH209" i="2"/>
  <c r="AJ135" i="1" s="1"/>
  <c r="AH207" i="2"/>
  <c r="AJ133" i="1" s="1"/>
  <c r="AH203" i="2"/>
  <c r="AJ129" i="1" s="1"/>
  <c r="AH213" i="2"/>
  <c r="AJ139" i="1" s="1"/>
  <c r="AH212" i="2"/>
  <c r="AJ138" i="1" s="1"/>
  <c r="AH205" i="2"/>
  <c r="AJ131" i="1" s="1"/>
  <c r="AH211" i="2"/>
  <c r="AJ137" i="1" s="1"/>
  <c r="AH202" i="2"/>
  <c r="AJ128" i="1" s="1"/>
  <c r="AG52" i="1"/>
  <c r="AF204" i="24"/>
  <c r="AH170" i="1" s="1"/>
  <c r="P180" i="24"/>
  <c r="P182" i="24" s="1"/>
  <c r="P213" i="24"/>
  <c r="R179" i="1" s="1"/>
  <c r="P204" i="24"/>
  <c r="R170" i="1" s="1"/>
  <c r="P212" i="24"/>
  <c r="R178" i="1" s="1"/>
  <c r="P202" i="24"/>
  <c r="R168" i="1" s="1"/>
  <c r="P211" i="24"/>
  <c r="R177" i="1" s="1"/>
  <c r="P203" i="24"/>
  <c r="R169" i="1" s="1"/>
  <c r="P207" i="24"/>
  <c r="R173" i="1" s="1"/>
  <c r="P210" i="24"/>
  <c r="R176" i="1" s="1"/>
  <c r="T180" i="24"/>
  <c r="T182" i="24" s="1"/>
  <c r="T209" i="24"/>
  <c r="V175" i="1" s="1"/>
  <c r="T203" i="24"/>
  <c r="V169" i="1" s="1"/>
  <c r="X52" i="1"/>
  <c r="Q52" i="1"/>
  <c r="AD52" i="1"/>
  <c r="AG180" i="24"/>
  <c r="AG182" i="24" s="1"/>
  <c r="AG205" i="24"/>
  <c r="AI171" i="1" s="1"/>
  <c r="AG202" i="24"/>
  <c r="AI168" i="1" s="1"/>
  <c r="AG213" i="24"/>
  <c r="AI179" i="1" s="1"/>
  <c r="AG211" i="24"/>
  <c r="AI177" i="1" s="1"/>
  <c r="AG209" i="24"/>
  <c r="AI175" i="1" s="1"/>
  <c r="AG212" i="24"/>
  <c r="AI178" i="1" s="1"/>
  <c r="AG204" i="24"/>
  <c r="AI170" i="1" s="1"/>
  <c r="AG203" i="24"/>
  <c r="AI169" i="1" s="1"/>
  <c r="AG210" i="24"/>
  <c r="AI176" i="1" s="1"/>
  <c r="AG207" i="24"/>
  <c r="AI173" i="1" s="1"/>
  <c r="AF209" i="24"/>
  <c r="AH175" i="1" s="1"/>
  <c r="AC52" i="1"/>
  <c r="V52" i="1"/>
  <c r="T52" i="1"/>
  <c r="R52" i="1"/>
  <c r="AA52" i="1"/>
  <c r="AF207" i="24"/>
  <c r="AH173" i="1" s="1"/>
  <c r="O52" i="1"/>
  <c r="N52" i="1"/>
  <c r="L55" i="1"/>
  <c r="L57" i="1" s="1"/>
  <c r="M52" i="1"/>
  <c r="L52" i="1"/>
  <c r="H52" i="1"/>
  <c r="AK146" i="5"/>
  <c r="E153" i="24"/>
  <c r="F153" i="24" s="1"/>
  <c r="G153" i="24" s="1"/>
  <c r="H153" i="24" s="1"/>
  <c r="I153" i="24" s="1"/>
  <c r="J52" i="1"/>
  <c r="AG193" i="24"/>
  <c r="AI160" i="1" s="1"/>
  <c r="AI187" i="1" s="1"/>
  <c r="CP302" i="1" s="1"/>
  <c r="I52" i="1"/>
  <c r="AC193" i="24"/>
  <c r="AC199" i="24" s="1"/>
  <c r="AD193" i="2"/>
  <c r="AD208" i="2" s="1"/>
  <c r="AE95" i="1"/>
  <c r="AE104" i="1" s="1"/>
  <c r="AD95" i="1"/>
  <c r="AD104" i="1" s="1"/>
  <c r="J62" i="11"/>
  <c r="J64" i="11" s="1"/>
  <c r="AB95" i="1"/>
  <c r="AB104" i="1" s="1"/>
  <c r="H64" i="15"/>
  <c r="M51" i="1"/>
  <c r="K203" i="2"/>
  <c r="M129" i="1" s="1"/>
  <c r="K204" i="2"/>
  <c r="M130" i="1" s="1"/>
  <c r="K212" i="2"/>
  <c r="M138" i="1" s="1"/>
  <c r="K211" i="2"/>
  <c r="M137" i="1" s="1"/>
  <c r="K209" i="2"/>
  <c r="M135" i="1" s="1"/>
  <c r="K213" i="2"/>
  <c r="M139" i="1" s="1"/>
  <c r="K202" i="2"/>
  <c r="M128" i="1" s="1"/>
  <c r="K205" i="2"/>
  <c r="M131" i="1" s="1"/>
  <c r="K210" i="2"/>
  <c r="M136" i="1" s="1"/>
  <c r="K207" i="2"/>
  <c r="M133" i="1" s="1"/>
  <c r="Z211" i="24"/>
  <c r="AB177" i="1" s="1"/>
  <c r="Z213" i="24"/>
  <c r="AB179" i="1" s="1"/>
  <c r="Z205" i="24"/>
  <c r="AB171" i="1" s="1"/>
  <c r="Z207" i="24"/>
  <c r="AB173" i="1" s="1"/>
  <c r="Z180" i="24"/>
  <c r="Z182" i="24" s="1"/>
  <c r="Z212" i="24"/>
  <c r="AB178" i="1" s="1"/>
  <c r="Z209" i="24"/>
  <c r="AB175" i="1" s="1"/>
  <c r="Z202" i="24"/>
  <c r="AB168" i="1" s="1"/>
  <c r="Z204" i="24"/>
  <c r="AB170" i="1" s="1"/>
  <c r="Z210" i="24"/>
  <c r="AB176" i="1" s="1"/>
  <c r="Z203" i="24"/>
  <c r="AB169" i="1" s="1"/>
  <c r="AJ96" i="1"/>
  <c r="AJ105" i="1" s="1"/>
  <c r="V95" i="1"/>
  <c r="V104" i="1" s="1"/>
  <c r="W95" i="1"/>
  <c r="W104" i="1" s="1"/>
  <c r="AH95" i="1"/>
  <c r="AH104" i="1" s="1"/>
  <c r="J62" i="15"/>
  <c r="K62" i="15" s="1"/>
  <c r="L62" i="15" s="1"/>
  <c r="M62" i="15" s="1"/>
  <c r="N62" i="15" s="1"/>
  <c r="O62" i="15" s="1"/>
  <c r="P62" i="15" s="1"/>
  <c r="Q62" i="15" s="1"/>
  <c r="R62" i="15" s="1"/>
  <c r="S62" i="15" s="1"/>
  <c r="T62" i="15" s="1"/>
  <c r="U62" i="15" s="1"/>
  <c r="V62" i="15" s="1"/>
  <c r="W62" i="15" s="1"/>
  <c r="X62" i="15" s="1"/>
  <c r="Y62" i="15" s="1"/>
  <c r="Z62" i="15" s="1"/>
  <c r="AA62" i="15" s="1"/>
  <c r="AB62" i="15" s="1"/>
  <c r="AC62" i="15" s="1"/>
  <c r="AD62" i="15" s="1"/>
  <c r="AE62" i="15" s="1"/>
  <c r="AF62" i="15" s="1"/>
  <c r="AG62" i="15" s="1"/>
  <c r="AH62" i="15" s="1"/>
  <c r="AI62" i="15" s="1"/>
  <c r="AJ62" i="15" s="1"/>
  <c r="AK62" i="15" s="1"/>
  <c r="AL62" i="15" s="1"/>
  <c r="I64" i="15"/>
  <c r="M95" i="1"/>
  <c r="M104" i="1" s="1"/>
  <c r="AA51" i="1"/>
  <c r="Y207" i="2"/>
  <c r="AA133" i="1" s="1"/>
  <c r="AA254" i="1" s="1"/>
  <c r="Y204" i="2"/>
  <c r="AA130" i="1" s="1"/>
  <c r="AA251" i="1" s="1"/>
  <c r="Y202" i="2"/>
  <c r="AA128" i="1" s="1"/>
  <c r="Y205" i="2"/>
  <c r="AA131" i="1" s="1"/>
  <c r="Y212" i="2"/>
  <c r="AA138" i="1" s="1"/>
  <c r="Y209" i="2"/>
  <c r="AA135" i="1" s="1"/>
  <c r="Y211" i="2"/>
  <c r="AA137" i="1" s="1"/>
  <c r="Y210" i="2"/>
  <c r="AA136" i="1" s="1"/>
  <c r="Y213" i="2"/>
  <c r="AA139" i="1" s="1"/>
  <c r="Y203" i="2"/>
  <c r="AA129" i="1" s="1"/>
  <c r="N211" i="24"/>
  <c r="P177" i="1" s="1"/>
  <c r="N207" i="24"/>
  <c r="P173" i="1" s="1"/>
  <c r="N203" i="24"/>
  <c r="P169" i="1" s="1"/>
  <c r="N180" i="24"/>
  <c r="N182" i="24" s="1"/>
  <c r="N210" i="24"/>
  <c r="P176" i="1" s="1"/>
  <c r="N213" i="24"/>
  <c r="P179" i="1" s="1"/>
  <c r="N205" i="24"/>
  <c r="P171" i="1" s="1"/>
  <c r="N202" i="24"/>
  <c r="P168" i="1" s="1"/>
  <c r="N209" i="24"/>
  <c r="P175" i="1" s="1"/>
  <c r="N204" i="24"/>
  <c r="P170" i="1" s="1"/>
  <c r="N212" i="24"/>
  <c r="P178" i="1" s="1"/>
  <c r="D209" i="24"/>
  <c r="F175" i="1" s="1"/>
  <c r="D207" i="24"/>
  <c r="F173" i="1" s="1"/>
  <c r="D203" i="24"/>
  <c r="F169" i="1" s="1"/>
  <c r="D202" i="24"/>
  <c r="F168" i="1" s="1"/>
  <c r="D205" i="24"/>
  <c r="F171" i="1" s="1"/>
  <c r="D148" i="24"/>
  <c r="D210" i="24"/>
  <c r="F176" i="1" s="1"/>
  <c r="D204" i="24"/>
  <c r="F170" i="1" s="1"/>
  <c r="D211" i="24"/>
  <c r="F177" i="1" s="1"/>
  <c r="D212" i="24"/>
  <c r="F178" i="1" s="1"/>
  <c r="D213" i="24"/>
  <c r="F179" i="1" s="1"/>
  <c r="Z51" i="1"/>
  <c r="X209" i="2"/>
  <c r="Z135" i="1" s="1"/>
  <c r="X212" i="2"/>
  <c r="Z138" i="1" s="1"/>
  <c r="X202" i="2"/>
  <c r="Z128" i="1" s="1"/>
  <c r="X204" i="2"/>
  <c r="Z130" i="1" s="1"/>
  <c r="X213" i="2"/>
  <c r="Z139" i="1" s="1"/>
  <c r="X205" i="2"/>
  <c r="Z131" i="1" s="1"/>
  <c r="X210" i="2"/>
  <c r="Z136" i="1" s="1"/>
  <c r="X203" i="2"/>
  <c r="Z129" i="1" s="1"/>
  <c r="X211" i="2"/>
  <c r="Z137" i="1" s="1"/>
  <c r="X207" i="2"/>
  <c r="Z133" i="1" s="1"/>
  <c r="P51" i="1"/>
  <c r="N212" i="2"/>
  <c r="P138" i="1" s="1"/>
  <c r="N202" i="2"/>
  <c r="P128" i="1" s="1"/>
  <c r="N204" i="2"/>
  <c r="P130" i="1" s="1"/>
  <c r="N209" i="2"/>
  <c r="P135" i="1" s="1"/>
  <c r="N205" i="2"/>
  <c r="P131" i="1" s="1"/>
  <c r="N207" i="2"/>
  <c r="P133" i="1" s="1"/>
  <c r="N211" i="2"/>
  <c r="P137" i="1" s="1"/>
  <c r="N210" i="2"/>
  <c r="P136" i="1" s="1"/>
  <c r="N203" i="2"/>
  <c r="P129" i="1" s="1"/>
  <c r="N213" i="2"/>
  <c r="P139" i="1" s="1"/>
  <c r="AA204" i="24"/>
  <c r="AC170" i="1" s="1"/>
  <c r="AA203" i="24"/>
  <c r="AC169" i="1" s="1"/>
  <c r="AA210" i="24"/>
  <c r="AC176" i="1" s="1"/>
  <c r="AA207" i="24"/>
  <c r="AC173" i="1" s="1"/>
  <c r="AA180" i="24"/>
  <c r="AA182" i="24" s="1"/>
  <c r="AA209" i="24"/>
  <c r="AC175" i="1" s="1"/>
  <c r="AA202" i="24"/>
  <c r="AC168" i="1" s="1"/>
  <c r="AA212" i="24"/>
  <c r="AC178" i="1" s="1"/>
  <c r="AA211" i="24"/>
  <c r="AC177" i="1" s="1"/>
  <c r="AA213" i="24"/>
  <c r="AC179" i="1" s="1"/>
  <c r="AA205" i="24"/>
  <c r="AC171" i="1" s="1"/>
  <c r="G52" i="1"/>
  <c r="J180" i="2"/>
  <c r="L53" i="1"/>
  <c r="O51" i="1"/>
  <c r="M202" i="2"/>
  <c r="O128" i="1" s="1"/>
  <c r="M204" i="2"/>
  <c r="O130" i="1" s="1"/>
  <c r="M212" i="2"/>
  <c r="O138" i="1" s="1"/>
  <c r="M210" i="2"/>
  <c r="O136" i="1" s="1"/>
  <c r="M213" i="2"/>
  <c r="O139" i="1" s="1"/>
  <c r="M205" i="2"/>
  <c r="O131" i="1" s="1"/>
  <c r="M203" i="2"/>
  <c r="O129" i="1" s="1"/>
  <c r="M207" i="2"/>
  <c r="O133" i="1" s="1"/>
  <c r="M209" i="2"/>
  <c r="O135" i="1" s="1"/>
  <c r="M211" i="2"/>
  <c r="O137" i="1" s="1"/>
  <c r="AB51" i="1"/>
  <c r="Z202" i="2"/>
  <c r="AB128" i="1" s="1"/>
  <c r="Z212" i="2"/>
  <c r="AB138" i="1" s="1"/>
  <c r="Z205" i="2"/>
  <c r="AB131" i="1" s="1"/>
  <c r="Z213" i="2"/>
  <c r="AB139" i="1" s="1"/>
  <c r="Z207" i="2"/>
  <c r="AB133" i="1" s="1"/>
  <c r="Z209" i="2"/>
  <c r="AB135" i="1" s="1"/>
  <c r="Z210" i="2"/>
  <c r="AB136" i="1" s="1"/>
  <c r="Z204" i="2"/>
  <c r="AB130" i="1" s="1"/>
  <c r="Z211" i="2"/>
  <c r="AB137" i="1" s="1"/>
  <c r="Z203" i="2"/>
  <c r="AB129" i="1" s="1"/>
  <c r="AB202" i="24"/>
  <c r="AD168" i="1" s="1"/>
  <c r="AB213" i="24"/>
  <c r="AD179" i="1" s="1"/>
  <c r="AB207" i="24"/>
  <c r="AD173" i="1" s="1"/>
  <c r="AB212" i="24"/>
  <c r="AD178" i="1" s="1"/>
  <c r="AB203" i="24"/>
  <c r="AD169" i="1" s="1"/>
  <c r="AB209" i="24"/>
  <c r="AD175" i="1" s="1"/>
  <c r="AB205" i="24"/>
  <c r="AD171" i="1" s="1"/>
  <c r="AB204" i="24"/>
  <c r="AD170" i="1" s="1"/>
  <c r="AB210" i="24"/>
  <c r="AD176" i="1" s="1"/>
  <c r="AB180" i="24"/>
  <c r="AB182" i="24" s="1"/>
  <c r="AB211" i="24"/>
  <c r="AD177" i="1" s="1"/>
  <c r="O212" i="24"/>
  <c r="Q178" i="1" s="1"/>
  <c r="O203" i="24"/>
  <c r="Q169" i="1" s="1"/>
  <c r="O207" i="24"/>
  <c r="Q173" i="1" s="1"/>
  <c r="O204" i="24"/>
  <c r="Q170" i="1" s="1"/>
  <c r="O205" i="24"/>
  <c r="Q171" i="1" s="1"/>
  <c r="O210" i="24"/>
  <c r="Q176" i="1" s="1"/>
  <c r="O202" i="24"/>
  <c r="Q168" i="1" s="1"/>
  <c r="O211" i="24"/>
  <c r="Q177" i="1" s="1"/>
  <c r="O213" i="24"/>
  <c r="Q179" i="1" s="1"/>
  <c r="O209" i="24"/>
  <c r="Q175" i="1" s="1"/>
  <c r="O180" i="24"/>
  <c r="O182" i="24" s="1"/>
  <c r="M212" i="24"/>
  <c r="O178" i="1" s="1"/>
  <c r="M180" i="24"/>
  <c r="M182" i="24" s="1"/>
  <c r="M210" i="24"/>
  <c r="O176" i="1" s="1"/>
  <c r="M207" i="24"/>
  <c r="O173" i="1" s="1"/>
  <c r="M205" i="24"/>
  <c r="O171" i="1" s="1"/>
  <c r="M209" i="24"/>
  <c r="O175" i="1" s="1"/>
  <c r="M204" i="24"/>
  <c r="O170" i="1" s="1"/>
  <c r="M213" i="24"/>
  <c r="O179" i="1" s="1"/>
  <c r="M202" i="24"/>
  <c r="O168" i="1" s="1"/>
  <c r="M203" i="24"/>
  <c r="O169" i="1" s="1"/>
  <c r="M211" i="24"/>
  <c r="O177" i="1" s="1"/>
  <c r="AG180" i="2"/>
  <c r="AG182" i="2" s="1"/>
  <c r="AG193" i="2"/>
  <c r="AG208" i="2" s="1"/>
  <c r="N51" i="1"/>
  <c r="L212" i="2"/>
  <c r="N138" i="1" s="1"/>
  <c r="L202" i="2"/>
  <c r="N128" i="1" s="1"/>
  <c r="L204" i="2"/>
  <c r="N130" i="1" s="1"/>
  <c r="L213" i="2"/>
  <c r="N139" i="1" s="1"/>
  <c r="L205" i="2"/>
  <c r="N131" i="1" s="1"/>
  <c r="L210" i="2"/>
  <c r="N136" i="1" s="1"/>
  <c r="L203" i="2"/>
  <c r="N129" i="1" s="1"/>
  <c r="N250" i="1" s="1"/>
  <c r="L211" i="2"/>
  <c r="N137" i="1" s="1"/>
  <c r="L207" i="2"/>
  <c r="N133" i="1" s="1"/>
  <c r="L209" i="2"/>
  <c r="N135" i="1" s="1"/>
  <c r="AK236" i="1"/>
  <c r="AK263" i="1" s="1"/>
  <c r="AK280" i="1" s="1"/>
  <c r="X96" i="1"/>
  <c r="X105" i="1" s="1"/>
  <c r="R193" i="24"/>
  <c r="R199" i="24" s="1"/>
  <c r="R200" i="24" s="1"/>
  <c r="AK235" i="1"/>
  <c r="AK262" i="1" s="1"/>
  <c r="AK279" i="1" s="1"/>
  <c r="AK245" i="1"/>
  <c r="AK272" i="1" s="1"/>
  <c r="AK289" i="1" s="1"/>
  <c r="R193" i="2"/>
  <c r="R208" i="2" s="1"/>
  <c r="AK237" i="1"/>
  <c r="AK264" i="1" s="1"/>
  <c r="AK281" i="1" s="1"/>
  <c r="AK243" i="1"/>
  <c r="AK270" i="1" s="1"/>
  <c r="AK287" i="1" s="1"/>
  <c r="AK246" i="1"/>
  <c r="AK273" i="1" s="1"/>
  <c r="AK238" i="1"/>
  <c r="AK265" i="1" s="1"/>
  <c r="AK282" i="1" s="1"/>
  <c r="AK242" i="1"/>
  <c r="AK269" i="1" s="1"/>
  <c r="AK286" i="1" s="1"/>
  <c r="AK244" i="1"/>
  <c r="AK271" i="1" s="1"/>
  <c r="AK288" i="1" s="1"/>
  <c r="AJ95" i="1"/>
  <c r="AJ104" i="1" s="1"/>
  <c r="Z95" i="1"/>
  <c r="Z98" i="1" s="1"/>
  <c r="AG95" i="1"/>
  <c r="AG104" i="1" s="1"/>
  <c r="Y193" i="2"/>
  <c r="Y199" i="2" s="1"/>
  <c r="U95" i="1"/>
  <c r="U104" i="1" s="1"/>
  <c r="W193" i="2"/>
  <c r="Y120" i="1" s="1"/>
  <c r="Y126" i="1" s="1"/>
  <c r="Q193" i="2"/>
  <c r="Q208" i="2" s="1"/>
  <c r="S134" i="1" s="1"/>
  <c r="X95" i="1"/>
  <c r="X104" i="1" s="1"/>
  <c r="AK240" i="1"/>
  <c r="AK267" i="1" s="1"/>
  <c r="AK284" i="1" s="1"/>
  <c r="W96" i="1"/>
  <c r="K193" i="24"/>
  <c r="K208" i="24" s="1"/>
  <c r="W193" i="24"/>
  <c r="W208" i="24" s="1"/>
  <c r="AD96" i="1"/>
  <c r="R96" i="1"/>
  <c r="R105" i="1" s="1"/>
  <c r="AF96" i="1"/>
  <c r="AF98" i="1" s="1"/>
  <c r="X193" i="24"/>
  <c r="Z160" i="1" s="1"/>
  <c r="Z187" i="1" s="1"/>
  <c r="BO302" i="1" s="1"/>
  <c r="AJ268" i="18"/>
  <c r="P180" i="2"/>
  <c r="R53" i="1"/>
  <c r="P112" i="1"/>
  <c r="P111" i="1"/>
  <c r="N208" i="24"/>
  <c r="P160" i="1"/>
  <c r="P187" i="1" s="1"/>
  <c r="AK302" i="1" s="1"/>
  <c r="N199" i="24"/>
  <c r="N200" i="24" s="1"/>
  <c r="AH208" i="2"/>
  <c r="AJ120" i="1"/>
  <c r="AH199" i="2"/>
  <c r="AI105" i="1"/>
  <c r="AB208" i="2"/>
  <c r="AD134" i="1" s="1"/>
  <c r="AD120" i="1"/>
  <c r="AB199" i="2"/>
  <c r="AE193" i="24"/>
  <c r="AG96" i="1"/>
  <c r="AE211" i="24"/>
  <c r="AG177" i="1" s="1"/>
  <c r="AE212" i="24"/>
  <c r="AG178" i="1" s="1"/>
  <c r="AG51" i="1"/>
  <c r="AE203" i="24"/>
  <c r="AG169" i="1" s="1"/>
  <c r="AG250" i="1" s="1"/>
  <c r="AE205" i="24"/>
  <c r="AG171" i="1" s="1"/>
  <c r="AE213" i="24"/>
  <c r="AG179" i="1" s="1"/>
  <c r="AG260" i="1" s="1"/>
  <c r="AE210" i="24"/>
  <c r="AG176" i="1" s="1"/>
  <c r="AE209" i="24"/>
  <c r="AG175" i="1" s="1"/>
  <c r="AE202" i="24"/>
  <c r="AE204" i="24"/>
  <c r="AG170" i="1" s="1"/>
  <c r="AE207" i="24"/>
  <c r="AG173" i="1" s="1"/>
  <c r="L208" i="2"/>
  <c r="N120" i="1"/>
  <c r="L199" i="2"/>
  <c r="L200" i="2" s="1"/>
  <c r="Q104" i="1"/>
  <c r="L208" i="24"/>
  <c r="N160" i="1"/>
  <c r="N187" i="1" s="1"/>
  <c r="AE302" i="1" s="1"/>
  <c r="L199" i="24"/>
  <c r="L200" i="24" s="1"/>
  <c r="K60" i="11"/>
  <c r="S52" i="1"/>
  <c r="O212" i="2"/>
  <c r="Q138" i="1" s="1"/>
  <c r="O204" i="2"/>
  <c r="Q130" i="1" s="1"/>
  <c r="O203" i="2"/>
  <c r="Q129" i="1" s="1"/>
  <c r="O211" i="2"/>
  <c r="Q137" i="1" s="1"/>
  <c r="Q51" i="1"/>
  <c r="O207" i="2"/>
  <c r="Q133" i="1" s="1"/>
  <c r="O209" i="2"/>
  <c r="Q135" i="1" s="1"/>
  <c r="O213" i="2"/>
  <c r="Q139" i="1" s="1"/>
  <c r="O202" i="2"/>
  <c r="O210" i="2"/>
  <c r="Q136" i="1" s="1"/>
  <c r="O205" i="2"/>
  <c r="Q131" i="1" s="1"/>
  <c r="AC203" i="2"/>
  <c r="AE129" i="1" s="1"/>
  <c r="AC211" i="2"/>
  <c r="AE137" i="1" s="1"/>
  <c r="AC204" i="2"/>
  <c r="AE130" i="1" s="1"/>
  <c r="AE51" i="1"/>
  <c r="AC205" i="2"/>
  <c r="AE131" i="1" s="1"/>
  <c r="AC209" i="2"/>
  <c r="AE135" i="1" s="1"/>
  <c r="AC210" i="2"/>
  <c r="AE136" i="1" s="1"/>
  <c r="AC202" i="2"/>
  <c r="AC212" i="2"/>
  <c r="AE138" i="1" s="1"/>
  <c r="AC213" i="2"/>
  <c r="AE139" i="1" s="1"/>
  <c r="AC207" i="2"/>
  <c r="AE133" i="1" s="1"/>
  <c r="P208" i="24"/>
  <c r="R160" i="1"/>
  <c r="R187" i="1" s="1"/>
  <c r="AQ302" i="1" s="1"/>
  <c r="P199" i="24"/>
  <c r="P200" i="24" s="1"/>
  <c r="AC208" i="2"/>
  <c r="AE134" i="1" s="1"/>
  <c r="AE120" i="1"/>
  <c r="AC199" i="2"/>
  <c r="K63" i="11"/>
  <c r="Q210" i="2"/>
  <c r="S136" i="1" s="1"/>
  <c r="Q211" i="2"/>
  <c r="S137" i="1" s="1"/>
  <c r="Q203" i="2"/>
  <c r="S129" i="1" s="1"/>
  <c r="S51" i="1"/>
  <c r="Q202" i="2"/>
  <c r="Q209" i="2"/>
  <c r="S135" i="1" s="1"/>
  <c r="Q204" i="2"/>
  <c r="S130" i="1" s="1"/>
  <c r="Q212" i="2"/>
  <c r="S138" i="1" s="1"/>
  <c r="Q213" i="2"/>
  <c r="S139" i="1" s="1"/>
  <c r="Q207" i="2"/>
  <c r="S133" i="1" s="1"/>
  <c r="Q205" i="2"/>
  <c r="S131" i="1" s="1"/>
  <c r="G5" i="24"/>
  <c r="I5" i="5" s="1"/>
  <c r="I6" i="5" s="1"/>
  <c r="AF193" i="24"/>
  <c r="AH96" i="1"/>
  <c r="F213" i="24"/>
  <c r="H179" i="1" s="1"/>
  <c r="F205" i="24"/>
  <c r="H171" i="1" s="1"/>
  <c r="H51" i="1"/>
  <c r="F204" i="24"/>
  <c r="H170" i="1" s="1"/>
  <c r="F209" i="24"/>
  <c r="H175" i="1" s="1"/>
  <c r="H256" i="1" s="1"/>
  <c r="F212" i="24"/>
  <c r="H178" i="1" s="1"/>
  <c r="F202" i="24"/>
  <c r="F207" i="24"/>
  <c r="H173" i="1" s="1"/>
  <c r="F203" i="24"/>
  <c r="H169" i="1" s="1"/>
  <c r="F210" i="24"/>
  <c r="H176" i="1" s="1"/>
  <c r="F211" i="24"/>
  <c r="H177" i="1" s="1"/>
  <c r="G209" i="2"/>
  <c r="I135" i="1" s="1"/>
  <c r="I51" i="1"/>
  <c r="G211" i="2"/>
  <c r="I137" i="1" s="1"/>
  <c r="G210" i="2"/>
  <c r="I136" i="1" s="1"/>
  <c r="G212" i="2"/>
  <c r="I138" i="1" s="1"/>
  <c r="G213" i="2"/>
  <c r="I139" i="1" s="1"/>
  <c r="G202" i="2"/>
  <c r="G204" i="2"/>
  <c r="I130" i="1" s="1"/>
  <c r="G203" i="2"/>
  <c r="I129" i="1" s="1"/>
  <c r="G207" i="2"/>
  <c r="I133" i="1" s="1"/>
  <c r="G205" i="2"/>
  <c r="I131" i="1" s="1"/>
  <c r="H207" i="2"/>
  <c r="J133" i="1" s="1"/>
  <c r="J254" i="1" s="1"/>
  <c r="J51" i="1"/>
  <c r="H211" i="2"/>
  <c r="J137" i="1" s="1"/>
  <c r="H202" i="2"/>
  <c r="H209" i="2"/>
  <c r="J135" i="1" s="1"/>
  <c r="H210" i="2"/>
  <c r="J136" i="1" s="1"/>
  <c r="J257" i="1" s="1"/>
  <c r="H212" i="2"/>
  <c r="J138" i="1" s="1"/>
  <c r="H213" i="2"/>
  <c r="J139" i="1" s="1"/>
  <c r="J260" i="1" s="1"/>
  <c r="H204" i="2"/>
  <c r="J130" i="1" s="1"/>
  <c r="H205" i="2"/>
  <c r="J131" i="1" s="1"/>
  <c r="H203" i="2"/>
  <c r="J129" i="1" s="1"/>
  <c r="J250" i="1" s="1"/>
  <c r="H208" i="2"/>
  <c r="J134" i="1" s="1"/>
  <c r="J120" i="1"/>
  <c r="H199" i="2"/>
  <c r="H200" i="2" s="1"/>
  <c r="AA193" i="2"/>
  <c r="AC95" i="1"/>
  <c r="Q213" i="24"/>
  <c r="S179" i="1" s="1"/>
  <c r="Q202" i="24"/>
  <c r="Q210" i="24"/>
  <c r="S176" i="1" s="1"/>
  <c r="Q204" i="24"/>
  <c r="S170" i="1" s="1"/>
  <c r="Q205" i="24"/>
  <c r="S171" i="1" s="1"/>
  <c r="Q211" i="24"/>
  <c r="S177" i="1" s="1"/>
  <c r="Q212" i="24"/>
  <c r="S178" i="1" s="1"/>
  <c r="Q203" i="24"/>
  <c r="S169" i="1" s="1"/>
  <c r="Q209" i="24"/>
  <c r="S175" i="1" s="1"/>
  <c r="Q207" i="24"/>
  <c r="S173" i="1" s="1"/>
  <c r="K105" i="1"/>
  <c r="T98" i="1"/>
  <c r="T104" i="1"/>
  <c r="AH208" i="24"/>
  <c r="AJ174" i="1" s="1"/>
  <c r="AJ160" i="1"/>
  <c r="AJ187" i="1" s="1"/>
  <c r="CS302" i="1" s="1"/>
  <c r="AH199" i="24"/>
  <c r="Y193" i="24"/>
  <c r="AA96" i="1"/>
  <c r="AA98" i="1" s="1"/>
  <c r="AB180" i="2"/>
  <c r="AD53" i="1"/>
  <c r="AC213" i="24"/>
  <c r="AE179" i="1" s="1"/>
  <c r="AC204" i="24"/>
  <c r="AE170" i="1" s="1"/>
  <c r="AC209" i="24"/>
  <c r="AE175" i="1" s="1"/>
  <c r="AC205" i="24"/>
  <c r="AE171" i="1" s="1"/>
  <c r="AC210" i="24"/>
  <c r="AE176" i="1" s="1"/>
  <c r="AC211" i="24"/>
  <c r="AE177" i="1" s="1"/>
  <c r="AC212" i="24"/>
  <c r="AE178" i="1" s="1"/>
  <c r="AC207" i="24"/>
  <c r="AE173" i="1" s="1"/>
  <c r="AC203" i="24"/>
  <c r="AE169" i="1" s="1"/>
  <c r="AC202" i="24"/>
  <c r="AE52" i="1"/>
  <c r="Z208" i="2"/>
  <c r="AB120" i="1"/>
  <c r="Z199" i="2"/>
  <c r="AB208" i="24"/>
  <c r="AD160" i="1"/>
  <c r="AD187" i="1" s="1"/>
  <c r="CA302" i="1" s="1"/>
  <c r="AB199" i="24"/>
  <c r="AF208" i="2"/>
  <c r="AH120" i="1"/>
  <c r="AF199" i="2"/>
  <c r="T193" i="24"/>
  <c r="V96" i="1"/>
  <c r="O208" i="24"/>
  <c r="Q160" i="1"/>
  <c r="Q187" i="1" s="1"/>
  <c r="AN302" i="1" s="1"/>
  <c r="O199" i="24"/>
  <c r="O200" i="24" s="1"/>
  <c r="Y182" i="24"/>
  <c r="AH203" i="24"/>
  <c r="AJ169" i="1" s="1"/>
  <c r="AJ51" i="1"/>
  <c r="AH202" i="24"/>
  <c r="AH210" i="24"/>
  <c r="AJ176" i="1" s="1"/>
  <c r="AH213" i="24"/>
  <c r="AJ179" i="1" s="1"/>
  <c r="AH204" i="24"/>
  <c r="AJ170" i="1" s="1"/>
  <c r="AH209" i="24"/>
  <c r="AJ175" i="1" s="1"/>
  <c r="AH207" i="24"/>
  <c r="AJ173" i="1" s="1"/>
  <c r="AH211" i="24"/>
  <c r="AJ177" i="1" s="1"/>
  <c r="AH205" i="24"/>
  <c r="AJ171" i="1" s="1"/>
  <c r="AH212" i="24"/>
  <c r="AJ178" i="1" s="1"/>
  <c r="K112" i="1"/>
  <c r="K111" i="1"/>
  <c r="R63" i="11"/>
  <c r="E213" i="24"/>
  <c r="G179" i="1" s="1"/>
  <c r="AI146" i="24"/>
  <c r="E202" i="24"/>
  <c r="E205" i="24"/>
  <c r="G171" i="1" s="1"/>
  <c r="E210" i="24"/>
  <c r="G176" i="1" s="1"/>
  <c r="E204" i="24"/>
  <c r="G170" i="1" s="1"/>
  <c r="E211" i="24"/>
  <c r="G177" i="1" s="1"/>
  <c r="E212" i="24"/>
  <c r="G178" i="1" s="1"/>
  <c r="E209" i="24"/>
  <c r="G175" i="1" s="1"/>
  <c r="E203" i="24"/>
  <c r="G169" i="1" s="1"/>
  <c r="E207" i="24"/>
  <c r="G173" i="1" s="1"/>
  <c r="I208" i="2"/>
  <c r="K120" i="1"/>
  <c r="I199" i="2"/>
  <c r="I200" i="2" s="1"/>
  <c r="K208" i="2"/>
  <c r="M120" i="1"/>
  <c r="K199" i="2"/>
  <c r="K200" i="2" s="1"/>
  <c r="S104" i="1"/>
  <c r="Q186" i="2" s="1"/>
  <c r="O105" i="1"/>
  <c r="J112" i="1"/>
  <c r="J111" i="1"/>
  <c r="O98" i="1"/>
  <c r="O104" i="1"/>
  <c r="Z193" i="24"/>
  <c r="AB96" i="1"/>
  <c r="AF104" i="1"/>
  <c r="X208" i="2"/>
  <c r="Z120" i="1"/>
  <c r="X199" i="2"/>
  <c r="V208" i="2"/>
  <c r="X120" i="1"/>
  <c r="V199" i="2"/>
  <c r="V200" i="2" s="1"/>
  <c r="AD213" i="24"/>
  <c r="AF179" i="1" s="1"/>
  <c r="AF260" i="1" s="1"/>
  <c r="AD205" i="24"/>
  <c r="AF171" i="1" s="1"/>
  <c r="AF51" i="1"/>
  <c r="AD211" i="24"/>
  <c r="AF177" i="1" s="1"/>
  <c r="AF258" i="1" s="1"/>
  <c r="AD204" i="24"/>
  <c r="AF170" i="1" s="1"/>
  <c r="AD207" i="24"/>
  <c r="AF173" i="1" s="1"/>
  <c r="AF254" i="1" s="1"/>
  <c r="AD209" i="24"/>
  <c r="AF175" i="1" s="1"/>
  <c r="AD212" i="24"/>
  <c r="AF178" i="1" s="1"/>
  <c r="AD202" i="24"/>
  <c r="AD210" i="24"/>
  <c r="AF176" i="1" s="1"/>
  <c r="AF257" i="1" s="1"/>
  <c r="AD203" i="24"/>
  <c r="AF169" i="1" s="1"/>
  <c r="AF250" i="1" s="1"/>
  <c r="S211" i="24"/>
  <c r="U177" i="1" s="1"/>
  <c r="S205" i="24"/>
  <c r="U171" i="1" s="1"/>
  <c r="S209" i="24"/>
  <c r="U175" i="1" s="1"/>
  <c r="S210" i="24"/>
  <c r="U176" i="1" s="1"/>
  <c r="S213" i="24"/>
  <c r="U179" i="1" s="1"/>
  <c r="S204" i="24"/>
  <c r="U170" i="1" s="1"/>
  <c r="S207" i="24"/>
  <c r="U173" i="1" s="1"/>
  <c r="S212" i="24"/>
  <c r="U178" i="1" s="1"/>
  <c r="S202" i="24"/>
  <c r="S203" i="24"/>
  <c r="U169" i="1" s="1"/>
  <c r="G104" i="1"/>
  <c r="K60" i="15"/>
  <c r="F208" i="2"/>
  <c r="H120" i="1"/>
  <c r="F199" i="2"/>
  <c r="F200" i="2" s="1"/>
  <c r="U208" i="24"/>
  <c r="W160" i="1"/>
  <c r="W187" i="1" s="1"/>
  <c r="BF302" i="1" s="1"/>
  <c r="U199" i="24"/>
  <c r="U200" i="24" s="1"/>
  <c r="S208" i="2"/>
  <c r="U134" i="1" s="1"/>
  <c r="U120" i="1"/>
  <c r="S199" i="2"/>
  <c r="S200" i="2" s="1"/>
  <c r="AA104" i="1"/>
  <c r="T213" i="2"/>
  <c r="V139" i="1" s="1"/>
  <c r="T209" i="2"/>
  <c r="V135" i="1" s="1"/>
  <c r="V51" i="1"/>
  <c r="T211" i="2"/>
  <c r="V137" i="1" s="1"/>
  <c r="T207" i="2"/>
  <c r="V133" i="1" s="1"/>
  <c r="T202" i="2"/>
  <c r="T210" i="2"/>
  <c r="V136" i="1" s="1"/>
  <c r="T212" i="2"/>
  <c r="V138" i="1" s="1"/>
  <c r="T204" i="2"/>
  <c r="V130" i="1" s="1"/>
  <c r="T205" i="2"/>
  <c r="V131" i="1" s="1"/>
  <c r="V252" i="1" s="1"/>
  <c r="T203" i="2"/>
  <c r="V129" i="1" s="1"/>
  <c r="S193" i="24"/>
  <c r="U96" i="1"/>
  <c r="I105" i="1"/>
  <c r="J208" i="24"/>
  <c r="L174" i="1" s="1"/>
  <c r="L160" i="1"/>
  <c r="L187" i="1" s="1"/>
  <c r="Y302" i="1" s="1"/>
  <c r="J199" i="24"/>
  <c r="J200" i="24" s="1"/>
  <c r="G208" i="2"/>
  <c r="I134" i="1" s="1"/>
  <c r="I120" i="1"/>
  <c r="G199" i="2"/>
  <c r="G200" i="2" s="1"/>
  <c r="AD208" i="24"/>
  <c r="AF174" i="1" s="1"/>
  <c r="AF160" i="1"/>
  <c r="AF187" i="1" s="1"/>
  <c r="CG302" i="1" s="1"/>
  <c r="AD199" i="24"/>
  <c r="Y105" i="1"/>
  <c r="AA193" i="24"/>
  <c r="AC96" i="1"/>
  <c r="AA204" i="2"/>
  <c r="AC130" i="1" s="1"/>
  <c r="AA212" i="2"/>
  <c r="AC138" i="1" s="1"/>
  <c r="AA205" i="2"/>
  <c r="AC131" i="1" s="1"/>
  <c r="AA213" i="2"/>
  <c r="AC139" i="1" s="1"/>
  <c r="AC51" i="1"/>
  <c r="AA207" i="2"/>
  <c r="AC133" i="1" s="1"/>
  <c r="AA211" i="2"/>
  <c r="AC137" i="1" s="1"/>
  <c r="AA209" i="2"/>
  <c r="AC135" i="1" s="1"/>
  <c r="AA203" i="2"/>
  <c r="AC129" i="1" s="1"/>
  <c r="AA202" i="2"/>
  <c r="AA210" i="2"/>
  <c r="AC136" i="1" s="1"/>
  <c r="AB213" i="2"/>
  <c r="AD139" i="1" s="1"/>
  <c r="AB211" i="2"/>
  <c r="AD137" i="1" s="1"/>
  <c r="AB205" i="2"/>
  <c r="AD131" i="1" s="1"/>
  <c r="AB204" i="2"/>
  <c r="AD130" i="1" s="1"/>
  <c r="AD51" i="1"/>
  <c r="AB212" i="2"/>
  <c r="AD138" i="1" s="1"/>
  <c r="AB207" i="2"/>
  <c r="AD133" i="1" s="1"/>
  <c r="AB210" i="2"/>
  <c r="AD136" i="1" s="1"/>
  <c r="AB203" i="2"/>
  <c r="AD129" i="1" s="1"/>
  <c r="AB202" i="2"/>
  <c r="AB209" i="2"/>
  <c r="AD135" i="1" s="1"/>
  <c r="D193" i="2"/>
  <c r="E269" i="17"/>
  <c r="F269" i="17" s="1"/>
  <c r="G269" i="17" s="1"/>
  <c r="H269" i="17" s="1"/>
  <c r="I269" i="17" s="1"/>
  <c r="J269" i="17" s="1"/>
  <c r="F95" i="1"/>
  <c r="AE105" i="1"/>
  <c r="T105" i="1"/>
  <c r="I112" i="1"/>
  <c r="I50" i="1"/>
  <c r="J50" i="1" s="1"/>
  <c r="K50" i="1" s="1"/>
  <c r="I111" i="1"/>
  <c r="I182" i="2"/>
  <c r="N208" i="2"/>
  <c r="P120" i="1"/>
  <c r="N199" i="2"/>
  <c r="N200" i="2" s="1"/>
  <c r="P193" i="2"/>
  <c r="R95" i="1"/>
  <c r="H208" i="24"/>
  <c r="J160" i="1"/>
  <c r="J187" i="1" s="1"/>
  <c r="S302" i="1" s="1"/>
  <c r="H199" i="24"/>
  <c r="H200" i="24" s="1"/>
  <c r="V208" i="24"/>
  <c r="X174" i="1" s="1"/>
  <c r="X160" i="1"/>
  <c r="X187" i="1" s="1"/>
  <c r="BI302" i="1" s="1"/>
  <c r="V199" i="24"/>
  <c r="V200" i="24" s="1"/>
  <c r="U208" i="2"/>
  <c r="W120" i="1"/>
  <c r="U199" i="2"/>
  <c r="U200" i="2" s="1"/>
  <c r="M105" i="1"/>
  <c r="Z105" i="1"/>
  <c r="AK146" i="4"/>
  <c r="X51" i="1"/>
  <c r="V203" i="24"/>
  <c r="X169" i="1" s="1"/>
  <c r="V204" i="24"/>
  <c r="X170" i="1" s="1"/>
  <c r="V209" i="24"/>
  <c r="X175" i="1" s="1"/>
  <c r="V210" i="24"/>
  <c r="X176" i="1" s="1"/>
  <c r="V202" i="24"/>
  <c r="V207" i="24"/>
  <c r="X173" i="1" s="1"/>
  <c r="V211" i="24"/>
  <c r="X177" i="1" s="1"/>
  <c r="V205" i="24"/>
  <c r="X171" i="1" s="1"/>
  <c r="V212" i="24"/>
  <c r="X178" i="1" s="1"/>
  <c r="V213" i="24"/>
  <c r="X179" i="1" s="1"/>
  <c r="M63" i="11"/>
  <c r="AF182" i="24"/>
  <c r="L63" i="11"/>
  <c r="L51" i="1"/>
  <c r="J204" i="24"/>
  <c r="L170" i="1" s="1"/>
  <c r="L251" i="1" s="1"/>
  <c r="J209" i="24"/>
  <c r="L175" i="1" s="1"/>
  <c r="J210" i="24"/>
  <c r="L176" i="1" s="1"/>
  <c r="J202" i="24"/>
  <c r="J207" i="24"/>
  <c r="L173" i="1" s="1"/>
  <c r="L254" i="1" s="1"/>
  <c r="J211" i="24"/>
  <c r="L177" i="1" s="1"/>
  <c r="L258" i="1" s="1"/>
  <c r="J205" i="24"/>
  <c r="L171" i="1" s="1"/>
  <c r="L252" i="1" s="1"/>
  <c r="J213" i="24"/>
  <c r="L179" i="1" s="1"/>
  <c r="J212" i="24"/>
  <c r="L178" i="1" s="1"/>
  <c r="L259" i="1" s="1"/>
  <c r="J203" i="24"/>
  <c r="L169" i="1" s="1"/>
  <c r="L250" i="1" s="1"/>
  <c r="D213" i="2"/>
  <c r="F139" i="1" s="1"/>
  <c r="D148" i="2"/>
  <c r="D210" i="2"/>
  <c r="F136" i="1" s="1"/>
  <c r="D203" i="2"/>
  <c r="F129" i="1" s="1"/>
  <c r="AI146" i="2"/>
  <c r="D202" i="2"/>
  <c r="F51" i="1"/>
  <c r="D207" i="2"/>
  <c r="F133" i="1" s="1"/>
  <c r="D211" i="2"/>
  <c r="F137" i="1" s="1"/>
  <c r="D204" i="2"/>
  <c r="F130" i="1" s="1"/>
  <c r="D209" i="2"/>
  <c r="F135" i="1" s="1"/>
  <c r="D212" i="2"/>
  <c r="F138" i="1" s="1"/>
  <c r="D205" i="2"/>
  <c r="F131" i="1" s="1"/>
  <c r="F208" i="24"/>
  <c r="H174" i="1" s="1"/>
  <c r="H160" i="1"/>
  <c r="H187" i="1" s="1"/>
  <c r="M302" i="1" s="1"/>
  <c r="F199" i="24"/>
  <c r="F200" i="24" s="1"/>
  <c r="E208" i="24"/>
  <c r="G174" i="1" s="1"/>
  <c r="G160" i="1"/>
  <c r="G187" i="1" s="1"/>
  <c r="J302" i="1" s="1"/>
  <c r="E199" i="24"/>
  <c r="E200" i="24" s="1"/>
  <c r="D193" i="24"/>
  <c r="E269" i="18"/>
  <c r="F269" i="18" s="1"/>
  <c r="G269" i="18" s="1"/>
  <c r="H269" i="18" s="1"/>
  <c r="I269" i="18" s="1"/>
  <c r="J269" i="18" s="1"/>
  <c r="K269" i="18" s="1"/>
  <c r="L269" i="18" s="1"/>
  <c r="M269" i="18" s="1"/>
  <c r="N269" i="18" s="1"/>
  <c r="O269" i="18" s="1"/>
  <c r="P269" i="18" s="1"/>
  <c r="Q269" i="18" s="1"/>
  <c r="R269" i="18" s="1"/>
  <c r="S269" i="18" s="1"/>
  <c r="T269" i="18" s="1"/>
  <c r="U269" i="18" s="1"/>
  <c r="V269" i="18" s="1"/>
  <c r="W269" i="18" s="1"/>
  <c r="X269" i="18" s="1"/>
  <c r="Y269" i="18" s="1"/>
  <c r="Z269" i="18" s="1"/>
  <c r="AA269" i="18" s="1"/>
  <c r="AB269" i="18" s="1"/>
  <c r="AC269" i="18" s="1"/>
  <c r="AD269" i="18" s="1"/>
  <c r="AE269" i="18" s="1"/>
  <c r="AF269" i="18" s="1"/>
  <c r="AG269" i="18" s="1"/>
  <c r="AH269" i="18" s="1"/>
  <c r="AI269" i="18" s="1"/>
  <c r="AJ269" i="18" s="1"/>
  <c r="F96" i="1"/>
  <c r="AE208" i="2"/>
  <c r="AG120" i="1"/>
  <c r="AE199" i="2"/>
  <c r="T208" i="2"/>
  <c r="V134" i="1" s="1"/>
  <c r="V120" i="1"/>
  <c r="T199" i="2"/>
  <c r="T200" i="2" s="1"/>
  <c r="R213" i="24"/>
  <c r="T179" i="1" s="1"/>
  <c r="T260" i="1" s="1"/>
  <c r="R205" i="24"/>
  <c r="T171" i="1" s="1"/>
  <c r="T51" i="1"/>
  <c r="R204" i="24"/>
  <c r="T170" i="1" s="1"/>
  <c r="T251" i="1" s="1"/>
  <c r="R211" i="24"/>
  <c r="T177" i="1" s="1"/>
  <c r="T258" i="1" s="1"/>
  <c r="R209" i="24"/>
  <c r="T175" i="1" s="1"/>
  <c r="R212" i="24"/>
  <c r="T178" i="1" s="1"/>
  <c r="T259" i="1" s="1"/>
  <c r="R202" i="24"/>
  <c r="R207" i="24"/>
  <c r="T173" i="1" s="1"/>
  <c r="T254" i="1" s="1"/>
  <c r="R203" i="24"/>
  <c r="T169" i="1" s="1"/>
  <c r="T250" i="1" s="1"/>
  <c r="R210" i="24"/>
  <c r="T176" i="1" s="1"/>
  <c r="T257" i="1" s="1"/>
  <c r="S209" i="2"/>
  <c r="U135" i="1" s="1"/>
  <c r="U51" i="1"/>
  <c r="S210" i="2"/>
  <c r="U136" i="1" s="1"/>
  <c r="S212" i="2"/>
  <c r="U138" i="1" s="1"/>
  <c r="S211" i="2"/>
  <c r="U137" i="1" s="1"/>
  <c r="S213" i="2"/>
  <c r="U139" i="1" s="1"/>
  <c r="S204" i="2"/>
  <c r="U130" i="1" s="1"/>
  <c r="S203" i="2"/>
  <c r="U129" i="1" s="1"/>
  <c r="S202" i="2"/>
  <c r="S207" i="2"/>
  <c r="U133" i="1" s="1"/>
  <c r="S205" i="2"/>
  <c r="U131" i="1" s="1"/>
  <c r="D152" i="2"/>
  <c r="AI150" i="2"/>
  <c r="F55" i="1"/>
  <c r="R57" i="1"/>
  <c r="F52" i="1"/>
  <c r="E209" i="2"/>
  <c r="G135" i="1" s="1"/>
  <c r="E210" i="2"/>
  <c r="G136" i="1" s="1"/>
  <c r="E202" i="2"/>
  <c r="G51" i="1"/>
  <c r="E204" i="2"/>
  <c r="G130" i="1" s="1"/>
  <c r="E211" i="2"/>
  <c r="G137" i="1" s="1"/>
  <c r="E212" i="2"/>
  <c r="G138" i="1" s="1"/>
  <c r="E213" i="2"/>
  <c r="G139" i="1" s="1"/>
  <c r="E207" i="2"/>
  <c r="G133" i="1" s="1"/>
  <c r="E203" i="2"/>
  <c r="G129" i="1" s="1"/>
  <c r="E205" i="2"/>
  <c r="G131" i="1" s="1"/>
  <c r="Q193" i="24"/>
  <c r="S96" i="1"/>
  <c r="P213" i="2"/>
  <c r="R139" i="1" s="1"/>
  <c r="P210" i="2"/>
  <c r="R136" i="1" s="1"/>
  <c r="P204" i="2"/>
  <c r="R130" i="1" s="1"/>
  <c r="P203" i="2"/>
  <c r="R129" i="1" s="1"/>
  <c r="P211" i="2"/>
  <c r="R137" i="1" s="1"/>
  <c r="R51" i="1"/>
  <c r="P207" i="2"/>
  <c r="R133" i="1" s="1"/>
  <c r="P202" i="2"/>
  <c r="P209" i="2"/>
  <c r="R135" i="1" s="1"/>
  <c r="P212" i="2"/>
  <c r="R138" i="1" s="1"/>
  <c r="P205" i="2"/>
  <c r="R131" i="1" s="1"/>
  <c r="AI98" i="1"/>
  <c r="AI104" i="1"/>
  <c r="Y104" i="1"/>
  <c r="Y98" i="1"/>
  <c r="H5" i="2" l="1"/>
  <c r="J5" i="4" s="1"/>
  <c r="J6" i="4" s="1"/>
  <c r="AA250" i="1"/>
  <c r="AA252" i="1"/>
  <c r="AA257" i="1"/>
  <c r="AH257" i="1"/>
  <c r="AA249" i="1"/>
  <c r="AA260" i="1"/>
  <c r="AH249" i="1"/>
  <c r="J251" i="1"/>
  <c r="AA256" i="1"/>
  <c r="AA258" i="1"/>
  <c r="Y251" i="1"/>
  <c r="Y260" i="1"/>
  <c r="AA259" i="1"/>
  <c r="V254" i="1"/>
  <c r="J259" i="1"/>
  <c r="V258" i="1"/>
  <c r="J258" i="1"/>
  <c r="J252" i="1"/>
  <c r="J256" i="1"/>
  <c r="W254" i="1"/>
  <c r="W260" i="1"/>
  <c r="AI152" i="24"/>
  <c r="J57" i="1"/>
  <c r="AG254" i="1"/>
  <c r="U57" i="1"/>
  <c r="Z259" i="1"/>
  <c r="H252" i="1"/>
  <c r="H250" i="1"/>
  <c r="H257" i="1"/>
  <c r="AK56" i="1"/>
  <c r="W249" i="1"/>
  <c r="W257" i="1"/>
  <c r="W259" i="1"/>
  <c r="AH254" i="1"/>
  <c r="W258" i="1"/>
  <c r="M208" i="2"/>
  <c r="O134" i="1" s="1"/>
  <c r="O57" i="1"/>
  <c r="W252" i="1"/>
  <c r="AG252" i="1"/>
  <c r="AI254" i="1"/>
  <c r="W251" i="1"/>
  <c r="AG251" i="1"/>
  <c r="W256" i="1"/>
  <c r="Z256" i="1"/>
  <c r="H254" i="1"/>
  <c r="Y259" i="1"/>
  <c r="N251" i="1"/>
  <c r="AG256" i="1"/>
  <c r="T252" i="1"/>
  <c r="AG257" i="1"/>
  <c r="P258" i="1"/>
  <c r="AH256" i="1"/>
  <c r="AH258" i="1"/>
  <c r="Z254" i="1"/>
  <c r="H259" i="1"/>
  <c r="AH251" i="1"/>
  <c r="AH250" i="1"/>
  <c r="Z249" i="1"/>
  <c r="E208" i="2"/>
  <c r="G134" i="1" s="1"/>
  <c r="G255" i="1" s="1"/>
  <c r="I98" i="1"/>
  <c r="I107" i="1" s="1"/>
  <c r="I278" i="1" s="1"/>
  <c r="M199" i="2"/>
  <c r="M200" i="2" s="1"/>
  <c r="Z251" i="1"/>
  <c r="AG259" i="1"/>
  <c r="Z258" i="1"/>
  <c r="Z260" i="1"/>
  <c r="AF259" i="1"/>
  <c r="E199" i="2"/>
  <c r="E200" i="2" s="1"/>
  <c r="H251" i="1"/>
  <c r="R252" i="1"/>
  <c r="K53" i="1"/>
  <c r="K84" i="1" s="1"/>
  <c r="K86" i="1" s="1"/>
  <c r="H260" i="1"/>
  <c r="AI260" i="1"/>
  <c r="H258" i="1"/>
  <c r="J153" i="24"/>
  <c r="K153" i="24" s="1"/>
  <c r="L153" i="24" s="1"/>
  <c r="M153" i="24" s="1"/>
  <c r="N153" i="24" s="1"/>
  <c r="O153" i="24" s="1"/>
  <c r="P153" i="24" s="1"/>
  <c r="Q153" i="24" s="1"/>
  <c r="R153" i="24" s="1"/>
  <c r="S153" i="24" s="1"/>
  <c r="T153" i="24" s="1"/>
  <c r="U153" i="24" s="1"/>
  <c r="V153" i="24" s="1"/>
  <c r="W153" i="24" s="1"/>
  <c r="X153" i="24" s="1"/>
  <c r="Y153" i="24" s="1"/>
  <c r="Z153" i="24" s="1"/>
  <c r="AA153" i="24" s="1"/>
  <c r="AB153" i="24" s="1"/>
  <c r="AC153" i="24" s="1"/>
  <c r="AD153" i="24" s="1"/>
  <c r="AE153" i="24" s="1"/>
  <c r="AF153" i="24" s="1"/>
  <c r="AG153" i="24" s="1"/>
  <c r="AH153" i="24" s="1"/>
  <c r="I160" i="1"/>
  <c r="I187" i="1" s="1"/>
  <c r="P302" i="1" s="1"/>
  <c r="G208" i="24"/>
  <c r="I174" i="1" s="1"/>
  <c r="I255" i="1" s="1"/>
  <c r="K160" i="1"/>
  <c r="K187" i="1" s="1"/>
  <c r="V302" i="1" s="1"/>
  <c r="AH84" i="1"/>
  <c r="AH86" i="1" s="1"/>
  <c r="T256" i="1"/>
  <c r="AG258" i="1"/>
  <c r="N98" i="1"/>
  <c r="N107" i="1" s="1"/>
  <c r="N278" i="1" s="1"/>
  <c r="N252" i="1"/>
  <c r="Z250" i="1"/>
  <c r="M256" i="1"/>
  <c r="AI258" i="1"/>
  <c r="M258" i="1"/>
  <c r="AI251" i="1"/>
  <c r="N256" i="1"/>
  <c r="M260" i="1"/>
  <c r="AI259" i="1"/>
  <c r="N104" i="1"/>
  <c r="AD295" i="1" s="1"/>
  <c r="M199" i="24"/>
  <c r="M200" i="24" s="1"/>
  <c r="O160" i="1"/>
  <c r="O187" i="1" s="1"/>
  <c r="AH302" i="1" s="1"/>
  <c r="N249" i="1"/>
  <c r="M259" i="1"/>
  <c r="AI249" i="1"/>
  <c r="N257" i="1"/>
  <c r="I254" i="1"/>
  <c r="M251" i="1"/>
  <c r="AI252" i="1"/>
  <c r="Z257" i="1"/>
  <c r="L257" i="1"/>
  <c r="AF256" i="1"/>
  <c r="Y249" i="1"/>
  <c r="AF252" i="1"/>
  <c r="I260" i="1"/>
  <c r="L260" i="1"/>
  <c r="M257" i="1"/>
  <c r="AI256" i="1"/>
  <c r="N258" i="1"/>
  <c r="N260" i="1"/>
  <c r="I256" i="1"/>
  <c r="I208" i="24"/>
  <c r="K174" i="1" s="1"/>
  <c r="Q105" i="1"/>
  <c r="AN295" i="1" s="1"/>
  <c r="AN307" i="1" s="1"/>
  <c r="I252" i="1"/>
  <c r="L256" i="1"/>
  <c r="I259" i="1"/>
  <c r="I250" i="1"/>
  <c r="M254" i="1"/>
  <c r="I257" i="1"/>
  <c r="N254" i="1"/>
  <c r="N259" i="1"/>
  <c r="AI257" i="1"/>
  <c r="I258" i="1"/>
  <c r="AI250" i="1"/>
  <c r="AH259" i="1"/>
  <c r="Y258" i="1"/>
  <c r="Y254" i="1"/>
  <c r="Z252" i="1"/>
  <c r="Y252" i="1"/>
  <c r="M250" i="1"/>
  <c r="AF251" i="1"/>
  <c r="M252" i="1"/>
  <c r="I251" i="1"/>
  <c r="M249" i="1"/>
  <c r="W180" i="24"/>
  <c r="W182" i="24" s="1"/>
  <c r="Y53" i="1"/>
  <c r="Y84" i="1" s="1"/>
  <c r="Y86" i="1" s="1"/>
  <c r="N126" i="1"/>
  <c r="H98" i="1"/>
  <c r="H107" i="1" s="1"/>
  <c r="H278" i="1" s="1"/>
  <c r="H126" i="1"/>
  <c r="H105" i="1"/>
  <c r="F186" i="24" s="1"/>
  <c r="G98" i="1"/>
  <c r="G107" i="1" s="1"/>
  <c r="G278" i="1" s="1"/>
  <c r="P98" i="1"/>
  <c r="P107" i="1" s="1"/>
  <c r="P278" i="1" s="1"/>
  <c r="K104" i="1"/>
  <c r="U295" i="1" s="1"/>
  <c r="P104" i="1"/>
  <c r="N186" i="2" s="1"/>
  <c r="J98" i="1"/>
  <c r="J107" i="1" s="1"/>
  <c r="J278" i="1" s="1"/>
  <c r="V251" i="1"/>
  <c r="V257" i="1"/>
  <c r="AJ19" i="18"/>
  <c r="AJ19" i="17"/>
  <c r="R257" i="1"/>
  <c r="O199" i="2"/>
  <c r="O200" i="2" s="1"/>
  <c r="Q120" i="1"/>
  <c r="Q126" i="1" s="1"/>
  <c r="AJ70" i="18"/>
  <c r="AJ51" i="18"/>
  <c r="AJ60" i="17"/>
  <c r="AJ64" i="18"/>
  <c r="AJ76" i="17"/>
  <c r="AJ76" i="18"/>
  <c r="AJ70" i="17"/>
  <c r="AJ51" i="17"/>
  <c r="AJ64" i="17"/>
  <c r="J64" i="15"/>
  <c r="AJ60" i="18"/>
  <c r="X258" i="1"/>
  <c r="X256" i="1"/>
  <c r="R256" i="1"/>
  <c r="R258" i="1"/>
  <c r="R260" i="1"/>
  <c r="R251" i="1"/>
  <c r="AJ252" i="1"/>
  <c r="X257" i="1"/>
  <c r="AJ259" i="1"/>
  <c r="X250" i="1"/>
  <c r="X252" i="1"/>
  <c r="V259" i="1"/>
  <c r="AJ254" i="1"/>
  <c r="R250" i="1"/>
  <c r="X251" i="1"/>
  <c r="AJ251" i="1"/>
  <c r="R259" i="1"/>
  <c r="X259" i="1"/>
  <c r="AJ258" i="1"/>
  <c r="V256" i="1"/>
  <c r="AJ260" i="1"/>
  <c r="AB98" i="1"/>
  <c r="AB107" i="1" s="1"/>
  <c r="AB278" i="1" s="1"/>
  <c r="AB290" i="1" s="1"/>
  <c r="R254" i="1"/>
  <c r="AI53" i="1"/>
  <c r="AI84" i="1" s="1"/>
  <c r="AI86" i="1" s="1"/>
  <c r="AI147" i="2"/>
  <c r="AJ250" i="1"/>
  <c r="AJ39" i="18"/>
  <c r="AJ97" i="18"/>
  <c r="AJ75" i="17"/>
  <c r="AJ75" i="18"/>
  <c r="AJ26" i="18"/>
  <c r="V260" i="1"/>
  <c r="V250" i="1"/>
  <c r="AJ15" i="17"/>
  <c r="AJ38" i="17"/>
  <c r="X260" i="1"/>
  <c r="AI147" i="24"/>
  <c r="K62" i="11"/>
  <c r="L62" i="11" s="1"/>
  <c r="M62" i="11" s="1"/>
  <c r="AJ36" i="17"/>
  <c r="AJ24" i="17"/>
  <c r="AJ26" i="17"/>
  <c r="AJ256" i="1"/>
  <c r="AJ28" i="17"/>
  <c r="AJ36" i="18"/>
  <c r="AJ97" i="17"/>
  <c r="AB257" i="1"/>
  <c r="AJ33" i="18"/>
  <c r="AJ28" i="18"/>
  <c r="X254" i="1"/>
  <c r="AJ257" i="1"/>
  <c r="AJ39" i="17"/>
  <c r="U180" i="24"/>
  <c r="U182" i="24" s="1"/>
  <c r="W53" i="1"/>
  <c r="W84" i="1" s="1"/>
  <c r="W86" i="1" s="1"/>
  <c r="AJ24" i="18"/>
  <c r="AJ38" i="18"/>
  <c r="AJ33" i="17"/>
  <c r="AJ15" i="18"/>
  <c r="AG199" i="24"/>
  <c r="AG208" i="24"/>
  <c r="AI174" i="1" s="1"/>
  <c r="AE160" i="1"/>
  <c r="AE187" i="1" s="1"/>
  <c r="CD302" i="1" s="1"/>
  <c r="AC208" i="24"/>
  <c r="AE174" i="1" s="1"/>
  <c r="AE255" i="1" s="1"/>
  <c r="AD199" i="2"/>
  <c r="AF120" i="1"/>
  <c r="AF126" i="1" s="1"/>
  <c r="L84" i="1"/>
  <c r="AJ92" i="18"/>
  <c r="AM62" i="15"/>
  <c r="AE98" i="1"/>
  <c r="AE107" i="1" s="1"/>
  <c r="AE278" i="1" s="1"/>
  <c r="AE290" i="1" s="1"/>
  <c r="AE126" i="1"/>
  <c r="AB254" i="1"/>
  <c r="X126" i="1"/>
  <c r="AB126" i="1"/>
  <c r="AC254" i="1"/>
  <c r="AD257" i="1"/>
  <c r="AC250" i="1"/>
  <c r="AB259" i="1"/>
  <c r="Q250" i="1"/>
  <c r="AB260" i="1"/>
  <c r="AD250" i="1"/>
  <c r="AB258" i="1"/>
  <c r="W126" i="1"/>
  <c r="R199" i="2"/>
  <c r="R200" i="2" s="1"/>
  <c r="V98" i="1"/>
  <c r="V107" i="1" s="1"/>
  <c r="V278" i="1" s="1"/>
  <c r="AD126" i="1"/>
  <c r="AD98" i="1"/>
  <c r="AD107" i="1" s="1"/>
  <c r="AD278" i="1" s="1"/>
  <c r="AD290" i="1" s="1"/>
  <c r="M98" i="1"/>
  <c r="M107" i="1" s="1"/>
  <c r="M278" i="1" s="1"/>
  <c r="M126" i="1"/>
  <c r="W98" i="1"/>
  <c r="W107" i="1" s="1"/>
  <c r="W278" i="1" s="1"/>
  <c r="AD258" i="1"/>
  <c r="Q259" i="1"/>
  <c r="P260" i="1"/>
  <c r="AD260" i="1"/>
  <c r="AB250" i="1"/>
  <c r="Q260" i="1"/>
  <c r="Q256" i="1"/>
  <c r="AC251" i="1"/>
  <c r="P259" i="1"/>
  <c r="AB249" i="1"/>
  <c r="AC256" i="1"/>
  <c r="AC258" i="1"/>
  <c r="AB251" i="1"/>
  <c r="AK52" i="1"/>
  <c r="R208" i="24"/>
  <c r="T174" i="1" s="1"/>
  <c r="T160" i="1"/>
  <c r="T187" i="1" s="1"/>
  <c r="AW302" i="1" s="1"/>
  <c r="AC257" i="1"/>
  <c r="AB252" i="1"/>
  <c r="M53" i="1"/>
  <c r="M84" i="1" s="1"/>
  <c r="M86" i="1" s="1"/>
  <c r="K180" i="2"/>
  <c r="K182" i="2" s="1"/>
  <c r="AB256" i="1"/>
  <c r="O249" i="1"/>
  <c r="P251" i="1"/>
  <c r="AD254" i="1"/>
  <c r="AD251" i="1"/>
  <c r="AC260" i="1"/>
  <c r="Q251" i="1"/>
  <c r="AC259" i="1"/>
  <c r="P257" i="1"/>
  <c r="AJ98" i="1"/>
  <c r="AJ107" i="1" s="1"/>
  <c r="AJ278" i="1" s="1"/>
  <c r="AJ126" i="1"/>
  <c r="AJ22" i="17"/>
  <c r="W208" i="2"/>
  <c r="Y134" i="1" s="1"/>
  <c r="M160" i="1"/>
  <c r="M187" i="1" s="1"/>
  <c r="AB302" i="1" s="1"/>
  <c r="AG98" i="1"/>
  <c r="AG107" i="1" s="1"/>
  <c r="AG278" i="1" s="1"/>
  <c r="AG290" i="1" s="1"/>
  <c r="O256" i="1"/>
  <c r="P254" i="1"/>
  <c r="AA120" i="1"/>
  <c r="AA147" i="1" s="1"/>
  <c r="BQ302" i="1" s="1"/>
  <c r="Q258" i="1"/>
  <c r="O254" i="1"/>
  <c r="P252" i="1"/>
  <c r="P256" i="1"/>
  <c r="W199" i="24"/>
  <c r="W200" i="24" s="1"/>
  <c r="AD252" i="1"/>
  <c r="AC252" i="1"/>
  <c r="AG199" i="2"/>
  <c r="AI120" i="1"/>
  <c r="AI126" i="1" s="1"/>
  <c r="P249" i="1"/>
  <c r="Y160" i="1"/>
  <c r="Y187" i="1" s="1"/>
  <c r="BL302" i="1" s="1"/>
  <c r="O260" i="1"/>
  <c r="U98" i="1"/>
  <c r="U107" i="1" s="1"/>
  <c r="U278" i="1" s="1"/>
  <c r="O257" i="1"/>
  <c r="AD256" i="1"/>
  <c r="O251" i="1"/>
  <c r="AJ81" i="18"/>
  <c r="Z104" i="1"/>
  <c r="X186" i="2" s="1"/>
  <c r="P250" i="1"/>
  <c r="AJ22" i="18"/>
  <c r="AJ41" i="18"/>
  <c r="AJ41" i="17"/>
  <c r="AJ78" i="17"/>
  <c r="AJ45" i="18"/>
  <c r="AJ10" i="17"/>
  <c r="Q254" i="1"/>
  <c r="N53" i="1"/>
  <c r="N84" i="1" s="1"/>
  <c r="N86" i="1" s="1"/>
  <c r="L180" i="2"/>
  <c r="L182" i="2" s="1"/>
  <c r="Z180" i="2"/>
  <c r="Z182" i="2" s="1"/>
  <c r="AB53" i="1"/>
  <c r="AB84" i="1" s="1"/>
  <c r="AB86" i="1" s="1"/>
  <c r="O258" i="1"/>
  <c r="AJ17" i="17"/>
  <c r="AJ42" i="17"/>
  <c r="AJ61" i="18"/>
  <c r="AJ10" i="18"/>
  <c r="Y180" i="2"/>
  <c r="Y182" i="2" s="1"/>
  <c r="AA53" i="1"/>
  <c r="AA84" i="1" s="1"/>
  <c r="AA86" i="1" s="1"/>
  <c r="AJ31" i="18"/>
  <c r="AJ31" i="17"/>
  <c r="AJ52" i="17"/>
  <c r="AJ87" i="18"/>
  <c r="AJ72" i="18"/>
  <c r="AJ45" i="17"/>
  <c r="AJ88" i="17"/>
  <c r="AJ78" i="18"/>
  <c r="Z53" i="1"/>
  <c r="Z84" i="1" s="1"/>
  <c r="Z86" i="1" s="1"/>
  <c r="X180" i="2"/>
  <c r="X182" i="2" s="1"/>
  <c r="AD259" i="1"/>
  <c r="AJ88" i="18"/>
  <c r="O250" i="1"/>
  <c r="AJ72" i="17"/>
  <c r="AJ42" i="18"/>
  <c r="AJ4" i="18"/>
  <c r="T133" i="17"/>
  <c r="S184" i="2" s="1"/>
  <c r="M180" i="2"/>
  <c r="M182" i="2" s="1"/>
  <c r="O53" i="1"/>
  <c r="AJ17" i="18"/>
  <c r="AJ61" i="17"/>
  <c r="O133" i="17"/>
  <c r="N184" i="2" s="1"/>
  <c r="Z126" i="1"/>
  <c r="AJ87" i="17"/>
  <c r="O252" i="1"/>
  <c r="AJ52" i="18"/>
  <c r="AJ7" i="18"/>
  <c r="AJ55" i="17"/>
  <c r="AJ81" i="17"/>
  <c r="D180" i="24"/>
  <c r="D149" i="24"/>
  <c r="E149" i="24" s="1"/>
  <c r="F149" i="24" s="1"/>
  <c r="G149" i="24" s="1"/>
  <c r="H149" i="24" s="1"/>
  <c r="I149" i="24" s="1"/>
  <c r="J149" i="24" s="1"/>
  <c r="K149" i="24" s="1"/>
  <c r="L149" i="24" s="1"/>
  <c r="M149" i="24" s="1"/>
  <c r="N149" i="24" s="1"/>
  <c r="O149" i="24" s="1"/>
  <c r="P149" i="24" s="1"/>
  <c r="Q149" i="24" s="1"/>
  <c r="R149" i="24" s="1"/>
  <c r="S149" i="24" s="1"/>
  <c r="T149" i="24" s="1"/>
  <c r="U149" i="24" s="1"/>
  <c r="V149" i="24" s="1"/>
  <c r="W149" i="24" s="1"/>
  <c r="X149" i="24" s="1"/>
  <c r="Y149" i="24" s="1"/>
  <c r="Z149" i="24" s="1"/>
  <c r="AA149" i="24" s="1"/>
  <c r="AB149" i="24" s="1"/>
  <c r="AC149" i="24" s="1"/>
  <c r="AD149" i="24" s="1"/>
  <c r="AE149" i="24" s="1"/>
  <c r="AF149" i="24" s="1"/>
  <c r="AG149" i="24" s="1"/>
  <c r="AH149" i="24" s="1"/>
  <c r="AJ84" i="18"/>
  <c r="AJ54" i="18"/>
  <c r="AJ84" i="17"/>
  <c r="Q252" i="1"/>
  <c r="AJ7" i="17"/>
  <c r="AJ4" i="17"/>
  <c r="AJ55" i="18"/>
  <c r="Q257" i="1"/>
  <c r="X98" i="1"/>
  <c r="X107" i="1" s="1"/>
  <c r="X278" i="1" s="1"/>
  <c r="O259" i="1"/>
  <c r="N180" i="2"/>
  <c r="N182" i="2" s="1"/>
  <c r="P53" i="1"/>
  <c r="P84" i="1" s="1"/>
  <c r="AJ54" i="17"/>
  <c r="T120" i="1"/>
  <c r="T126" i="1" s="1"/>
  <c r="W199" i="2"/>
  <c r="W200" i="2" s="1"/>
  <c r="W105" i="1"/>
  <c r="BF295" i="1" s="1"/>
  <c r="BF307" i="1" s="1"/>
  <c r="AD105" i="1"/>
  <c r="AB186" i="24" s="1"/>
  <c r="G250" i="1"/>
  <c r="G258" i="1"/>
  <c r="G251" i="1"/>
  <c r="G252" i="1"/>
  <c r="U250" i="1"/>
  <c r="U256" i="1"/>
  <c r="U251" i="1"/>
  <c r="G256" i="1"/>
  <c r="G259" i="1"/>
  <c r="U252" i="1"/>
  <c r="U260" i="1"/>
  <c r="Y208" i="2"/>
  <c r="AA134" i="1" s="1"/>
  <c r="Q199" i="2"/>
  <c r="Q200" i="2" s="1"/>
  <c r="S120" i="1"/>
  <c r="S126" i="1" s="1"/>
  <c r="AE251" i="1"/>
  <c r="S251" i="1"/>
  <c r="X208" i="24"/>
  <c r="Z174" i="1" s="1"/>
  <c r="X199" i="24"/>
  <c r="K199" i="24"/>
  <c r="K200" i="24" s="1"/>
  <c r="R166" i="1"/>
  <c r="N166" i="1"/>
  <c r="Y166" i="1"/>
  <c r="Y247" i="1" s="1"/>
  <c r="AF105" i="1"/>
  <c r="AD186" i="24" s="1"/>
  <c r="H166" i="1"/>
  <c r="G166" i="1"/>
  <c r="G247" i="1" s="1"/>
  <c r="Q166" i="1"/>
  <c r="AI166" i="1"/>
  <c r="P166" i="1"/>
  <c r="AA180" i="2"/>
  <c r="AC53" i="1"/>
  <c r="V133" i="18"/>
  <c r="N133" i="18"/>
  <c r="AE133" i="18"/>
  <c r="O214" i="2"/>
  <c r="Q128" i="1"/>
  <c r="Q249" i="1" s="1"/>
  <c r="AJ86" i="18"/>
  <c r="AK55" i="1"/>
  <c r="F57" i="1"/>
  <c r="S214" i="2"/>
  <c r="U128" i="1"/>
  <c r="F128" i="1"/>
  <c r="AJ46" i="17"/>
  <c r="J133" i="17"/>
  <c r="T168" i="1"/>
  <c r="T249" i="1" s="1"/>
  <c r="F250" i="1"/>
  <c r="AK129" i="1"/>
  <c r="AJ89" i="17"/>
  <c r="Z166" i="1"/>
  <c r="P147" i="1"/>
  <c r="AJ302" i="1" s="1"/>
  <c r="P241" i="1"/>
  <c r="P268" i="1" s="1"/>
  <c r="P285" i="1" s="1"/>
  <c r="F104" i="1"/>
  <c r="F98" i="1"/>
  <c r="E186" i="24"/>
  <c r="J295" i="1"/>
  <c r="J307" i="1" s="1"/>
  <c r="G147" i="1"/>
  <c r="I302" i="1" s="1"/>
  <c r="G241" i="1"/>
  <c r="G268" i="1" s="1"/>
  <c r="G285" i="1" s="1"/>
  <c r="AJ62" i="18"/>
  <c r="AJ62" i="17"/>
  <c r="Z134" i="1"/>
  <c r="X214" i="2"/>
  <c r="J186" i="24"/>
  <c r="Y295" i="1"/>
  <c r="Y307" i="1" s="1"/>
  <c r="S186" i="2"/>
  <c r="AY295" i="1"/>
  <c r="K134" i="1"/>
  <c r="I214" i="2"/>
  <c r="AK169" i="1"/>
  <c r="AH134" i="1"/>
  <c r="AF214" i="2"/>
  <c r="AJ44" i="18"/>
  <c r="R186" i="2"/>
  <c r="AV295" i="1"/>
  <c r="I186" i="24"/>
  <c r="V295" i="1"/>
  <c r="J53" i="1"/>
  <c r="AH105" i="1"/>
  <c r="W133" i="18"/>
  <c r="AI133" i="18"/>
  <c r="I133" i="18"/>
  <c r="Q180" i="2"/>
  <c r="S53" i="1"/>
  <c r="Z186" i="2"/>
  <c r="BT295" i="1"/>
  <c r="BT307" i="1" s="1"/>
  <c r="AE258" i="1"/>
  <c r="AJ59" i="18"/>
  <c r="D208" i="24"/>
  <c r="F160" i="1"/>
  <c r="F166" i="1" s="1"/>
  <c r="D199" i="24"/>
  <c r="D200" i="24" s="1"/>
  <c r="AG147" i="1"/>
  <c r="CI302" i="1" s="1"/>
  <c r="AJ50" i="17"/>
  <c r="AJ32" i="17"/>
  <c r="U147" i="1"/>
  <c r="AY302" i="1" s="1"/>
  <c r="G186" i="2"/>
  <c r="O295" i="1"/>
  <c r="K147" i="1"/>
  <c r="U302" i="1" s="1"/>
  <c r="D153" i="2"/>
  <c r="E153" i="2" s="1"/>
  <c r="F153" i="2" s="1"/>
  <c r="G153" i="2" s="1"/>
  <c r="H153" i="2" s="1"/>
  <c r="I153" i="2" s="1"/>
  <c r="J153" i="2" s="1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Z153" i="2" s="1"/>
  <c r="AA153" i="2" s="1"/>
  <c r="AB153" i="2" s="1"/>
  <c r="AC153" i="2" s="1"/>
  <c r="AD153" i="2" s="1"/>
  <c r="AE153" i="2" s="1"/>
  <c r="AF153" i="2" s="1"/>
  <c r="AG153" i="2" s="1"/>
  <c r="AH153" i="2" s="1"/>
  <c r="AI152" i="2"/>
  <c r="AG134" i="1"/>
  <c r="AE214" i="2"/>
  <c r="G133" i="17"/>
  <c r="P133" i="17"/>
  <c r="V133" i="17"/>
  <c r="AJ65" i="18"/>
  <c r="V186" i="24"/>
  <c r="BI295" i="1"/>
  <c r="BI307" i="1" s="1"/>
  <c r="P126" i="1"/>
  <c r="U105" i="1"/>
  <c r="AD186" i="2"/>
  <c r="CF295" i="1"/>
  <c r="CF307" i="1" s="1"/>
  <c r="L166" i="1"/>
  <c r="AJ83" i="18"/>
  <c r="AK175" i="1"/>
  <c r="H214" i="2"/>
  <c r="J128" i="1"/>
  <c r="J249" i="1" s="1"/>
  <c r="X133" i="18"/>
  <c r="O133" i="18"/>
  <c r="U133" i="18"/>
  <c r="S256" i="1"/>
  <c r="AE250" i="1"/>
  <c r="AJ241" i="1"/>
  <c r="AJ268" i="1" s="1"/>
  <c r="AJ285" i="1" s="1"/>
  <c r="AJ147" i="1"/>
  <c r="CR302" i="1" s="1"/>
  <c r="AB186" i="2"/>
  <c r="BZ295" i="1"/>
  <c r="BZ307" i="1" s="1"/>
  <c r="F257" i="1"/>
  <c r="AK136" i="1"/>
  <c r="X186" i="24"/>
  <c r="BO295" i="1"/>
  <c r="BO307" i="1" s="1"/>
  <c r="P134" i="1"/>
  <c r="N214" i="2"/>
  <c r="AI107" i="1"/>
  <c r="AI278" i="1" s="1"/>
  <c r="AI290" i="1" s="1"/>
  <c r="E180" i="2"/>
  <c r="G53" i="1"/>
  <c r="S133" i="17"/>
  <c r="AB133" i="17"/>
  <c r="AH133" i="17"/>
  <c r="AJ95" i="18"/>
  <c r="U258" i="1"/>
  <c r="V147" i="1"/>
  <c r="BB302" i="1" s="1"/>
  <c r="AI148" i="2"/>
  <c r="D180" i="2"/>
  <c r="D149" i="2"/>
  <c r="E149" i="2" s="1"/>
  <c r="F149" i="2" s="1"/>
  <c r="G149" i="2" s="1"/>
  <c r="H149" i="2" s="1"/>
  <c r="I149" i="2" s="1"/>
  <c r="J149" i="2" s="1"/>
  <c r="K149" i="2" s="1"/>
  <c r="L149" i="2" s="1"/>
  <c r="M149" i="2" s="1"/>
  <c r="N149" i="2" s="1"/>
  <c r="O149" i="2" s="1"/>
  <c r="P149" i="2" s="1"/>
  <c r="Q149" i="2" s="1"/>
  <c r="R149" i="2" s="1"/>
  <c r="S149" i="2" s="1"/>
  <c r="T149" i="2" s="1"/>
  <c r="U149" i="2" s="1"/>
  <c r="V149" i="2" s="1"/>
  <c r="W149" i="2" s="1"/>
  <c r="X149" i="2" s="1"/>
  <c r="Y149" i="2" s="1"/>
  <c r="Z149" i="2" s="1"/>
  <c r="AA149" i="2" s="1"/>
  <c r="AB149" i="2" s="1"/>
  <c r="AC149" i="2" s="1"/>
  <c r="AD149" i="2" s="1"/>
  <c r="AE149" i="2" s="1"/>
  <c r="AF149" i="2" s="1"/>
  <c r="AG149" i="2" s="1"/>
  <c r="AH149" i="2" s="1"/>
  <c r="F53" i="1"/>
  <c r="AJ21" i="18"/>
  <c r="V126" i="1"/>
  <c r="D208" i="2"/>
  <c r="F134" i="1" s="1"/>
  <c r="F120" i="1"/>
  <c r="F126" i="1" s="1"/>
  <c r="D199" i="2"/>
  <c r="D200" i="2" s="1"/>
  <c r="X166" i="1"/>
  <c r="AJ71" i="17"/>
  <c r="AJ92" i="17"/>
  <c r="AJ53" i="18"/>
  <c r="O174" i="1"/>
  <c r="M214" i="24"/>
  <c r="S180" i="24"/>
  <c r="AK178" i="1"/>
  <c r="AJ68" i="17"/>
  <c r="AD84" i="1"/>
  <c r="AA105" i="1"/>
  <c r="T107" i="1"/>
  <c r="T278" i="1" s="1"/>
  <c r="AF208" i="24"/>
  <c r="AH160" i="1"/>
  <c r="AH187" i="1" s="1"/>
  <c r="CM302" i="1" s="1"/>
  <c r="AF199" i="24"/>
  <c r="Z133" i="18"/>
  <c r="P133" i="18"/>
  <c r="AG133" i="18"/>
  <c r="Q214" i="2"/>
  <c r="S128" i="1"/>
  <c r="R174" i="1"/>
  <c r="P214" i="24"/>
  <c r="AE254" i="1"/>
  <c r="N174" i="1"/>
  <c r="L214" i="24"/>
  <c r="AG168" i="1"/>
  <c r="AG249" i="1" s="1"/>
  <c r="AG105" i="1"/>
  <c r="AJ134" i="1"/>
  <c r="AJ255" i="1" s="1"/>
  <c r="AH214" i="2"/>
  <c r="W186" i="2"/>
  <c r="BK295" i="1"/>
  <c r="AG133" i="17"/>
  <c r="W174" i="1"/>
  <c r="U214" i="24"/>
  <c r="AF107" i="1"/>
  <c r="AF278" i="1" s="1"/>
  <c r="AF290" i="1" s="1"/>
  <c r="M186" i="24"/>
  <c r="AH295" i="1"/>
  <c r="T134" i="1"/>
  <c r="R214" i="2"/>
  <c r="AJ68" i="18"/>
  <c r="E180" i="24"/>
  <c r="AI148" i="24"/>
  <c r="AH214" i="24"/>
  <c r="AJ168" i="1"/>
  <c r="AJ249" i="1" s="1"/>
  <c r="Q174" i="1"/>
  <c r="Q255" i="1" s="1"/>
  <c r="O214" i="24"/>
  <c r="Z107" i="1"/>
  <c r="Z278" i="1" s="1"/>
  <c r="Z290" i="1" s="1"/>
  <c r="Q180" i="24"/>
  <c r="J241" i="1"/>
  <c r="J268" i="1" s="1"/>
  <c r="J285" i="1" s="1"/>
  <c r="J147" i="1"/>
  <c r="R302" i="1" s="1"/>
  <c r="H133" i="18"/>
  <c r="AJ14" i="18"/>
  <c r="E133" i="18"/>
  <c r="M133" i="18"/>
  <c r="AE260" i="1"/>
  <c r="AA133" i="17"/>
  <c r="M174" i="1"/>
  <c r="K214" i="24"/>
  <c r="G128" i="1"/>
  <c r="U259" i="1"/>
  <c r="AH186" i="2"/>
  <c r="CR295" i="1"/>
  <c r="CR307" i="1" s="1"/>
  <c r="F252" i="1"/>
  <c r="AK131" i="1"/>
  <c r="F260" i="1"/>
  <c r="AK139" i="1"/>
  <c r="K186" i="24"/>
  <c r="AB295" i="1"/>
  <c r="G257" i="1"/>
  <c r="U133" i="17"/>
  <c r="Q133" i="17"/>
  <c r="W133" i="17"/>
  <c r="U257" i="1"/>
  <c r="F259" i="1"/>
  <c r="AK138" i="1"/>
  <c r="V180" i="24"/>
  <c r="X53" i="1"/>
  <c r="T186" i="2"/>
  <c r="BB295" i="1"/>
  <c r="U186" i="2"/>
  <c r="BE295" i="1"/>
  <c r="H186" i="24"/>
  <c r="S295" i="1"/>
  <c r="S307" i="1" s="1"/>
  <c r="AJ79" i="18"/>
  <c r="AJ53" i="17"/>
  <c r="AF166" i="1"/>
  <c r="AJ23" i="17"/>
  <c r="AK177" i="1"/>
  <c r="AH180" i="24"/>
  <c r="AJ53" i="1"/>
  <c r="V105" i="1"/>
  <c r="AC180" i="24"/>
  <c r="AB182" i="2"/>
  <c r="Y208" i="24"/>
  <c r="AA160" i="1"/>
  <c r="AA187" i="1" s="1"/>
  <c r="BR302" i="1" s="1"/>
  <c r="Y199" i="24"/>
  <c r="K186" i="2"/>
  <c r="AA295" i="1"/>
  <c r="AJ44" i="17"/>
  <c r="AJ98" i="17"/>
  <c r="G180" i="2"/>
  <c r="I53" i="1"/>
  <c r="AJ74" i="17"/>
  <c r="AA133" i="18"/>
  <c r="Q133" i="18"/>
  <c r="Y133" i="18"/>
  <c r="S250" i="1"/>
  <c r="Y147" i="1"/>
  <c r="BK302" i="1" s="1"/>
  <c r="AE259" i="1"/>
  <c r="Q107" i="1"/>
  <c r="Q278" i="1" s="1"/>
  <c r="AE208" i="24"/>
  <c r="AG174" i="1" s="1"/>
  <c r="AE199" i="24"/>
  <c r="AG160" i="1"/>
  <c r="AG187" i="1" s="1"/>
  <c r="CJ302" i="1" s="1"/>
  <c r="R84" i="1"/>
  <c r="AF133" i="17"/>
  <c r="AJ50" i="18"/>
  <c r="Z241" i="1"/>
  <c r="Z268" i="1" s="1"/>
  <c r="Z285" i="1" s="1"/>
  <c r="Z147" i="1"/>
  <c r="BN302" i="1" s="1"/>
  <c r="AK173" i="1"/>
  <c r="AH147" i="1"/>
  <c r="CL302" i="1" s="1"/>
  <c r="AG186" i="2"/>
  <c r="CO295" i="1"/>
  <c r="CO307" i="1" s="1"/>
  <c r="S105" i="1"/>
  <c r="AJ14" i="17"/>
  <c r="E133" i="17"/>
  <c r="S208" i="24"/>
  <c r="U174" i="1" s="1"/>
  <c r="U255" i="1" s="1"/>
  <c r="S199" i="24"/>
  <c r="S200" i="24" s="1"/>
  <c r="U160" i="1"/>
  <c r="U187" i="1" s="1"/>
  <c r="AZ302" i="1" s="1"/>
  <c r="Q208" i="24"/>
  <c r="S174" i="1" s="1"/>
  <c r="S255" i="1" s="1"/>
  <c r="S160" i="1"/>
  <c r="S187" i="1" s="1"/>
  <c r="AT302" i="1" s="1"/>
  <c r="Q199" i="24"/>
  <c r="Q200" i="24" s="1"/>
  <c r="Y133" i="17"/>
  <c r="AC133" i="17"/>
  <c r="AI133" i="17"/>
  <c r="AJ46" i="18"/>
  <c r="F256" i="1"/>
  <c r="AK135" i="1"/>
  <c r="AJ89" i="18"/>
  <c r="W241" i="1"/>
  <c r="W268" i="1" s="1"/>
  <c r="W285" i="1" s="1"/>
  <c r="W147" i="1"/>
  <c r="BE302" i="1" s="1"/>
  <c r="AC128" i="1"/>
  <c r="AC249" i="1" s="1"/>
  <c r="J166" i="1"/>
  <c r="Y186" i="2"/>
  <c r="BQ295" i="1"/>
  <c r="BQ307" i="1" s="1"/>
  <c r="AJ79" i="17"/>
  <c r="AJ80" i="18"/>
  <c r="M147" i="1"/>
  <c r="AA302" i="1" s="1"/>
  <c r="AK170" i="1"/>
  <c r="F186" i="2"/>
  <c r="L295" i="1"/>
  <c r="AJ98" i="18"/>
  <c r="AC104" i="1"/>
  <c r="AC98" i="1"/>
  <c r="J133" i="18"/>
  <c r="AC133" i="18"/>
  <c r="H5" i="24"/>
  <c r="J5" i="5" s="1"/>
  <c r="J6" i="5" s="1"/>
  <c r="S258" i="1"/>
  <c r="AJ86" i="17"/>
  <c r="AC214" i="2"/>
  <c r="AE128" i="1"/>
  <c r="O186" i="2"/>
  <c r="AM295" i="1"/>
  <c r="AH186" i="24"/>
  <c r="CS295" i="1"/>
  <c r="CS307" i="1" s="1"/>
  <c r="P174" i="1"/>
  <c r="N214" i="24"/>
  <c r="P182" i="2"/>
  <c r="AB133" i="18"/>
  <c r="F133" i="18"/>
  <c r="S257" i="1"/>
  <c r="AH126" i="1"/>
  <c r="AE257" i="1"/>
  <c r="AJ166" i="1"/>
  <c r="M134" i="1"/>
  <c r="K214" i="2"/>
  <c r="F258" i="1"/>
  <c r="AK137" i="1"/>
  <c r="R104" i="1"/>
  <c r="R98" i="1"/>
  <c r="AC105" i="1"/>
  <c r="I147" i="1"/>
  <c r="O302" i="1" s="1"/>
  <c r="AJ65" i="17"/>
  <c r="AJ77" i="17"/>
  <c r="H241" i="1"/>
  <c r="H268" i="1" s="1"/>
  <c r="H285" i="1" s="1"/>
  <c r="H147" i="1"/>
  <c r="L302" i="1" s="1"/>
  <c r="E186" i="2"/>
  <c r="I295" i="1"/>
  <c r="AD180" i="24"/>
  <c r="AF53" i="1"/>
  <c r="AK171" i="1"/>
  <c r="AA208" i="2"/>
  <c r="AC134" i="1" s="1"/>
  <c r="AC120" i="1"/>
  <c r="AA199" i="2"/>
  <c r="F180" i="24"/>
  <c r="H53" i="1"/>
  <c r="K133" i="18"/>
  <c r="R133" i="18"/>
  <c r="S252" i="1"/>
  <c r="AF186" i="2"/>
  <c r="CL295" i="1"/>
  <c r="CL307" i="1" s="1"/>
  <c r="AC180" i="2"/>
  <c r="AE53" i="1"/>
  <c r="O180" i="2"/>
  <c r="Q53" i="1"/>
  <c r="J126" i="1"/>
  <c r="AE186" i="2"/>
  <c r="CI295" i="1"/>
  <c r="CI307" i="1" s="1"/>
  <c r="AC186" i="2"/>
  <c r="CC295" i="1"/>
  <c r="CC307" i="1" s="1"/>
  <c r="R128" i="1"/>
  <c r="R249" i="1" s="1"/>
  <c r="L133" i="17"/>
  <c r="S180" i="2"/>
  <c r="U53" i="1"/>
  <c r="W134" i="1"/>
  <c r="U214" i="2"/>
  <c r="R186" i="24"/>
  <c r="AW295" i="1"/>
  <c r="AB214" i="2"/>
  <c r="AD128" i="1"/>
  <c r="AD249" i="1" s="1"/>
  <c r="W186" i="24"/>
  <c r="BL295" i="1"/>
  <c r="BL307" i="1" s="1"/>
  <c r="AA107" i="1"/>
  <c r="AA278" i="1" s="1"/>
  <c r="AA290" i="1" s="1"/>
  <c r="AB105" i="1"/>
  <c r="AK176" i="1"/>
  <c r="T208" i="24"/>
  <c r="V160" i="1"/>
  <c r="V187" i="1" s="1"/>
  <c r="BC302" i="1" s="1"/>
  <c r="T199" i="24"/>
  <c r="T200" i="24" s="1"/>
  <c r="AD174" i="1"/>
  <c r="AD255" i="1" s="1"/>
  <c r="AB214" i="24"/>
  <c r="R133" i="17"/>
  <c r="G254" i="1"/>
  <c r="M133" i="17"/>
  <c r="AD133" i="17"/>
  <c r="AJ56" i="18"/>
  <c r="AK96" i="1"/>
  <c r="F105" i="1"/>
  <c r="AK133" i="1"/>
  <c r="F254" i="1"/>
  <c r="AJ32" i="18"/>
  <c r="V214" i="24"/>
  <c r="X168" i="1"/>
  <c r="X249" i="1" s="1"/>
  <c r="AC186" i="24"/>
  <c r="CD295" i="1"/>
  <c r="CD307" i="1" s="1"/>
  <c r="AJ71" i="18"/>
  <c r="AJ77" i="18"/>
  <c r="AJ23" i="18"/>
  <c r="H134" i="1"/>
  <c r="H255" i="1" s="1"/>
  <c r="F214" i="2"/>
  <c r="X241" i="1"/>
  <c r="X268" i="1" s="1"/>
  <c r="X285" i="1" s="1"/>
  <c r="X147" i="1"/>
  <c r="BH302" i="1" s="1"/>
  <c r="Z208" i="24"/>
  <c r="AB160" i="1"/>
  <c r="AB187" i="1" s="1"/>
  <c r="BU302" i="1" s="1"/>
  <c r="Z199" i="24"/>
  <c r="M186" i="2"/>
  <c r="AG295" i="1"/>
  <c r="S98" i="1"/>
  <c r="W166" i="1"/>
  <c r="AJ80" i="17"/>
  <c r="AJ47" i="18"/>
  <c r="E214" i="24"/>
  <c r="G168" i="1"/>
  <c r="AB147" i="1"/>
  <c r="BT302" i="1" s="1"/>
  <c r="AE168" i="1"/>
  <c r="AJ47" i="17"/>
  <c r="K126" i="1"/>
  <c r="S168" i="1"/>
  <c r="AF133" i="18"/>
  <c r="AD133" i="18"/>
  <c r="S254" i="1"/>
  <c r="AH98" i="1"/>
  <c r="AI134" i="1"/>
  <c r="AG214" i="2"/>
  <c r="AE256" i="1"/>
  <c r="N147" i="1"/>
  <c r="AD302" i="1" s="1"/>
  <c r="N241" i="1"/>
  <c r="N268" i="1" s="1"/>
  <c r="N285" i="1" s="1"/>
  <c r="AD147" i="1"/>
  <c r="BZ302" i="1" s="1"/>
  <c r="AD241" i="1"/>
  <c r="AD268" i="1" s="1"/>
  <c r="AD285" i="1" s="1"/>
  <c r="AE133" i="17"/>
  <c r="F133" i="17"/>
  <c r="L186" i="24"/>
  <c r="AE295" i="1"/>
  <c r="AE307" i="1" s="1"/>
  <c r="F251" i="1"/>
  <c r="AK130" i="1"/>
  <c r="AJ95" i="17"/>
  <c r="J174" i="1"/>
  <c r="J255" i="1" s="1"/>
  <c r="H214" i="24"/>
  <c r="I133" i="17"/>
  <c r="X133" i="17"/>
  <c r="N186" i="24"/>
  <c r="AK295" i="1"/>
  <c r="AK307" i="1" s="1"/>
  <c r="P186" i="24"/>
  <c r="AQ295" i="1"/>
  <c r="AQ307" i="1" s="1"/>
  <c r="G260" i="1"/>
  <c r="AJ59" i="17"/>
  <c r="N133" i="17"/>
  <c r="H133" i="17"/>
  <c r="U254" i="1"/>
  <c r="R180" i="24"/>
  <c r="T53" i="1"/>
  <c r="AJ56" i="17"/>
  <c r="AK51" i="1"/>
  <c r="J214" i="24"/>
  <c r="L168" i="1"/>
  <c r="L249" i="1" s="1"/>
  <c r="Y174" i="1"/>
  <c r="W214" i="24"/>
  <c r="P208" i="2"/>
  <c r="R134" i="1" s="1"/>
  <c r="R120" i="1"/>
  <c r="P199" i="2"/>
  <c r="P200" i="2" s="1"/>
  <c r="AG126" i="1"/>
  <c r="AA208" i="24"/>
  <c r="AC160" i="1"/>
  <c r="AC187" i="1" s="1"/>
  <c r="BX302" i="1" s="1"/>
  <c r="AA199" i="24"/>
  <c r="AF134" i="1"/>
  <c r="AF255" i="1" s="1"/>
  <c r="AD214" i="2"/>
  <c r="O147" i="1"/>
  <c r="AG302" i="1" s="1"/>
  <c r="T180" i="2"/>
  <c r="V53" i="1"/>
  <c r="K64" i="15"/>
  <c r="L60" i="15"/>
  <c r="U168" i="1"/>
  <c r="X134" i="1"/>
  <c r="X255" i="1" s="1"/>
  <c r="V214" i="2"/>
  <c r="I126" i="1"/>
  <c r="O107" i="1"/>
  <c r="O278" i="1" s="1"/>
  <c r="AS295" i="1"/>
  <c r="V186" i="2"/>
  <c r="BH295" i="1"/>
  <c r="AB134" i="1"/>
  <c r="Z214" i="2"/>
  <c r="K107" i="1"/>
  <c r="K278" i="1" s="1"/>
  <c r="G214" i="2"/>
  <c r="I128" i="1"/>
  <c r="I249" i="1" s="1"/>
  <c r="AJ21" i="17"/>
  <c r="L133" i="18"/>
  <c r="G133" i="18"/>
  <c r="S260" i="1"/>
  <c r="AD166" i="1"/>
  <c r="AE252" i="1"/>
  <c r="AJ74" i="18"/>
  <c r="N134" i="1"/>
  <c r="L214" i="2"/>
  <c r="AE180" i="24"/>
  <c r="AG53" i="1"/>
  <c r="H186" i="2"/>
  <c r="R295" i="1"/>
  <c r="Y107" i="1"/>
  <c r="Y278" i="1" s="1"/>
  <c r="Z133" i="17"/>
  <c r="G186" i="24"/>
  <c r="P295" i="1"/>
  <c r="T214" i="2"/>
  <c r="V128" i="1"/>
  <c r="V249" i="1" s="1"/>
  <c r="AD214" i="24"/>
  <c r="AF168" i="1"/>
  <c r="AF249" i="1" s="1"/>
  <c r="U126" i="1"/>
  <c r="AJ83" i="17"/>
  <c r="AK179" i="1"/>
  <c r="F214" i="24"/>
  <c r="H168" i="1"/>
  <c r="H249" i="1" s="1"/>
  <c r="T133" i="18"/>
  <c r="AH133" i="18"/>
  <c r="S133" i="18"/>
  <c r="S259" i="1"/>
  <c r="AE147" i="1"/>
  <c r="CC302" i="1" s="1"/>
  <c r="L60" i="11"/>
  <c r="AG186" i="24"/>
  <c r="CP295" i="1"/>
  <c r="CP307" i="1" s="1"/>
  <c r="I5" i="2" l="1"/>
  <c r="K5" i="4" s="1"/>
  <c r="K6" i="4" s="1"/>
  <c r="BB307" i="1"/>
  <c r="AJ290" i="1"/>
  <c r="J5" i="2"/>
  <c r="AH307" i="1"/>
  <c r="M214" i="2"/>
  <c r="O84" i="1"/>
  <c r="O86" i="1" s="1"/>
  <c r="BK307" i="1"/>
  <c r="BH307" i="1"/>
  <c r="X290" i="1"/>
  <c r="AW307" i="1"/>
  <c r="E214" i="2"/>
  <c r="L186" i="2"/>
  <c r="K166" i="1"/>
  <c r="K247" i="1" s="1"/>
  <c r="K241" i="1"/>
  <c r="K268" i="1" s="1"/>
  <c r="K285" i="1" s="1"/>
  <c r="K290" i="1" s="1"/>
  <c r="V307" i="1"/>
  <c r="G214" i="24"/>
  <c r="M295" i="1"/>
  <c r="M307" i="1" s="1"/>
  <c r="I166" i="1"/>
  <c r="I247" i="1" s="1"/>
  <c r="P307" i="1"/>
  <c r="I241" i="1"/>
  <c r="I268" i="1" s="1"/>
  <c r="I285" i="1" s="1"/>
  <c r="I290" i="1" s="1"/>
  <c r="O241" i="1"/>
  <c r="O268" i="1" s="1"/>
  <c r="O285" i="1" s="1"/>
  <c r="O290" i="1" s="1"/>
  <c r="I214" i="24"/>
  <c r="O166" i="1"/>
  <c r="O247" i="1" s="1"/>
  <c r="U307" i="1"/>
  <c r="O186" i="24"/>
  <c r="H247" i="1"/>
  <c r="N247" i="1"/>
  <c r="I186" i="2"/>
  <c r="AJ295" i="1"/>
  <c r="AJ307" i="1" s="1"/>
  <c r="AG214" i="24"/>
  <c r="K64" i="11"/>
  <c r="P89" i="1"/>
  <c r="P92" i="1" s="1"/>
  <c r="Q241" i="1"/>
  <c r="Q268" i="1" s="1"/>
  <c r="Q285" i="1" s="1"/>
  <c r="Q290" i="1" s="1"/>
  <c r="Q147" i="1"/>
  <c r="AM302" i="1" s="1"/>
  <c r="AM307" i="1" s="1"/>
  <c r="AF241" i="1"/>
  <c r="AF268" i="1" s="1"/>
  <c r="AF285" i="1" s="1"/>
  <c r="BE307" i="1"/>
  <c r="W290" i="1"/>
  <c r="Q247" i="1"/>
  <c r="AE166" i="1"/>
  <c r="AE247" i="1" s="1"/>
  <c r="AE241" i="1"/>
  <c r="AE268" i="1" s="1"/>
  <c r="AE285" i="1" s="1"/>
  <c r="R214" i="24"/>
  <c r="AF247" i="1"/>
  <c r="AF147" i="1"/>
  <c r="CF302" i="1" s="1"/>
  <c r="AA307" i="1"/>
  <c r="AC214" i="24"/>
  <c r="AB307" i="1"/>
  <c r="I307" i="1"/>
  <c r="X247" i="1"/>
  <c r="CA295" i="1"/>
  <c r="CA307" i="1" s="1"/>
  <c r="M241" i="1"/>
  <c r="M268" i="1" s="1"/>
  <c r="M285" i="1" s="1"/>
  <c r="M290" i="1" s="1"/>
  <c r="T255" i="1"/>
  <c r="AD247" i="1"/>
  <c r="W247" i="1"/>
  <c r="S147" i="1"/>
  <c r="AS302" i="1" s="1"/>
  <c r="AS307" i="1" s="1"/>
  <c r="T166" i="1"/>
  <c r="T247" i="1" s="1"/>
  <c r="P86" i="1"/>
  <c r="AI147" i="1"/>
  <c r="CO302" i="1" s="1"/>
  <c r="M166" i="1"/>
  <c r="M247" i="1" s="1"/>
  <c r="W214" i="2"/>
  <c r="AJ247" i="1"/>
  <c r="U186" i="24"/>
  <c r="T147" i="1"/>
  <c r="AV302" i="1" s="1"/>
  <c r="AV307" i="1" s="1"/>
  <c r="AA126" i="1"/>
  <c r="AI241" i="1"/>
  <c r="AI268" i="1" s="1"/>
  <c r="AI285" i="1" s="1"/>
  <c r="Z247" i="1"/>
  <c r="Y241" i="1"/>
  <c r="Y268" i="1" s="1"/>
  <c r="Y285" i="1" s="1"/>
  <c r="Y290" i="1" s="1"/>
  <c r="AI247" i="1"/>
  <c r="Y214" i="2"/>
  <c r="BN295" i="1"/>
  <c r="BN307" i="1" s="1"/>
  <c r="D182" i="24"/>
  <c r="D181" i="24"/>
  <c r="D183" i="24" s="1"/>
  <c r="T241" i="1"/>
  <c r="T268" i="1" s="1"/>
  <c r="T285" i="1" s="1"/>
  <c r="T290" i="1" s="1"/>
  <c r="X214" i="24"/>
  <c r="W255" i="1"/>
  <c r="AY307" i="1"/>
  <c r="AK251" i="1"/>
  <c r="R307" i="1"/>
  <c r="O307" i="1"/>
  <c r="D214" i="2"/>
  <c r="N255" i="1"/>
  <c r="J290" i="1"/>
  <c r="CG295" i="1"/>
  <c r="CG307" i="1" s="1"/>
  <c r="N290" i="1"/>
  <c r="S214" i="24"/>
  <c r="AA166" i="1"/>
  <c r="P290" i="1"/>
  <c r="AG241" i="1"/>
  <c r="AG268" i="1" s="1"/>
  <c r="AG285" i="1" s="1"/>
  <c r="O255" i="1"/>
  <c r="H290" i="1"/>
  <c r="Q214" i="24"/>
  <c r="G290" i="1"/>
  <c r="AG166" i="1"/>
  <c r="AG247" i="1" s="1"/>
  <c r="R255" i="1"/>
  <c r="S241" i="1"/>
  <c r="S268" i="1" s="1"/>
  <c r="S285" i="1" s="1"/>
  <c r="S166" i="1"/>
  <c r="S247" i="1" s="1"/>
  <c r="Y255" i="1"/>
  <c r="F247" i="1"/>
  <c r="AI255" i="1"/>
  <c r="M255" i="1"/>
  <c r="P247" i="1"/>
  <c r="V182" i="24"/>
  <c r="T182" i="2"/>
  <c r="F182" i="24"/>
  <c r="P186" i="2"/>
  <c r="AP295" i="1"/>
  <c r="G182" i="2"/>
  <c r="AF184" i="24"/>
  <c r="AA182" i="2"/>
  <c r="G184" i="2"/>
  <c r="I89" i="1"/>
  <c r="W184" i="2"/>
  <c r="Y89" i="1"/>
  <c r="E184" i="2"/>
  <c r="G89" i="1"/>
  <c r="AB174" i="1"/>
  <c r="AB255" i="1" s="1"/>
  <c r="Z214" i="24"/>
  <c r="AE84" i="1"/>
  <c r="AK256" i="1"/>
  <c r="T186" i="24"/>
  <c r="BC295" i="1"/>
  <c r="BC307" i="1" s="1"/>
  <c r="O184" i="24"/>
  <c r="F84" i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3" i="1"/>
  <c r="R184" i="2"/>
  <c r="T89" i="1"/>
  <c r="K255" i="1"/>
  <c r="L64" i="11"/>
  <c r="M60" i="11"/>
  <c r="R147" i="1"/>
  <c r="AP302" i="1" s="1"/>
  <c r="R241" i="1"/>
  <c r="R268" i="1" s="1"/>
  <c r="R285" i="1" s="1"/>
  <c r="O182" i="2"/>
  <c r="AD86" i="1"/>
  <c r="AG84" i="1"/>
  <c r="AC182" i="24"/>
  <c r="AE182" i="24"/>
  <c r="M184" i="2"/>
  <c r="O89" i="1"/>
  <c r="H184" i="2"/>
  <c r="J89" i="1"/>
  <c r="AD184" i="2"/>
  <c r="AF89" i="1"/>
  <c r="V174" i="1"/>
  <c r="V255" i="1" s="1"/>
  <c r="T214" i="24"/>
  <c r="P214" i="2"/>
  <c r="AC182" i="2"/>
  <c r="AK258" i="1"/>
  <c r="L307" i="1"/>
  <c r="V166" i="1"/>
  <c r="V247" i="1" s="1"/>
  <c r="AK259" i="1"/>
  <c r="G249" i="1"/>
  <c r="AE186" i="24"/>
  <c r="CJ295" i="1"/>
  <c r="CJ307" i="1" s="1"/>
  <c r="Y184" i="24"/>
  <c r="G84" i="1"/>
  <c r="U184" i="2"/>
  <c r="W89" i="1"/>
  <c r="U241" i="1"/>
  <c r="U268" i="1" s="1"/>
  <c r="U285" i="1" s="1"/>
  <c r="U290" i="1" s="1"/>
  <c r="S84" i="1"/>
  <c r="AK250" i="1"/>
  <c r="S182" i="2"/>
  <c r="H84" i="1"/>
  <c r="R107" i="1"/>
  <c r="R278" i="1" s="1"/>
  <c r="AG184" i="2"/>
  <c r="AI89" i="1"/>
  <c r="F58" i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7" i="1"/>
  <c r="K184" i="2"/>
  <c r="M89" i="1"/>
  <c r="AA184" i="2"/>
  <c r="AC89" i="1"/>
  <c r="AK168" i="1"/>
  <c r="AD307" i="1"/>
  <c r="AC147" i="1"/>
  <c r="BW302" i="1" s="1"/>
  <c r="AC241" i="1"/>
  <c r="AC268" i="1" s="1"/>
  <c r="AC285" i="1" s="1"/>
  <c r="AH184" i="2"/>
  <c r="AJ89" i="1"/>
  <c r="D184" i="2"/>
  <c r="E134" i="17"/>
  <c r="F134" i="17" s="1"/>
  <c r="G134" i="17" s="1"/>
  <c r="H134" i="17" s="1"/>
  <c r="I134" i="17" s="1"/>
  <c r="J134" i="17" s="1"/>
  <c r="F89" i="1"/>
  <c r="AE184" i="2"/>
  <c r="AG89" i="1"/>
  <c r="AJ84" i="1"/>
  <c r="L184" i="24"/>
  <c r="D182" i="2"/>
  <c r="D181" i="2"/>
  <c r="D183" i="2" s="1"/>
  <c r="E182" i="2"/>
  <c r="O184" i="2"/>
  <c r="Q89" i="1"/>
  <c r="Q182" i="2"/>
  <c r="F107" i="1"/>
  <c r="F278" i="1" s="1"/>
  <c r="AB166" i="1"/>
  <c r="AB247" i="1" s="1"/>
  <c r="I5" i="24"/>
  <c r="K5" i="5" s="1"/>
  <c r="K6" i="5" s="1"/>
  <c r="AB184" i="2"/>
  <c r="AD89" i="1"/>
  <c r="AD92" i="1" s="1"/>
  <c r="AH182" i="24"/>
  <c r="V184" i="2"/>
  <c r="X89" i="1"/>
  <c r="D184" i="24"/>
  <c r="E134" i="18"/>
  <c r="F134" i="18" s="1"/>
  <c r="G134" i="18" s="1"/>
  <c r="H134" i="18" s="1"/>
  <c r="I134" i="18" s="1"/>
  <c r="J134" i="18" s="1"/>
  <c r="K134" i="18" s="1"/>
  <c r="L134" i="18" s="1"/>
  <c r="M134" i="18" s="1"/>
  <c r="N134" i="18" s="1"/>
  <c r="O134" i="18" s="1"/>
  <c r="P134" i="18" s="1"/>
  <c r="Q134" i="18" s="1"/>
  <c r="R134" i="18" s="1"/>
  <c r="S134" i="18" s="1"/>
  <c r="T134" i="18" s="1"/>
  <c r="U134" i="18" s="1"/>
  <c r="V134" i="18" s="1"/>
  <c r="W134" i="18" s="1"/>
  <c r="X134" i="18" s="1"/>
  <c r="Y134" i="18" s="1"/>
  <c r="Z134" i="18" s="1"/>
  <c r="AA134" i="18" s="1"/>
  <c r="AB134" i="18" s="1"/>
  <c r="AC134" i="18" s="1"/>
  <c r="AD134" i="18" s="1"/>
  <c r="AE134" i="18" s="1"/>
  <c r="AF134" i="18" s="1"/>
  <c r="AG134" i="18" s="1"/>
  <c r="AH134" i="18" s="1"/>
  <c r="AI134" i="18" s="1"/>
  <c r="AJ134" i="18" s="1"/>
  <c r="AE214" i="24"/>
  <c r="F184" i="2"/>
  <c r="H89" i="1"/>
  <c r="Z186" i="24"/>
  <c r="BU295" i="1"/>
  <c r="BU307" i="1" s="1"/>
  <c r="X184" i="2"/>
  <c r="Z89" i="1"/>
  <c r="P184" i="2"/>
  <c r="R89" i="1"/>
  <c r="R92" i="1" s="1"/>
  <c r="AJ133" i="18"/>
  <c r="AH174" i="1"/>
  <c r="AH255" i="1" s="1"/>
  <c r="AF214" i="24"/>
  <c r="AK257" i="1"/>
  <c r="H184" i="24"/>
  <c r="I184" i="2"/>
  <c r="K89" i="1"/>
  <c r="AD184" i="24"/>
  <c r="R184" i="24"/>
  <c r="Y184" i="2"/>
  <c r="AA89" i="1"/>
  <c r="AC184" i="2"/>
  <c r="AE89" i="1"/>
  <c r="AB184" i="24"/>
  <c r="Q186" i="24"/>
  <c r="AT295" i="1"/>
  <c r="AT307" i="1" s="1"/>
  <c r="X184" i="24"/>
  <c r="T184" i="2"/>
  <c r="V89" i="1"/>
  <c r="AK260" i="1"/>
  <c r="Z184" i="2"/>
  <c r="AB89" i="1"/>
  <c r="G184" i="24"/>
  <c r="T184" i="24"/>
  <c r="AG255" i="1"/>
  <c r="AH184" i="24"/>
  <c r="D186" i="2"/>
  <c r="F295" i="1"/>
  <c r="M184" i="24"/>
  <c r="AG184" i="24"/>
  <c r="M60" i="15"/>
  <c r="L64" i="15"/>
  <c r="T84" i="1"/>
  <c r="AH107" i="1"/>
  <c r="AH278" i="1" s="1"/>
  <c r="AH290" i="1" s="1"/>
  <c r="AK254" i="1"/>
  <c r="L184" i="2"/>
  <c r="N89" i="1"/>
  <c r="AC166" i="1"/>
  <c r="I184" i="24"/>
  <c r="AA214" i="2"/>
  <c r="P184" i="24"/>
  <c r="N184" i="24"/>
  <c r="U166" i="1"/>
  <c r="U247" i="1" s="1"/>
  <c r="V184" i="24"/>
  <c r="Z255" i="1"/>
  <c r="F249" i="1"/>
  <c r="AK128" i="1"/>
  <c r="U184" i="24"/>
  <c r="S184" i="24"/>
  <c r="AC174" i="1"/>
  <c r="AC255" i="1" s="1"/>
  <c r="AA214" i="24"/>
  <c r="R182" i="24"/>
  <c r="AB241" i="1"/>
  <c r="AB268" i="1" s="1"/>
  <c r="AB285" i="1" s="1"/>
  <c r="S107" i="1"/>
  <c r="S278" i="1" s="1"/>
  <c r="AF84" i="1"/>
  <c r="AA186" i="24"/>
  <c r="BX295" i="1"/>
  <c r="BX307" i="1" s="1"/>
  <c r="AC126" i="1"/>
  <c r="R86" i="1"/>
  <c r="Z184" i="24"/>
  <c r="AA174" i="1"/>
  <c r="AA255" i="1" s="1"/>
  <c r="Y214" i="24"/>
  <c r="AK252" i="1"/>
  <c r="E182" i="24"/>
  <c r="AI180" i="24"/>
  <c r="AF184" i="2"/>
  <c r="AH89" i="1"/>
  <c r="S182" i="24"/>
  <c r="F147" i="1"/>
  <c r="F302" i="1" s="1"/>
  <c r="F241" i="1"/>
  <c r="V241" i="1"/>
  <c r="V268" i="1" s="1"/>
  <c r="V285" i="1" s="1"/>
  <c r="V290" i="1" s="1"/>
  <c r="W184" i="24"/>
  <c r="S186" i="24"/>
  <c r="AZ295" i="1"/>
  <c r="AZ307" i="1" s="1"/>
  <c r="AK160" i="1"/>
  <c r="AK187" i="1" s="1"/>
  <c r="F187" i="1"/>
  <c r="G302" i="1" s="1"/>
  <c r="AF186" i="24"/>
  <c r="CM295" i="1"/>
  <c r="CM307" i="1" s="1"/>
  <c r="AA241" i="1"/>
  <c r="AA268" i="1" s="1"/>
  <c r="AA285" i="1" s="1"/>
  <c r="F184" i="24"/>
  <c r="AC184" i="24"/>
  <c r="AG307" i="1"/>
  <c r="Q184" i="2"/>
  <c r="S89" i="1"/>
  <c r="U84" i="1"/>
  <c r="J247" i="1"/>
  <c r="Q184" i="24"/>
  <c r="E184" i="24"/>
  <c r="AE249" i="1"/>
  <c r="AC107" i="1"/>
  <c r="AC278" i="1" s="1"/>
  <c r="AC290" i="1" s="1"/>
  <c r="Y186" i="24"/>
  <c r="BR295" i="1"/>
  <c r="BR307" i="1" s="1"/>
  <c r="F174" i="1"/>
  <c r="F255" i="1" s="1"/>
  <c r="D214" i="24"/>
  <c r="AH166" i="1"/>
  <c r="AH247" i="1" s="1"/>
  <c r="U249" i="1"/>
  <c r="K184" i="24"/>
  <c r="V84" i="1"/>
  <c r="AE184" i="24"/>
  <c r="D186" i="24"/>
  <c r="G295" i="1"/>
  <c r="Q84" i="1"/>
  <c r="J184" i="24"/>
  <c r="AD182" i="24"/>
  <c r="R126" i="1"/>
  <c r="R247" i="1" s="1"/>
  <c r="AA184" i="24"/>
  <c r="AA186" i="2"/>
  <c r="BW295" i="1"/>
  <c r="BW307" i="1" s="1"/>
  <c r="AH241" i="1"/>
  <c r="AH268" i="1" s="1"/>
  <c r="AH285" i="1" s="1"/>
  <c r="I84" i="1"/>
  <c r="X84" i="1"/>
  <c r="U89" i="1"/>
  <c r="Q182" i="24"/>
  <c r="S249" i="1"/>
  <c r="P255" i="1"/>
  <c r="AC84" i="1"/>
  <c r="K5" i="2" l="1"/>
  <c r="M5" i="4" s="1"/>
  <c r="M6" i="4" s="1"/>
  <c r="L5" i="4"/>
  <c r="L6" i="4" s="1"/>
  <c r="S290" i="1"/>
  <c r="P88" i="1"/>
  <c r="F307" i="1"/>
  <c r="AA247" i="1"/>
  <c r="G307" i="1"/>
  <c r="E181" i="24"/>
  <c r="E183" i="24" s="1"/>
  <c r="AP307" i="1"/>
  <c r="R290" i="1"/>
  <c r="Q88" i="1"/>
  <c r="N88" i="1"/>
  <c r="N92" i="1"/>
  <c r="R88" i="1"/>
  <c r="F88" i="1"/>
  <c r="F90" i="1"/>
  <c r="G90" i="1" s="1"/>
  <c r="H90" i="1" s="1"/>
  <c r="I90" i="1" s="1"/>
  <c r="J90" i="1" s="1"/>
  <c r="K90" i="1" s="1"/>
  <c r="H86" i="1"/>
  <c r="H92" i="1"/>
  <c r="F85" i="1"/>
  <c r="G85" i="1" s="1"/>
  <c r="F86" i="1"/>
  <c r="F92" i="1"/>
  <c r="S88" i="1"/>
  <c r="AB88" i="1"/>
  <c r="AB92" i="1"/>
  <c r="J5" i="24"/>
  <c r="L5" i="5" s="1"/>
  <c r="L6" i="5" s="1"/>
  <c r="E181" i="2"/>
  <c r="M88" i="1"/>
  <c r="M92" i="1"/>
  <c r="G88" i="1"/>
  <c r="K88" i="1"/>
  <c r="K92" i="1"/>
  <c r="AF88" i="1"/>
  <c r="V92" i="1"/>
  <c r="V86" i="1"/>
  <c r="AE88" i="1"/>
  <c r="Z88" i="1"/>
  <c r="Z92" i="1"/>
  <c r="AJ88" i="1"/>
  <c r="AC247" i="1"/>
  <c r="X88" i="1"/>
  <c r="AG92" i="1"/>
  <c r="AG86" i="1"/>
  <c r="M64" i="11"/>
  <c r="N60" i="11"/>
  <c r="Y88" i="1"/>
  <c r="Y92" i="1"/>
  <c r="AJ173" i="24"/>
  <c r="AJ178" i="24"/>
  <c r="AJ160" i="24"/>
  <c r="AJ175" i="24"/>
  <c r="AJ171" i="24"/>
  <c r="AJ168" i="24"/>
  <c r="AJ159" i="24"/>
  <c r="AJ176" i="24"/>
  <c r="AJ165" i="24"/>
  <c r="AJ166" i="24"/>
  <c r="AJ169" i="24"/>
  <c r="AJ163" i="24"/>
  <c r="AJ170" i="24"/>
  <c r="AJ174" i="24"/>
  <c r="AJ164" i="24"/>
  <c r="AJ157" i="24"/>
  <c r="AJ161" i="24"/>
  <c r="AJ162" i="24"/>
  <c r="AJ167" i="24"/>
  <c r="AJ177" i="24"/>
  <c r="AJ158" i="24"/>
  <c r="AJ172" i="24"/>
  <c r="V88" i="1"/>
  <c r="AA88" i="1"/>
  <c r="AA92" i="1"/>
  <c r="S92" i="1"/>
  <c r="S86" i="1"/>
  <c r="J88" i="1"/>
  <c r="U88" i="1"/>
  <c r="AI88" i="1"/>
  <c r="AI92" i="1"/>
  <c r="T86" i="1"/>
  <c r="T92" i="1"/>
  <c r="AJ92" i="1"/>
  <c r="AJ86" i="1"/>
  <c r="W88" i="1"/>
  <c r="W92" i="1"/>
  <c r="T88" i="1"/>
  <c r="I88" i="1"/>
  <c r="AH88" i="1"/>
  <c r="AH92" i="1"/>
  <c r="O88" i="1"/>
  <c r="O92" i="1"/>
  <c r="AG88" i="1"/>
  <c r="AF92" i="1"/>
  <c r="AF86" i="1"/>
  <c r="AK249" i="1"/>
  <c r="I92" i="1"/>
  <c r="I86" i="1"/>
  <c r="Q86" i="1"/>
  <c r="Q92" i="1"/>
  <c r="AK174" i="1"/>
  <c r="F268" i="1"/>
  <c r="F285" i="1" s="1"/>
  <c r="F290" i="1" s="1"/>
  <c r="H88" i="1"/>
  <c r="AD88" i="1"/>
  <c r="AC88" i="1"/>
  <c r="AE86" i="1"/>
  <c r="AE92" i="1"/>
  <c r="X86" i="1"/>
  <c r="X92" i="1"/>
  <c r="AC86" i="1"/>
  <c r="AC92" i="1"/>
  <c r="M64" i="15"/>
  <c r="N60" i="15"/>
  <c r="U92" i="1"/>
  <c r="U86" i="1"/>
  <c r="G86" i="1"/>
  <c r="G92" i="1"/>
  <c r="L5" i="2" l="1"/>
  <c r="N5" i="4" s="1"/>
  <c r="F181" i="24"/>
  <c r="F183" i="24" s="1"/>
  <c r="O60" i="11"/>
  <c r="N64" i="15"/>
  <c r="O60" i="15"/>
  <c r="F87" i="1"/>
  <c r="F93" i="1"/>
  <c r="E183" i="2"/>
  <c r="F181" i="2"/>
  <c r="G87" i="1"/>
  <c r="G93" i="1"/>
  <c r="H85" i="1"/>
  <c r="K5" i="24"/>
  <c r="M5" i="5" s="1"/>
  <c r="M6" i="5" s="1"/>
  <c r="M5" i="2" l="1"/>
  <c r="O5" i="4" s="1"/>
  <c r="G181" i="24"/>
  <c r="G183" i="24" s="1"/>
  <c r="F183" i="2"/>
  <c r="G181" i="2"/>
  <c r="L5" i="24"/>
  <c r="N5" i="5" s="1"/>
  <c r="O64" i="15"/>
  <c r="P60" i="15"/>
  <c r="H87" i="1"/>
  <c r="H93" i="1"/>
  <c r="I85" i="1"/>
  <c r="P60" i="11"/>
  <c r="N5" i="2" l="1"/>
  <c r="P5" i="4" s="1"/>
  <c r="P6" i="4" s="1"/>
  <c r="H181" i="24"/>
  <c r="H183" i="24" s="1"/>
  <c r="P64" i="15"/>
  <c r="Q60" i="15"/>
  <c r="G183" i="2"/>
  <c r="M5" i="24"/>
  <c r="O5" i="5" s="1"/>
  <c r="Q60" i="11"/>
  <c r="I87" i="1"/>
  <c r="I93" i="1"/>
  <c r="O5" i="2" l="1"/>
  <c r="Q5" i="4" s="1"/>
  <c r="Q6" i="4" s="1"/>
  <c r="I181" i="24"/>
  <c r="J181" i="24" s="1"/>
  <c r="R60" i="11"/>
  <c r="N5" i="24"/>
  <c r="P5" i="5" s="1"/>
  <c r="P6" i="5" s="1"/>
  <c r="Q64" i="15"/>
  <c r="R60" i="15"/>
  <c r="P5" i="2" l="1"/>
  <c r="R5" i="4" s="1"/>
  <c r="R6" i="4" s="1"/>
  <c r="I183" i="24"/>
  <c r="R64" i="15"/>
  <c r="S60" i="15"/>
  <c r="O5" i="24"/>
  <c r="Q5" i="5" s="1"/>
  <c r="Q6" i="5" s="1"/>
  <c r="S60" i="11"/>
  <c r="J183" i="24"/>
  <c r="K181" i="24"/>
  <c r="Q5" i="2" l="1"/>
  <c r="S5" i="4" s="1"/>
  <c r="S6" i="4" s="1"/>
  <c r="T60" i="11"/>
  <c r="S64" i="15"/>
  <c r="T60" i="15"/>
  <c r="P5" i="24"/>
  <c r="R5" i="5" s="1"/>
  <c r="R6" i="5" s="1"/>
  <c r="K183" i="24"/>
  <c r="L181" i="24"/>
  <c r="R5" i="2" l="1"/>
  <c r="T5" i="4" s="1"/>
  <c r="T6" i="4" s="1"/>
  <c r="Q5" i="24"/>
  <c r="S5" i="5" s="1"/>
  <c r="S6" i="5" s="1"/>
  <c r="T64" i="15"/>
  <c r="U60" i="15"/>
  <c r="L183" i="24"/>
  <c r="M181" i="24"/>
  <c r="U60" i="11"/>
  <c r="S5" i="2" l="1"/>
  <c r="U5" i="4" s="1"/>
  <c r="U6" i="4" s="1"/>
  <c r="U64" i="15"/>
  <c r="V60" i="15"/>
  <c r="V60" i="11"/>
  <c r="M183" i="24"/>
  <c r="N181" i="24"/>
  <c r="R5" i="24"/>
  <c r="T5" i="5" s="1"/>
  <c r="T6" i="5" s="1"/>
  <c r="T5" i="2" l="1"/>
  <c r="V5" i="4" s="1"/>
  <c r="V6" i="4" s="1"/>
  <c r="N183" i="24"/>
  <c r="O181" i="24"/>
  <c r="W60" i="11"/>
  <c r="V64" i="15"/>
  <c r="W60" i="15"/>
  <c r="S5" i="24"/>
  <c r="U5" i="5" s="1"/>
  <c r="U6" i="5" s="1"/>
  <c r="U5" i="2" l="1"/>
  <c r="W5" i="4" s="1"/>
  <c r="W6" i="4" s="1"/>
  <c r="W64" i="15"/>
  <c r="X60" i="15"/>
  <c r="X60" i="11"/>
  <c r="T5" i="24"/>
  <c r="V5" i="5" s="1"/>
  <c r="V6" i="5" s="1"/>
  <c r="O183" i="24"/>
  <c r="P181" i="24"/>
  <c r="V5" i="2" l="1"/>
  <c r="X5" i="4" s="1"/>
  <c r="X6" i="4" s="1"/>
  <c r="U5" i="24"/>
  <c r="W5" i="5" s="1"/>
  <c r="W6" i="5" s="1"/>
  <c r="Y60" i="11"/>
  <c r="Y60" i="15"/>
  <c r="X64" i="15"/>
  <c r="P183" i="24"/>
  <c r="Q181" i="24"/>
  <c r="W5" i="2" l="1"/>
  <c r="Y5" i="4" s="1"/>
  <c r="Y6" i="4" s="1"/>
  <c r="Y64" i="15"/>
  <c r="Z60" i="15"/>
  <c r="Z60" i="11"/>
  <c r="X5" i="2"/>
  <c r="Z5" i="4" s="1"/>
  <c r="Z6" i="4" s="1"/>
  <c r="V5" i="24"/>
  <c r="X5" i="5" s="1"/>
  <c r="X6" i="5" s="1"/>
  <c r="Q183" i="24"/>
  <c r="R181" i="24"/>
  <c r="Y5" i="2" l="1"/>
  <c r="AA5" i="4" s="1"/>
  <c r="AA6" i="4" s="1"/>
  <c r="AA60" i="11"/>
  <c r="Z64" i="15"/>
  <c r="AA60" i="15"/>
  <c r="R183" i="24"/>
  <c r="S181" i="24"/>
  <c r="W5" i="24"/>
  <c r="Y5" i="5" s="1"/>
  <c r="Y6" i="5" s="1"/>
  <c r="AA64" i="15" l="1"/>
  <c r="AB60" i="15"/>
  <c r="AB60" i="11"/>
  <c r="Z5" i="2"/>
  <c r="AB5" i="4" s="1"/>
  <c r="AB6" i="4" s="1"/>
  <c r="X5" i="24"/>
  <c r="Z5" i="5" s="1"/>
  <c r="Z6" i="5" s="1"/>
  <c r="S183" i="24"/>
  <c r="T181" i="24"/>
  <c r="AB64" i="15" l="1"/>
  <c r="AC60" i="15"/>
  <c r="AA5" i="2"/>
  <c r="AC5" i="4" s="1"/>
  <c r="AC6" i="4" s="1"/>
  <c r="AC60" i="11"/>
  <c r="T183" i="24"/>
  <c r="U181" i="24"/>
  <c r="Y5" i="24"/>
  <c r="AA5" i="5" s="1"/>
  <c r="AA6" i="5" s="1"/>
  <c r="AD60" i="11" l="1"/>
  <c r="AB5" i="2"/>
  <c r="AD5" i="4" s="1"/>
  <c r="AD6" i="4" s="1"/>
  <c r="AC64" i="15"/>
  <c r="AD60" i="15"/>
  <c r="Z5" i="24"/>
  <c r="AB5" i="5" s="1"/>
  <c r="AB6" i="5" s="1"/>
  <c r="U183" i="24"/>
  <c r="V181" i="24"/>
  <c r="AD64" i="15" l="1"/>
  <c r="AE60" i="15"/>
  <c r="AC5" i="2"/>
  <c r="AE5" i="4" s="1"/>
  <c r="AE6" i="4" s="1"/>
  <c r="V183" i="24"/>
  <c r="W181" i="24"/>
  <c r="AE60" i="11"/>
  <c r="AA5" i="24"/>
  <c r="AC5" i="5" s="1"/>
  <c r="AC6" i="5" s="1"/>
  <c r="W183" i="24" l="1"/>
  <c r="X181" i="24"/>
  <c r="AD5" i="2"/>
  <c r="AF5" i="4" s="1"/>
  <c r="AF6" i="4" s="1"/>
  <c r="AE64" i="15"/>
  <c r="AF60" i="15"/>
  <c r="AB5" i="24"/>
  <c r="AD5" i="5" s="1"/>
  <c r="AD6" i="5" s="1"/>
  <c r="AF60" i="11"/>
  <c r="AF64" i="15" l="1"/>
  <c r="AG60" i="15"/>
  <c r="AC5" i="24"/>
  <c r="AE5" i="5" s="1"/>
  <c r="AE6" i="5" s="1"/>
  <c r="AE5" i="2"/>
  <c r="AG5" i="4" s="1"/>
  <c r="AG6" i="4" s="1"/>
  <c r="X183" i="24"/>
  <c r="Y181" i="24"/>
  <c r="AG60" i="11"/>
  <c r="Y183" i="24" l="1"/>
  <c r="Z181" i="24"/>
  <c r="AH60" i="11"/>
  <c r="AF5" i="2"/>
  <c r="AH5" i="4" s="1"/>
  <c r="AH6" i="4" s="1"/>
  <c r="AD5" i="24"/>
  <c r="AF5" i="5" s="1"/>
  <c r="AF6" i="5" s="1"/>
  <c r="AG64" i="15"/>
  <c r="AH60" i="15"/>
  <c r="AE5" i="24" l="1"/>
  <c r="AG5" i="5" s="1"/>
  <c r="AG6" i="5" s="1"/>
  <c r="AI60" i="11"/>
  <c r="AH64" i="15"/>
  <c r="AI60" i="15"/>
  <c r="AG5" i="2"/>
  <c r="AI5" i="4" s="1"/>
  <c r="AI6" i="4" s="1"/>
  <c r="Z183" i="24"/>
  <c r="AA181" i="24"/>
  <c r="AH5" i="2" l="1"/>
  <c r="AJ5" i="4" s="1"/>
  <c r="AJ6" i="4" s="1"/>
  <c r="AI64" i="15"/>
  <c r="AJ60" i="15"/>
  <c r="AF5" i="24"/>
  <c r="AH5" i="5" s="1"/>
  <c r="AH6" i="5" s="1"/>
  <c r="AA183" i="24"/>
  <c r="AB181" i="24"/>
  <c r="AJ60" i="11"/>
  <c r="AB183" i="24" l="1"/>
  <c r="AC181" i="24"/>
  <c r="AG5" i="24"/>
  <c r="AI5" i="5" s="1"/>
  <c r="AI6" i="5" s="1"/>
  <c r="AK60" i="11"/>
  <c r="AJ64" i="15"/>
  <c r="AK60" i="15"/>
  <c r="AL60" i="11" l="1"/>
  <c r="AH5" i="24"/>
  <c r="AJ5" i="5" s="1"/>
  <c r="AJ6" i="5" s="1"/>
  <c r="AC183" i="24"/>
  <c r="AD181" i="24"/>
  <c r="AK64" i="15"/>
  <c r="AL60" i="15"/>
  <c r="AD183" i="24" l="1"/>
  <c r="AE181" i="24"/>
  <c r="AL64" i="15"/>
  <c r="AM60" i="15"/>
  <c r="AM64" i="15" s="1"/>
  <c r="AM60" i="11"/>
  <c r="AE183" i="24" l="1"/>
  <c r="AF181" i="24"/>
  <c r="AF183" i="24" l="1"/>
  <c r="AG181" i="24"/>
  <c r="AG183" i="24" l="1"/>
  <c r="AH181" i="24"/>
  <c r="AH183" i="24" s="1"/>
  <c r="AI168" i="2"/>
  <c r="J72" i="1"/>
  <c r="AK72" i="1" s="1"/>
  <c r="H180" i="2"/>
  <c r="H181" i="2" s="1"/>
  <c r="J83" i="1" l="1"/>
  <c r="J84" i="1" s="1"/>
  <c r="J92" i="1" s="1"/>
  <c r="AI180" i="2"/>
  <c r="AJ157" i="2" s="1"/>
  <c r="H183" i="2"/>
  <c r="I181" i="2"/>
  <c r="H182" i="2"/>
  <c r="J86" i="1" l="1"/>
  <c r="J85" i="1"/>
  <c r="J87" i="1" s="1"/>
  <c r="AK83" i="1"/>
  <c r="AK84" i="1"/>
  <c r="AJ163" i="2"/>
  <c r="AJ165" i="2"/>
  <c r="AJ161" i="2"/>
  <c r="AJ164" i="2"/>
  <c r="AJ170" i="2"/>
  <c r="AJ162" i="2"/>
  <c r="AJ171" i="2"/>
  <c r="AJ172" i="2"/>
  <c r="AJ176" i="2"/>
  <c r="AJ169" i="2"/>
  <c r="AJ173" i="2"/>
  <c r="AJ160" i="2"/>
  <c r="AJ175" i="2"/>
  <c r="AJ178" i="2"/>
  <c r="AJ174" i="2"/>
  <c r="AJ177" i="2"/>
  <c r="AJ167" i="2"/>
  <c r="AJ159" i="2"/>
  <c r="AJ166" i="2"/>
  <c r="AJ158" i="2"/>
  <c r="AJ168" i="2"/>
  <c r="I183" i="2"/>
  <c r="J181" i="2"/>
  <c r="J93" i="1" l="1"/>
  <c r="K85" i="1"/>
  <c r="K87" i="1" s="1"/>
  <c r="AL63" i="1"/>
  <c r="AL69" i="1"/>
  <c r="AL81" i="1"/>
  <c r="AL72" i="1"/>
  <c r="AL66" i="1"/>
  <c r="AL79" i="1"/>
  <c r="AL64" i="1"/>
  <c r="AL61" i="1"/>
  <c r="AL82" i="1"/>
  <c r="AL80" i="1"/>
  <c r="AL70" i="1"/>
  <c r="AL77" i="1"/>
  <c r="AL62" i="1"/>
  <c r="AL73" i="1"/>
  <c r="AL76" i="1"/>
  <c r="AL65" i="1"/>
  <c r="AL67" i="1"/>
  <c r="AL78" i="1"/>
  <c r="AL71" i="1"/>
  <c r="AL74" i="1"/>
  <c r="AL75" i="1"/>
  <c r="AL68" i="1"/>
  <c r="K181" i="2"/>
  <c r="L85" i="1" l="1"/>
  <c r="M85" i="1" s="1"/>
  <c r="K93" i="1"/>
  <c r="AL83" i="1"/>
  <c r="L181" i="2"/>
  <c r="M181" i="2" l="1"/>
  <c r="N85" i="1"/>
  <c r="O85" i="1" l="1"/>
  <c r="N181" i="2"/>
  <c r="O181" i="2" l="1"/>
  <c r="P85" i="1"/>
  <c r="Q85" i="1" l="1"/>
  <c r="P181" i="2"/>
  <c r="Q181" i="2" l="1"/>
  <c r="R85" i="1"/>
  <c r="R181" i="2" l="1"/>
  <c r="S85" i="1"/>
  <c r="T85" i="1" l="1"/>
  <c r="S181" i="2"/>
  <c r="T181" i="2" l="1"/>
  <c r="U85" i="1"/>
  <c r="U181" i="2" l="1"/>
  <c r="V85" i="1"/>
  <c r="W85" i="1" l="1"/>
  <c r="V181" i="2"/>
  <c r="W181" i="2" l="1"/>
  <c r="X85" i="1"/>
  <c r="Y85" i="1" l="1"/>
  <c r="X181" i="2"/>
  <c r="Z85" i="1" l="1"/>
  <c r="Y181" i="2"/>
  <c r="Z181" i="2" l="1"/>
  <c r="AA85" i="1"/>
  <c r="AB85" i="1" l="1"/>
  <c r="AA181" i="2"/>
  <c r="AC85" i="1" l="1"/>
  <c r="AB181" i="2"/>
  <c r="AC181" i="2" l="1"/>
  <c r="AD85" i="1"/>
  <c r="AE85" i="1" l="1"/>
  <c r="AD181" i="2"/>
  <c r="AE181" i="2" l="1"/>
  <c r="AF85" i="1"/>
  <c r="AG85" i="1" l="1"/>
  <c r="AF181" i="2"/>
  <c r="AH85" i="1" l="1"/>
  <c r="AG181" i="2"/>
  <c r="AH181" i="2" l="1"/>
  <c r="AI85" i="1"/>
  <c r="AJ85" i="1" l="1"/>
  <c r="K267" i="17"/>
  <c r="AI136" i="2"/>
  <c r="D140" i="7" s="1"/>
  <c r="J137" i="2"/>
  <c r="J218" i="2" s="1"/>
  <c r="K132" i="17"/>
  <c r="K133" i="17" s="1"/>
  <c r="AJ267" i="17" l="1"/>
  <c r="AJ268" i="17" s="1"/>
  <c r="K268" i="17"/>
  <c r="J193" i="2" s="1"/>
  <c r="D141" i="7"/>
  <c r="V140" i="7"/>
  <c r="V141" i="7" s="1"/>
  <c r="L89" i="1"/>
  <c r="J184" i="2"/>
  <c r="K134" i="17"/>
  <c r="L134" i="17" s="1"/>
  <c r="M134" i="17" s="1"/>
  <c r="N134" i="17" s="1"/>
  <c r="O134" i="17" s="1"/>
  <c r="P134" i="17" s="1"/>
  <c r="Q134" i="17" s="1"/>
  <c r="R134" i="17" s="1"/>
  <c r="S134" i="17" s="1"/>
  <c r="T134" i="17" s="1"/>
  <c r="U134" i="17" s="1"/>
  <c r="V134" i="17" s="1"/>
  <c r="W134" i="17" s="1"/>
  <c r="X134" i="17" s="1"/>
  <c r="Y134" i="17" s="1"/>
  <c r="Z134" i="17" s="1"/>
  <c r="AA134" i="17" s="1"/>
  <c r="AB134" i="17" s="1"/>
  <c r="AC134" i="17" s="1"/>
  <c r="AD134" i="17" s="1"/>
  <c r="AE134" i="17" s="1"/>
  <c r="AF134" i="17" s="1"/>
  <c r="AG134" i="17" s="1"/>
  <c r="AH134" i="17" s="1"/>
  <c r="AI134" i="17" s="1"/>
  <c r="AJ134" i="17" s="1"/>
  <c r="AJ132" i="17"/>
  <c r="AJ133" i="17" s="1"/>
  <c r="J182" i="2"/>
  <c r="J138" i="2"/>
  <c r="AI137" i="2"/>
  <c r="J219" i="2"/>
  <c r="N61" i="11"/>
  <c r="L49" i="1"/>
  <c r="L95" i="1" l="1"/>
  <c r="K269" i="17"/>
  <c r="L269" i="17" s="1"/>
  <c r="M269" i="17" s="1"/>
  <c r="N269" i="17" s="1"/>
  <c r="O269" i="17" s="1"/>
  <c r="P269" i="17" s="1"/>
  <c r="Q269" i="17" s="1"/>
  <c r="R269" i="17" s="1"/>
  <c r="S269" i="17" s="1"/>
  <c r="T269" i="17" s="1"/>
  <c r="U269" i="17" s="1"/>
  <c r="V269" i="17" s="1"/>
  <c r="W269" i="17" s="1"/>
  <c r="X269" i="17" s="1"/>
  <c r="Y269" i="17" s="1"/>
  <c r="Z269" i="17" s="1"/>
  <c r="AA269" i="17" s="1"/>
  <c r="AB269" i="17" s="1"/>
  <c r="AC269" i="17" s="1"/>
  <c r="AD269" i="17" s="1"/>
  <c r="AE269" i="17" s="1"/>
  <c r="AF269" i="17" s="1"/>
  <c r="AG269" i="17" s="1"/>
  <c r="AH269" i="17" s="1"/>
  <c r="AI269" i="17" s="1"/>
  <c r="AJ269" i="17" s="1"/>
  <c r="V144" i="7"/>
  <c r="V147" i="7" s="1"/>
  <c r="J199" i="2"/>
  <c r="J200" i="2" s="1"/>
  <c r="J208" i="2"/>
  <c r="L120" i="1"/>
  <c r="N63" i="11"/>
  <c r="N62" i="11"/>
  <c r="AM61" i="11"/>
  <c r="AM63" i="11" s="1"/>
  <c r="L92" i="1"/>
  <c r="L88" i="1"/>
  <c r="L90" i="1"/>
  <c r="AI218" i="2"/>
  <c r="AI219" i="2"/>
  <c r="L86" i="1"/>
  <c r="L50" i="1"/>
  <c r="L111" i="1"/>
  <c r="L112" i="1"/>
  <c r="AK49" i="1"/>
  <c r="K138" i="2"/>
  <c r="J183" i="2"/>
  <c r="L126" i="1" l="1"/>
  <c r="L247" i="1" s="1"/>
  <c r="L104" i="1"/>
  <c r="L98" i="1"/>
  <c r="L107" i="1" s="1"/>
  <c r="L278" i="1" s="1"/>
  <c r="AK95" i="1"/>
  <c r="AK98" i="1" s="1"/>
  <c r="AK107" i="1" s="1"/>
  <c r="AK111" i="1"/>
  <c r="AK112" i="1"/>
  <c r="J214" i="2"/>
  <c r="L134" i="1"/>
  <c r="AK120" i="1"/>
  <c r="AK147" i="1" s="1"/>
  <c r="L147" i="1"/>
  <c r="X302" i="1" s="1"/>
  <c r="L241" i="1"/>
  <c r="K183" i="2"/>
  <c r="L138" i="2"/>
  <c r="L87" i="1"/>
  <c r="M50" i="1"/>
  <c r="L93" i="1"/>
  <c r="M90" i="1"/>
  <c r="N64" i="11"/>
  <c r="O62" i="11"/>
  <c r="AK278" i="1" l="1"/>
  <c r="AI2" i="1"/>
  <c r="X295" i="1"/>
  <c r="X307" i="1" s="1"/>
  <c r="J186" i="2"/>
  <c r="P62" i="11"/>
  <c r="O64" i="11"/>
  <c r="AK134" i="1"/>
  <c r="L255" i="1"/>
  <c r="AK255" i="1" s="1"/>
  <c r="M87" i="1"/>
  <c r="N50" i="1"/>
  <c r="L268" i="1"/>
  <c r="L285" i="1" s="1"/>
  <c r="L290" i="1" s="1"/>
  <c r="AK241" i="1"/>
  <c r="AK268" i="1" s="1"/>
  <c r="AK285" i="1" s="1"/>
  <c r="M93" i="1"/>
  <c r="N90" i="1"/>
  <c r="L183" i="2"/>
  <c r="M138" i="2"/>
  <c r="AK290" i="1" l="1"/>
  <c r="O90" i="1"/>
  <c r="N93" i="1"/>
  <c r="O50" i="1"/>
  <c r="N87" i="1"/>
  <c r="M183" i="2"/>
  <c r="N138" i="2"/>
  <c r="P64" i="11"/>
  <c r="Q62" i="11"/>
  <c r="R62" i="11" l="1"/>
  <c r="Q64" i="11"/>
  <c r="O87" i="1"/>
  <c r="P50" i="1"/>
  <c r="N183" i="2"/>
  <c r="O138" i="2"/>
  <c r="O93" i="1"/>
  <c r="P90" i="1"/>
  <c r="O183" i="2" l="1"/>
  <c r="P138" i="2"/>
  <c r="Q90" i="1"/>
  <c r="P93" i="1"/>
  <c r="P87" i="1"/>
  <c r="Q50" i="1"/>
  <c r="R64" i="11"/>
  <c r="S62" i="11"/>
  <c r="T62" i="11" l="1"/>
  <c r="S64" i="11"/>
  <c r="R90" i="1"/>
  <c r="Q93" i="1"/>
  <c r="Q87" i="1"/>
  <c r="R50" i="1"/>
  <c r="Q138" i="2"/>
  <c r="P183" i="2"/>
  <c r="Q183" i="2" l="1"/>
  <c r="R138" i="2"/>
  <c r="S90" i="1"/>
  <c r="R93" i="1"/>
  <c r="R87" i="1"/>
  <c r="S50" i="1"/>
  <c r="U62" i="11"/>
  <c r="T64" i="11"/>
  <c r="U64" i="11" l="1"/>
  <c r="V62" i="11"/>
  <c r="S93" i="1"/>
  <c r="T90" i="1"/>
  <c r="S87" i="1"/>
  <c r="T50" i="1"/>
  <c r="R183" i="2"/>
  <c r="S138" i="2"/>
  <c r="T87" i="1" l="1"/>
  <c r="U50" i="1"/>
  <c r="V64" i="11"/>
  <c r="W62" i="11"/>
  <c r="S183" i="2"/>
  <c r="T138" i="2"/>
  <c r="U90" i="1"/>
  <c r="T93" i="1"/>
  <c r="X62" i="11" l="1"/>
  <c r="W64" i="11"/>
  <c r="U93" i="1"/>
  <c r="V90" i="1"/>
  <c r="U138" i="2"/>
  <c r="T183" i="2"/>
  <c r="U87" i="1"/>
  <c r="V50" i="1"/>
  <c r="W50" i="1" l="1"/>
  <c r="V87" i="1"/>
  <c r="W90" i="1"/>
  <c r="V93" i="1"/>
  <c r="V138" i="2"/>
  <c r="U183" i="2"/>
  <c r="Y62" i="11"/>
  <c r="X64" i="11"/>
  <c r="Y64" i="11" l="1"/>
  <c r="Z62" i="11"/>
  <c r="W93" i="1"/>
  <c r="X90" i="1"/>
  <c r="W138" i="2"/>
  <c r="V183" i="2"/>
  <c r="W87" i="1"/>
  <c r="X50" i="1"/>
  <c r="X87" i="1" l="1"/>
  <c r="Y50" i="1"/>
  <c r="Y90" i="1"/>
  <c r="X93" i="1"/>
  <c r="Z64" i="11"/>
  <c r="AA62" i="11"/>
  <c r="W183" i="2"/>
  <c r="X138" i="2"/>
  <c r="Y138" i="2" l="1"/>
  <c r="X183" i="2"/>
  <c r="Z90" i="1"/>
  <c r="Y93" i="1"/>
  <c r="AA64" i="11"/>
  <c r="AB62" i="11"/>
  <c r="Y87" i="1"/>
  <c r="Z50" i="1"/>
  <c r="Z87" i="1" l="1"/>
  <c r="AA50" i="1"/>
  <c r="Z93" i="1"/>
  <c r="AA90" i="1"/>
  <c r="AB64" i="11"/>
  <c r="AC62" i="11"/>
  <c r="Z138" i="2"/>
  <c r="Y183" i="2"/>
  <c r="AA93" i="1" l="1"/>
  <c r="AB90" i="1"/>
  <c r="AA138" i="2"/>
  <c r="Z183" i="2"/>
  <c r="AD62" i="11"/>
  <c r="AC64" i="11"/>
  <c r="AA87" i="1"/>
  <c r="AB50" i="1"/>
  <c r="AB87" i="1" l="1"/>
  <c r="AC50" i="1"/>
  <c r="AA183" i="2"/>
  <c r="AB138" i="2"/>
  <c r="AB93" i="1"/>
  <c r="AC90" i="1"/>
  <c r="AD64" i="11"/>
  <c r="AE62" i="11"/>
  <c r="AF62" i="11" l="1"/>
  <c r="AE64" i="11"/>
  <c r="AB183" i="2"/>
  <c r="AC138" i="2"/>
  <c r="AD90" i="1"/>
  <c r="AC93" i="1"/>
  <c r="AD50" i="1"/>
  <c r="AC87" i="1"/>
  <c r="AD138" i="2" l="1"/>
  <c r="AC183" i="2"/>
  <c r="AD87" i="1"/>
  <c r="AE50" i="1"/>
  <c r="AD93" i="1"/>
  <c r="AE90" i="1"/>
  <c r="AF64" i="11"/>
  <c r="AG62" i="11"/>
  <c r="AG64" i="11" l="1"/>
  <c r="AH62" i="11"/>
  <c r="AE87" i="1"/>
  <c r="AF50" i="1"/>
  <c r="AE93" i="1"/>
  <c r="AF90" i="1"/>
  <c r="AD183" i="2"/>
  <c r="AE138" i="2"/>
  <c r="AE183" i="2" l="1"/>
  <c r="AF138" i="2"/>
  <c r="AF87" i="1"/>
  <c r="AG50" i="1"/>
  <c r="AF93" i="1"/>
  <c r="AG90" i="1"/>
  <c r="AI62" i="11"/>
  <c r="AH64" i="11"/>
  <c r="AG87" i="1" l="1"/>
  <c r="AH50" i="1"/>
  <c r="AJ62" i="11"/>
  <c r="AI64" i="11"/>
  <c r="AH90" i="1"/>
  <c r="AG93" i="1"/>
  <c r="AG138" i="2"/>
  <c r="AF183" i="2"/>
  <c r="AH138" i="2" l="1"/>
  <c r="AH183" i="2" s="1"/>
  <c r="AG183" i="2"/>
  <c r="AK62" i="11"/>
  <c r="AJ64" i="11"/>
  <c r="AH87" i="1"/>
  <c r="AI50" i="1"/>
  <c r="AH93" i="1"/>
  <c r="AI90" i="1"/>
  <c r="AI93" i="1" l="1"/>
  <c r="AJ90" i="1"/>
  <c r="AJ93" i="1" s="1"/>
  <c r="AE2" i="1" s="1"/>
  <c r="AK64" i="11"/>
  <c r="AL62" i="11"/>
  <c r="AJ50" i="1"/>
  <c r="AJ87" i="1" s="1"/>
  <c r="AI87" i="1"/>
  <c r="AL64" i="11" l="1"/>
  <c r="AM62" i="11"/>
  <c r="AM64" i="11" s="1"/>
</calcChain>
</file>

<file path=xl/sharedStrings.xml><?xml version="1.0" encoding="utf-8"?>
<sst xmlns="http://schemas.openxmlformats.org/spreadsheetml/2006/main" count="7628" uniqueCount="5642">
  <si>
    <t>LINE</t>
  </si>
  <si>
    <t>DAILY PRODUCTION CONTROL</t>
  </si>
  <si>
    <t>KOUSU</t>
  </si>
  <si>
    <t>OR</t>
  </si>
  <si>
    <t>MONTH</t>
  </si>
  <si>
    <t>TANGGAL</t>
  </si>
  <si>
    <t>Total</t>
  </si>
  <si>
    <t>KUANTITAS PRODUKSI</t>
  </si>
  <si>
    <t>A</t>
  </si>
  <si>
    <t>B</t>
  </si>
  <si>
    <t>KARYAWAN YANG HADIR</t>
  </si>
  <si>
    <t>KARYAWAN TIDAK HADIR</t>
  </si>
  <si>
    <t>JAM KERJA NORMAL</t>
  </si>
  <si>
    <t>DOT</t>
  </si>
  <si>
    <t>HOT</t>
  </si>
  <si>
    <t>TOTAL JAM LEMBUR</t>
  </si>
  <si>
    <t>TOTAL JAM LEMBUR (ACCUM)</t>
  </si>
  <si>
    <t>Actual pengurangan opr</t>
  </si>
  <si>
    <t>PENAMBAHAN OPR (H)</t>
  </si>
  <si>
    <t>PENGURANGAN OPR (H) 
(Support line lain MFG)</t>
  </si>
  <si>
    <t>EXCLUSION TIME</t>
  </si>
  <si>
    <t>M1</t>
  </si>
  <si>
    <t>Management time</t>
  </si>
  <si>
    <t>F1</t>
  </si>
  <si>
    <t>Morning Meeting</t>
  </si>
  <si>
    <t>F2</t>
  </si>
  <si>
    <t>Hot time</t>
  </si>
  <si>
    <t>F3</t>
  </si>
  <si>
    <t>5S</t>
  </si>
  <si>
    <t>F4</t>
  </si>
  <si>
    <t>Pray Time</t>
  </si>
  <si>
    <t>H1</t>
  </si>
  <si>
    <t>Training new Opr</t>
  </si>
  <si>
    <t>H2</t>
  </si>
  <si>
    <t>Others Education/Training</t>
  </si>
  <si>
    <t>H3</t>
  </si>
  <si>
    <t>QC Activity</t>
  </si>
  <si>
    <t>S1</t>
  </si>
  <si>
    <t>New Product Preparation</t>
  </si>
  <si>
    <t>S2</t>
  </si>
  <si>
    <t>Maintenance (Periodic)</t>
  </si>
  <si>
    <t>S3</t>
  </si>
  <si>
    <t>Physical Inventory taking</t>
  </si>
  <si>
    <t>S4</t>
  </si>
  <si>
    <t>Medical Check</t>
  </si>
  <si>
    <t>S5</t>
  </si>
  <si>
    <t>Energy Shutdown</t>
  </si>
  <si>
    <t>S6</t>
  </si>
  <si>
    <t>Labor Union</t>
  </si>
  <si>
    <t>S7</t>
  </si>
  <si>
    <t>Business Trip</t>
  </si>
  <si>
    <t>S8</t>
  </si>
  <si>
    <t>Support Section Lain (selain MFG)</t>
  </si>
  <si>
    <t>S9</t>
  </si>
  <si>
    <t>Delay arrival &amp; early leave</t>
  </si>
  <si>
    <t>S10</t>
  </si>
  <si>
    <t xml:space="preserve">Major Clean up </t>
  </si>
  <si>
    <t>S11</t>
  </si>
  <si>
    <t>Company Activity</t>
  </si>
  <si>
    <t>S12</t>
  </si>
  <si>
    <t>Evacuation Drill</t>
  </si>
  <si>
    <t>S13</t>
  </si>
  <si>
    <t>Audit Time</t>
  </si>
  <si>
    <t>S14</t>
  </si>
  <si>
    <t>Improvement activity</t>
  </si>
  <si>
    <t>TOTAL EXCLUSION TIME</t>
  </si>
  <si>
    <t>JAM KERJA RATA-RATA</t>
  </si>
  <si>
    <t>KOUSU TIME HARIAN</t>
  </si>
  <si>
    <t>KOUSU TIME ACCUM</t>
  </si>
  <si>
    <t>KOUSU TIME TARGET</t>
  </si>
  <si>
    <t>MANHOUR STANDARD DAILY</t>
  </si>
  <si>
    <t>MANHOUR STANDARD ACCUM</t>
  </si>
  <si>
    <t>PRODUCTIVITY RATIO TARGET</t>
  </si>
  <si>
    <t>PRODUCTIVITY RATIO HARIAN</t>
  </si>
  <si>
    <t>PRODUCTIVITY RATIO ACCUM</t>
  </si>
  <si>
    <t>TOTAL PLAN TIME (MINUTE)</t>
  </si>
  <si>
    <t>SHIFT A</t>
  </si>
  <si>
    <t>SHIFT B</t>
  </si>
  <si>
    <t>TOTAL PLAN TIME</t>
  </si>
  <si>
    <t>TOTAL</t>
  </si>
  <si>
    <t>TOTAL PRODUCTION TIME (MINUTE)</t>
  </si>
  <si>
    <t>TOTAL PRODUCTION TIME</t>
  </si>
  <si>
    <t>OR TARGET (%)</t>
  </si>
  <si>
    <t>OR ACTUAL (%)</t>
  </si>
  <si>
    <t>In Line Defect Qty (pcs)</t>
  </si>
  <si>
    <t>F/I defect Qty (pcs)</t>
  </si>
  <si>
    <t>In Line Defect Qty (%)</t>
  </si>
  <si>
    <t>F/I defect Qty (%)</t>
  </si>
  <si>
    <t>LOSS TIME (Minute)</t>
  </si>
  <si>
    <t>Kerusakan Mesin</t>
  </si>
  <si>
    <t>Cokotei</t>
  </si>
  <si>
    <t>Uknown</t>
  </si>
  <si>
    <t>LOSS TIME (Manhour)</t>
  </si>
  <si>
    <t>%A</t>
  </si>
  <si>
    <t>LOSS TIME (%)</t>
  </si>
  <si>
    <t>%B</t>
  </si>
  <si>
    <t>%T</t>
  </si>
  <si>
    <t>1 Month</t>
  </si>
  <si>
    <t>TARGET</t>
  </si>
  <si>
    <t>Unknown</t>
  </si>
  <si>
    <t>GROUP</t>
  </si>
  <si>
    <t>No.</t>
  </si>
  <si>
    <t>Part No Assy.</t>
  </si>
  <si>
    <t>Total Output</t>
  </si>
  <si>
    <t>Total Output Accum</t>
  </si>
  <si>
    <t>Cycle Time</t>
  </si>
  <si>
    <t>Production Time</t>
  </si>
  <si>
    <t>ABSENSI</t>
  </si>
  <si>
    <t>KARYAWAN YG HADIR</t>
  </si>
  <si>
    <t>KARYAWAN TDK HADIR</t>
  </si>
  <si>
    <t>NORMAL  JAM KERJA  (H)</t>
  </si>
  <si>
    <t>PENAMBAHAN JAM KERJA</t>
  </si>
  <si>
    <t>Support Section Lain (MFG)</t>
  </si>
  <si>
    <t>Jam Kerja Harian</t>
  </si>
  <si>
    <t>Jam Kerja Accum</t>
  </si>
  <si>
    <t>Kousu Time Harian</t>
  </si>
  <si>
    <t>Kousu Time Acc</t>
  </si>
  <si>
    <t>Kousu Time Target</t>
  </si>
  <si>
    <t>Loss Time (Minute)</t>
  </si>
  <si>
    <t>Loss Time (Manhour)</t>
  </si>
  <si>
    <t>LIST DOWNTIME</t>
  </si>
  <si>
    <t>(hanya tgl, ex = 1)</t>
  </si>
  <si>
    <t>Loss Time Item</t>
  </si>
  <si>
    <t>Minute Loss</t>
  </si>
  <si>
    <t>Downtime Category</t>
  </si>
  <si>
    <t>DATE</t>
  </si>
  <si>
    <t>Group</t>
  </si>
  <si>
    <t>Minute</t>
  </si>
  <si>
    <t>Item</t>
  </si>
  <si>
    <t>Remark</t>
  </si>
  <si>
    <t>Action</t>
  </si>
  <si>
    <t>DAFTAR HADIR &amp; LEMBUR</t>
  </si>
  <si>
    <t>GROUP: A</t>
  </si>
  <si>
    <t>№</t>
  </si>
  <si>
    <t>No Karyawan</t>
  </si>
  <si>
    <t>NAMA LENGKAP</t>
  </si>
  <si>
    <t>DM1901974</t>
  </si>
  <si>
    <t>HADIR</t>
  </si>
  <si>
    <t>LEMBUR</t>
  </si>
  <si>
    <t>DM2260538</t>
  </si>
  <si>
    <t>DOT : Daily Overtime</t>
  </si>
  <si>
    <t>DM2059085</t>
  </si>
  <si>
    <t>HOT : Holiday Overtime</t>
  </si>
  <si>
    <t>SAKIT</t>
  </si>
  <si>
    <t>DM2160009</t>
  </si>
  <si>
    <t>CUTI</t>
  </si>
  <si>
    <t>IJIN 8h</t>
  </si>
  <si>
    <t>DM1901160</t>
  </si>
  <si>
    <t>IJIN 4h</t>
  </si>
  <si>
    <t>FINISH</t>
  </si>
  <si>
    <t>MANGKIR</t>
  </si>
  <si>
    <t>RESIGN</t>
  </si>
  <si>
    <t>実　績　合　計</t>
  </si>
  <si>
    <t>午前半休
（人数）</t>
  </si>
  <si>
    <t>午後半休
（人数）</t>
  </si>
  <si>
    <t>Karyawan Masuk</t>
  </si>
  <si>
    <t>Karyawan Tidak Masuk</t>
  </si>
  <si>
    <t>６時間勤務者</t>
  </si>
  <si>
    <t>Reguler Time</t>
  </si>
  <si>
    <t>GROUP: B</t>
  </si>
  <si>
    <t>D: Day</t>
  </si>
  <si>
    <t>N: Night</t>
  </si>
  <si>
    <t>DM1901752</t>
  </si>
  <si>
    <t>DM2160111</t>
  </si>
  <si>
    <t>DM1902268</t>
  </si>
  <si>
    <t>DM2260948</t>
  </si>
  <si>
    <t>NIK</t>
  </si>
  <si>
    <t>Nama</t>
  </si>
  <si>
    <t>DJ2159175</t>
  </si>
  <si>
    <t>Shigeru Miyao</t>
  </si>
  <si>
    <t>DJ2165059</t>
  </si>
  <si>
    <t>Kenji Kumaki</t>
  </si>
  <si>
    <t>DJ2168489</t>
  </si>
  <si>
    <t>Makoto Sugiura</t>
  </si>
  <si>
    <t>DJ2170837</t>
  </si>
  <si>
    <t>Toshikatsu Nakashima</t>
  </si>
  <si>
    <t>DJ2175128</t>
  </si>
  <si>
    <t>Hidehisa Sawai</t>
  </si>
  <si>
    <t>DJ2176741</t>
  </si>
  <si>
    <t>Banji Hyodo</t>
  </si>
  <si>
    <t>DJ2197470</t>
  </si>
  <si>
    <t>Noriyasu Morita</t>
  </si>
  <si>
    <t>DJ2303594</t>
  </si>
  <si>
    <t>Taishin Sato</t>
  </si>
  <si>
    <t>DM1901004</t>
  </si>
  <si>
    <t>Rozi Abdurachman</t>
  </si>
  <si>
    <t>DM1901011</t>
  </si>
  <si>
    <t>Khairul</t>
  </si>
  <si>
    <t>DM1901018</t>
  </si>
  <si>
    <t>Maria Cristina Rachmawati</t>
  </si>
  <si>
    <t>DM1901025</t>
  </si>
  <si>
    <t>Wahyuwan Wijarwadi</t>
  </si>
  <si>
    <t>DM1901028</t>
  </si>
  <si>
    <t>Joko Isworo</t>
  </si>
  <si>
    <t>DM1901031</t>
  </si>
  <si>
    <t>Henri Susanto</t>
  </si>
  <si>
    <t>DM1901034</t>
  </si>
  <si>
    <t>Mulyadi</t>
  </si>
  <si>
    <t>DM1901041</t>
  </si>
  <si>
    <t>Muin</t>
  </si>
  <si>
    <t>DM1901046</t>
  </si>
  <si>
    <t>Mamin</t>
  </si>
  <si>
    <t>DM1901047</t>
  </si>
  <si>
    <t>Muhlis</t>
  </si>
  <si>
    <t>DM1901052</t>
  </si>
  <si>
    <t>Suroso</t>
  </si>
  <si>
    <t>DM1901054</t>
  </si>
  <si>
    <t>Taufiq Hidayat</t>
  </si>
  <si>
    <t>DM1901058</t>
  </si>
  <si>
    <t>Taufik Efendi</t>
  </si>
  <si>
    <t>DM1901060</t>
  </si>
  <si>
    <t>Nesin Arif Saprudin</t>
  </si>
  <si>
    <t>DM1901064</t>
  </si>
  <si>
    <t>Mulyanto</t>
  </si>
  <si>
    <t>DM1901067</t>
  </si>
  <si>
    <t>Wahyudin Alamsyah</t>
  </si>
  <si>
    <t>DM1901071</t>
  </si>
  <si>
    <t>Cecep Bambang Supeno</t>
  </si>
  <si>
    <t>DM1901078</t>
  </si>
  <si>
    <t>Yunan Munandar</t>
  </si>
  <si>
    <t>DM1901082</t>
  </si>
  <si>
    <t>Nemin Udaya</t>
  </si>
  <si>
    <t>DM1901085</t>
  </si>
  <si>
    <t>Dhani Supriyatman</t>
  </si>
  <si>
    <t>DM1901086</t>
  </si>
  <si>
    <t>Dwi Rahayu Ningsih</t>
  </si>
  <si>
    <t>DM1901089</t>
  </si>
  <si>
    <t>Susanti</t>
  </si>
  <si>
    <t>DM1901091</t>
  </si>
  <si>
    <t>Tri Wahyuni</t>
  </si>
  <si>
    <t>DM1901094</t>
  </si>
  <si>
    <t>Benny Budiman</t>
  </si>
  <si>
    <t>DM1901095</t>
  </si>
  <si>
    <t>Fajar Isnugroho</t>
  </si>
  <si>
    <t>DM1901100</t>
  </si>
  <si>
    <t>Supriadi</t>
  </si>
  <si>
    <t>DM1901103</t>
  </si>
  <si>
    <t>Yanuar Pratomo</t>
  </si>
  <si>
    <t>DM1901107</t>
  </si>
  <si>
    <t>Ibrohim</t>
  </si>
  <si>
    <t>DM1901108</t>
  </si>
  <si>
    <t>Martua Sinabutar</t>
  </si>
  <si>
    <t>DM1901109</t>
  </si>
  <si>
    <t>Muhammad Afrizal</t>
  </si>
  <si>
    <t>DM1901110</t>
  </si>
  <si>
    <t>Ratniwa</t>
  </si>
  <si>
    <t>DM1901111</t>
  </si>
  <si>
    <t>Rukun Bangun</t>
  </si>
  <si>
    <t>DM1901115</t>
  </si>
  <si>
    <t>Endah Desintari</t>
  </si>
  <si>
    <t>DM1901120</t>
  </si>
  <si>
    <t>I Wayan Harry Adriansyah</t>
  </si>
  <si>
    <t>DM1901124</t>
  </si>
  <si>
    <t>Dais Firdaus</t>
  </si>
  <si>
    <t>DM1901127</t>
  </si>
  <si>
    <t>Nur Hasan</t>
  </si>
  <si>
    <t>DM1901128</t>
  </si>
  <si>
    <t>Timong Suryadi</t>
  </si>
  <si>
    <t>DM1901129</t>
  </si>
  <si>
    <t>Toto</t>
  </si>
  <si>
    <t>DM1901132</t>
  </si>
  <si>
    <t>Anin Aminudin</t>
  </si>
  <si>
    <t>DM1901133</t>
  </si>
  <si>
    <t>Ayub Hermawan</t>
  </si>
  <si>
    <t>DM1901135</t>
  </si>
  <si>
    <t>Fajar Nurcahyo</t>
  </si>
  <si>
    <t>DM1901138</t>
  </si>
  <si>
    <t>Kompul Ardiatna</t>
  </si>
  <si>
    <t>DM1901140</t>
  </si>
  <si>
    <t>M. Budi Setiawan</t>
  </si>
  <si>
    <t>DM1901141</t>
  </si>
  <si>
    <t>M. Yusup Komaruddin</t>
  </si>
  <si>
    <t>DM1901142</t>
  </si>
  <si>
    <t>Mawan</t>
  </si>
  <si>
    <t>DM1901143</t>
  </si>
  <si>
    <t>Nilam Nurhakim</t>
  </si>
  <si>
    <t>DM1901155</t>
  </si>
  <si>
    <t>Endah Tri Mulyaningsih</t>
  </si>
  <si>
    <t>DM1901158</t>
  </si>
  <si>
    <t>Neni Diana</t>
  </si>
  <si>
    <t>DM1901159</t>
  </si>
  <si>
    <t>Sri Kustati</t>
  </si>
  <si>
    <t>Sri Mulyono</t>
  </si>
  <si>
    <t>DM1901161</t>
  </si>
  <si>
    <t>Suswantoro</t>
  </si>
  <si>
    <t>DM1901169</t>
  </si>
  <si>
    <t>Agung Mulyono</t>
  </si>
  <si>
    <t>DM1901171</t>
  </si>
  <si>
    <t>Daryanto</t>
  </si>
  <si>
    <t>DM1901173</t>
  </si>
  <si>
    <t>Eko Edi Sujarwo</t>
  </si>
  <si>
    <t>DM1901174</t>
  </si>
  <si>
    <t>Fajriah Tri Harti Kartini</t>
  </si>
  <si>
    <t>DM1901177</t>
  </si>
  <si>
    <t>Liswenny Loisa Manurung</t>
  </si>
  <si>
    <t>DM1901179</t>
  </si>
  <si>
    <t>Mardini</t>
  </si>
  <si>
    <t>DM1901181</t>
  </si>
  <si>
    <t>Nurohman</t>
  </si>
  <si>
    <t>DM1901183</t>
  </si>
  <si>
    <t>Purwono</t>
  </si>
  <si>
    <t>DM1901196</t>
  </si>
  <si>
    <t>Supriyanto</t>
  </si>
  <si>
    <t>DM1901208</t>
  </si>
  <si>
    <t>Dudung Martono</t>
  </si>
  <si>
    <t>DM1901209</t>
  </si>
  <si>
    <t>Eko Wahyu Diyanti</t>
  </si>
  <si>
    <t>DM1901210</t>
  </si>
  <si>
    <t>Firmansyah</t>
  </si>
  <si>
    <t>DM1901211</t>
  </si>
  <si>
    <t>Heny Lestari</t>
  </si>
  <si>
    <t>DM1901212</t>
  </si>
  <si>
    <t>Lilis Indriati</t>
  </si>
  <si>
    <t>DM1901214</t>
  </si>
  <si>
    <t>Rusli Thamrin</t>
  </si>
  <si>
    <t>DM1901215</t>
  </si>
  <si>
    <t>Uus Kusmana</t>
  </si>
  <si>
    <t>DM1901216</t>
  </si>
  <si>
    <t>Asep Indang Suhardi</t>
  </si>
  <si>
    <t>DM1901217</t>
  </si>
  <si>
    <t>Hendri Suseno</t>
  </si>
  <si>
    <t>DM1901219</t>
  </si>
  <si>
    <t>Kaserih</t>
  </si>
  <si>
    <t>DM1901224</t>
  </si>
  <si>
    <t>Budi Santoso</t>
  </si>
  <si>
    <t>DM1901229</t>
  </si>
  <si>
    <t>Husni Hamid</t>
  </si>
  <si>
    <t>DM1901230</t>
  </si>
  <si>
    <t>Iin Rosmala</t>
  </si>
  <si>
    <t>DM1901232</t>
  </si>
  <si>
    <t>Irma Rachmawati</t>
  </si>
  <si>
    <t>DM1901234</t>
  </si>
  <si>
    <t>Irwan</t>
  </si>
  <si>
    <t>DM1901236</t>
  </si>
  <si>
    <t>Kusmiati</t>
  </si>
  <si>
    <t>DM1901237</t>
  </si>
  <si>
    <t>Malihat</t>
  </si>
  <si>
    <t>DM1901239</t>
  </si>
  <si>
    <t>Misan</t>
  </si>
  <si>
    <t>DM1901240</t>
  </si>
  <si>
    <t>Mon Eka Putra</t>
  </si>
  <si>
    <t>DM1901241</t>
  </si>
  <si>
    <t>Nono Tursino</t>
  </si>
  <si>
    <t>DM1901242</t>
  </si>
  <si>
    <t>Pepen Sopandi</t>
  </si>
  <si>
    <t>DM1901246</t>
  </si>
  <si>
    <t>Saryati</t>
  </si>
  <si>
    <t>DM1901249</t>
  </si>
  <si>
    <t>Sri Wahyuni</t>
  </si>
  <si>
    <t>DM1901250</t>
  </si>
  <si>
    <t>Sumiati</t>
  </si>
  <si>
    <t>DM1901251</t>
  </si>
  <si>
    <t>Taufik</t>
  </si>
  <si>
    <t>DM1901252</t>
  </si>
  <si>
    <t>Yanto Rismawanto</t>
  </si>
  <si>
    <t>DM1901253</t>
  </si>
  <si>
    <t>Yohana Tumini</t>
  </si>
  <si>
    <t>DM1901254</t>
  </si>
  <si>
    <t>Yulia Widartiani</t>
  </si>
  <si>
    <t>DM1901259</t>
  </si>
  <si>
    <t>Subur Bin Nimun</t>
  </si>
  <si>
    <t>DM1901261</t>
  </si>
  <si>
    <t>Bambang Subagiono</t>
  </si>
  <si>
    <t>DM1901262</t>
  </si>
  <si>
    <t>Debi Budiman</t>
  </si>
  <si>
    <t>DM1901263</t>
  </si>
  <si>
    <t>Eko Aris Subekti</t>
  </si>
  <si>
    <t>DM1901266</t>
  </si>
  <si>
    <t>Ludi Suwati</t>
  </si>
  <si>
    <t>DM1901269</t>
  </si>
  <si>
    <t>Ojat Sudrajat</t>
  </si>
  <si>
    <t>DM1901276</t>
  </si>
  <si>
    <t>Andy Suyatnowo</t>
  </si>
  <si>
    <t>DM1901277</t>
  </si>
  <si>
    <t>Andri Kustiawan</t>
  </si>
  <si>
    <t>DM1901280</t>
  </si>
  <si>
    <t>Danan Prianto</t>
  </si>
  <si>
    <t>DM1901281</t>
  </si>
  <si>
    <t>Dodiek Darma Swid</t>
  </si>
  <si>
    <t>DM1901284</t>
  </si>
  <si>
    <t>Kuswoyo Soerijanto</t>
  </si>
  <si>
    <t>DM1901287</t>
  </si>
  <si>
    <t>Nanik Handayani</t>
  </si>
  <si>
    <t>DM1901292</t>
  </si>
  <si>
    <t>Agung Juarto</t>
  </si>
  <si>
    <t>DM1901297</t>
  </si>
  <si>
    <t>Endang Hermawan</t>
  </si>
  <si>
    <t>DM1901300</t>
  </si>
  <si>
    <t>Sudirman</t>
  </si>
  <si>
    <t>DM1901301</t>
  </si>
  <si>
    <t>Sugeng Widodo</t>
  </si>
  <si>
    <t>DM1901305</t>
  </si>
  <si>
    <t>Yatno</t>
  </si>
  <si>
    <t>DM1901306</t>
  </si>
  <si>
    <t>Abdul Ahmad</t>
  </si>
  <si>
    <t>DM1901307</t>
  </si>
  <si>
    <t>Andi Prantio</t>
  </si>
  <si>
    <t>DM1901310</t>
  </si>
  <si>
    <t>Endi Rohaendi</t>
  </si>
  <si>
    <t>DM1901313</t>
  </si>
  <si>
    <t>Setiyo Andi Surono</t>
  </si>
  <si>
    <t>DM1901316</t>
  </si>
  <si>
    <t>Suci Murniasih</t>
  </si>
  <si>
    <t>DM1901317</t>
  </si>
  <si>
    <t>Turpadi</t>
  </si>
  <si>
    <t>DM1901318</t>
  </si>
  <si>
    <t>Tuti Damayanti</t>
  </si>
  <si>
    <t>DM1901321</t>
  </si>
  <si>
    <t>Ade Firmansyah</t>
  </si>
  <si>
    <t>DM1901322</t>
  </si>
  <si>
    <t>Afandi Rasyid</t>
  </si>
  <si>
    <t>DM1901323</t>
  </si>
  <si>
    <t>Amanah</t>
  </si>
  <si>
    <t>DM1901324</t>
  </si>
  <si>
    <t>Andi Patmanto</t>
  </si>
  <si>
    <t>DM1901325</t>
  </si>
  <si>
    <t>Cucu Sutisna</t>
  </si>
  <si>
    <t>DM1901327</t>
  </si>
  <si>
    <t>Hatinah</t>
  </si>
  <si>
    <t>DM1901328</t>
  </si>
  <si>
    <t>Joko Dwi Murtopo</t>
  </si>
  <si>
    <t>DM1901329</t>
  </si>
  <si>
    <t>Krisnawati Dewi</t>
  </si>
  <si>
    <t>DM1901330</t>
  </si>
  <si>
    <t>MH Ma'mur</t>
  </si>
  <si>
    <t>DM1901334</t>
  </si>
  <si>
    <t>Siti Chotimah</t>
  </si>
  <si>
    <t>DM1901336</t>
  </si>
  <si>
    <t>Sutrisno</t>
  </si>
  <si>
    <t>DM1901337</t>
  </si>
  <si>
    <t>Teguh Setyawan</t>
  </si>
  <si>
    <t>DM1901349</t>
  </si>
  <si>
    <t>Windy Syaiful</t>
  </si>
  <si>
    <t>DM1901354</t>
  </si>
  <si>
    <t>Ari Setiyawan</t>
  </si>
  <si>
    <t>DM1901356</t>
  </si>
  <si>
    <t>Asep Suryana</t>
  </si>
  <si>
    <t>DM1901358</t>
  </si>
  <si>
    <t>DM1901359</t>
  </si>
  <si>
    <t>Eko Susanto</t>
  </si>
  <si>
    <t>DM1901361</t>
  </si>
  <si>
    <t>Igus Sarosa</t>
  </si>
  <si>
    <t>DM1901366</t>
  </si>
  <si>
    <t>Rina Savitri</t>
  </si>
  <si>
    <t>DM1901370</t>
  </si>
  <si>
    <t>Uus Usmayana</t>
  </si>
  <si>
    <t>DM1901372</t>
  </si>
  <si>
    <t>Yanti Rismayanti</t>
  </si>
  <si>
    <t>DM1901373</t>
  </si>
  <si>
    <t>Yekti Minarsih</t>
  </si>
  <si>
    <t>DM1901374</t>
  </si>
  <si>
    <t>Yoyo Harsoyo</t>
  </si>
  <si>
    <t>DM1901377</t>
  </si>
  <si>
    <t>Roni Machfudhon</t>
  </si>
  <si>
    <t>DM1901383</t>
  </si>
  <si>
    <t>Randy Eko Setyowibowo</t>
  </si>
  <si>
    <t>DM1901386N</t>
  </si>
  <si>
    <t>Samsul Anam</t>
  </si>
  <si>
    <t>DM1901387</t>
  </si>
  <si>
    <t>Adi Cahyadi</t>
  </si>
  <si>
    <t>DM1901388</t>
  </si>
  <si>
    <t>Agus Hermawan Susanto</t>
  </si>
  <si>
    <t>DM1901389</t>
  </si>
  <si>
    <t>Andhes Haryanto</t>
  </si>
  <si>
    <t>DM1901392</t>
  </si>
  <si>
    <t>Anton Juliana Ferdian</t>
  </si>
  <si>
    <t>DM1901393</t>
  </si>
  <si>
    <t>Ari Ariyati</t>
  </si>
  <si>
    <t>DM1901394</t>
  </si>
  <si>
    <t>Asmat</t>
  </si>
  <si>
    <t>DM1901395</t>
  </si>
  <si>
    <t>Asmet Budiman</t>
  </si>
  <si>
    <t>DM1901398</t>
  </si>
  <si>
    <t>Desi Lestari</t>
  </si>
  <si>
    <t>DM1901404</t>
  </si>
  <si>
    <t>Janudin</t>
  </si>
  <si>
    <t>DM1901408</t>
  </si>
  <si>
    <t>Marzuki</t>
  </si>
  <si>
    <t>DM1901409</t>
  </si>
  <si>
    <t>Narman Suryana</t>
  </si>
  <si>
    <t>DM1901411</t>
  </si>
  <si>
    <t>Oding Tajudin</t>
  </si>
  <si>
    <t>DM1901414</t>
  </si>
  <si>
    <t>Sopiyah</t>
  </si>
  <si>
    <t>DM1901415</t>
  </si>
  <si>
    <t>Sugiharto</t>
  </si>
  <si>
    <t>DM1901416</t>
  </si>
  <si>
    <t>Sutarno</t>
  </si>
  <si>
    <t>DM1901419</t>
  </si>
  <si>
    <t>Undang Saefullah</t>
  </si>
  <si>
    <t>DM1901425</t>
  </si>
  <si>
    <t>Condro Wisatmono</t>
  </si>
  <si>
    <t>DM1901432</t>
  </si>
  <si>
    <t>Anwar Sadat</t>
  </si>
  <si>
    <t>DM1901433</t>
  </si>
  <si>
    <t>Ari Hadi Rahmanto</t>
  </si>
  <si>
    <t>DM1901438</t>
  </si>
  <si>
    <t>Harto</t>
  </si>
  <si>
    <t>DM1901440</t>
  </si>
  <si>
    <t>Jayadi Praja</t>
  </si>
  <si>
    <t>DM1901442</t>
  </si>
  <si>
    <t>DM1901445</t>
  </si>
  <si>
    <t>Rubin Rudiat Sudirman</t>
  </si>
  <si>
    <t>DM1901447</t>
  </si>
  <si>
    <t>Solihin</t>
  </si>
  <si>
    <t>DM1901449</t>
  </si>
  <si>
    <t>Sudarmadi</t>
  </si>
  <si>
    <t>DM1901450</t>
  </si>
  <si>
    <t>Sugiarto</t>
  </si>
  <si>
    <t>DM1901452</t>
  </si>
  <si>
    <t>DM1901453</t>
  </si>
  <si>
    <t>Ujang Hermanto</t>
  </si>
  <si>
    <t>DM1901454</t>
  </si>
  <si>
    <t>Wahyudin Sugiarto</t>
  </si>
  <si>
    <t>DM1901456</t>
  </si>
  <si>
    <t>Dewi Ratnawati</t>
  </si>
  <si>
    <t>DM1901460</t>
  </si>
  <si>
    <t>Hariyanto</t>
  </si>
  <si>
    <t>DM1901462</t>
  </si>
  <si>
    <t>Iwan</t>
  </si>
  <si>
    <t>DM1901464</t>
  </si>
  <si>
    <t>Kartim</t>
  </si>
  <si>
    <t>DM1901465</t>
  </si>
  <si>
    <t>Komarudin</t>
  </si>
  <si>
    <t>DM1901469</t>
  </si>
  <si>
    <t>Nenti Tiarni</t>
  </si>
  <si>
    <t>DM1901471</t>
  </si>
  <si>
    <t>Ranto</t>
  </si>
  <si>
    <t>DM1901472</t>
  </si>
  <si>
    <t>Rusli Azhari</t>
  </si>
  <si>
    <t>DM1901473</t>
  </si>
  <si>
    <t>Sobirin</t>
  </si>
  <si>
    <t>DM1901478</t>
  </si>
  <si>
    <t>Ungut Aryadi</t>
  </si>
  <si>
    <t>DM1901488</t>
  </si>
  <si>
    <t>Ganang Rosidi</t>
  </si>
  <si>
    <t>DM1901490</t>
  </si>
  <si>
    <t>Wartomo</t>
  </si>
  <si>
    <t>DM1901491</t>
  </si>
  <si>
    <t>Adi Kristyanto</t>
  </si>
  <si>
    <t>DM1901492</t>
  </si>
  <si>
    <t>Akhmad</t>
  </si>
  <si>
    <t>DM1901500</t>
  </si>
  <si>
    <t>Elhawadis</t>
  </si>
  <si>
    <t>DM1901501</t>
  </si>
  <si>
    <t>DM1901502</t>
  </si>
  <si>
    <t>Herlan</t>
  </si>
  <si>
    <t>DM1901508</t>
  </si>
  <si>
    <t>Purwadi</t>
  </si>
  <si>
    <t>DM1901513</t>
  </si>
  <si>
    <t>Suhardiman</t>
  </si>
  <si>
    <t>DM1901514</t>
  </si>
  <si>
    <t>Sunarto Bin Suwarno</t>
  </si>
  <si>
    <t>DM1901515</t>
  </si>
  <si>
    <t>Toha Oman Jaya</t>
  </si>
  <si>
    <t>DM1901516</t>
  </si>
  <si>
    <t>Wasman</t>
  </si>
  <si>
    <t>DM1901526</t>
  </si>
  <si>
    <t>Edi Yusuf</t>
  </si>
  <si>
    <t>DM1901527</t>
  </si>
  <si>
    <t>Efah Nurmayanti</t>
  </si>
  <si>
    <t>DM1901528</t>
  </si>
  <si>
    <t>Evi Setiyani</t>
  </si>
  <si>
    <t>DM1901529</t>
  </si>
  <si>
    <t>Fajar Prastio</t>
  </si>
  <si>
    <t>DM1901530</t>
  </si>
  <si>
    <t>Fiksin Wiharto</t>
  </si>
  <si>
    <t>DM1901531</t>
  </si>
  <si>
    <t>Hartono</t>
  </si>
  <si>
    <t>DM1901533</t>
  </si>
  <si>
    <t>Kartini</t>
  </si>
  <si>
    <t>DM1901534</t>
  </si>
  <si>
    <t>Malikul Alam Rusli</t>
  </si>
  <si>
    <t>DM1901535</t>
  </si>
  <si>
    <t>Marwan</t>
  </si>
  <si>
    <t>DM1901536</t>
  </si>
  <si>
    <t>Muhammad Makmun</t>
  </si>
  <si>
    <t>DM1901538</t>
  </si>
  <si>
    <t>Najamuddin</t>
  </si>
  <si>
    <t>DM1901541</t>
  </si>
  <si>
    <t>Rohmat</t>
  </si>
  <si>
    <t>DM1901544</t>
  </si>
  <si>
    <t>Slamet Priyatin</t>
  </si>
  <si>
    <t>DM1901549</t>
  </si>
  <si>
    <t>Supono</t>
  </si>
  <si>
    <t>DM1901550</t>
  </si>
  <si>
    <t>Susilawati</t>
  </si>
  <si>
    <t>DM1901551</t>
  </si>
  <si>
    <t>Titin Indarti</t>
  </si>
  <si>
    <t>DM1901552</t>
  </si>
  <si>
    <t>Triono</t>
  </si>
  <si>
    <t>DM1901555</t>
  </si>
  <si>
    <t>Yanto Sutrisna</t>
  </si>
  <si>
    <t>DM1901556</t>
  </si>
  <si>
    <t>Muchammad Syafrudin</t>
  </si>
  <si>
    <t>DM1901557</t>
  </si>
  <si>
    <t>Novita Noerbay Susanto</t>
  </si>
  <si>
    <t>DM1901558</t>
  </si>
  <si>
    <t>Ito Pathoni</t>
  </si>
  <si>
    <t>DM1901560</t>
  </si>
  <si>
    <t>Aris Gunanto</t>
  </si>
  <si>
    <t>DM1901563</t>
  </si>
  <si>
    <t>Sumardi</t>
  </si>
  <si>
    <t>DM1901564</t>
  </si>
  <si>
    <t>Syaeful Rahman</t>
  </si>
  <si>
    <t>DM1901565</t>
  </si>
  <si>
    <t>Teguh Arifin</t>
  </si>
  <si>
    <t>DM1901567</t>
  </si>
  <si>
    <t>Iyus Hadi Mulyadi</t>
  </si>
  <si>
    <t>DM1901568</t>
  </si>
  <si>
    <t>DM1901569</t>
  </si>
  <si>
    <t>Wiwin Wintarsih</t>
  </si>
  <si>
    <t>DM1901571</t>
  </si>
  <si>
    <t>Agus Yono</t>
  </si>
  <si>
    <t>DM1901572</t>
  </si>
  <si>
    <t>Chrysanthus Isprianggoro</t>
  </si>
  <si>
    <t>DM1901575</t>
  </si>
  <si>
    <t>Rahmad Wildan</t>
  </si>
  <si>
    <t>DM1901576</t>
  </si>
  <si>
    <t>Sudarmo</t>
  </si>
  <si>
    <t>DM1901577</t>
  </si>
  <si>
    <t>Andi Suhandi</t>
  </si>
  <si>
    <t>DM1901583</t>
  </si>
  <si>
    <t>Hari Fajar Riyanta</t>
  </si>
  <si>
    <t>DM1901584</t>
  </si>
  <si>
    <t>Karma</t>
  </si>
  <si>
    <t>DM1901585</t>
  </si>
  <si>
    <t>DM1901587</t>
  </si>
  <si>
    <t>Rahmat Zunaedi</t>
  </si>
  <si>
    <t>DM1901591</t>
  </si>
  <si>
    <t>Mahfudin Taurisia</t>
  </si>
  <si>
    <t>DM1901592</t>
  </si>
  <si>
    <t>Ahmad Budiman</t>
  </si>
  <si>
    <t>DM1901593</t>
  </si>
  <si>
    <t>Febriani Irmaniyah</t>
  </si>
  <si>
    <t>DM1901597</t>
  </si>
  <si>
    <t>Dedi Sulaeman</t>
  </si>
  <si>
    <t>DM1901598</t>
  </si>
  <si>
    <t>Husni Afianur Sudirman</t>
  </si>
  <si>
    <t>DM1901600</t>
  </si>
  <si>
    <t>Sanusi Anwar</t>
  </si>
  <si>
    <t>DM1901601</t>
  </si>
  <si>
    <t>Sugeng Riyadi</t>
  </si>
  <si>
    <t>DM1901602</t>
  </si>
  <si>
    <t>Suratmi</t>
  </si>
  <si>
    <t>DM1901603</t>
  </si>
  <si>
    <t>Unarsih</t>
  </si>
  <si>
    <t>DM1901604</t>
  </si>
  <si>
    <t>Ani Suswati</t>
  </si>
  <si>
    <t>DM1901606</t>
  </si>
  <si>
    <t>Misin Aryanto</t>
  </si>
  <si>
    <t>DM1901607</t>
  </si>
  <si>
    <t>Muhamad Choerudin</t>
  </si>
  <si>
    <t>DM1901609</t>
  </si>
  <si>
    <t>Rizki Prayudi</t>
  </si>
  <si>
    <t>DM1901611</t>
  </si>
  <si>
    <t>Apriyo Hartolis</t>
  </si>
  <si>
    <t>DM1901612</t>
  </si>
  <si>
    <t>Dimas Abiyasin Nurhuda</t>
  </si>
  <si>
    <t>DM1901614</t>
  </si>
  <si>
    <t>Rudi Jumaryadi</t>
  </si>
  <si>
    <t>DM1901618</t>
  </si>
  <si>
    <t>Dodo Purnama</t>
  </si>
  <si>
    <t>DM1901622</t>
  </si>
  <si>
    <t>Cusnawati</t>
  </si>
  <si>
    <t>DM1901623</t>
  </si>
  <si>
    <t>Mukmin Kamil</t>
  </si>
  <si>
    <t>DM1901626</t>
  </si>
  <si>
    <t>Holilul Rahman</t>
  </si>
  <si>
    <t>DM1901627</t>
  </si>
  <si>
    <t>DM1901628</t>
  </si>
  <si>
    <t>Sunarto</t>
  </si>
  <si>
    <t>DM1901629</t>
  </si>
  <si>
    <t>Sutarman</t>
  </si>
  <si>
    <t>DM1901632</t>
  </si>
  <si>
    <t>Agus Irawan</t>
  </si>
  <si>
    <t>DM1901635</t>
  </si>
  <si>
    <t>Fahruddin</t>
  </si>
  <si>
    <t>DM1901636</t>
  </si>
  <si>
    <t>Siprianus Ola Wurin</t>
  </si>
  <si>
    <t>DM1901643</t>
  </si>
  <si>
    <t>Ichwan Sumardi</t>
  </si>
  <si>
    <t>DM1901647</t>
  </si>
  <si>
    <t>Imam Rohiman</t>
  </si>
  <si>
    <t>DM1901648</t>
  </si>
  <si>
    <t>Bahrul Ulum</t>
  </si>
  <si>
    <t>DM1901649</t>
  </si>
  <si>
    <t>Hasan Basri</t>
  </si>
  <si>
    <t>DM1901654</t>
  </si>
  <si>
    <t>Sandih Saputra</t>
  </si>
  <si>
    <t>DM1901655</t>
  </si>
  <si>
    <t>Santoso</t>
  </si>
  <si>
    <t>DM1901656</t>
  </si>
  <si>
    <t>Sumario</t>
  </si>
  <si>
    <t>DM1901658</t>
  </si>
  <si>
    <t>Yusni</t>
  </si>
  <si>
    <t>DM1901659</t>
  </si>
  <si>
    <t>Sidik Santosa</t>
  </si>
  <si>
    <t>DM1901665</t>
  </si>
  <si>
    <t>Suseno Ngudiarto</t>
  </si>
  <si>
    <t>DM1901668</t>
  </si>
  <si>
    <t>Suhadi</t>
  </si>
  <si>
    <t>DM1901670</t>
  </si>
  <si>
    <t>Asep Amin Nurdin</t>
  </si>
  <si>
    <t>DM1901671</t>
  </si>
  <si>
    <t>Dinar Abdurahman</t>
  </si>
  <si>
    <t>DM1901674</t>
  </si>
  <si>
    <t>Wiji Muhamad Cahyana</t>
  </si>
  <si>
    <t>DM1901675</t>
  </si>
  <si>
    <t>Achmad Abdul Jalal</t>
  </si>
  <si>
    <t>DM1901676</t>
  </si>
  <si>
    <t>Ade Suhendar</t>
  </si>
  <si>
    <t>DM1901677</t>
  </si>
  <si>
    <t>Gatot Purwoko</t>
  </si>
  <si>
    <t>DM1901680</t>
  </si>
  <si>
    <t>Yani</t>
  </si>
  <si>
    <t>DM1901681</t>
  </si>
  <si>
    <t>Sugiyanto</t>
  </si>
  <si>
    <t>DM1901685</t>
  </si>
  <si>
    <t>Ruswandi</t>
  </si>
  <si>
    <t>DM1901687</t>
  </si>
  <si>
    <t>Dwi Suprianto</t>
  </si>
  <si>
    <t>DM1901688</t>
  </si>
  <si>
    <t>Joko Apriyanto</t>
  </si>
  <si>
    <t>DM1901691</t>
  </si>
  <si>
    <t>Kanapi</t>
  </si>
  <si>
    <t>DM1901693</t>
  </si>
  <si>
    <t>Giyatno</t>
  </si>
  <si>
    <t>DM1901695</t>
  </si>
  <si>
    <t>Inan Setiana</t>
  </si>
  <si>
    <t>DM1901696</t>
  </si>
  <si>
    <t>Dede Firmansyah</t>
  </si>
  <si>
    <t>DM1901698</t>
  </si>
  <si>
    <t>Bambang Heryanto</t>
  </si>
  <si>
    <t>DM1901699</t>
  </si>
  <si>
    <t>Marsidi</t>
  </si>
  <si>
    <t>DM1901700</t>
  </si>
  <si>
    <t>Yedi</t>
  </si>
  <si>
    <t>DM1901702</t>
  </si>
  <si>
    <t>Galih Ari Permana</t>
  </si>
  <si>
    <t>DM1901703</t>
  </si>
  <si>
    <t>Dony Koncara</t>
  </si>
  <si>
    <t>DM1901705</t>
  </si>
  <si>
    <t>Andi Setiawan</t>
  </si>
  <si>
    <t>DM1901706</t>
  </si>
  <si>
    <t>Feri Danu Aji Pamungkas</t>
  </si>
  <si>
    <t>DM1901710</t>
  </si>
  <si>
    <t>Tubagus Syarief Muhammad</t>
  </si>
  <si>
    <t>DM1901712</t>
  </si>
  <si>
    <t>Holipah</t>
  </si>
  <si>
    <t>DM1901716</t>
  </si>
  <si>
    <t>DM1901717</t>
  </si>
  <si>
    <t>Dyna Fitria</t>
  </si>
  <si>
    <t>DM1901718</t>
  </si>
  <si>
    <t>Choesnul Jaqin</t>
  </si>
  <si>
    <t>DM1901720</t>
  </si>
  <si>
    <t>Meida Novi Santi</t>
  </si>
  <si>
    <t>DM1901721</t>
  </si>
  <si>
    <t>Usman</t>
  </si>
  <si>
    <t>DM1901724</t>
  </si>
  <si>
    <t>Tri Anggoro</t>
  </si>
  <si>
    <t>DM1901725</t>
  </si>
  <si>
    <t>Suyarti</t>
  </si>
  <si>
    <t>DM1901726</t>
  </si>
  <si>
    <t>Hikmat Anwar</t>
  </si>
  <si>
    <t>DM1901728</t>
  </si>
  <si>
    <t>Deni</t>
  </si>
  <si>
    <t>DM1901730</t>
  </si>
  <si>
    <t>Benny Rizardy</t>
  </si>
  <si>
    <t>DM1901732</t>
  </si>
  <si>
    <t>Heru Siswanto</t>
  </si>
  <si>
    <t>DM1901733</t>
  </si>
  <si>
    <t>Indra Firmansyah</t>
  </si>
  <si>
    <t>DM1901735</t>
  </si>
  <si>
    <t>Muhamad Bahri Istigfar</t>
  </si>
  <si>
    <t>DM1901736</t>
  </si>
  <si>
    <t>Pandu Ismiraz</t>
  </si>
  <si>
    <t>DM1901738</t>
  </si>
  <si>
    <t>Wawan Sukmana</t>
  </si>
  <si>
    <t>DM1901739</t>
  </si>
  <si>
    <t>Agung Tri Sutrisno</t>
  </si>
  <si>
    <t>DM1901740</t>
  </si>
  <si>
    <t>Akhmad Sobikhi</t>
  </si>
  <si>
    <t>DM1901741</t>
  </si>
  <si>
    <t>Ali Mahfud</t>
  </si>
  <si>
    <t>DM1901745</t>
  </si>
  <si>
    <t>Momo Suparman</t>
  </si>
  <si>
    <t>DM1901749</t>
  </si>
  <si>
    <t>Kurniadi Prayogo</t>
  </si>
  <si>
    <t>DM1901751</t>
  </si>
  <si>
    <t>Duddy Prianugraha</t>
  </si>
  <si>
    <t>DM1901758</t>
  </si>
  <si>
    <t>Albert Aditya Putra</t>
  </si>
  <si>
    <t>DM1901762</t>
  </si>
  <si>
    <t>Hendra Susanto Sinulingga</t>
  </si>
  <si>
    <t>DM1901763</t>
  </si>
  <si>
    <t>Asep Nurdin</t>
  </si>
  <si>
    <t>DM1901767</t>
  </si>
  <si>
    <t>Sutarto</t>
  </si>
  <si>
    <t>DM1901768</t>
  </si>
  <si>
    <t>Yudiansah</t>
  </si>
  <si>
    <t>DM1901769</t>
  </si>
  <si>
    <t>Muhammad Abduloh Fatoni</t>
  </si>
  <si>
    <t>DM1901770</t>
  </si>
  <si>
    <t>Ahmad Fauzi</t>
  </si>
  <si>
    <t>DM1901772</t>
  </si>
  <si>
    <t>Wiryadi</t>
  </si>
  <si>
    <t>DM1901774</t>
  </si>
  <si>
    <t>Fera Kartika Sari</t>
  </si>
  <si>
    <t>DM1901776</t>
  </si>
  <si>
    <t>Asep Sugiarto</t>
  </si>
  <si>
    <t>DM1901778</t>
  </si>
  <si>
    <t>Sapto Harto</t>
  </si>
  <si>
    <t>DM1901779</t>
  </si>
  <si>
    <t>Zaen Mahdy</t>
  </si>
  <si>
    <t>DM1901782</t>
  </si>
  <si>
    <t>Sutriono</t>
  </si>
  <si>
    <t>DM1901783</t>
  </si>
  <si>
    <t>Bekti Dwi Jayanto</t>
  </si>
  <si>
    <t>DM1901785</t>
  </si>
  <si>
    <t>Tatan Rustandi</t>
  </si>
  <si>
    <t>DM1901786</t>
  </si>
  <si>
    <t>Hedy Sugito</t>
  </si>
  <si>
    <t>DM1901788</t>
  </si>
  <si>
    <t>Edi Purnomo</t>
  </si>
  <si>
    <t>DM1901789</t>
  </si>
  <si>
    <t>Karsih Sulastri</t>
  </si>
  <si>
    <t>DM1901790</t>
  </si>
  <si>
    <t>Umar</t>
  </si>
  <si>
    <t>DM1901791</t>
  </si>
  <si>
    <t>Andi Widara</t>
  </si>
  <si>
    <t>DM1901793</t>
  </si>
  <si>
    <t>Suko Riyanto</t>
  </si>
  <si>
    <t>DM1901794</t>
  </si>
  <si>
    <t>Herizon</t>
  </si>
  <si>
    <t>DM1901798</t>
  </si>
  <si>
    <t>Raja Muhammad Ikhlas</t>
  </si>
  <si>
    <t>DM1901799</t>
  </si>
  <si>
    <t>Bayu Kunto Aji</t>
  </si>
  <si>
    <t>DM1901800</t>
  </si>
  <si>
    <t>Dhani Yuangga</t>
  </si>
  <si>
    <t>DM1901803</t>
  </si>
  <si>
    <t>Diah Pangestuti</t>
  </si>
  <si>
    <t>DM1901804</t>
  </si>
  <si>
    <t>Fadlan Saefurrahman</t>
  </si>
  <si>
    <t>DM1901805</t>
  </si>
  <si>
    <t>Aep Saepudin</t>
  </si>
  <si>
    <t>DM1901806</t>
  </si>
  <si>
    <t>Saepudin Sudrajat</t>
  </si>
  <si>
    <t>DM1901807</t>
  </si>
  <si>
    <t>Yadi Supriyadi</t>
  </si>
  <si>
    <t>DM1901808</t>
  </si>
  <si>
    <t>Sambas Nugraha</t>
  </si>
  <si>
    <t>DM1901809</t>
  </si>
  <si>
    <t>Ujang Nurdin</t>
  </si>
  <si>
    <t>DM1901810</t>
  </si>
  <si>
    <t>Adi Kuswandi</t>
  </si>
  <si>
    <t>DM1901812</t>
  </si>
  <si>
    <t>Haris Surahman</t>
  </si>
  <si>
    <t>DM1901813</t>
  </si>
  <si>
    <t>Deni Rakhman</t>
  </si>
  <si>
    <t>DM1901814</t>
  </si>
  <si>
    <t>Aditya Agus Permana</t>
  </si>
  <si>
    <t>DM1901815</t>
  </si>
  <si>
    <t>Marni</t>
  </si>
  <si>
    <t>DM1901817</t>
  </si>
  <si>
    <t>Wahyu Widhiatmoko</t>
  </si>
  <si>
    <t>DM1901824</t>
  </si>
  <si>
    <t>Anik Sulandari</t>
  </si>
  <si>
    <t>DM1901827</t>
  </si>
  <si>
    <t>Ahmad Fauji</t>
  </si>
  <si>
    <t>DM1901828</t>
  </si>
  <si>
    <t>Sugeng</t>
  </si>
  <si>
    <t>DM1901829</t>
  </si>
  <si>
    <t>Yodi Komara Yuda</t>
  </si>
  <si>
    <t>DM1901832</t>
  </si>
  <si>
    <t>Mariana</t>
  </si>
  <si>
    <t>DM1901835</t>
  </si>
  <si>
    <t>Runggu Sahala Raja Siringoringo</t>
  </si>
  <si>
    <t>DM1901836</t>
  </si>
  <si>
    <t>Anjas Wardoyo</t>
  </si>
  <si>
    <t>DM1901837</t>
  </si>
  <si>
    <t>Bayu Setiyawan</t>
  </si>
  <si>
    <t>DM1901838</t>
  </si>
  <si>
    <t>Dedi Priadi</t>
  </si>
  <si>
    <t>DM1901840</t>
  </si>
  <si>
    <t>Muhamad Arochman</t>
  </si>
  <si>
    <t>DM1901842</t>
  </si>
  <si>
    <t>Kiswanto</t>
  </si>
  <si>
    <t>DM1901843</t>
  </si>
  <si>
    <t>Zaelani Ahmad Firmansyah</t>
  </si>
  <si>
    <t>DM1901844</t>
  </si>
  <si>
    <t>Galih Andika Pangestu</t>
  </si>
  <si>
    <t>DM1901845</t>
  </si>
  <si>
    <t>Ujang Saepudin</t>
  </si>
  <si>
    <t>DM1901846</t>
  </si>
  <si>
    <t>Mochamad Yogie Purnama Alam</t>
  </si>
  <si>
    <t>DM1901847</t>
  </si>
  <si>
    <t>Nunung Siti Nurhasanah</t>
  </si>
  <si>
    <t>DM1901848</t>
  </si>
  <si>
    <t>Arya Wiratama Azis</t>
  </si>
  <si>
    <t>DM1901849</t>
  </si>
  <si>
    <t>Bobi Rakasiwi</t>
  </si>
  <si>
    <t>DM1901850</t>
  </si>
  <si>
    <t>Asep Basuni</t>
  </si>
  <si>
    <t>DM1901852</t>
  </si>
  <si>
    <t>Aris Wardana</t>
  </si>
  <si>
    <t>DM1901853</t>
  </si>
  <si>
    <t>Lukman Prayuda</t>
  </si>
  <si>
    <t>DM1901854</t>
  </si>
  <si>
    <t>Deni Setia Saputra</t>
  </si>
  <si>
    <t>DM1901855</t>
  </si>
  <si>
    <t>Ende Adnan Saeful</t>
  </si>
  <si>
    <t>DM1901856</t>
  </si>
  <si>
    <t>Arif Priyatna</t>
  </si>
  <si>
    <t>DM1901858</t>
  </si>
  <si>
    <t>Edi Purwanto</t>
  </si>
  <si>
    <t>DM1901859</t>
  </si>
  <si>
    <t>Indra Budiman</t>
  </si>
  <si>
    <t>DM1901860</t>
  </si>
  <si>
    <t>Endang Sunarya</t>
  </si>
  <si>
    <t>DM1901861</t>
  </si>
  <si>
    <t>Junaedi Saputra</t>
  </si>
  <si>
    <t>DM1901862</t>
  </si>
  <si>
    <t>Pi'I Saputra</t>
  </si>
  <si>
    <t>DM1901863</t>
  </si>
  <si>
    <t>Surya</t>
  </si>
  <si>
    <t>DM1901864</t>
  </si>
  <si>
    <t>Karlina</t>
  </si>
  <si>
    <t>DM1901865</t>
  </si>
  <si>
    <t>Munfarid Lutfi Habibi</t>
  </si>
  <si>
    <t>DM1901866</t>
  </si>
  <si>
    <t>Edy Wasono</t>
  </si>
  <si>
    <t>DM1901869</t>
  </si>
  <si>
    <t>Ruyadi</t>
  </si>
  <si>
    <t>DM1901873</t>
  </si>
  <si>
    <t>Heru Kustriono</t>
  </si>
  <si>
    <t>DM1901875</t>
  </si>
  <si>
    <t>Sri Rahayu</t>
  </si>
  <si>
    <t>DM1901879</t>
  </si>
  <si>
    <t>Hilman Adi Pratama</t>
  </si>
  <si>
    <t>DM1901880</t>
  </si>
  <si>
    <t>Sumarno Murtala Putra</t>
  </si>
  <si>
    <t>DM1901881</t>
  </si>
  <si>
    <t>Yayat Nurhidayat</t>
  </si>
  <si>
    <t>DM1901882</t>
  </si>
  <si>
    <t>Wawan Setiawan</t>
  </si>
  <si>
    <t>DM1901883</t>
  </si>
  <si>
    <t>Bani Altabani</t>
  </si>
  <si>
    <t>DM1901886</t>
  </si>
  <si>
    <t>Utami Ispahani</t>
  </si>
  <si>
    <t>DM1901891</t>
  </si>
  <si>
    <t>Priyo Sumbodo</t>
  </si>
  <si>
    <t>DM1901893</t>
  </si>
  <si>
    <t>Juli Pandapotan Simarmata</t>
  </si>
  <si>
    <t>DM1901894</t>
  </si>
  <si>
    <t>Rivaldi</t>
  </si>
  <si>
    <t>DM1901896</t>
  </si>
  <si>
    <t>Dicky Risyandi</t>
  </si>
  <si>
    <t>DM1901898</t>
  </si>
  <si>
    <t>Julli Jaelani</t>
  </si>
  <si>
    <t>DM1901900</t>
  </si>
  <si>
    <t>Ruslan</t>
  </si>
  <si>
    <t>DM1901903</t>
  </si>
  <si>
    <t>Saeful Anam</t>
  </si>
  <si>
    <t>DM1901905</t>
  </si>
  <si>
    <t>Deden Setiawan</t>
  </si>
  <si>
    <t>DM1901906</t>
  </si>
  <si>
    <t>Lina Rahmawati</t>
  </si>
  <si>
    <t>DM1901907</t>
  </si>
  <si>
    <t>Nur Fitri Yandi</t>
  </si>
  <si>
    <t>DM1901908</t>
  </si>
  <si>
    <t>Ajis Kuncoro</t>
  </si>
  <si>
    <t>DM1901909</t>
  </si>
  <si>
    <t>Nurfi Ramdhani</t>
  </si>
  <si>
    <t>DM1901910</t>
  </si>
  <si>
    <t>Dian Sabili</t>
  </si>
  <si>
    <t>DM1901911</t>
  </si>
  <si>
    <t>Romdoni</t>
  </si>
  <si>
    <t>DM1901912</t>
  </si>
  <si>
    <t>Ahmad Zaelani</t>
  </si>
  <si>
    <t>DM1901913</t>
  </si>
  <si>
    <t>Oktaviyanto</t>
  </si>
  <si>
    <t>DM1901914</t>
  </si>
  <si>
    <t>Eki Hakiki</t>
  </si>
  <si>
    <t>DM1901915</t>
  </si>
  <si>
    <t>Novianti Lestari</t>
  </si>
  <si>
    <t>DM1901917</t>
  </si>
  <si>
    <t>Riza Fahlepi</t>
  </si>
  <si>
    <t>DM1901920</t>
  </si>
  <si>
    <t>Al Fendra</t>
  </si>
  <si>
    <t>DM1901921</t>
  </si>
  <si>
    <t>Afria Imam Wahyudin</t>
  </si>
  <si>
    <t>DM1901922</t>
  </si>
  <si>
    <t>Nandi</t>
  </si>
  <si>
    <t>DM1901923</t>
  </si>
  <si>
    <t>Rosha Ertryna</t>
  </si>
  <si>
    <t>DM1901925</t>
  </si>
  <si>
    <t>Aan Arianto</t>
  </si>
  <si>
    <t>DM1901926</t>
  </si>
  <si>
    <t>Hafdayani</t>
  </si>
  <si>
    <t>DM1901930</t>
  </si>
  <si>
    <t>Muhroni</t>
  </si>
  <si>
    <t>DM1901931</t>
  </si>
  <si>
    <t>Ahmad Nizar Zulmi</t>
  </si>
  <si>
    <t>DM1901932</t>
  </si>
  <si>
    <t>Apriana</t>
  </si>
  <si>
    <t>DM1901933</t>
  </si>
  <si>
    <t>DM1901934</t>
  </si>
  <si>
    <t>Alwi Yunus</t>
  </si>
  <si>
    <t>DM1901936</t>
  </si>
  <si>
    <t>Abdul Mughni</t>
  </si>
  <si>
    <t>DM1901937</t>
  </si>
  <si>
    <t>Dani Nur Awalin</t>
  </si>
  <si>
    <t>DM1901938</t>
  </si>
  <si>
    <t>Dede Tasrudin</t>
  </si>
  <si>
    <t>DM1901939</t>
  </si>
  <si>
    <t>Muhammad Abdul Ajiz</t>
  </si>
  <si>
    <t>DM1901940</t>
  </si>
  <si>
    <t>Harmoko</t>
  </si>
  <si>
    <t>DM1901942</t>
  </si>
  <si>
    <t>Lukman Khasani</t>
  </si>
  <si>
    <t>DM1901944</t>
  </si>
  <si>
    <t>Deasi Wulandari</t>
  </si>
  <si>
    <t>DM1901947</t>
  </si>
  <si>
    <t>Laeli Fazriyah</t>
  </si>
  <si>
    <t>DM1901948</t>
  </si>
  <si>
    <t>M. Jaroso</t>
  </si>
  <si>
    <t>DM1901949</t>
  </si>
  <si>
    <t>Puspa Nawang Sasih</t>
  </si>
  <si>
    <t>DM1901951</t>
  </si>
  <si>
    <t>Saroni</t>
  </si>
  <si>
    <t>DM1901954</t>
  </si>
  <si>
    <t>Rahmat Budiarto</t>
  </si>
  <si>
    <t>DM1901955</t>
  </si>
  <si>
    <t>Wahyu Ardiyanto</t>
  </si>
  <si>
    <t>DM1901956</t>
  </si>
  <si>
    <t>Rohman Firgian</t>
  </si>
  <si>
    <t>DM1901958</t>
  </si>
  <si>
    <t>Iwan Suparjo</t>
  </si>
  <si>
    <t>DM1901959</t>
  </si>
  <si>
    <t>Dadang Hidayat</t>
  </si>
  <si>
    <t>DM1901960</t>
  </si>
  <si>
    <t>Deri Hardianto Wijaya</t>
  </si>
  <si>
    <t>DM1901961</t>
  </si>
  <si>
    <t>Sigit Pambudi</t>
  </si>
  <si>
    <t>DM1901962</t>
  </si>
  <si>
    <t>Hendri Purwanto</t>
  </si>
  <si>
    <t>DM1901967</t>
  </si>
  <si>
    <t>Irkham Alim</t>
  </si>
  <si>
    <t>DM1901968</t>
  </si>
  <si>
    <t>Kasanudin</t>
  </si>
  <si>
    <t>DM1901969</t>
  </si>
  <si>
    <t>M. Arif Khakim</t>
  </si>
  <si>
    <t>DM1901971</t>
  </si>
  <si>
    <t>Sidik Barokah</t>
  </si>
  <si>
    <t>DM1901972</t>
  </si>
  <si>
    <t>Pandji Bangun Santoso</t>
  </si>
  <si>
    <t>Aji Duwi Ananto</t>
  </si>
  <si>
    <t>DM1901975</t>
  </si>
  <si>
    <t>Tri Warjiyanto</t>
  </si>
  <si>
    <t>DM1901976</t>
  </si>
  <si>
    <t>Yudi Sisworo</t>
  </si>
  <si>
    <t>DM1901977</t>
  </si>
  <si>
    <t>Yudi Baehaqi</t>
  </si>
  <si>
    <t>DM1901979</t>
  </si>
  <si>
    <t>Edi Purnomo Widodo</t>
  </si>
  <si>
    <t>DM1901980</t>
  </si>
  <si>
    <t>Dede Agus Cahyanto</t>
  </si>
  <si>
    <t>DM1901981</t>
  </si>
  <si>
    <t>Dede Rahman</t>
  </si>
  <si>
    <t>DM1901982</t>
  </si>
  <si>
    <t>Husen</t>
  </si>
  <si>
    <t>DM1901983</t>
  </si>
  <si>
    <t>Seki Septer Nockas</t>
  </si>
  <si>
    <t>DM1901985</t>
  </si>
  <si>
    <t>Erwin Hidayat</t>
  </si>
  <si>
    <t>DM1901998</t>
  </si>
  <si>
    <t>Mukhafid</t>
  </si>
  <si>
    <t>DM1902001</t>
  </si>
  <si>
    <t>Lathif Nurrohim</t>
  </si>
  <si>
    <t>DM1902003</t>
  </si>
  <si>
    <t>Masqon</t>
  </si>
  <si>
    <t>DM1902004</t>
  </si>
  <si>
    <t>Wahyudi</t>
  </si>
  <si>
    <t>DM1902006</t>
  </si>
  <si>
    <t>Imaddudin</t>
  </si>
  <si>
    <t>DM1902007</t>
  </si>
  <si>
    <t>Eko Santoso</t>
  </si>
  <si>
    <t>DM1902008</t>
  </si>
  <si>
    <t>Kautsar Adham Pradianda</t>
  </si>
  <si>
    <t>DM1902009</t>
  </si>
  <si>
    <t>Afriandi</t>
  </si>
  <si>
    <t>DM1902012</t>
  </si>
  <si>
    <t>Ishak</t>
  </si>
  <si>
    <t>DM1902013</t>
  </si>
  <si>
    <t>Anggi Dwi Kania</t>
  </si>
  <si>
    <t>DM1902016</t>
  </si>
  <si>
    <t>Makmun Nawawi</t>
  </si>
  <si>
    <t>DM1902017</t>
  </si>
  <si>
    <t>Sigit Cahyono</t>
  </si>
  <si>
    <t>DM1902019</t>
  </si>
  <si>
    <t>Habib Darmawan</t>
  </si>
  <si>
    <t>DM1902020</t>
  </si>
  <si>
    <t>Dede Mardiono</t>
  </si>
  <si>
    <t>DM1902021</t>
  </si>
  <si>
    <t>Kistowo Wijoyo</t>
  </si>
  <si>
    <t>DM1902022</t>
  </si>
  <si>
    <t>Tri Purwanto</t>
  </si>
  <si>
    <t>DM1902025</t>
  </si>
  <si>
    <t>Aman Joyo</t>
  </si>
  <si>
    <t>DM1902026</t>
  </si>
  <si>
    <t>Cindi Junaedi</t>
  </si>
  <si>
    <t>DM1902027</t>
  </si>
  <si>
    <t>Kristianto Agung Nugroho</t>
  </si>
  <si>
    <t>DM1902030</t>
  </si>
  <si>
    <t>M. Misbahul Munir</t>
  </si>
  <si>
    <t>DM1902031</t>
  </si>
  <si>
    <t>Nita Nofia</t>
  </si>
  <si>
    <t>DM1902035</t>
  </si>
  <si>
    <t>Bayu Maladi</t>
  </si>
  <si>
    <t>DM1902036</t>
  </si>
  <si>
    <t>Hamsun Munawir</t>
  </si>
  <si>
    <t>DM1902037</t>
  </si>
  <si>
    <t>Muhammad Maulidin Rizqia</t>
  </si>
  <si>
    <t>DM1902038</t>
  </si>
  <si>
    <t>Susanto</t>
  </si>
  <si>
    <t>DM1902040</t>
  </si>
  <si>
    <t>Urip Hidayatulloh</t>
  </si>
  <si>
    <t>DM1902042</t>
  </si>
  <si>
    <t>Setyono</t>
  </si>
  <si>
    <t>DM1902043</t>
  </si>
  <si>
    <t>Taufik Joko Tetuko</t>
  </si>
  <si>
    <t>DM1902049</t>
  </si>
  <si>
    <t>Ahmad Suslan</t>
  </si>
  <si>
    <t>DM1902050</t>
  </si>
  <si>
    <t>Sandi Kurnia Ramadhan</t>
  </si>
  <si>
    <t>DM1902051</t>
  </si>
  <si>
    <t>Tahsinurroviq</t>
  </si>
  <si>
    <t>DM1902056</t>
  </si>
  <si>
    <t>Ahady Kurniawan</t>
  </si>
  <si>
    <t>DM1902058</t>
  </si>
  <si>
    <t>Dadan Saeful Hamdani</t>
  </si>
  <si>
    <t>DM1902060</t>
  </si>
  <si>
    <t>Widodo</t>
  </si>
  <si>
    <t>DM1902062</t>
  </si>
  <si>
    <t>Ani Agustini</t>
  </si>
  <si>
    <t>DM1902063</t>
  </si>
  <si>
    <t>Surya Saputra</t>
  </si>
  <si>
    <t>DM1902066</t>
  </si>
  <si>
    <t>Roheman</t>
  </si>
  <si>
    <t>DM1902070</t>
  </si>
  <si>
    <t>Nur Haditiya Mauludani</t>
  </si>
  <si>
    <t>DM1902071</t>
  </si>
  <si>
    <t>Solihin Murti Agung</t>
  </si>
  <si>
    <t>DM1902072</t>
  </si>
  <si>
    <t>Yayang Ariyaji</t>
  </si>
  <si>
    <t>DM1902073</t>
  </si>
  <si>
    <t>Adiyanto</t>
  </si>
  <si>
    <t>DM1902077</t>
  </si>
  <si>
    <t>Kartika</t>
  </si>
  <si>
    <t>DM1902078</t>
  </si>
  <si>
    <t>Septi Prihantini</t>
  </si>
  <si>
    <t>DM1902083</t>
  </si>
  <si>
    <t>Dede Daryanto</t>
  </si>
  <si>
    <t>DM1902084</t>
  </si>
  <si>
    <t>Ridwan Tanjung</t>
  </si>
  <si>
    <t>DM1902085</t>
  </si>
  <si>
    <t>Riwantono</t>
  </si>
  <si>
    <t>DM1902086</t>
  </si>
  <si>
    <t>Prio Hary Saputro</t>
  </si>
  <si>
    <t>DM1902088</t>
  </si>
  <si>
    <t>Arie Setyawan</t>
  </si>
  <si>
    <t>DM1902089</t>
  </si>
  <si>
    <t>Hery Purnomo</t>
  </si>
  <si>
    <t>DM1902091</t>
  </si>
  <si>
    <t>Ilham Ragil Prastyo</t>
  </si>
  <si>
    <t>DM1902093</t>
  </si>
  <si>
    <t>Rizaldy Baskara</t>
  </si>
  <si>
    <t>DM1902094</t>
  </si>
  <si>
    <t>Taufik Septian Kristianto</t>
  </si>
  <si>
    <t>DM1902097</t>
  </si>
  <si>
    <t>Shahadat Sigit Hartanto</t>
  </si>
  <si>
    <t>DM1902102</t>
  </si>
  <si>
    <t>Defriman</t>
  </si>
  <si>
    <t>DM1902104</t>
  </si>
  <si>
    <t>Lia Nurliana</t>
  </si>
  <si>
    <t>DM1902105</t>
  </si>
  <si>
    <t>Adi Piatno</t>
  </si>
  <si>
    <t>DM1902106</t>
  </si>
  <si>
    <t>Ade Supriatna</t>
  </si>
  <si>
    <t>DM1902107</t>
  </si>
  <si>
    <t>Jarot Prakoso</t>
  </si>
  <si>
    <t>DM1902109</t>
  </si>
  <si>
    <t>Erpin Saripudin</t>
  </si>
  <si>
    <t>DM1902111</t>
  </si>
  <si>
    <t>Hamidah Maulida</t>
  </si>
  <si>
    <t>DM1902112</t>
  </si>
  <si>
    <t>Teguh</t>
  </si>
  <si>
    <t>DM1902113</t>
  </si>
  <si>
    <t>DM1902115</t>
  </si>
  <si>
    <t>Maryanto</t>
  </si>
  <si>
    <t>DM1902116</t>
  </si>
  <si>
    <t>Puadi Alief Fandy</t>
  </si>
  <si>
    <t>DM1902118</t>
  </si>
  <si>
    <t>Firman Gustina Anugrah</t>
  </si>
  <si>
    <t>DM1902119</t>
  </si>
  <si>
    <t>Nurhidayat</t>
  </si>
  <si>
    <t>DM1902121</t>
  </si>
  <si>
    <t>Slamet Yulianto</t>
  </si>
  <si>
    <t>DM1902122</t>
  </si>
  <si>
    <t>Imron Setiawan</t>
  </si>
  <si>
    <t>DM1902124</t>
  </si>
  <si>
    <t>Johan Arif Wiyanto</t>
  </si>
  <si>
    <t>DM1902126</t>
  </si>
  <si>
    <t>Waras Mulyono</t>
  </si>
  <si>
    <t>DM1902127</t>
  </si>
  <si>
    <t>Joni Setiawan</t>
  </si>
  <si>
    <t>DM1902128</t>
  </si>
  <si>
    <t>Baskoro Abdul Latif Fauzi</t>
  </si>
  <si>
    <t>DM1902129</t>
  </si>
  <si>
    <t>Danar Haryunianto</t>
  </si>
  <si>
    <t>DM1902130</t>
  </si>
  <si>
    <t>Agus Sumarno</t>
  </si>
  <si>
    <t>DM1902131</t>
  </si>
  <si>
    <t>Dasep Gilang Herdiana</t>
  </si>
  <si>
    <t>DM1902132</t>
  </si>
  <si>
    <t>Iska Ayu</t>
  </si>
  <si>
    <t>DM1902135</t>
  </si>
  <si>
    <t>Saripudin</t>
  </si>
  <si>
    <t>DM1902136</t>
  </si>
  <si>
    <t>Ade Sanjaya</t>
  </si>
  <si>
    <t>DM1902138</t>
  </si>
  <si>
    <t>Richa Desi Turizchi Tina</t>
  </si>
  <si>
    <t>DM1902139</t>
  </si>
  <si>
    <t>Febby Febriana</t>
  </si>
  <si>
    <t>DM1902140</t>
  </si>
  <si>
    <t>Jaenudin</t>
  </si>
  <si>
    <t>DM1902141</t>
  </si>
  <si>
    <t>Selvia Indah Sari</t>
  </si>
  <si>
    <t>DM1902142</t>
  </si>
  <si>
    <t>Syifa Awlia</t>
  </si>
  <si>
    <t>DM1902143</t>
  </si>
  <si>
    <t>Andika Dwi Prasetya</t>
  </si>
  <si>
    <t>DM1902145</t>
  </si>
  <si>
    <t>Sri Wulandari</t>
  </si>
  <si>
    <t>DM1902146</t>
  </si>
  <si>
    <t>Bayu Sukmana</t>
  </si>
  <si>
    <t>DM1902148</t>
  </si>
  <si>
    <t>Andika Angga Wijaya</t>
  </si>
  <si>
    <t>DM1902149</t>
  </si>
  <si>
    <t>Andika Bustari</t>
  </si>
  <si>
    <t>DM1902151</t>
  </si>
  <si>
    <t>Sopiansyah</t>
  </si>
  <si>
    <t>DM1902152</t>
  </si>
  <si>
    <t>Muhammad Firdaus</t>
  </si>
  <si>
    <t>DM1902153</t>
  </si>
  <si>
    <t>Aceng Castra Permana</t>
  </si>
  <si>
    <t>DM1902160</t>
  </si>
  <si>
    <t>Rofi Ikwan Pahriawal Subhi</t>
  </si>
  <si>
    <t>DM1902161</t>
  </si>
  <si>
    <t>Lia Izatun Umami</t>
  </si>
  <si>
    <t>DM1902163</t>
  </si>
  <si>
    <t>Nining Kurnia Ningsih</t>
  </si>
  <si>
    <t>DM1902168</t>
  </si>
  <si>
    <t>Fery Subekti</t>
  </si>
  <si>
    <t>DM1902170</t>
  </si>
  <si>
    <t>Hadi Purwansyah</t>
  </si>
  <si>
    <t>DM1902174</t>
  </si>
  <si>
    <t>Mansyah Hariantoni Nasution</t>
  </si>
  <si>
    <t>DM1902175</t>
  </si>
  <si>
    <t>Siti Munawaroh</t>
  </si>
  <si>
    <t>DM1902176</t>
  </si>
  <si>
    <t>Siti Rohayah</t>
  </si>
  <si>
    <t>DM1902178</t>
  </si>
  <si>
    <t>Ari Kurniawan</t>
  </si>
  <si>
    <t>DM1902179</t>
  </si>
  <si>
    <t>Arifin Munandar</t>
  </si>
  <si>
    <t>DM1902181</t>
  </si>
  <si>
    <t>Dede Ulfa Nuriananda</t>
  </si>
  <si>
    <t>DM1902183</t>
  </si>
  <si>
    <t>Diah Chairunnisa</t>
  </si>
  <si>
    <t>DM1902184</t>
  </si>
  <si>
    <t>Egi Ahmad Sumarno</t>
  </si>
  <si>
    <t>DM1902185</t>
  </si>
  <si>
    <t>Hari Setiawan</t>
  </si>
  <si>
    <t>DM1902186</t>
  </si>
  <si>
    <t>Hendro Kiswanto</t>
  </si>
  <si>
    <t>DM1902188</t>
  </si>
  <si>
    <t>Ihwanul Makhfudz</t>
  </si>
  <si>
    <t>DM1902189</t>
  </si>
  <si>
    <t>Karmilah</t>
  </si>
  <si>
    <t>DM1902191</t>
  </si>
  <si>
    <t>Naily Roselita Yulniar</t>
  </si>
  <si>
    <t>DM1902192</t>
  </si>
  <si>
    <t>Nurul Hasanah</t>
  </si>
  <si>
    <t>DM1902193</t>
  </si>
  <si>
    <t>Prioko Windiawan</t>
  </si>
  <si>
    <t>DM1902195</t>
  </si>
  <si>
    <t>Retno Dwi Indriyani</t>
  </si>
  <si>
    <t>DM1902196</t>
  </si>
  <si>
    <t>Riza Saly Pinarimas</t>
  </si>
  <si>
    <t>DM1902198</t>
  </si>
  <si>
    <t>Sunarsih</t>
  </si>
  <si>
    <t>DM1902199</t>
  </si>
  <si>
    <t>Warnengsih</t>
  </si>
  <si>
    <t>DM1902202</t>
  </si>
  <si>
    <t>Ahmad</t>
  </si>
  <si>
    <t>DM1902203</t>
  </si>
  <si>
    <t>Ahmad Romdoni</t>
  </si>
  <si>
    <t>DM1902207</t>
  </si>
  <si>
    <t>Triyanto</t>
  </si>
  <si>
    <t>DM1902208</t>
  </si>
  <si>
    <t>Abdul Halim</t>
  </si>
  <si>
    <t>DM1902209</t>
  </si>
  <si>
    <t>Sofyan Padilah</t>
  </si>
  <si>
    <t>DM1902211</t>
  </si>
  <si>
    <t>Marioaggasi Noll</t>
  </si>
  <si>
    <t>DM1902216</t>
  </si>
  <si>
    <t>Adi Dermawan</t>
  </si>
  <si>
    <t>DM1902218</t>
  </si>
  <si>
    <t>Muhammad Irfanu Riza</t>
  </si>
  <si>
    <t>DM1902219</t>
  </si>
  <si>
    <t>Isnaini Catur Meirina</t>
  </si>
  <si>
    <t>DM1902220</t>
  </si>
  <si>
    <t>Jeffri Heriansyah</t>
  </si>
  <si>
    <t>DM1902221</t>
  </si>
  <si>
    <t>Fahri Fahrurroji</t>
  </si>
  <si>
    <t>DM1902222</t>
  </si>
  <si>
    <t>Adrian Ramond Lubis</t>
  </si>
  <si>
    <t>DM1902225</t>
  </si>
  <si>
    <t>Yahya Pangestu</t>
  </si>
  <si>
    <t>DM1902226</t>
  </si>
  <si>
    <t>Napih</t>
  </si>
  <si>
    <t>DM1902227</t>
  </si>
  <si>
    <t>Ahmad Mulyadi</t>
  </si>
  <si>
    <t>DM1902228</t>
  </si>
  <si>
    <t>Al Mualim Alam Alip</t>
  </si>
  <si>
    <t>DM1902229</t>
  </si>
  <si>
    <t>Achmad Irawan</t>
  </si>
  <si>
    <t>DM1902230</t>
  </si>
  <si>
    <t>Bahri</t>
  </si>
  <si>
    <t>DM1902231</t>
  </si>
  <si>
    <t>Dedi Kurniawan</t>
  </si>
  <si>
    <t>DM1902233</t>
  </si>
  <si>
    <t>Mochamad Tahmid</t>
  </si>
  <si>
    <t>DM1902235</t>
  </si>
  <si>
    <t>Amin Ashari</t>
  </si>
  <si>
    <t>DM1902236</t>
  </si>
  <si>
    <t>Andri Avriyadi</t>
  </si>
  <si>
    <t>DM1902237</t>
  </si>
  <si>
    <t>Dede Kardawi</t>
  </si>
  <si>
    <t>DM1902238</t>
  </si>
  <si>
    <t>Sadikun</t>
  </si>
  <si>
    <t>DM1902239</t>
  </si>
  <si>
    <t>Djaharuaya Siregar</t>
  </si>
  <si>
    <t>DM1902240</t>
  </si>
  <si>
    <t>Avifudin Ahmad</t>
  </si>
  <si>
    <t>DM1902241</t>
  </si>
  <si>
    <t>Dian Ardiansyah</t>
  </si>
  <si>
    <t>DM1902242</t>
  </si>
  <si>
    <t>Heru Fitriyanto</t>
  </si>
  <si>
    <t>DM1902243</t>
  </si>
  <si>
    <t>Khaerul Tafif</t>
  </si>
  <si>
    <t>DM1902244</t>
  </si>
  <si>
    <t>Nanang Mulyana</t>
  </si>
  <si>
    <t>DM1902245</t>
  </si>
  <si>
    <t>Rian Hidayat</t>
  </si>
  <si>
    <t>DM1902246</t>
  </si>
  <si>
    <t>Tri Kurniati Nurkhasanah</t>
  </si>
  <si>
    <t>DM1902252</t>
  </si>
  <si>
    <t>Ferry Triyana</t>
  </si>
  <si>
    <t>DM1902253</t>
  </si>
  <si>
    <t>Irwan Hermawan</t>
  </si>
  <si>
    <t>DM1902254</t>
  </si>
  <si>
    <t>Iga Yura</t>
  </si>
  <si>
    <t>DM1902255</t>
  </si>
  <si>
    <t>Ikhya Us Surur</t>
  </si>
  <si>
    <t>DM1902256</t>
  </si>
  <si>
    <t>Nova Nuryadi</t>
  </si>
  <si>
    <t>DM1902258</t>
  </si>
  <si>
    <t>Meyga Banowati</t>
  </si>
  <si>
    <t>DM1902260</t>
  </si>
  <si>
    <t>Desta Haris Januar</t>
  </si>
  <si>
    <t>DM1902261</t>
  </si>
  <si>
    <t>Agung Saputra</t>
  </si>
  <si>
    <t>DM1902262</t>
  </si>
  <si>
    <t>Ayadi Sofyan</t>
  </si>
  <si>
    <t>DM1902263</t>
  </si>
  <si>
    <t>Muhamad Saroji</t>
  </si>
  <si>
    <t>DM1902265</t>
  </si>
  <si>
    <t>Nur Al Ahmadi</t>
  </si>
  <si>
    <t>DM1902267</t>
  </si>
  <si>
    <t>Ali Imron</t>
  </si>
  <si>
    <t>Abdul Rosid</t>
  </si>
  <si>
    <t>DM1902269</t>
  </si>
  <si>
    <t>Tri Akbar</t>
  </si>
  <si>
    <t>DM1902271</t>
  </si>
  <si>
    <t>Sukri Ghozali</t>
  </si>
  <si>
    <t>DM1902272</t>
  </si>
  <si>
    <t>Hendar Kurniawan</t>
  </si>
  <si>
    <t>DM1902276</t>
  </si>
  <si>
    <t>Adi Maryanto</t>
  </si>
  <si>
    <t>DM1902277</t>
  </si>
  <si>
    <t>Krisna Tri Yuliyanto</t>
  </si>
  <si>
    <t>DM1902278</t>
  </si>
  <si>
    <t>Slamet Hidayat</t>
  </si>
  <si>
    <t>DM1902279</t>
  </si>
  <si>
    <t>Wahyu Luhur Sutanto</t>
  </si>
  <si>
    <t>DM1902280</t>
  </si>
  <si>
    <t>Sandy Wardana Indiatmaja</t>
  </si>
  <si>
    <t>DM1902282</t>
  </si>
  <si>
    <t>Daru Risgintoro</t>
  </si>
  <si>
    <t>DM1902283</t>
  </si>
  <si>
    <t>Dimas Yusuf Rohmatuloh</t>
  </si>
  <si>
    <t>DM1902286</t>
  </si>
  <si>
    <t>DM1902287</t>
  </si>
  <si>
    <t>Arias Noptalia</t>
  </si>
  <si>
    <t>DM1902289</t>
  </si>
  <si>
    <t>Dina Justifyani Nurfitri Sulistyawati</t>
  </si>
  <si>
    <t>DM1902290</t>
  </si>
  <si>
    <t>Weny Yuliana Sari</t>
  </si>
  <si>
    <t>DM1902291</t>
  </si>
  <si>
    <t>Joko Ahmad Eksan</t>
  </si>
  <si>
    <t>DM1902292</t>
  </si>
  <si>
    <t>Sunarto Bin Pringgo Diharjo</t>
  </si>
  <si>
    <t>DM1902293</t>
  </si>
  <si>
    <t>Wilun</t>
  </si>
  <si>
    <t>DM1902294</t>
  </si>
  <si>
    <t>Fitakwim</t>
  </si>
  <si>
    <t>DM1902295</t>
  </si>
  <si>
    <t>Shandy Kurniawan</t>
  </si>
  <si>
    <t>DM1902296</t>
  </si>
  <si>
    <t>Ahmad Jamil</t>
  </si>
  <si>
    <t>DM1902297</t>
  </si>
  <si>
    <t>Muhamad Sodikin</t>
  </si>
  <si>
    <t>DM1902298</t>
  </si>
  <si>
    <t>Muhammad Zainullah</t>
  </si>
  <si>
    <t>DM1902301</t>
  </si>
  <si>
    <t>Muhamad Bahrul Ulum</t>
  </si>
  <si>
    <t>DM1902302</t>
  </si>
  <si>
    <t>Sirrun Niam</t>
  </si>
  <si>
    <t>DM1902304</t>
  </si>
  <si>
    <t>Nur Azizah</t>
  </si>
  <si>
    <t>DM1902306</t>
  </si>
  <si>
    <t>Rini Astuti</t>
  </si>
  <si>
    <t>DM1902307</t>
  </si>
  <si>
    <t>Erik Panca Septiawan</t>
  </si>
  <si>
    <t>DM1902308</t>
  </si>
  <si>
    <t>Hamillah Fikria</t>
  </si>
  <si>
    <t>DM1902309</t>
  </si>
  <si>
    <t>Ade Saputra</t>
  </si>
  <si>
    <t>DM1902310</t>
  </si>
  <si>
    <t>Putri Selviariyanti</t>
  </si>
  <si>
    <t>DM1902311</t>
  </si>
  <si>
    <t>Tri Yulianto</t>
  </si>
  <si>
    <t>DM1902315</t>
  </si>
  <si>
    <t>Ramdhani</t>
  </si>
  <si>
    <t>DM1902319</t>
  </si>
  <si>
    <t>Nurul Fitria</t>
  </si>
  <si>
    <t>DM1902320</t>
  </si>
  <si>
    <t>Elizabeth Octavia</t>
  </si>
  <si>
    <t>DM1902324</t>
  </si>
  <si>
    <t>Retno Damayanti</t>
  </si>
  <si>
    <t>DM1902327</t>
  </si>
  <si>
    <t>Yoga Fajar Kurniawan</t>
  </si>
  <si>
    <t>DM1902328</t>
  </si>
  <si>
    <t>Deny Sumrahadi</t>
  </si>
  <si>
    <t>DM1902329</t>
  </si>
  <si>
    <t>Muhamad Alvin</t>
  </si>
  <si>
    <t>DM1902330</t>
  </si>
  <si>
    <t>Putri Marcheliani Safitri</t>
  </si>
  <si>
    <t>DM1902331</t>
  </si>
  <si>
    <t>Galih Pratama Putra</t>
  </si>
  <si>
    <t>DM1902332</t>
  </si>
  <si>
    <t>Selviana Ariyanti</t>
  </si>
  <si>
    <t>DM1902335</t>
  </si>
  <si>
    <t>Zaenal Abidin</t>
  </si>
  <si>
    <t>DM1902336</t>
  </si>
  <si>
    <t>Andhika Ageng Pratama</t>
  </si>
  <si>
    <t>DM1902337</t>
  </si>
  <si>
    <t>Reza Sumarna Putra</t>
  </si>
  <si>
    <t>DM1902338</t>
  </si>
  <si>
    <t>Rahmat Andriyanto</t>
  </si>
  <si>
    <t>DM1902340</t>
  </si>
  <si>
    <t>Ade Kurniawan</t>
  </si>
  <si>
    <t>DM1902341</t>
  </si>
  <si>
    <t>Faisal</t>
  </si>
  <si>
    <t>DM1902342</t>
  </si>
  <si>
    <t>Wityoni</t>
  </si>
  <si>
    <t>DM1902343</t>
  </si>
  <si>
    <t>Fathan Mubina</t>
  </si>
  <si>
    <t>DM1902344</t>
  </si>
  <si>
    <t>Adam Fahriza Bakri</t>
  </si>
  <si>
    <t>DM1902345</t>
  </si>
  <si>
    <t>Muhamad Iqbal Maulana</t>
  </si>
  <si>
    <t>DM1902346</t>
  </si>
  <si>
    <t>Sigit Prayogo</t>
  </si>
  <si>
    <t>DM1902347</t>
  </si>
  <si>
    <t>Sulistiyono</t>
  </si>
  <si>
    <t>DM1902348</t>
  </si>
  <si>
    <t>Wibowo Utomo</t>
  </si>
  <si>
    <t>DM1902349</t>
  </si>
  <si>
    <t>Muhamad Wildan Maulana</t>
  </si>
  <si>
    <t>DM1902351</t>
  </si>
  <si>
    <t>Agung Triatmaja Yuwono</t>
  </si>
  <si>
    <t>DM1902353</t>
  </si>
  <si>
    <t>Angga Kusmanto</t>
  </si>
  <si>
    <t>DM1902354</t>
  </si>
  <si>
    <t>Fernando Bayu Anggoro</t>
  </si>
  <si>
    <t>DM1902355</t>
  </si>
  <si>
    <t>Fransiscus Johan Febriawan</t>
  </si>
  <si>
    <t>DM1902357</t>
  </si>
  <si>
    <t>Achmad Suhardi Kusuma</t>
  </si>
  <si>
    <t>DM1902358</t>
  </si>
  <si>
    <t>Nur Kholiq</t>
  </si>
  <si>
    <t>DM1902359</t>
  </si>
  <si>
    <t>Wahyu Resawardana</t>
  </si>
  <si>
    <t>DM1902362</t>
  </si>
  <si>
    <t>Hartaman Ariesanto</t>
  </si>
  <si>
    <t>DM1902364</t>
  </si>
  <si>
    <t>Abdi Pratama</t>
  </si>
  <si>
    <t>DM1902365</t>
  </si>
  <si>
    <t>Sugiarto Agung Nugroho</t>
  </si>
  <si>
    <t>DM1902367</t>
  </si>
  <si>
    <t>Agyl Fajar Rizky</t>
  </si>
  <si>
    <t>DM1902368</t>
  </si>
  <si>
    <t>Abdul Wafa</t>
  </si>
  <si>
    <t>DM1902369</t>
  </si>
  <si>
    <t>Arif Isbianto</t>
  </si>
  <si>
    <t>DM1902370</t>
  </si>
  <si>
    <t>Eko Arif Azani</t>
  </si>
  <si>
    <t>DM1902371</t>
  </si>
  <si>
    <t>One Marganecha Atalia Mawaddah</t>
  </si>
  <si>
    <t>DM1902372</t>
  </si>
  <si>
    <t>Nikko Sumarindra</t>
  </si>
  <si>
    <t>DM1902373</t>
  </si>
  <si>
    <t>Eka Rudi Irawan</t>
  </si>
  <si>
    <t>DM1902374</t>
  </si>
  <si>
    <t>DM1902376</t>
  </si>
  <si>
    <t>Erni Setiyati</t>
  </si>
  <si>
    <t>DM1902378</t>
  </si>
  <si>
    <t>Abdul Wahid</t>
  </si>
  <si>
    <t>DM1902379</t>
  </si>
  <si>
    <t>Ning Matul Qoriyah</t>
  </si>
  <si>
    <t>DM1902380</t>
  </si>
  <si>
    <t>Muhamad Masrul Hadi</t>
  </si>
  <si>
    <t>DM2002382</t>
  </si>
  <si>
    <t>Indah Muthia Kasih</t>
  </si>
  <si>
    <t>DM2002383</t>
  </si>
  <si>
    <t>M Nizar Ryansyah</t>
  </si>
  <si>
    <t>DM2002384</t>
  </si>
  <si>
    <t>Moch Aldi Hardiansyah</t>
  </si>
  <si>
    <t>DM2002385</t>
  </si>
  <si>
    <t>Moch Hadi Pranoto</t>
  </si>
  <si>
    <t>DM2002386</t>
  </si>
  <si>
    <t>Nukil Aryana</t>
  </si>
  <si>
    <t>DM2002387</t>
  </si>
  <si>
    <t>Ridwan</t>
  </si>
  <si>
    <t>DM2002388</t>
  </si>
  <si>
    <t>Mursidil Kamil</t>
  </si>
  <si>
    <t>DM2002389</t>
  </si>
  <si>
    <t>Moh Ainurrofiqin</t>
  </si>
  <si>
    <t>DM2002391</t>
  </si>
  <si>
    <t>Naufal Eka Vinanza</t>
  </si>
  <si>
    <t>DM2002392</t>
  </si>
  <si>
    <t>Tri Gustian</t>
  </si>
  <si>
    <t>DM2002394</t>
  </si>
  <si>
    <t>Budiyanto</t>
  </si>
  <si>
    <t>DM2002395</t>
  </si>
  <si>
    <t>Regi Riansyah</t>
  </si>
  <si>
    <t>Ray Setiawan</t>
  </si>
  <si>
    <t>DM2058570</t>
  </si>
  <si>
    <t>Andre Amico</t>
  </si>
  <si>
    <t>DM2058575</t>
  </si>
  <si>
    <t>Dian Andriyani</t>
  </si>
  <si>
    <t>DM2058578</t>
  </si>
  <si>
    <t>Dita Septiano</t>
  </si>
  <si>
    <t>DM2058590</t>
  </si>
  <si>
    <t>Febriyani Eka Astuti</t>
  </si>
  <si>
    <t>DM2058595</t>
  </si>
  <si>
    <t>Herdi Renaldi</t>
  </si>
  <si>
    <t>DM2058605</t>
  </si>
  <si>
    <t>Julia Fatmah Sari</t>
  </si>
  <si>
    <t>DM2058608</t>
  </si>
  <si>
    <t>Khikmah Puji Lestari</t>
  </si>
  <si>
    <t>DM2058612</t>
  </si>
  <si>
    <t>Luluah</t>
  </si>
  <si>
    <t>DM2058630</t>
  </si>
  <si>
    <t>Muhammad Sidik Nur Alam</t>
  </si>
  <si>
    <t>DM2058631</t>
  </si>
  <si>
    <t>Nendi Supiandi</t>
  </si>
  <si>
    <t>DM2058654</t>
  </si>
  <si>
    <t>Balya Umar</t>
  </si>
  <si>
    <t>DM2058655</t>
  </si>
  <si>
    <t>Dadan Ramdan</t>
  </si>
  <si>
    <t>DM2058666</t>
  </si>
  <si>
    <t>Mei Lestari</t>
  </si>
  <si>
    <t>DM2058691</t>
  </si>
  <si>
    <t>Anggita Putri Stefani</t>
  </si>
  <si>
    <t>DM2058697</t>
  </si>
  <si>
    <t>Prasetyo Wicaksono</t>
  </si>
  <si>
    <t>DM2058701</t>
  </si>
  <si>
    <t>Ryan Muhammad</t>
  </si>
  <si>
    <t>DM2058746</t>
  </si>
  <si>
    <t>Ugi Hartawan</t>
  </si>
  <si>
    <t>Fadli Rifqi Choiri</t>
  </si>
  <si>
    <t>DM2058770</t>
  </si>
  <si>
    <t>Haris Zain Hamidi</t>
  </si>
  <si>
    <t>DM2058774</t>
  </si>
  <si>
    <t>Lipay Hermansah</t>
  </si>
  <si>
    <t>DM2058785</t>
  </si>
  <si>
    <t>Anita Rahayu Heriyanti</t>
  </si>
  <si>
    <t>DM2058792</t>
  </si>
  <si>
    <t>M. Alan Permadi</t>
  </si>
  <si>
    <t>DM2058797</t>
  </si>
  <si>
    <t>Roykhan Firdausi</t>
  </si>
  <si>
    <t>DM2058799</t>
  </si>
  <si>
    <t>Muhammad Yurio</t>
  </si>
  <si>
    <t>DM2058806</t>
  </si>
  <si>
    <t>Riski Maulana</t>
  </si>
  <si>
    <t>DM2058808</t>
  </si>
  <si>
    <t>Sarip</t>
  </si>
  <si>
    <t>DM2058814</t>
  </si>
  <si>
    <t>Tiara Kusuma Wardhani</t>
  </si>
  <si>
    <t>DM2058837</t>
  </si>
  <si>
    <t>Angghi Fajar Kusumawardani</t>
  </si>
  <si>
    <t>DM2058848</t>
  </si>
  <si>
    <t>Fanny Idha Berliana</t>
  </si>
  <si>
    <t>DM2058858</t>
  </si>
  <si>
    <t>Irsyad Syahrizal</t>
  </si>
  <si>
    <t>DM2058867</t>
  </si>
  <si>
    <t>Mohamad Ishaq Alfian</t>
  </si>
  <si>
    <t>DM2058870</t>
  </si>
  <si>
    <t>Muhammad Qosim Murtadho</t>
  </si>
  <si>
    <t>DM2058877</t>
  </si>
  <si>
    <t>Nina Nurfadillah</t>
  </si>
  <si>
    <t>DM2058883</t>
  </si>
  <si>
    <t>Oktaviani Sari Dewi</t>
  </si>
  <si>
    <t>DM2058893</t>
  </si>
  <si>
    <t>Salwa Nabilah</t>
  </si>
  <si>
    <t>DM2058895</t>
  </si>
  <si>
    <t>Surya Nur Alam</t>
  </si>
  <si>
    <t>DM2058905</t>
  </si>
  <si>
    <t>Ridwan Maulana Firdaus</t>
  </si>
  <si>
    <t>DM2058911</t>
  </si>
  <si>
    <t>Siti Nurlisah</t>
  </si>
  <si>
    <t>DM2058912</t>
  </si>
  <si>
    <t>Acep Handi</t>
  </si>
  <si>
    <t>DM2058915</t>
  </si>
  <si>
    <t>Akhmad Dian Romadhon</t>
  </si>
  <si>
    <t>DM2058918</t>
  </si>
  <si>
    <t>Joko Nur Kholis</t>
  </si>
  <si>
    <t>DM2058946</t>
  </si>
  <si>
    <t>Syarmila Audina</t>
  </si>
  <si>
    <t>DM2058947</t>
  </si>
  <si>
    <t>Tedi Irawan</t>
  </si>
  <si>
    <t>DM2058950</t>
  </si>
  <si>
    <t>Yesi Rindiyani Eka Putri</t>
  </si>
  <si>
    <t>DM2058951</t>
  </si>
  <si>
    <t>Zahroh Lailatul Hikmatun R</t>
  </si>
  <si>
    <t>DM2058956</t>
  </si>
  <si>
    <t>Aulia Eka Putri</t>
  </si>
  <si>
    <t>DM2058957</t>
  </si>
  <si>
    <t>Dwi Aprilia Lestari</t>
  </si>
  <si>
    <t>DM2058968</t>
  </si>
  <si>
    <t>Aris Pramono</t>
  </si>
  <si>
    <t>DM2058977</t>
  </si>
  <si>
    <t>Ramandha Fahreza</t>
  </si>
  <si>
    <t>Aldi Hadi Wiano</t>
  </si>
  <si>
    <t>DM2058986</t>
  </si>
  <si>
    <t>Jeje</t>
  </si>
  <si>
    <t>DM2058987</t>
  </si>
  <si>
    <t>M Rizal Kharbi Tamami</t>
  </si>
  <si>
    <t>DM2058991</t>
  </si>
  <si>
    <t>Adi Setiawan</t>
  </si>
  <si>
    <t>DM2058992</t>
  </si>
  <si>
    <t>Pirdatul Jannah</t>
  </si>
  <si>
    <t>DM2058995</t>
  </si>
  <si>
    <t>Rahmawati Isnaeni</t>
  </si>
  <si>
    <t>DM2059000</t>
  </si>
  <si>
    <t>Deri Krisna</t>
  </si>
  <si>
    <t>DM2059001</t>
  </si>
  <si>
    <t>Eric Aldo Pratama Putra</t>
  </si>
  <si>
    <t>DM2059049</t>
  </si>
  <si>
    <t>Adelia Ivanka Putri</t>
  </si>
  <si>
    <t>DM2059057</t>
  </si>
  <si>
    <t>Lalan Budianto</t>
  </si>
  <si>
    <t>DM2059063</t>
  </si>
  <si>
    <t>Ace Abdul Rohim</t>
  </si>
  <si>
    <t>DM2059066</t>
  </si>
  <si>
    <t>Dede Setiana</t>
  </si>
  <si>
    <t>DM2059074</t>
  </si>
  <si>
    <t>Muhamad Rifal Aprian</t>
  </si>
  <si>
    <t>DM2059079</t>
  </si>
  <si>
    <t>Rais Salim</t>
  </si>
  <si>
    <t>Bagus Purnomo</t>
  </si>
  <si>
    <t>DM2059095</t>
  </si>
  <si>
    <t>Dave Arian Yusuf</t>
  </si>
  <si>
    <t>DM2059096</t>
  </si>
  <si>
    <t>Isal Fadhilah</t>
  </si>
  <si>
    <t>DM2059100</t>
  </si>
  <si>
    <t>Cindy Prastiani</t>
  </si>
  <si>
    <t>DM2059105</t>
  </si>
  <si>
    <t>Yulista Nur Aulia Pradani</t>
  </si>
  <si>
    <t>DM2059107</t>
  </si>
  <si>
    <t>Liviana Dwi Kuntari</t>
  </si>
  <si>
    <t>DM2059116</t>
  </si>
  <si>
    <t>Muhammad Alwi Assidiqi</t>
  </si>
  <si>
    <t>DM2059119</t>
  </si>
  <si>
    <t>Robi Ramdani</t>
  </si>
  <si>
    <t>DM2059121</t>
  </si>
  <si>
    <t>Taufan Maulana</t>
  </si>
  <si>
    <t>DM2059127</t>
  </si>
  <si>
    <t>Davit Ade Prayogi</t>
  </si>
  <si>
    <t>DM2059175</t>
  </si>
  <si>
    <t>DM2059176</t>
  </si>
  <si>
    <t>Muhammad Irvanudin</t>
  </si>
  <si>
    <t>DM2059182</t>
  </si>
  <si>
    <t>DM2059212</t>
  </si>
  <si>
    <t>Casyanto</t>
  </si>
  <si>
    <t>DM2059224</t>
  </si>
  <si>
    <t>Bagus Prabowo</t>
  </si>
  <si>
    <t>DM2059226</t>
  </si>
  <si>
    <t>Ridwan Shochehani</t>
  </si>
  <si>
    <t>DM2059230</t>
  </si>
  <si>
    <t>Sultan Darma Mangkuluhur</t>
  </si>
  <si>
    <t>DM2059257</t>
  </si>
  <si>
    <t>DM2059264</t>
  </si>
  <si>
    <t>Miftah Farid</t>
  </si>
  <si>
    <t>DM2059276</t>
  </si>
  <si>
    <t>Ika Alvira</t>
  </si>
  <si>
    <t>DM2059277</t>
  </si>
  <si>
    <t>Lia Windayani</t>
  </si>
  <si>
    <t>DM2059286</t>
  </si>
  <si>
    <t>Dela Roy Puntari</t>
  </si>
  <si>
    <t>Muhamad Aditya Sahidin</t>
  </si>
  <si>
    <t>DM2059295</t>
  </si>
  <si>
    <t>Ahmad Irfan Fadhooil</t>
  </si>
  <si>
    <t>DM2059297</t>
  </si>
  <si>
    <t>Alifio Reza Wardhana</t>
  </si>
  <si>
    <t>DM2059305</t>
  </si>
  <si>
    <t>Hana Rahmawati Dwi Yani</t>
  </si>
  <si>
    <t>DM2059326</t>
  </si>
  <si>
    <t>Siti Barokah</t>
  </si>
  <si>
    <t>DM2059330</t>
  </si>
  <si>
    <t>Izzah Novita</t>
  </si>
  <si>
    <t>DM2059348</t>
  </si>
  <si>
    <t>Muhamad Abdu Malik</t>
  </si>
  <si>
    <t>DM2059351</t>
  </si>
  <si>
    <t>Sandi Azis Sasongko</t>
  </si>
  <si>
    <t>DM2059355</t>
  </si>
  <si>
    <t>Amzah Pratama</t>
  </si>
  <si>
    <t>DM2059360</t>
  </si>
  <si>
    <t>Masya Ruslanda</t>
  </si>
  <si>
    <t>DM2059366</t>
  </si>
  <si>
    <t>Abdul Fathuri</t>
  </si>
  <si>
    <t>DM2059367</t>
  </si>
  <si>
    <t>DM2059378</t>
  </si>
  <si>
    <t>Yogi Iskandar</t>
  </si>
  <si>
    <t>DM2059382</t>
  </si>
  <si>
    <t>Ahmad Nur Fais</t>
  </si>
  <si>
    <t>DM2059387</t>
  </si>
  <si>
    <t>Susanto Adi Waluyo</t>
  </si>
  <si>
    <t>DM2059389</t>
  </si>
  <si>
    <t>Dionesius Johan Kurniawan</t>
  </si>
  <si>
    <t>DM2102397</t>
  </si>
  <si>
    <t>Nadhry Nadirman</t>
  </si>
  <si>
    <t>DM2102398</t>
  </si>
  <si>
    <t>Prama Putro Pamungkas</t>
  </si>
  <si>
    <t>DM2102399</t>
  </si>
  <si>
    <t>Galih Baruna Hayudyatmaja</t>
  </si>
  <si>
    <t>DM2102404</t>
  </si>
  <si>
    <t>Albertus Dimas Fransdito</t>
  </si>
  <si>
    <t>DM2102405</t>
  </si>
  <si>
    <t>Bagus Dwi Haryanto</t>
  </si>
  <si>
    <t>DM2102406</t>
  </si>
  <si>
    <t>Fikri Pratama</t>
  </si>
  <si>
    <t>DM2102407</t>
  </si>
  <si>
    <t>M Fadli Akbar Radian</t>
  </si>
  <si>
    <t>DM2102408</t>
  </si>
  <si>
    <t>Muhammad Juan Alfa Rino</t>
  </si>
  <si>
    <t>DM2102409</t>
  </si>
  <si>
    <t>Muhammad Rizal Fauzy</t>
  </si>
  <si>
    <t>DM2102410</t>
  </si>
  <si>
    <t>Ari Setiawan</t>
  </si>
  <si>
    <t>DM2102411</t>
  </si>
  <si>
    <t>Malik Athafarras</t>
  </si>
  <si>
    <t>DM2102412</t>
  </si>
  <si>
    <t>Mia Rismalia</t>
  </si>
  <si>
    <t>DM2102414</t>
  </si>
  <si>
    <t>Denna Rahinda Yulia Fanni</t>
  </si>
  <si>
    <t>DM2102416</t>
  </si>
  <si>
    <t>Arik Setyawan</t>
  </si>
  <si>
    <t>DM2159401</t>
  </si>
  <si>
    <t>Arif Rahman Hakim</t>
  </si>
  <si>
    <t>DM2159404</t>
  </si>
  <si>
    <t>Fikri Sulistiawan</t>
  </si>
  <si>
    <t>DM2159406</t>
  </si>
  <si>
    <t>DM2159410</t>
  </si>
  <si>
    <t>Muhammad Ilham</t>
  </si>
  <si>
    <t>DM2159411</t>
  </si>
  <si>
    <t>Muhammad Iman Nugroho</t>
  </si>
  <si>
    <t>DM2159415</t>
  </si>
  <si>
    <t>Kiki Alfiyani</t>
  </si>
  <si>
    <t>DM2159420</t>
  </si>
  <si>
    <t>M.Rizal Hidayat Barokah</t>
  </si>
  <si>
    <t>DM2159423</t>
  </si>
  <si>
    <t>Abdullah Syafei</t>
  </si>
  <si>
    <t>DM2159428</t>
  </si>
  <si>
    <t>Muhammad Safei</t>
  </si>
  <si>
    <t>DM2159430</t>
  </si>
  <si>
    <t>M.Ridwan</t>
  </si>
  <si>
    <t>DM2159444</t>
  </si>
  <si>
    <t>Muhammad Rafi</t>
  </si>
  <si>
    <t>DM2159448</t>
  </si>
  <si>
    <t>Roni Yusuf Riduanto</t>
  </si>
  <si>
    <t>DM2159449</t>
  </si>
  <si>
    <t>Satria Aldi Dharmawan</t>
  </si>
  <si>
    <t>DM2159470</t>
  </si>
  <si>
    <t>Gilang Yudhistira Hamdani</t>
  </si>
  <si>
    <t>DM2159486</t>
  </si>
  <si>
    <t>Tomi Pujiyanto</t>
  </si>
  <si>
    <t>DM2159489</t>
  </si>
  <si>
    <t>Yoga Pratama</t>
  </si>
  <si>
    <t>DM2159490</t>
  </si>
  <si>
    <t>Agung Prasetyo</t>
  </si>
  <si>
    <t>DM2159495</t>
  </si>
  <si>
    <t>Febriyan Dwi Kuncahyo</t>
  </si>
  <si>
    <t>DM2159497</t>
  </si>
  <si>
    <t>Isak</t>
  </si>
  <si>
    <t>DM2159500</t>
  </si>
  <si>
    <t>Muhamad Arlan</t>
  </si>
  <si>
    <t>DM2159502</t>
  </si>
  <si>
    <t>Mochammad Rifky Alamsyah</t>
  </si>
  <si>
    <t>DM2159506</t>
  </si>
  <si>
    <t>Luluk Nurhafifah</t>
  </si>
  <si>
    <t>DM2159508</t>
  </si>
  <si>
    <t>Muhammad Sahrurodi</t>
  </si>
  <si>
    <t>DM2159519</t>
  </si>
  <si>
    <t>DM2159526</t>
  </si>
  <si>
    <t>Dinda Nevi Devita</t>
  </si>
  <si>
    <t>DM2159531</t>
  </si>
  <si>
    <t>Intan Kania Nurlita</t>
  </si>
  <si>
    <t>DM2159532</t>
  </si>
  <si>
    <t>DM2159535</t>
  </si>
  <si>
    <t>DM2159537</t>
  </si>
  <si>
    <t>Bunga Mayzida</t>
  </si>
  <si>
    <t>DM2159538</t>
  </si>
  <si>
    <t>Frisca Melryanti</t>
  </si>
  <si>
    <t>DM2159556</t>
  </si>
  <si>
    <t>Rafi Okta Rahadian Purwanto</t>
  </si>
  <si>
    <t>DM2159558</t>
  </si>
  <si>
    <t>Romi Zulkafi</t>
  </si>
  <si>
    <t>DM2159561</t>
  </si>
  <si>
    <t>Agus Setiyo Nugroho</t>
  </si>
  <si>
    <t>Galih Andang Pratama</t>
  </si>
  <si>
    <t>DM2159569</t>
  </si>
  <si>
    <t>Muhamad Ranto Eko Saputra</t>
  </si>
  <si>
    <t>DM2159571</t>
  </si>
  <si>
    <t>Ridlo Harmawan</t>
  </si>
  <si>
    <t>DM2159573</t>
  </si>
  <si>
    <t>Sahal Marzuqi Isnaeni</t>
  </si>
  <si>
    <t>DM2159575</t>
  </si>
  <si>
    <t>Abdur Rouf</t>
  </si>
  <si>
    <t>DM2159585</t>
  </si>
  <si>
    <t>Dwi Santosa</t>
  </si>
  <si>
    <t>DM2159589</t>
  </si>
  <si>
    <t>Fukron Subekti</t>
  </si>
  <si>
    <t>DM2159592</t>
  </si>
  <si>
    <t>Irawan Samngani</t>
  </si>
  <si>
    <t>DM2159594</t>
  </si>
  <si>
    <t>Nur Khikmatul Nazilah</t>
  </si>
  <si>
    <t>DM2159607</t>
  </si>
  <si>
    <t>Ulfah Aini</t>
  </si>
  <si>
    <t>DM2159610</t>
  </si>
  <si>
    <t>Alvina Ashabul Janah</t>
  </si>
  <si>
    <t>DM2159612</t>
  </si>
  <si>
    <t>Dita Anninda Sari</t>
  </si>
  <si>
    <t>DM2159616</t>
  </si>
  <si>
    <t>Lily Indriyani</t>
  </si>
  <si>
    <t>DM2159630</t>
  </si>
  <si>
    <t>Andi Hermawan</t>
  </si>
  <si>
    <t>DM2159634</t>
  </si>
  <si>
    <t>Arief Ridho Rizki Supriyanto</t>
  </si>
  <si>
    <t>DM2159635</t>
  </si>
  <si>
    <t>Arif Setiawan</t>
  </si>
  <si>
    <t>DM2159637</t>
  </si>
  <si>
    <t>Candra Aritama</t>
  </si>
  <si>
    <t>DM2159650</t>
  </si>
  <si>
    <t>Helmi Dwi Priatama</t>
  </si>
  <si>
    <t>DM2159651</t>
  </si>
  <si>
    <t>Indra Jati Kusuma</t>
  </si>
  <si>
    <t>DM2159652</t>
  </si>
  <si>
    <t>Isman Safi'I</t>
  </si>
  <si>
    <t>DM2159662</t>
  </si>
  <si>
    <t>Muhammad Hisyam Khasan</t>
  </si>
  <si>
    <t>DM2159664</t>
  </si>
  <si>
    <t>Rama Chandra Wicaksana</t>
  </si>
  <si>
    <t>DM2159666</t>
  </si>
  <si>
    <t>DM2159673</t>
  </si>
  <si>
    <t>Rizal Dwi Apriliyanto</t>
  </si>
  <si>
    <t>DM2159675</t>
  </si>
  <si>
    <t>Rois Imam Mustafid</t>
  </si>
  <si>
    <t>DM2159679</t>
  </si>
  <si>
    <t>Setyo Widagdo</t>
  </si>
  <si>
    <t>DM2159682</t>
  </si>
  <si>
    <t>Taufiq Kurochman</t>
  </si>
  <si>
    <t>DM2159683</t>
  </si>
  <si>
    <t>Teguh Zaenal Arifin</t>
  </si>
  <si>
    <t>DM2159689</t>
  </si>
  <si>
    <t>Yudistiro Yuda Nugroho</t>
  </si>
  <si>
    <t>DM2159692</t>
  </si>
  <si>
    <t>Muhammad Kadafi</t>
  </si>
  <si>
    <t>DM2159696</t>
  </si>
  <si>
    <t>Ardianto Irawan</t>
  </si>
  <si>
    <t>DM2159698</t>
  </si>
  <si>
    <t>Tri Setiawan</t>
  </si>
  <si>
    <t>DM2159700</t>
  </si>
  <si>
    <t>Dea Amelia</t>
  </si>
  <si>
    <t>DM2159706</t>
  </si>
  <si>
    <t>Fara Nabillah</t>
  </si>
  <si>
    <t>DM2159712</t>
  </si>
  <si>
    <t>Maulida Yuli Sugesti</t>
  </si>
  <si>
    <t>DM2159713</t>
  </si>
  <si>
    <t>Vebriyan Hari Sebastian</t>
  </si>
  <si>
    <t>DM2159715</t>
  </si>
  <si>
    <t>Oktaviani</t>
  </si>
  <si>
    <t>DM2159716</t>
  </si>
  <si>
    <t>Putri Nuraeni</t>
  </si>
  <si>
    <t>DM2159726</t>
  </si>
  <si>
    <t>Tasya Olivia</t>
  </si>
  <si>
    <t>DM2159727</t>
  </si>
  <si>
    <t>Ulfa Turohmah</t>
  </si>
  <si>
    <t>Zadan Ikhsan</t>
  </si>
  <si>
    <t>DM2159736</t>
  </si>
  <si>
    <t>Adinda Rahma Avrilia Kusuma Dewi</t>
  </si>
  <si>
    <t>DM2159738</t>
  </si>
  <si>
    <t>Andika Yan Abimanyu</t>
  </si>
  <si>
    <t>DM2159739</t>
  </si>
  <si>
    <t>Anisah Fitri</t>
  </si>
  <si>
    <t>DM2159740</t>
  </si>
  <si>
    <t>Anung Rahmat Hidayat</t>
  </si>
  <si>
    <t>DM2159743</t>
  </si>
  <si>
    <t>Bagus Pangestu</t>
  </si>
  <si>
    <t>DM2159747</t>
  </si>
  <si>
    <t>Chindy Anggieca Putri</t>
  </si>
  <si>
    <t>DM2159750</t>
  </si>
  <si>
    <t>Deya Nurfadillah</t>
  </si>
  <si>
    <t>DM2159753</t>
  </si>
  <si>
    <t>Elsha Alfarensia Purba</t>
  </si>
  <si>
    <t>DM2159754</t>
  </si>
  <si>
    <t>Fadhilah Rasyah Puspitasari</t>
  </si>
  <si>
    <t>DM2159755</t>
  </si>
  <si>
    <t>Hardian Endraning Pambudi</t>
  </si>
  <si>
    <t>DM2159759</t>
  </si>
  <si>
    <t>Indah Widyati</t>
  </si>
  <si>
    <t>DM2159760</t>
  </si>
  <si>
    <t>Intan Apriliani Oetami</t>
  </si>
  <si>
    <t>DM2159761</t>
  </si>
  <si>
    <t>Intan Gioventi</t>
  </si>
  <si>
    <t>DM2159762</t>
  </si>
  <si>
    <t>Lulu Pajriyatulhikmah</t>
  </si>
  <si>
    <t>DM2159763</t>
  </si>
  <si>
    <t>Marissa Triana</t>
  </si>
  <si>
    <t>DM2159765</t>
  </si>
  <si>
    <t>Muhamad Azis Muktilanam</t>
  </si>
  <si>
    <t>DM2159766</t>
  </si>
  <si>
    <t>Muhamad Shakhi Rindang</t>
  </si>
  <si>
    <t>DM2159771</t>
  </si>
  <si>
    <t>Pipy Aisyah Vidyah</t>
  </si>
  <si>
    <t>DM2159772</t>
  </si>
  <si>
    <t>Purwanto</t>
  </si>
  <si>
    <t>DM2159775</t>
  </si>
  <si>
    <t>Rani Puja Astuti</t>
  </si>
  <si>
    <t>DM2159783</t>
  </si>
  <si>
    <t>Siti Salbiah</t>
  </si>
  <si>
    <t>DM2159784</t>
  </si>
  <si>
    <t>Sumarno</t>
  </si>
  <si>
    <t>DM2159788</t>
  </si>
  <si>
    <t>DM2159789</t>
  </si>
  <si>
    <t>Vivi Vianita</t>
  </si>
  <si>
    <t>DM2159791</t>
  </si>
  <si>
    <t>Della Pebriyanti</t>
  </si>
  <si>
    <t>DM2159793</t>
  </si>
  <si>
    <t>Febri Dita Namira Siti Faoziyah</t>
  </si>
  <si>
    <t>DM2159798</t>
  </si>
  <si>
    <t>DM2159799</t>
  </si>
  <si>
    <t>DM2159800</t>
  </si>
  <si>
    <t>DM2159802</t>
  </si>
  <si>
    <t>DM2159807</t>
  </si>
  <si>
    <t>DM2159810</t>
  </si>
  <si>
    <t>DM2159813</t>
  </si>
  <si>
    <t>DM2159815</t>
  </si>
  <si>
    <t>Adi Gunawar</t>
  </si>
  <si>
    <t>DM2159817</t>
  </si>
  <si>
    <t>Ahyar Suhada</t>
  </si>
  <si>
    <t>DM2159819</t>
  </si>
  <si>
    <t>DM2159820</t>
  </si>
  <si>
    <t>DM2159821</t>
  </si>
  <si>
    <t>DM2159827</t>
  </si>
  <si>
    <t>DM2159828</t>
  </si>
  <si>
    <t>Gita Saputra</t>
  </si>
  <si>
    <t>DM2159831</t>
  </si>
  <si>
    <t>Imam Wahyudi</t>
  </si>
  <si>
    <t>DM2159837</t>
  </si>
  <si>
    <t>Nuri Puspitasari</t>
  </si>
  <si>
    <t>DM2159839</t>
  </si>
  <si>
    <t>Taufiqurrohman</t>
  </si>
  <si>
    <t>DM2159841</t>
  </si>
  <si>
    <t>Vonnie Rahmanita</t>
  </si>
  <si>
    <t>DM2159843</t>
  </si>
  <si>
    <t>Wendi Asngari</t>
  </si>
  <si>
    <t>DM2159845</t>
  </si>
  <si>
    <t>Agil Widyanto</t>
  </si>
  <si>
    <t>DM2159846</t>
  </si>
  <si>
    <t>Ahsan Sabarridho</t>
  </si>
  <si>
    <t>DM2159848</t>
  </si>
  <si>
    <t>DM2159857</t>
  </si>
  <si>
    <t>Khumeidah Ichwanti</t>
  </si>
  <si>
    <t>DM2159860</t>
  </si>
  <si>
    <t>Novia Cassanova</t>
  </si>
  <si>
    <t>DM2159863</t>
  </si>
  <si>
    <t>Paryati</t>
  </si>
  <si>
    <t>DM2159864</t>
  </si>
  <si>
    <t>Reni</t>
  </si>
  <si>
    <t>DM2159873</t>
  </si>
  <si>
    <t>Lutfiatunnisa</t>
  </si>
  <si>
    <t>DM2159876</t>
  </si>
  <si>
    <t>Risna Afriliana</t>
  </si>
  <si>
    <t>DM2159878</t>
  </si>
  <si>
    <t>DM2159883</t>
  </si>
  <si>
    <t>Budi Utomo</t>
  </si>
  <si>
    <t>DM2159884</t>
  </si>
  <si>
    <t>Dini Nur Anggraini</t>
  </si>
  <si>
    <t>DM2159889</t>
  </si>
  <si>
    <t>Muchamat Syaifudin</t>
  </si>
  <si>
    <t>DM2159890</t>
  </si>
  <si>
    <t>Muhamad Fahmi Fachriyadi</t>
  </si>
  <si>
    <t>DM2159894</t>
  </si>
  <si>
    <t>DM2159896</t>
  </si>
  <si>
    <t>Wiji Gunawan</t>
  </si>
  <si>
    <t>DM2159899</t>
  </si>
  <si>
    <t>Purboningsih Wury Handayani</t>
  </si>
  <si>
    <t>DM2159901</t>
  </si>
  <si>
    <t>Ratih</t>
  </si>
  <si>
    <t>DM2159904</t>
  </si>
  <si>
    <t>Adis Mulyana</t>
  </si>
  <si>
    <t>DM2159910</t>
  </si>
  <si>
    <t>Alventya Dwi Septian</t>
  </si>
  <si>
    <t>DM2159911</t>
  </si>
  <si>
    <t>Leni Amelia</t>
  </si>
  <si>
    <t>DM2159912</t>
  </si>
  <si>
    <t>Titi Hidayah</t>
  </si>
  <si>
    <t>DM2159913</t>
  </si>
  <si>
    <t>Ade Supriyatna</t>
  </si>
  <si>
    <t>DM2159915</t>
  </si>
  <si>
    <t>Adellia Widianti</t>
  </si>
  <si>
    <t>DM2159916</t>
  </si>
  <si>
    <t>Aditya Pratama</t>
  </si>
  <si>
    <t>DM2159917</t>
  </si>
  <si>
    <t>Afifah Ayu Anggiyanti</t>
  </si>
  <si>
    <t>DM2159919</t>
  </si>
  <si>
    <t>Ahmad Rizal</t>
  </si>
  <si>
    <t>DM2159923</t>
  </si>
  <si>
    <t>Amalia Tegar Savitri</t>
  </si>
  <si>
    <t>DM2159925</t>
  </si>
  <si>
    <t>Andi Susilo</t>
  </si>
  <si>
    <t>DM2159926</t>
  </si>
  <si>
    <t>Andi Wahyu Nugroho</t>
  </si>
  <si>
    <t>DM2159927</t>
  </si>
  <si>
    <t>DM2159929</t>
  </si>
  <si>
    <t>Andrian Nova Nailul Muna</t>
  </si>
  <si>
    <t>DM2159931</t>
  </si>
  <si>
    <t>Tiya Febiana</t>
  </si>
  <si>
    <t>DM2159934</t>
  </si>
  <si>
    <t>Annas Arrafi</t>
  </si>
  <si>
    <t>DM2159935</t>
  </si>
  <si>
    <t>Azka Aura Salsabila</t>
  </si>
  <si>
    <t>DM2159937</t>
  </si>
  <si>
    <t>Bayu Purnomo Aji</t>
  </si>
  <si>
    <t>DM2159939</t>
  </si>
  <si>
    <t>Citra Amelia</t>
  </si>
  <si>
    <t>DM2159940</t>
  </si>
  <si>
    <t>Dany Ferdianto</t>
  </si>
  <si>
    <t>DM2159943</t>
  </si>
  <si>
    <t>DM2159946</t>
  </si>
  <si>
    <t>Deni Wahyu Yulianto</t>
  </si>
  <si>
    <t>DM2159947</t>
  </si>
  <si>
    <t>Deo Adi Prasetya</t>
  </si>
  <si>
    <t>DM2159949</t>
  </si>
  <si>
    <t>Dicky Kurniawan</t>
  </si>
  <si>
    <t>DM2159950</t>
  </si>
  <si>
    <t>Diefta Chaerunnisa</t>
  </si>
  <si>
    <t>DM2159952</t>
  </si>
  <si>
    <t>Diva Frastia Kusuma Alam</t>
  </si>
  <si>
    <t>DM2159955</t>
  </si>
  <si>
    <t>DM2159960</t>
  </si>
  <si>
    <t>Fauzan Helmy Hermawan</t>
  </si>
  <si>
    <t>DM2159961</t>
  </si>
  <si>
    <t>Febi Aryanto</t>
  </si>
  <si>
    <t>DM2159963</t>
  </si>
  <si>
    <t>Ferdika Malik</t>
  </si>
  <si>
    <t>DM2159964</t>
  </si>
  <si>
    <t>Fikri Nur Wahiddin</t>
  </si>
  <si>
    <t>DM2159965</t>
  </si>
  <si>
    <t>Firmansyah Yusuf</t>
  </si>
  <si>
    <t>DM2159966</t>
  </si>
  <si>
    <t>Fitrah Arga Mukti</t>
  </si>
  <si>
    <t>DM2159967</t>
  </si>
  <si>
    <t>Fitri Nuraisah</t>
  </si>
  <si>
    <t>DM2159968</t>
  </si>
  <si>
    <t>Hafrinaldi Nur Pratama</t>
  </si>
  <si>
    <t>DM2159971</t>
  </si>
  <si>
    <t>Holy Yudha Pradana</t>
  </si>
  <si>
    <t>DM2159972</t>
  </si>
  <si>
    <t>Ikhsan Nugroho</t>
  </si>
  <si>
    <t>DM2159974</t>
  </si>
  <si>
    <t>Imas Rahayu</t>
  </si>
  <si>
    <t>DM2159975</t>
  </si>
  <si>
    <t>Indri Septiani</t>
  </si>
  <si>
    <t>DM2159980</t>
  </si>
  <si>
    <t>Lita Awalia Maharani</t>
  </si>
  <si>
    <t>DM2159981</t>
  </si>
  <si>
    <t>Manlika Amia</t>
  </si>
  <si>
    <t>DM2159982</t>
  </si>
  <si>
    <t>Moch Arifandy Hafiedz</t>
  </si>
  <si>
    <t>DM2159983</t>
  </si>
  <si>
    <t>Moh. Andi Rizal Akbar</t>
  </si>
  <si>
    <t>DM2159985</t>
  </si>
  <si>
    <t>Mohammad Ridlo Sya'Bana</t>
  </si>
  <si>
    <t>DM2159986</t>
  </si>
  <si>
    <t>Muchamad Akhsin</t>
  </si>
  <si>
    <t>DM2159988</t>
  </si>
  <si>
    <t>Muhammad Didik Romadhon</t>
  </si>
  <si>
    <t>DM2159989</t>
  </si>
  <si>
    <t>Muhammad Tsani Aminudin</t>
  </si>
  <si>
    <t>DM2159991</t>
  </si>
  <si>
    <t>Nabila Damayanti</t>
  </si>
  <si>
    <t>DM2159992</t>
  </si>
  <si>
    <t>Nirma Putri Anggraeni</t>
  </si>
  <si>
    <t>DM2159995</t>
  </si>
  <si>
    <t>Nurcholis</t>
  </si>
  <si>
    <t>DM2159996</t>
  </si>
  <si>
    <t>Okta Dwi Susanto</t>
  </si>
  <si>
    <t>DM2159998</t>
  </si>
  <si>
    <t>Putri Apriliani</t>
  </si>
  <si>
    <t>DM2160001</t>
  </si>
  <si>
    <t>Rifki Febrian</t>
  </si>
  <si>
    <t>DM2160004</t>
  </si>
  <si>
    <t>Rizki Putra Prayogo</t>
  </si>
  <si>
    <t>DM2160006</t>
  </si>
  <si>
    <t>Rizzal Raja Sahepi</t>
  </si>
  <si>
    <t>Sabrina Juliani Putri</t>
  </si>
  <si>
    <t>DM2160010</t>
  </si>
  <si>
    <t>Salsabila Qotrunnada</t>
  </si>
  <si>
    <t>DM2160011</t>
  </si>
  <si>
    <t>Sandi Suryana</t>
  </si>
  <si>
    <t>DM2160012</t>
  </si>
  <si>
    <t>Sarah Marcellina</t>
  </si>
  <si>
    <t>DM2160013</t>
  </si>
  <si>
    <t>Sherly Tri Rahmadanti</t>
  </si>
  <si>
    <t>DM2160014</t>
  </si>
  <si>
    <t>Siti Khotimah</t>
  </si>
  <si>
    <t>DM2160015</t>
  </si>
  <si>
    <t>Suraji</t>
  </si>
  <si>
    <t>DM2160018</t>
  </si>
  <si>
    <t>Tri Mulyana</t>
  </si>
  <si>
    <t>DM2160019</t>
  </si>
  <si>
    <t>Tudianto Saputra</t>
  </si>
  <si>
    <t>DM2160020</t>
  </si>
  <si>
    <t>Tuti</t>
  </si>
  <si>
    <t>DM2160022</t>
  </si>
  <si>
    <t>Vivit Siti Rahayu</t>
  </si>
  <si>
    <t>DM2160034</t>
  </si>
  <si>
    <t>DM2160035</t>
  </si>
  <si>
    <t>Eko Susilo</t>
  </si>
  <si>
    <t>DM2160043</t>
  </si>
  <si>
    <t>Mardiyanto Nugroho</t>
  </si>
  <si>
    <t>DM2160046</t>
  </si>
  <si>
    <t>Muhammad Lutfi</t>
  </si>
  <si>
    <t>DM2160047</t>
  </si>
  <si>
    <t>Muhammad Nur Mauladin</t>
  </si>
  <si>
    <t>DM2160051</t>
  </si>
  <si>
    <t>Ricky Hendarto Setiawan</t>
  </si>
  <si>
    <t>DM2160052</t>
  </si>
  <si>
    <t>Riki Riyanto</t>
  </si>
  <si>
    <t>DM2160053</t>
  </si>
  <si>
    <t>Roni Sidik Waskito</t>
  </si>
  <si>
    <t>DM2160054</t>
  </si>
  <si>
    <t>Ryan Ardiansyah Suherman</t>
  </si>
  <si>
    <t>DM2160055</t>
  </si>
  <si>
    <t>Septo Ari Wibowo</t>
  </si>
  <si>
    <t>DM2160056</t>
  </si>
  <si>
    <t>Sherly Puspita Sari</t>
  </si>
  <si>
    <t>DM2160057</t>
  </si>
  <si>
    <t>Sugeng Priyatno</t>
  </si>
  <si>
    <t>DM2160060</t>
  </si>
  <si>
    <t>Tia Oktavianingsih</t>
  </si>
  <si>
    <t>DM2160061</t>
  </si>
  <si>
    <t>Utsman Hadi</t>
  </si>
  <si>
    <t>DM2160062</t>
  </si>
  <si>
    <t>Wiardi</t>
  </si>
  <si>
    <t>DM2160064</t>
  </si>
  <si>
    <t>Yoga Bagus Handika</t>
  </si>
  <si>
    <t>DM2160067</t>
  </si>
  <si>
    <t>Imam Masrul Amri</t>
  </si>
  <si>
    <t>DM2160069</t>
  </si>
  <si>
    <t>Irvan Yulianto</t>
  </si>
  <si>
    <t>DM2160070</t>
  </si>
  <si>
    <t>Krisnadi</t>
  </si>
  <si>
    <t>DM2160074</t>
  </si>
  <si>
    <t>Riki Yasalam</t>
  </si>
  <si>
    <t>DM2160075</t>
  </si>
  <si>
    <t>Aan Aldiansyah</t>
  </si>
  <si>
    <t>DM2160077</t>
  </si>
  <si>
    <t>Achmad Arifin</t>
  </si>
  <si>
    <t>DM2160083</t>
  </si>
  <si>
    <t>DM2160085</t>
  </si>
  <si>
    <t>Ahmad Renaldi</t>
  </si>
  <si>
    <t>DM2160090</t>
  </si>
  <si>
    <t>Ananda Putri Dwi Permatasari</t>
  </si>
  <si>
    <t>DM2160096</t>
  </si>
  <si>
    <t>Aulia Chaerunnisa</t>
  </si>
  <si>
    <t>DM2160097</t>
  </si>
  <si>
    <t>Bagus Darmawan</t>
  </si>
  <si>
    <t>DM2160100</t>
  </si>
  <si>
    <t>Bulan Sarah Dhiba Herjana</t>
  </si>
  <si>
    <t>DM2160101</t>
  </si>
  <si>
    <t>Cahya Ramadhan</t>
  </si>
  <si>
    <t>DM2160102</t>
  </si>
  <si>
    <t>Cristian Rafael</t>
  </si>
  <si>
    <t>DM2160103</t>
  </si>
  <si>
    <t>Dani Supriyadi</t>
  </si>
  <si>
    <t>DM2160108</t>
  </si>
  <si>
    <t>Desvira Mustika Pangesti</t>
  </si>
  <si>
    <t>DM2160109</t>
  </si>
  <si>
    <t>Devina Zherlinda</t>
  </si>
  <si>
    <t>DM2160110</t>
  </si>
  <si>
    <t>Dhamar Dwi Cahya</t>
  </si>
  <si>
    <t>Diah Az Zahra</t>
  </si>
  <si>
    <t>DM2160112</t>
  </si>
  <si>
    <t>Dimas Prasetiyo</t>
  </si>
  <si>
    <t>DM2160113</t>
  </si>
  <si>
    <t>Dina Puspita Sari</t>
  </si>
  <si>
    <t>DM2160115</t>
  </si>
  <si>
    <t>Elmo Eka Putra</t>
  </si>
  <si>
    <t>DM2160117</t>
  </si>
  <si>
    <t>DM2160120</t>
  </si>
  <si>
    <t>Fajar Kusworo</t>
  </si>
  <si>
    <t>DM2160126</t>
  </si>
  <si>
    <t>Gilang Ade Pratama</t>
  </si>
  <si>
    <t>DM2160129</t>
  </si>
  <si>
    <t>Heny Kristiana</t>
  </si>
  <si>
    <t>DM2160132</t>
  </si>
  <si>
    <t>Imam Maulana</t>
  </si>
  <si>
    <t>DM2160134</t>
  </si>
  <si>
    <t>Indah Sri Purwaningsih</t>
  </si>
  <si>
    <t>DM2160135</t>
  </si>
  <si>
    <t>Indri Ayu Dia</t>
  </si>
  <si>
    <t>DM2160136</t>
  </si>
  <si>
    <t>Intan Permata Wulandari</t>
  </si>
  <si>
    <t>DM2160144</t>
  </si>
  <si>
    <t>Moh. Anwarudin</t>
  </si>
  <si>
    <t>DM2160148</t>
  </si>
  <si>
    <t>Muhamad Khoirul Avif</t>
  </si>
  <si>
    <t>DM2160150</t>
  </si>
  <si>
    <t>Muhamad Taufik Gazwan</t>
  </si>
  <si>
    <t>DM2160159</t>
  </si>
  <si>
    <t>Mutiara Dwi Anggraeni</t>
  </si>
  <si>
    <t>DM2160160</t>
  </si>
  <si>
    <t>Nabila Shafa Khoirunisa</t>
  </si>
  <si>
    <t>DM2160161</t>
  </si>
  <si>
    <t>Nana Suryana</t>
  </si>
  <si>
    <t>DM2160162</t>
  </si>
  <si>
    <t>Naufal Dwiki Rofiantoro</t>
  </si>
  <si>
    <t>DM2160166</t>
  </si>
  <si>
    <t>DM2160167</t>
  </si>
  <si>
    <t>Nur Sabila</t>
  </si>
  <si>
    <t>DM2160168</t>
  </si>
  <si>
    <t>Rahayu Agustin</t>
  </si>
  <si>
    <t>DM2160170</t>
  </si>
  <si>
    <t>Ratna Sari</t>
  </si>
  <si>
    <t>DM2160171</t>
  </si>
  <si>
    <t>Raya Kurnia</t>
  </si>
  <si>
    <t>DM2160173</t>
  </si>
  <si>
    <t>Reza Amelia</t>
  </si>
  <si>
    <t>DM2160174</t>
  </si>
  <si>
    <t>Reza Ramadan</t>
  </si>
  <si>
    <t>DM2160175</t>
  </si>
  <si>
    <t>Nur Achmad Khuzaeni</t>
  </si>
  <si>
    <t>DM2160176</t>
  </si>
  <si>
    <t>Ridwan Maulana</t>
  </si>
  <si>
    <t>DM2160182</t>
  </si>
  <si>
    <t>Ruth Yuliana</t>
  </si>
  <si>
    <t>DM2160183</t>
  </si>
  <si>
    <t>Safa'Atul Salsabila</t>
  </si>
  <si>
    <t>DM2160188</t>
  </si>
  <si>
    <t>DM2160191</t>
  </si>
  <si>
    <t>Siti Waeni</t>
  </si>
  <si>
    <t>DM2160193</t>
  </si>
  <si>
    <t>Muhammad Ulumudin</t>
  </si>
  <si>
    <t>DM2160195</t>
  </si>
  <si>
    <t>Suharsono</t>
  </si>
  <si>
    <t>DM2160198</t>
  </si>
  <si>
    <t>Syahrul Efendi</t>
  </si>
  <si>
    <t>DM2160202</t>
  </si>
  <si>
    <t>Wahyu Purnama</t>
  </si>
  <si>
    <t>DM2160203</t>
  </si>
  <si>
    <t>Windi Apriyani</t>
  </si>
  <si>
    <t>DM2160205</t>
  </si>
  <si>
    <t>Wiwi Anjani</t>
  </si>
  <si>
    <t>DM2160207</t>
  </si>
  <si>
    <t>Yunita Aziza Safitri</t>
  </si>
  <si>
    <t>DM2160208</t>
  </si>
  <si>
    <t>Zaenul Arifin</t>
  </si>
  <si>
    <t>DM2160214</t>
  </si>
  <si>
    <t>Cahyo Guntoro</t>
  </si>
  <si>
    <t>DM2160216</t>
  </si>
  <si>
    <t>Dewi Nur Artiani</t>
  </si>
  <si>
    <t>DM2160218</t>
  </si>
  <si>
    <t>Ganendra Ahwa Hukama</t>
  </si>
  <si>
    <t>DM2160220</t>
  </si>
  <si>
    <t>Mailinda Tri Wulandari</t>
  </si>
  <si>
    <t>DM2160221</t>
  </si>
  <si>
    <t>Mayang Ayu Ningtias</t>
  </si>
  <si>
    <t>DM2160223</t>
  </si>
  <si>
    <t>Muhammad Adyo Nugroho</t>
  </si>
  <si>
    <t>DM2160239</t>
  </si>
  <si>
    <t>DM2160240</t>
  </si>
  <si>
    <t>Arengga Putra Giri</t>
  </si>
  <si>
    <t>DM2160241</t>
  </si>
  <si>
    <t>Ari Ramdani</t>
  </si>
  <si>
    <t>DM2160243</t>
  </si>
  <si>
    <t>Dandy Bagaskara</t>
  </si>
  <si>
    <t>DM2160244</t>
  </si>
  <si>
    <t>Dedi Muktar</t>
  </si>
  <si>
    <t>DM2160249</t>
  </si>
  <si>
    <t>Fajar Gunarto</t>
  </si>
  <si>
    <t>DM2160250</t>
  </si>
  <si>
    <t>Faryzca Abimanyu</t>
  </si>
  <si>
    <t>DM2160251</t>
  </si>
  <si>
    <t>Febria Trisdianto</t>
  </si>
  <si>
    <t>DM2160252</t>
  </si>
  <si>
    <t>Fidari Nur Hidayah</t>
  </si>
  <si>
    <t>DM2160254</t>
  </si>
  <si>
    <t>Harris Pratama Nugraha</t>
  </si>
  <si>
    <t>DM2160255</t>
  </si>
  <si>
    <t>Indah Permatasari</t>
  </si>
  <si>
    <t>DM2160259</t>
  </si>
  <si>
    <t>Karsiti</t>
  </si>
  <si>
    <t>DM2160261</t>
  </si>
  <si>
    <t>Kholifatun Maghfiroh</t>
  </si>
  <si>
    <t>DM2160262</t>
  </si>
  <si>
    <t>Lany Uswatun Hasanah</t>
  </si>
  <si>
    <t>DM2160269</t>
  </si>
  <si>
    <t>Afian Dwi Prasetyo</t>
  </si>
  <si>
    <t>DM2160271</t>
  </si>
  <si>
    <t>Nur Holis</t>
  </si>
  <si>
    <t>DM2160272</t>
  </si>
  <si>
    <t>Renaldy Setia Pratama Leba</t>
  </si>
  <si>
    <t>DM2160273</t>
  </si>
  <si>
    <t>DM2160276</t>
  </si>
  <si>
    <t>Samudi</t>
  </si>
  <si>
    <t>DM2160278</t>
  </si>
  <si>
    <t>Dewi Fitria Sari</t>
  </si>
  <si>
    <t>DM2160279</t>
  </si>
  <si>
    <t>Hartanti Fidihastuti</t>
  </si>
  <si>
    <t>DM2160282</t>
  </si>
  <si>
    <t>Hilmah Amalia</t>
  </si>
  <si>
    <t>DM2160283</t>
  </si>
  <si>
    <t>Febriyanti</t>
  </si>
  <si>
    <t>DM2160293</t>
  </si>
  <si>
    <t>Gebri Febrian</t>
  </si>
  <si>
    <t>DM2160294</t>
  </si>
  <si>
    <t>Ikhsan Putra Pratama</t>
  </si>
  <si>
    <t>DM2160296</t>
  </si>
  <si>
    <t>Adhit Tri Prasetya</t>
  </si>
  <si>
    <t>DM2160297</t>
  </si>
  <si>
    <t>Aditya Yusuf Nugroho</t>
  </si>
  <si>
    <t>DM2160300</t>
  </si>
  <si>
    <t>Aldi Alamsah</t>
  </si>
  <si>
    <t>DM2160301</t>
  </si>
  <si>
    <t>Aldimas Bagus Sofyan</t>
  </si>
  <si>
    <t>DM2160305</t>
  </si>
  <si>
    <t>Annas Catur Farisardi</t>
  </si>
  <si>
    <t>DM2160307</t>
  </si>
  <si>
    <t>Awaludin Sumardianto</t>
  </si>
  <si>
    <t>DM2160308</t>
  </si>
  <si>
    <t>Ibnu Ismail Hasan</t>
  </si>
  <si>
    <t>DM2160310</t>
  </si>
  <si>
    <t>Chika Pralistya Putri</t>
  </si>
  <si>
    <t>DM2160314</t>
  </si>
  <si>
    <t>Elis Setiawati</t>
  </si>
  <si>
    <t>DM2160315</t>
  </si>
  <si>
    <t>Erfan Rahmadi</t>
  </si>
  <si>
    <t>DM2160317</t>
  </si>
  <si>
    <t>Fikry Ariyanto</t>
  </si>
  <si>
    <t>DM2160318</t>
  </si>
  <si>
    <t>Hendriansyah</t>
  </si>
  <si>
    <t>DM2160319</t>
  </si>
  <si>
    <t>Hoerudin</t>
  </si>
  <si>
    <t>DM2160320</t>
  </si>
  <si>
    <t>Khaerul Imam Pramuja</t>
  </si>
  <si>
    <t>DM2160321</t>
  </si>
  <si>
    <t>Khoirul Satio</t>
  </si>
  <si>
    <t>DM2160322</t>
  </si>
  <si>
    <t>Kodrin Triyanto</t>
  </si>
  <si>
    <t>DM2160323</t>
  </si>
  <si>
    <t>Lukman Bayu Arbai</t>
  </si>
  <si>
    <t>DM2160326</t>
  </si>
  <si>
    <t>Maulana Rizki Fadilah</t>
  </si>
  <si>
    <t>DM2160332</t>
  </si>
  <si>
    <t>Muhammad Raynold Bagustino</t>
  </si>
  <si>
    <t>DM2160334</t>
  </si>
  <si>
    <t>Nanda Sulistyo</t>
  </si>
  <si>
    <t>DM2160339</t>
  </si>
  <si>
    <t>Novalia</t>
  </si>
  <si>
    <t>DM2160342</t>
  </si>
  <si>
    <t>Nurul Kurniawati</t>
  </si>
  <si>
    <t>DM2160343</t>
  </si>
  <si>
    <t>Oktavian Ibnu Jailani</t>
  </si>
  <si>
    <t>DM2160346</t>
  </si>
  <si>
    <t>Putri Lestari</t>
  </si>
  <si>
    <t>DM2160348</t>
  </si>
  <si>
    <t>Raditya Ardan Primanda</t>
  </si>
  <si>
    <t>DM2160350</t>
  </si>
  <si>
    <t>Repa Anggara</t>
  </si>
  <si>
    <t>DM2160351</t>
  </si>
  <si>
    <t>Reza Ridwansyah</t>
  </si>
  <si>
    <t>DM2160353</t>
  </si>
  <si>
    <t>Risdika Tri Yanuar</t>
  </si>
  <si>
    <t>DM2160354</t>
  </si>
  <si>
    <t>Riska Ciki Amanda</t>
  </si>
  <si>
    <t>DM2160356</t>
  </si>
  <si>
    <t>Riyan</t>
  </si>
  <si>
    <t>DM2160358</t>
  </si>
  <si>
    <t>Rizky Ramadhan Roihantoro</t>
  </si>
  <si>
    <t>DM2160359</t>
  </si>
  <si>
    <t>Rizky Saputri</t>
  </si>
  <si>
    <t>DM2160361</t>
  </si>
  <si>
    <t>Robby Alamsyah</t>
  </si>
  <si>
    <t>DM2160365</t>
  </si>
  <si>
    <t>Shaleh Riyaldy</t>
  </si>
  <si>
    <t>DM2160368</t>
  </si>
  <si>
    <t>Sinta Aulia Firdaus</t>
  </si>
  <si>
    <t>DM2160369</t>
  </si>
  <si>
    <t>Siti Amelia</t>
  </si>
  <si>
    <t>DM2160371</t>
  </si>
  <si>
    <t>Siti Sofiana</t>
  </si>
  <si>
    <t>DM2160372</t>
  </si>
  <si>
    <t>Sri Mulyani</t>
  </si>
  <si>
    <t>DM2160373</t>
  </si>
  <si>
    <t>Suci Fitria Noviyanti</t>
  </si>
  <si>
    <t>DM2160374</t>
  </si>
  <si>
    <t>Suyono</t>
  </si>
  <si>
    <t>DM2160379</t>
  </si>
  <si>
    <t>Tri Susanti</t>
  </si>
  <si>
    <t>DM2160380</t>
  </si>
  <si>
    <t>Umi Aisiyah Hani</t>
  </si>
  <si>
    <t>DM2160385</t>
  </si>
  <si>
    <t>Wulandari</t>
  </si>
  <si>
    <t>DM2160388</t>
  </si>
  <si>
    <t>Yudi Irawan</t>
  </si>
  <si>
    <t>DM2160389</t>
  </si>
  <si>
    <t>Zainuri Agusti</t>
  </si>
  <si>
    <t>DM2160390</t>
  </si>
  <si>
    <t>Andika Bangun Pratama</t>
  </si>
  <si>
    <t>DM2160392</t>
  </si>
  <si>
    <t>DM2160393</t>
  </si>
  <si>
    <t>Erie Randika</t>
  </si>
  <si>
    <t>DM2160394</t>
  </si>
  <si>
    <t>DM2160395</t>
  </si>
  <si>
    <t>Fuad Misbah Riyanto</t>
  </si>
  <si>
    <t>DM2160396</t>
  </si>
  <si>
    <t>Haikal Fahmi</t>
  </si>
  <si>
    <t>DM2160397</t>
  </si>
  <si>
    <t>Jomo</t>
  </si>
  <si>
    <t>DM2160401</t>
  </si>
  <si>
    <t>Adinda Putri Natasya</t>
  </si>
  <si>
    <t>DM2160402</t>
  </si>
  <si>
    <t>Ajeng Salsa Indrawati</t>
  </si>
  <si>
    <t>DM2160403</t>
  </si>
  <si>
    <t>Alfia Nur Aisyah</t>
  </si>
  <si>
    <t>DM2160405</t>
  </si>
  <si>
    <t>Anggi Wulandari</t>
  </si>
  <si>
    <t>DM2160406</t>
  </si>
  <si>
    <t>Dyah Ayu Ratnaningsih</t>
  </si>
  <si>
    <t>DM2160408</t>
  </si>
  <si>
    <t>Elsa Choerunnisa</t>
  </si>
  <si>
    <t>DM2160412</t>
  </si>
  <si>
    <t>Intan Larasati</t>
  </si>
  <si>
    <t>DM2160413</t>
  </si>
  <si>
    <t>Ismatul Iza</t>
  </si>
  <si>
    <t>DM2160414</t>
  </si>
  <si>
    <t>Juliana Nur Istiqomah</t>
  </si>
  <si>
    <t>DM2160420</t>
  </si>
  <si>
    <t>DM2160421</t>
  </si>
  <si>
    <t>Rafika Meilania</t>
  </si>
  <si>
    <t>DM2160426</t>
  </si>
  <si>
    <t>Sri Wulan Sari</t>
  </si>
  <si>
    <t>DM2160428</t>
  </si>
  <si>
    <t>Tiara Eliza Putri</t>
  </si>
  <si>
    <t>DM2160432</t>
  </si>
  <si>
    <t>Menter Prakoso</t>
  </si>
  <si>
    <t>DM2202417</t>
  </si>
  <si>
    <t>DM2202418</t>
  </si>
  <si>
    <t>Yonanda Adhitama</t>
  </si>
  <si>
    <t>DM2202420</t>
  </si>
  <si>
    <t>DM2202422</t>
  </si>
  <si>
    <t>Putri Angelica</t>
  </si>
  <si>
    <t>DM2202423</t>
  </si>
  <si>
    <t>Abdul Hadi</t>
  </si>
  <si>
    <t>DM2202426</t>
  </si>
  <si>
    <t>Aji Soko</t>
  </si>
  <si>
    <t>DM2260433</t>
  </si>
  <si>
    <t>Abdul Ghoffar</t>
  </si>
  <si>
    <t>DM2260434</t>
  </si>
  <si>
    <t>Adi Andalas</t>
  </si>
  <si>
    <t>DM2260435</t>
  </si>
  <si>
    <t>Adi Riyanto</t>
  </si>
  <si>
    <t>DM2260436</t>
  </si>
  <si>
    <t>Ageng Triawan</t>
  </si>
  <si>
    <t>DM2260437</t>
  </si>
  <si>
    <t>Ahmad Fauzy</t>
  </si>
  <si>
    <t>DM2260438</t>
  </si>
  <si>
    <t>Amad Solikhin</t>
  </si>
  <si>
    <t>DM2260439</t>
  </si>
  <si>
    <t>Andika Rynaldi Bachtiar</t>
  </si>
  <si>
    <t>DM2260440</t>
  </si>
  <si>
    <t>Ari Purnomo Aji</t>
  </si>
  <si>
    <t>DM2260442</t>
  </si>
  <si>
    <t>Azhar Setyawan</t>
  </si>
  <si>
    <t>DM2260444</t>
  </si>
  <si>
    <t>Bagas Aji Prasetyo</t>
  </si>
  <si>
    <t>DM2260445</t>
  </si>
  <si>
    <t>Bayu Firman Alvianto</t>
  </si>
  <si>
    <t>DM2260446</t>
  </si>
  <si>
    <t>DM2260447</t>
  </si>
  <si>
    <t>Catur Kurniadi</t>
  </si>
  <si>
    <t>DM2260449</t>
  </si>
  <si>
    <t>Dian Prastio</t>
  </si>
  <si>
    <t>DM2260450</t>
  </si>
  <si>
    <t>Dwi Ariyanto</t>
  </si>
  <si>
    <t>DM2260458</t>
  </si>
  <si>
    <t>Fyan Hewi Syahri</t>
  </si>
  <si>
    <t>DM2260459</t>
  </si>
  <si>
    <t>George Irama</t>
  </si>
  <si>
    <t>DM2260462</t>
  </si>
  <si>
    <t>Hanif Ramadhan</t>
  </si>
  <si>
    <t>DM2260463</t>
  </si>
  <si>
    <t>Hendri Maulana</t>
  </si>
  <si>
    <t>DM2260464</t>
  </si>
  <si>
    <t>Heri Kurniawan</t>
  </si>
  <si>
    <t>DM2260465</t>
  </si>
  <si>
    <t>Hery Yanto</t>
  </si>
  <si>
    <t>DM2260466</t>
  </si>
  <si>
    <t>Ifan Febriansah</t>
  </si>
  <si>
    <t>DM2260468</t>
  </si>
  <si>
    <t>Imam Fauzi</t>
  </si>
  <si>
    <t>DM2260469</t>
  </si>
  <si>
    <t>Irvan Gunawan</t>
  </si>
  <si>
    <t>DM2260472</t>
  </si>
  <si>
    <t>M Salman Aziz</t>
  </si>
  <si>
    <t>DM2260475</t>
  </si>
  <si>
    <t>Yunus Fajar Alfiyanto</t>
  </si>
  <si>
    <t>DM2260476</t>
  </si>
  <si>
    <t>Muhammad Fuan Rifani</t>
  </si>
  <si>
    <t>DM2260477</t>
  </si>
  <si>
    <t>Muhammad Ibnu Mubarok</t>
  </si>
  <si>
    <t>DM2260478</t>
  </si>
  <si>
    <t>Muhammad Reza Fahlivi</t>
  </si>
  <si>
    <t>DM2260480</t>
  </si>
  <si>
    <t>Muhammad Syahril Irfanto</t>
  </si>
  <si>
    <t>DM2260483</t>
  </si>
  <si>
    <t>Noviyanto</t>
  </si>
  <si>
    <t>DM2260485</t>
  </si>
  <si>
    <t>Permana Bagus Dwi Luckyanto</t>
  </si>
  <si>
    <t>DM2260489</t>
  </si>
  <si>
    <t>DM2260490</t>
  </si>
  <si>
    <t>Riska Puspita Aji</t>
  </si>
  <si>
    <t>DM2260492</t>
  </si>
  <si>
    <t>Saputra Rudi Duta Purnama</t>
  </si>
  <si>
    <t>DM2260494</t>
  </si>
  <si>
    <t>Septian Hidayatulloh</t>
  </si>
  <si>
    <t>DM2260495</t>
  </si>
  <si>
    <t>Shoni Irhas Assafa</t>
  </si>
  <si>
    <t>DM2260496</t>
  </si>
  <si>
    <t>Soni Setiawan</t>
  </si>
  <si>
    <t>DM2260498</t>
  </si>
  <si>
    <t>Syamsul Ma'Arif</t>
  </si>
  <si>
    <t>DM2260500</t>
  </si>
  <si>
    <t>Khanif Nuzula</t>
  </si>
  <si>
    <t>DM2260501</t>
  </si>
  <si>
    <t>Muhammad Andriawan</t>
  </si>
  <si>
    <t>DM2260503</t>
  </si>
  <si>
    <t>Agil Pingsia</t>
  </si>
  <si>
    <t>DM2260506</t>
  </si>
  <si>
    <t>Anis Marsella</t>
  </si>
  <si>
    <t>DM2260507</t>
  </si>
  <si>
    <t>Arfa Nanda Nur Sita</t>
  </si>
  <si>
    <t>DM2260509</t>
  </si>
  <si>
    <t>DM2260510</t>
  </si>
  <si>
    <t>Citra Sari Dewi</t>
  </si>
  <si>
    <t>DM2260512</t>
  </si>
  <si>
    <t>Deylia Diah Pitaloka</t>
  </si>
  <si>
    <t>DM2260514</t>
  </si>
  <si>
    <t>Fera Aprilia</t>
  </si>
  <si>
    <t>DM2260515</t>
  </si>
  <si>
    <t>DM2260517</t>
  </si>
  <si>
    <t>Intan Lufiana</t>
  </si>
  <si>
    <t>DM2260518</t>
  </si>
  <si>
    <t>Irma Septiani</t>
  </si>
  <si>
    <t>DM2260521</t>
  </si>
  <si>
    <t>Lisa Mey Shela</t>
  </si>
  <si>
    <t>DM2260523</t>
  </si>
  <si>
    <t>Lusiana Maharani</t>
  </si>
  <si>
    <t>DM2260525</t>
  </si>
  <si>
    <t>Mutmainah Dwi Rahmahsari</t>
  </si>
  <si>
    <t>DM2260527</t>
  </si>
  <si>
    <t>Nazifa Annisa Amalina</t>
  </si>
  <si>
    <t>DM2260529</t>
  </si>
  <si>
    <t>Nunik Septiana</t>
  </si>
  <si>
    <t>DM2260530</t>
  </si>
  <si>
    <t>Nur Halimah</t>
  </si>
  <si>
    <t>DM2260531</t>
  </si>
  <si>
    <t>Nur'Aeni</t>
  </si>
  <si>
    <t>DM2260533</t>
  </si>
  <si>
    <t>Puput Andriyani</t>
  </si>
  <si>
    <t>DM2260535</t>
  </si>
  <si>
    <t>Riski Mega Anisyah</t>
  </si>
  <si>
    <t>DM2260536</t>
  </si>
  <si>
    <t>Rizka Utami</t>
  </si>
  <si>
    <t>Siti Olivia</t>
  </si>
  <si>
    <t>DM2260540</t>
  </si>
  <si>
    <t>Sri Widiasari</t>
  </si>
  <si>
    <t>DM2260541</t>
  </si>
  <si>
    <t>Suci Oktaviani</t>
  </si>
  <si>
    <t>DM2260542</t>
  </si>
  <si>
    <t>Sureni</t>
  </si>
  <si>
    <t>DM2260544</t>
  </si>
  <si>
    <t>Tria Nurul Indra Karimah</t>
  </si>
  <si>
    <t>DM2260545</t>
  </si>
  <si>
    <t>Umi Laelatul Mukharomah</t>
  </si>
  <si>
    <t>DM2260546</t>
  </si>
  <si>
    <t>Aliftah Shafa Kinanti</t>
  </si>
  <si>
    <t>DM2260547</t>
  </si>
  <si>
    <t>Vivi Cahyati Adiningsih</t>
  </si>
  <si>
    <t>DM2260548</t>
  </si>
  <si>
    <t>Ana Selviani Rosie</t>
  </si>
  <si>
    <t>DM2260549</t>
  </si>
  <si>
    <t>Dwi Laelatul Ma'Rifah</t>
  </si>
  <si>
    <t>DM2260551</t>
  </si>
  <si>
    <t>Erna Rahmawati</t>
  </si>
  <si>
    <t>DM2260553</t>
  </si>
  <si>
    <t>Fika Arni Julfani</t>
  </si>
  <si>
    <t>DM2260554</t>
  </si>
  <si>
    <t>Fika Yolan Driya Anugraeni</t>
  </si>
  <si>
    <t>DM2260555</t>
  </si>
  <si>
    <t>Habibah Dwi Rahayu</t>
  </si>
  <si>
    <t>DM2260557</t>
  </si>
  <si>
    <t>Kartiwi</t>
  </si>
  <si>
    <t>DM2260559</t>
  </si>
  <si>
    <t>Milla Rosa</t>
  </si>
  <si>
    <t>DM2260561</t>
  </si>
  <si>
    <t>Qismah Inas Salsabil</t>
  </si>
  <si>
    <t>DM2260562</t>
  </si>
  <si>
    <t>Rahma Sabaniah</t>
  </si>
  <si>
    <t>DM2260564</t>
  </si>
  <si>
    <t>Siti Mangunah</t>
  </si>
  <si>
    <t>DM2260565</t>
  </si>
  <si>
    <t>Siti Mukasiroh</t>
  </si>
  <si>
    <t>DM2260570</t>
  </si>
  <si>
    <t>DM2260571</t>
  </si>
  <si>
    <t>Alis Muhtamaroh</t>
  </si>
  <si>
    <t>DM2260572</t>
  </si>
  <si>
    <t>Alya Fazia Az-Zarah</t>
  </si>
  <si>
    <t>DM2260574</t>
  </si>
  <si>
    <t>DM2260578</t>
  </si>
  <si>
    <t>DM2260580</t>
  </si>
  <si>
    <t>DM2260581</t>
  </si>
  <si>
    <t>Maya Sinta</t>
  </si>
  <si>
    <t>DM2260582</t>
  </si>
  <si>
    <t>DM2260586</t>
  </si>
  <si>
    <t>Aning Wijayanti</t>
  </si>
  <si>
    <t>DM2260587</t>
  </si>
  <si>
    <t>DM2260588</t>
  </si>
  <si>
    <t>DM2260589</t>
  </si>
  <si>
    <t>DM2260593</t>
  </si>
  <si>
    <t>DM2260597</t>
  </si>
  <si>
    <t>DM2260600</t>
  </si>
  <si>
    <t>DM2260601</t>
  </si>
  <si>
    <t>Meilana Tristianti</t>
  </si>
  <si>
    <t>DM2260604</t>
  </si>
  <si>
    <t>DM2260605</t>
  </si>
  <si>
    <t>DM2260606</t>
  </si>
  <si>
    <t>DM2260607</t>
  </si>
  <si>
    <t>Nilam Agustin</t>
  </si>
  <si>
    <t>DM2260609</t>
  </si>
  <si>
    <t>DM2260610</t>
  </si>
  <si>
    <t>DM2260611</t>
  </si>
  <si>
    <t>DM2260613</t>
  </si>
  <si>
    <t>Oshi Paulina</t>
  </si>
  <si>
    <t>DM2260616</t>
  </si>
  <si>
    <t>Anita Murti</t>
  </si>
  <si>
    <t>DM2260618</t>
  </si>
  <si>
    <t>DM2260619</t>
  </si>
  <si>
    <t>Roikhatul Jannah</t>
  </si>
  <si>
    <t>DM2260622</t>
  </si>
  <si>
    <t>DM2260623</t>
  </si>
  <si>
    <t>DM2260624</t>
  </si>
  <si>
    <t>Andrianto</t>
  </si>
  <si>
    <t>DM2260625</t>
  </si>
  <si>
    <t>Aris Setiyanto</t>
  </si>
  <si>
    <t>DM2260626</t>
  </si>
  <si>
    <t>Asnaful Haiz</t>
  </si>
  <si>
    <t>DM2260627</t>
  </si>
  <si>
    <t>Cicih Hayati</t>
  </si>
  <si>
    <t>DM2260628</t>
  </si>
  <si>
    <t>DM2260629</t>
  </si>
  <si>
    <t>DM2260631</t>
  </si>
  <si>
    <t>DM2260632</t>
  </si>
  <si>
    <t>Dewi Pujiarti</t>
  </si>
  <si>
    <t>DM2260635</t>
  </si>
  <si>
    <t>DM2260636</t>
  </si>
  <si>
    <t>Eka Wahyudin</t>
  </si>
  <si>
    <t>DM2260638</t>
  </si>
  <si>
    <t>DM2260641</t>
  </si>
  <si>
    <t>DM2260647</t>
  </si>
  <si>
    <t>DM2260651</t>
  </si>
  <si>
    <t>DM2260655</t>
  </si>
  <si>
    <t>Dewi Nuraeni</t>
  </si>
  <si>
    <t>DM2260656</t>
  </si>
  <si>
    <t>DM2260657</t>
  </si>
  <si>
    <t>DM2260659</t>
  </si>
  <si>
    <t>Setiawan</t>
  </si>
  <si>
    <t>DM2260660</t>
  </si>
  <si>
    <t>DM2260661</t>
  </si>
  <si>
    <t>Wahyu Iskandar</t>
  </si>
  <si>
    <t>DM2260662</t>
  </si>
  <si>
    <t>Nugraha Syarifudin</t>
  </si>
  <si>
    <t>DM2260665</t>
  </si>
  <si>
    <t>Ifani Nurfadillah</t>
  </si>
  <si>
    <t>DM2260666</t>
  </si>
  <si>
    <t>Windah Asriani</t>
  </si>
  <si>
    <t>DM2260667</t>
  </si>
  <si>
    <t>DM2260668</t>
  </si>
  <si>
    <t>DM2260671</t>
  </si>
  <si>
    <t>Dedi</t>
  </si>
  <si>
    <t>DM2260677</t>
  </si>
  <si>
    <t>DM2260678</t>
  </si>
  <si>
    <t>DM2260679</t>
  </si>
  <si>
    <t>Elpa Nurmalasandi</t>
  </si>
  <si>
    <t>DM2260680</t>
  </si>
  <si>
    <t>Ika Nurhidayah</t>
  </si>
  <si>
    <t>DM2260682</t>
  </si>
  <si>
    <t>DM2260685</t>
  </si>
  <si>
    <t>Lilis Setiowati</t>
  </si>
  <si>
    <t>DM2260686</t>
  </si>
  <si>
    <t>Lilis Sugiarti</t>
  </si>
  <si>
    <t>DM2260688</t>
  </si>
  <si>
    <t>DM2260689</t>
  </si>
  <si>
    <t>Luthfiana Mardiyah</t>
  </si>
  <si>
    <t>DM2260690</t>
  </si>
  <si>
    <t>Irman Firmansyah</t>
  </si>
  <si>
    <t>DM2260696</t>
  </si>
  <si>
    <t>Arfan Arifianto</t>
  </si>
  <si>
    <t>DM2260698</t>
  </si>
  <si>
    <t>Handika Romadhon</t>
  </si>
  <si>
    <t>DM2260699</t>
  </si>
  <si>
    <t>DM2260701</t>
  </si>
  <si>
    <t>DM2260703</t>
  </si>
  <si>
    <t>Muhammad Irfan</t>
  </si>
  <si>
    <t>DM2260705</t>
  </si>
  <si>
    <t>Rizal Muhaimin</t>
  </si>
  <si>
    <t>DM2260707</t>
  </si>
  <si>
    <t>Salsabila Azizah</t>
  </si>
  <si>
    <t>DM2260710</t>
  </si>
  <si>
    <t>DM2260713</t>
  </si>
  <si>
    <t>Syifa Fahira</t>
  </si>
  <si>
    <t>DM2260714</t>
  </si>
  <si>
    <t>Tatia Umalasari</t>
  </si>
  <si>
    <t>DM2260716</t>
  </si>
  <si>
    <t>DM2260717</t>
  </si>
  <si>
    <t>DM2260722</t>
  </si>
  <si>
    <t>DM2260726</t>
  </si>
  <si>
    <t>Fauzi Sugiharto</t>
  </si>
  <si>
    <t>DM2260727</t>
  </si>
  <si>
    <t>Fredy Yuliantoro</t>
  </si>
  <si>
    <t>DM2260728</t>
  </si>
  <si>
    <t>Kartini Maliyanti</t>
  </si>
  <si>
    <t>DM2260730</t>
  </si>
  <si>
    <t>DM2260737</t>
  </si>
  <si>
    <t>DM2260740</t>
  </si>
  <si>
    <t>Aan Anidah</t>
  </si>
  <si>
    <t>DM2260745</t>
  </si>
  <si>
    <t>DM2260747</t>
  </si>
  <si>
    <t>DM2260748</t>
  </si>
  <si>
    <t>Agus Wanto</t>
  </si>
  <si>
    <t>DM2260749</t>
  </si>
  <si>
    <t>DM2260750</t>
  </si>
  <si>
    <t>DM2260751</t>
  </si>
  <si>
    <t>DM2260752</t>
  </si>
  <si>
    <t>Ali Munajat</t>
  </si>
  <si>
    <t>DM2260753</t>
  </si>
  <si>
    <t>Alimah Yuliastuti</t>
  </si>
  <si>
    <t>DM2260754</t>
  </si>
  <si>
    <t>DM2260757</t>
  </si>
  <si>
    <t>DM2260760</t>
  </si>
  <si>
    <t>DM2260761</t>
  </si>
  <si>
    <t>Arviyanti</t>
  </si>
  <si>
    <t>DM2260763</t>
  </si>
  <si>
    <t>Azis Sunandar</t>
  </si>
  <si>
    <t>DM2260764</t>
  </si>
  <si>
    <t>DM2260765</t>
  </si>
  <si>
    <t>Cici Nurhalida</t>
  </si>
  <si>
    <t>DM2260767</t>
  </si>
  <si>
    <t>Dewi Rantinih</t>
  </si>
  <si>
    <t>DM2260769</t>
  </si>
  <si>
    <t>Dwita Yulistina</t>
  </si>
  <si>
    <t>DM2260770</t>
  </si>
  <si>
    <t>Edwin Zahenra</t>
  </si>
  <si>
    <t>DM2260771</t>
  </si>
  <si>
    <t>DM2260772</t>
  </si>
  <si>
    <t>DM2260773</t>
  </si>
  <si>
    <t>Fitri Indriani</t>
  </si>
  <si>
    <t>DM2260774</t>
  </si>
  <si>
    <t>DM2260778</t>
  </si>
  <si>
    <t>DM2260779</t>
  </si>
  <si>
    <t>DM2260780</t>
  </si>
  <si>
    <t>DM2260781</t>
  </si>
  <si>
    <t>Irfan Nurhidayat</t>
  </si>
  <si>
    <t>DM2260782</t>
  </si>
  <si>
    <t>Isma Moslem</t>
  </si>
  <si>
    <t>DM2260787</t>
  </si>
  <si>
    <t>DM2260788</t>
  </si>
  <si>
    <t>Lilis Tiyani</t>
  </si>
  <si>
    <t>DM2260789</t>
  </si>
  <si>
    <t>DM2260791</t>
  </si>
  <si>
    <t>DM2260792</t>
  </si>
  <si>
    <t>DM2260795</t>
  </si>
  <si>
    <t>Muhammad Ridwan</t>
  </si>
  <si>
    <t>DM2260797</t>
  </si>
  <si>
    <t>Okky Sukma</t>
  </si>
  <si>
    <t>DM2260799</t>
  </si>
  <si>
    <t>DM2260800</t>
  </si>
  <si>
    <t>DM2260801</t>
  </si>
  <si>
    <t>DM2260805</t>
  </si>
  <si>
    <t>DM2260817</t>
  </si>
  <si>
    <t>DM2260818</t>
  </si>
  <si>
    <t>Abi Abdilah</t>
  </si>
  <si>
    <t>DM2260819</t>
  </si>
  <si>
    <t>Agung Rifaldi</t>
  </si>
  <si>
    <t>DM2260823</t>
  </si>
  <si>
    <t>Chintiya Aryani</t>
  </si>
  <si>
    <t>DM2260825</t>
  </si>
  <si>
    <t>DM2260827</t>
  </si>
  <si>
    <t>Firmansah Hoerudin</t>
  </si>
  <si>
    <t>DM2260829</t>
  </si>
  <si>
    <t>Iik Kurniawan</t>
  </si>
  <si>
    <t>DM2260830</t>
  </si>
  <si>
    <t>DM2260833</t>
  </si>
  <si>
    <t>Pajar Ramadan</t>
  </si>
  <si>
    <t>DM2260836</t>
  </si>
  <si>
    <t>Siti Halisah</t>
  </si>
  <si>
    <t>DM2260838</t>
  </si>
  <si>
    <t>Syarif Hidayat</t>
  </si>
  <si>
    <t>DM2260846</t>
  </si>
  <si>
    <t>DM2260847</t>
  </si>
  <si>
    <t>Jamalul Insan</t>
  </si>
  <si>
    <t>DM2260848</t>
  </si>
  <si>
    <t>Jayadi Ikhsan</t>
  </si>
  <si>
    <t>DM2260851</t>
  </si>
  <si>
    <t>Laraswati Mega.S</t>
  </si>
  <si>
    <t>DM2260852</t>
  </si>
  <si>
    <t>DM2260854</t>
  </si>
  <si>
    <t>Mukhlisin</t>
  </si>
  <si>
    <t>DM2260856</t>
  </si>
  <si>
    <t>Nur Laela</t>
  </si>
  <si>
    <t>DM2260859</t>
  </si>
  <si>
    <t>DM2260861</t>
  </si>
  <si>
    <t>DM2260863</t>
  </si>
  <si>
    <t>DM2260866</t>
  </si>
  <si>
    <t>DM2260868</t>
  </si>
  <si>
    <t>Tri Nofita</t>
  </si>
  <si>
    <t>DM2260869</t>
  </si>
  <si>
    <t>Uun Unayah</t>
  </si>
  <si>
    <t>DM2260871</t>
  </si>
  <si>
    <t>Yayang Nurfiyandi</t>
  </si>
  <si>
    <t>DM2260872</t>
  </si>
  <si>
    <t>DM2260874</t>
  </si>
  <si>
    <t>DM2260875</t>
  </si>
  <si>
    <t>Feri Setyawan</t>
  </si>
  <si>
    <t>DM2260879</t>
  </si>
  <si>
    <t>DM2260880</t>
  </si>
  <si>
    <t>Nurul Afifatunnisah</t>
  </si>
  <si>
    <t>DM2260882</t>
  </si>
  <si>
    <t>DM2260883</t>
  </si>
  <si>
    <t>Tia Ambarwati</t>
  </si>
  <si>
    <t>DM2260885</t>
  </si>
  <si>
    <t>Umi Oktavani</t>
  </si>
  <si>
    <t>DM2260887</t>
  </si>
  <si>
    <t>Nur Afiko</t>
  </si>
  <si>
    <t>DM2260888</t>
  </si>
  <si>
    <t>DM2260889</t>
  </si>
  <si>
    <t>DM2260890</t>
  </si>
  <si>
    <t>Sawal Akbar</t>
  </si>
  <si>
    <t>DM2260892</t>
  </si>
  <si>
    <t>Andre Gunawan</t>
  </si>
  <si>
    <t>DM2260893</t>
  </si>
  <si>
    <t>DM2260895</t>
  </si>
  <si>
    <t>DM2260898</t>
  </si>
  <si>
    <t>DM2260899</t>
  </si>
  <si>
    <t>Retno Rahayu</t>
  </si>
  <si>
    <t>DM2260903</t>
  </si>
  <si>
    <t>Wahyu Susilo</t>
  </si>
  <si>
    <t>DM2260904</t>
  </si>
  <si>
    <t>Yono Maryono</t>
  </si>
  <si>
    <t>DM2260906</t>
  </si>
  <si>
    <t>Nanda Haryanto</t>
  </si>
  <si>
    <t>DM2260911</t>
  </si>
  <si>
    <t>Ahmad Andika Septian</t>
  </si>
  <si>
    <t>DM2260912</t>
  </si>
  <si>
    <t>DM2260913</t>
  </si>
  <si>
    <t>DM2260914</t>
  </si>
  <si>
    <t>Iqbal Kurnia</t>
  </si>
  <si>
    <t>DM2260915</t>
  </si>
  <si>
    <t>DM2260917</t>
  </si>
  <si>
    <t>Ratih Indrawari</t>
  </si>
  <si>
    <t>DM2260923</t>
  </si>
  <si>
    <t>Dicky Iskandar Tirtawinata</t>
  </si>
  <si>
    <t>Ahmad Abdurrahman</t>
  </si>
  <si>
    <t>Alvany Maulana</t>
  </si>
  <si>
    <t>Bani Salam</t>
  </si>
  <si>
    <t>Kefriyan Deyana</t>
  </si>
  <si>
    <t>Ripan</t>
  </si>
  <si>
    <t>DM2260934</t>
  </si>
  <si>
    <t>Ahmad Muslik</t>
  </si>
  <si>
    <t>DM2260935</t>
  </si>
  <si>
    <t>Ajrial Hudaya</t>
  </si>
  <si>
    <t>DM2260936</t>
  </si>
  <si>
    <t>Akhmad Fauji</t>
  </si>
  <si>
    <t>DM2260937</t>
  </si>
  <si>
    <t>DM2260939</t>
  </si>
  <si>
    <t>Eka Praptiwi Setyaningsih</t>
  </si>
  <si>
    <t>DM2260940</t>
  </si>
  <si>
    <t>Fathur Rohmah</t>
  </si>
  <si>
    <t>DM2260944</t>
  </si>
  <si>
    <t>Muhammad Sholeh</t>
  </si>
  <si>
    <t>DM2260945</t>
  </si>
  <si>
    <t>DM2260946</t>
  </si>
  <si>
    <t>DM2260947</t>
  </si>
  <si>
    <t>Non Herlina</t>
  </si>
  <si>
    <t>DM2260951</t>
  </si>
  <si>
    <t>Royhan</t>
  </si>
  <si>
    <t>DM2260952</t>
  </si>
  <si>
    <t>Sahur Januri</t>
  </si>
  <si>
    <t>DM2260953</t>
  </si>
  <si>
    <t>Syifa Afrilia</t>
  </si>
  <si>
    <t>DM2260954</t>
  </si>
  <si>
    <t>Taufik Hidayat</t>
  </si>
  <si>
    <t>DM2260955</t>
  </si>
  <si>
    <t>DM2260956</t>
  </si>
  <si>
    <t>Vera Julianti</t>
  </si>
  <si>
    <t>DM2260957</t>
  </si>
  <si>
    <t>Yoan alvin</t>
  </si>
  <si>
    <t>DM2260958</t>
  </si>
  <si>
    <t>DM2260959</t>
  </si>
  <si>
    <t>Yudi Wahyudi</t>
  </si>
  <si>
    <t>DM2260960</t>
  </si>
  <si>
    <t>DM2260961</t>
  </si>
  <si>
    <t>Ahmad Fahrizal</t>
  </si>
  <si>
    <t>DM2260962</t>
  </si>
  <si>
    <t>DM2260964</t>
  </si>
  <si>
    <t>DM2260965</t>
  </si>
  <si>
    <t>DM2260967</t>
  </si>
  <si>
    <t>Azahra Neviola</t>
  </si>
  <si>
    <t>DM2260968</t>
  </si>
  <si>
    <t>DM2260969</t>
  </si>
  <si>
    <t>Frisca Angelina</t>
  </si>
  <si>
    <t>DM2260971</t>
  </si>
  <si>
    <t>Hilda Mayangsari</t>
  </si>
  <si>
    <t>DM2260972</t>
  </si>
  <si>
    <t>Ismihamidah</t>
  </si>
  <si>
    <t>DM2260973</t>
  </si>
  <si>
    <t>Koko Paerul</t>
  </si>
  <si>
    <t>DM2260976</t>
  </si>
  <si>
    <t>DM2260977</t>
  </si>
  <si>
    <t>DM2260978</t>
  </si>
  <si>
    <t>DM2260979</t>
  </si>
  <si>
    <t>Nur Karomah</t>
  </si>
  <si>
    <t>DM2260983</t>
  </si>
  <si>
    <t>DM2260985</t>
  </si>
  <si>
    <t>Tari Lestari</t>
  </si>
  <si>
    <t>DM2260990</t>
  </si>
  <si>
    <t>DM2260993</t>
  </si>
  <si>
    <t>Nurul Afifah</t>
  </si>
  <si>
    <t>DM2260999</t>
  </si>
  <si>
    <t>Agung Ferdiansyah</t>
  </si>
  <si>
    <t>DM2261000</t>
  </si>
  <si>
    <t>DM2261001</t>
  </si>
  <si>
    <t>DM2261002</t>
  </si>
  <si>
    <t>Anis Wulandari</t>
  </si>
  <si>
    <t>DM2261003</t>
  </si>
  <si>
    <t>DM2261004</t>
  </si>
  <si>
    <t>Gita Wardani</t>
  </si>
  <si>
    <t>DM2261006</t>
  </si>
  <si>
    <t>DM2261007</t>
  </si>
  <si>
    <t>DM2261008</t>
  </si>
  <si>
    <t>Nur Rohman</t>
  </si>
  <si>
    <t>DM2261009</t>
  </si>
  <si>
    <t>DM2261010</t>
  </si>
  <si>
    <t>Rani Yulianti</t>
  </si>
  <si>
    <t>DM2261012</t>
  </si>
  <si>
    <t>DM2261013</t>
  </si>
  <si>
    <t>Septiya Melani</t>
  </si>
  <si>
    <t>DM2261014</t>
  </si>
  <si>
    <t>Sumiyati</t>
  </si>
  <si>
    <t>DM2261015</t>
  </si>
  <si>
    <t>Rohana</t>
  </si>
  <si>
    <t>DM2261016</t>
  </si>
  <si>
    <t>Rizma Anandasari</t>
  </si>
  <si>
    <t>DM2261017</t>
  </si>
  <si>
    <t>Via Lafiana</t>
  </si>
  <si>
    <t>DM2261020</t>
  </si>
  <si>
    <t>Emi Lia Cahyaningrum</t>
  </si>
  <si>
    <t>DM2261022</t>
  </si>
  <si>
    <t>Maria</t>
  </si>
  <si>
    <t>DM2261023</t>
  </si>
  <si>
    <t>Prayoga Zulfikri</t>
  </si>
  <si>
    <t>DM2261024</t>
  </si>
  <si>
    <t>DM2261026</t>
  </si>
  <si>
    <t>Aisyah Rivai</t>
  </si>
  <si>
    <t>DM2261029</t>
  </si>
  <si>
    <t>Albab Ulummuddin</t>
  </si>
  <si>
    <t>DM2261030</t>
  </si>
  <si>
    <t>DM2261031</t>
  </si>
  <si>
    <t>Alifah Wulandari</t>
  </si>
  <si>
    <t>DM2261032</t>
  </si>
  <si>
    <t>Amalia Mutamimah</t>
  </si>
  <si>
    <t>DM2261033</t>
  </si>
  <si>
    <t>Ananda Letisia</t>
  </si>
  <si>
    <t>DM2261034</t>
  </si>
  <si>
    <t>Andri Pranata</t>
  </si>
  <si>
    <t>DM2261037</t>
  </si>
  <si>
    <t>Darno</t>
  </si>
  <si>
    <t>DM2261039</t>
  </si>
  <si>
    <t>DM2261040</t>
  </si>
  <si>
    <t>DM2261042</t>
  </si>
  <si>
    <t>DM2261044</t>
  </si>
  <si>
    <t>Khurun Nahdliyah</t>
  </si>
  <si>
    <t>DM2261045</t>
  </si>
  <si>
    <t>DM2261046</t>
  </si>
  <si>
    <t>M. Rafly</t>
  </si>
  <si>
    <t>DM2261047</t>
  </si>
  <si>
    <t>DM2261049</t>
  </si>
  <si>
    <t>DM2261050</t>
  </si>
  <si>
    <t>Nurul Fadhila</t>
  </si>
  <si>
    <t>DM2261051</t>
  </si>
  <si>
    <t>DM2261052</t>
  </si>
  <si>
    <t>DM2261053</t>
  </si>
  <si>
    <t>Rachmawati</t>
  </si>
  <si>
    <t>DM2261054</t>
  </si>
  <si>
    <t>Riyanto</t>
  </si>
  <si>
    <t>DM2261056</t>
  </si>
  <si>
    <t>DM2261057</t>
  </si>
  <si>
    <t>Soviyan Waluyo</t>
  </si>
  <si>
    <t>DM2261058</t>
  </si>
  <si>
    <t>DM2261059</t>
  </si>
  <si>
    <t>DM2261060</t>
  </si>
  <si>
    <t>DM2261062</t>
  </si>
  <si>
    <t>Yuni Sukmawati</t>
  </si>
  <si>
    <t>DM2261063</t>
  </si>
  <si>
    <t>DM2261064</t>
  </si>
  <si>
    <t>Afif Afandi</t>
  </si>
  <si>
    <t>DM2261065</t>
  </si>
  <si>
    <t>Alif Berliansyah</t>
  </si>
  <si>
    <t>DM2261066</t>
  </si>
  <si>
    <t>DM2261067</t>
  </si>
  <si>
    <t>DM2261068</t>
  </si>
  <si>
    <t>Saripullah</t>
  </si>
  <si>
    <t>DM2261069</t>
  </si>
  <si>
    <t>DM2261070</t>
  </si>
  <si>
    <t>DM2261072</t>
  </si>
  <si>
    <t>Dani Wiyogo</t>
  </si>
  <si>
    <t>DM2261074</t>
  </si>
  <si>
    <t>DM2261075</t>
  </si>
  <si>
    <t>Muhammad Wahyuddin</t>
  </si>
  <si>
    <t>DM2261076</t>
  </si>
  <si>
    <t>DM2261077</t>
  </si>
  <si>
    <t>DM2261078</t>
  </si>
  <si>
    <t>Rizki Jailaani</t>
  </si>
  <si>
    <t>DM2261079</t>
  </si>
  <si>
    <t>Yogiswara Abdilah</t>
  </si>
  <si>
    <t>DM2261080</t>
  </si>
  <si>
    <t>Adi Surya Permana</t>
  </si>
  <si>
    <t>DM2261081</t>
  </si>
  <si>
    <t>Anggian Saputra</t>
  </si>
  <si>
    <t>DM2261082</t>
  </si>
  <si>
    <t>DM2261083</t>
  </si>
  <si>
    <t>DM2261086</t>
  </si>
  <si>
    <t>Dede Priyatna</t>
  </si>
  <si>
    <t>DM2261089</t>
  </si>
  <si>
    <t>Ilham Ramadhan</t>
  </si>
  <si>
    <t>DM2261090</t>
  </si>
  <si>
    <t>Laif Abdulloh</t>
  </si>
  <si>
    <t>DM2261092</t>
  </si>
  <si>
    <t>Muhammad Farid Muzakkir</t>
  </si>
  <si>
    <t>DM2261093</t>
  </si>
  <si>
    <t>Ramadani Khoiri Mustofa</t>
  </si>
  <si>
    <t>DM2261097</t>
  </si>
  <si>
    <t>DM2261098</t>
  </si>
  <si>
    <t>DM2261099</t>
  </si>
  <si>
    <t>Arfredo Calvin Arisandy</t>
  </si>
  <si>
    <t>DM2261100</t>
  </si>
  <si>
    <t>DM2261101</t>
  </si>
  <si>
    <t>DM2261103</t>
  </si>
  <si>
    <t>DM2261104</t>
  </si>
  <si>
    <t>DM2261105</t>
  </si>
  <si>
    <t>DM2261106</t>
  </si>
  <si>
    <t>DM2261107</t>
  </si>
  <si>
    <t>DM2261108</t>
  </si>
  <si>
    <t>DM2261109</t>
  </si>
  <si>
    <t>DM2261110</t>
  </si>
  <si>
    <t>DM2261112</t>
  </si>
  <si>
    <t>DM2261113</t>
  </si>
  <si>
    <t>DM2261114</t>
  </si>
  <si>
    <t>Arlin Bastian</t>
  </si>
  <si>
    <t>DM2261116</t>
  </si>
  <si>
    <t>DM2261120</t>
  </si>
  <si>
    <t>DM2261121</t>
  </si>
  <si>
    <t>DM2261122</t>
  </si>
  <si>
    <t>DM2261123</t>
  </si>
  <si>
    <t>Renny Fitria</t>
  </si>
  <si>
    <t>DM2261124</t>
  </si>
  <si>
    <t>DM2261125</t>
  </si>
  <si>
    <t>Riskia Febrianti</t>
  </si>
  <si>
    <t>DM2261128</t>
  </si>
  <si>
    <t>DM2261130</t>
  </si>
  <si>
    <t>Anita Susilowati</t>
  </si>
  <si>
    <t>DM2261131</t>
  </si>
  <si>
    <t>Fahrur Rozi</t>
  </si>
  <si>
    <t>DM2261133</t>
  </si>
  <si>
    <t>Marsanda Agustilawati</t>
  </si>
  <si>
    <t>DM2261134</t>
  </si>
  <si>
    <t>Maulana Luqman Khakim Rijalul Kamil</t>
  </si>
  <si>
    <t>DM2261135</t>
  </si>
  <si>
    <t>Neng Tyas Astuti</t>
  </si>
  <si>
    <t>DM2261136</t>
  </si>
  <si>
    <t>Nicolas Budi Kurniawan</t>
  </si>
  <si>
    <t>DM2261137</t>
  </si>
  <si>
    <t>Nurani Faizah Ayu</t>
  </si>
  <si>
    <t>DM2261138</t>
  </si>
  <si>
    <t>Rohimat</t>
  </si>
  <si>
    <t>DM2261139</t>
  </si>
  <si>
    <t>Syahrul Munir</t>
  </si>
  <si>
    <t>DM2261142</t>
  </si>
  <si>
    <t>DM2261143</t>
  </si>
  <si>
    <t>Efrida Putri Febriyana</t>
  </si>
  <si>
    <t>DM2261144</t>
  </si>
  <si>
    <t>Hanafi</t>
  </si>
  <si>
    <t>DM2261145</t>
  </si>
  <si>
    <t>DM2261146</t>
  </si>
  <si>
    <t>Moh Arif Patria</t>
  </si>
  <si>
    <t>DM2261147</t>
  </si>
  <si>
    <t>DM2261149</t>
  </si>
  <si>
    <t>Suyanah</t>
  </si>
  <si>
    <t>DM2261150</t>
  </si>
  <si>
    <t>DM2261151</t>
  </si>
  <si>
    <t>Umi Nur Azizah</t>
  </si>
  <si>
    <t>DM2261154</t>
  </si>
  <si>
    <t>DM2261157</t>
  </si>
  <si>
    <t>DM2261158</t>
  </si>
  <si>
    <t>Alif Wicaksono</t>
  </si>
  <si>
    <t>DM2261159</t>
  </si>
  <si>
    <t>Andri Ardiansyah Mukti</t>
  </si>
  <si>
    <t>DM2261160</t>
  </si>
  <si>
    <t>Bagus Febriansyah</t>
  </si>
  <si>
    <t>DM2261162</t>
  </si>
  <si>
    <t>Dani Hermawan</t>
  </si>
  <si>
    <t>DM2261163</t>
  </si>
  <si>
    <t>Darsu</t>
  </si>
  <si>
    <t>DM2261164</t>
  </si>
  <si>
    <t>Dedi Irvandi</t>
  </si>
  <si>
    <t>DM2261165</t>
  </si>
  <si>
    <t>Dwi Lestari Azizi</t>
  </si>
  <si>
    <t>DM2261166</t>
  </si>
  <si>
    <t>Eka Dwi Wahyudi</t>
  </si>
  <si>
    <t>DM2261167</t>
  </si>
  <si>
    <t>Fuad Taufiqur Rohim</t>
  </si>
  <si>
    <t>DM2261168</t>
  </si>
  <si>
    <t>Hesti Maharani</t>
  </si>
  <si>
    <t>DM2261169</t>
  </si>
  <si>
    <t>Indah Oktaviani</t>
  </si>
  <si>
    <t>DM2261170</t>
  </si>
  <si>
    <t>Jajang Wahyudin</t>
  </si>
  <si>
    <t>DM2261171</t>
  </si>
  <si>
    <t>Jouhari valenza afandi</t>
  </si>
  <si>
    <t>DM2261175</t>
  </si>
  <si>
    <t>Mela Puspita</t>
  </si>
  <si>
    <t>DM2261177</t>
  </si>
  <si>
    <t>Muhamad Fajar Ibnu Ulla</t>
  </si>
  <si>
    <t>DM2261178</t>
  </si>
  <si>
    <t>Muhamad Nurdiyana</t>
  </si>
  <si>
    <t>DM2261179</t>
  </si>
  <si>
    <t>Muhammad Agam Kuswara</t>
  </si>
  <si>
    <t>DM2261180</t>
  </si>
  <si>
    <t>Muhammad Arif Syarifan</t>
  </si>
  <si>
    <t>DM2261181</t>
  </si>
  <si>
    <t>Muhammad Suroso</t>
  </si>
  <si>
    <t>DM2261183</t>
  </si>
  <si>
    <t>Rizqi Aries Saputra</t>
  </si>
  <si>
    <t>DM2261184</t>
  </si>
  <si>
    <t>Salsa Nur Fadila</t>
  </si>
  <si>
    <t>DM2261185</t>
  </si>
  <si>
    <t>Silviana Pratiwi</t>
  </si>
  <si>
    <t>DM2261186</t>
  </si>
  <si>
    <t>Zahratun Azizah</t>
  </si>
  <si>
    <t>DM2261187</t>
  </si>
  <si>
    <t>Zulfa Zakkiya Afifah</t>
  </si>
  <si>
    <t>DM2261188</t>
  </si>
  <si>
    <t>Yusup Yunus</t>
  </si>
  <si>
    <t>DM2261189</t>
  </si>
  <si>
    <t>Anggi Ira Anggraeni</t>
  </si>
  <si>
    <t>DM2261190</t>
  </si>
  <si>
    <t>Ratu Rizka Kurniasih</t>
  </si>
  <si>
    <t>DM2302428</t>
  </si>
  <si>
    <t>Mohammad Irham</t>
  </si>
  <si>
    <t>DM2302430</t>
  </si>
  <si>
    <t>Amelia Nuraisyah Quinsi Jemy</t>
  </si>
  <si>
    <t>DM2302432</t>
  </si>
  <si>
    <t>Muhammad Azis Siddieq</t>
  </si>
  <si>
    <t>DM2302433</t>
  </si>
  <si>
    <t>Muhammad Richard Ridlo</t>
  </si>
  <si>
    <t>DM2302434</t>
  </si>
  <si>
    <t>Muhammad Wijdan Shafa Sopandi</t>
  </si>
  <si>
    <t>DM2302435</t>
  </si>
  <si>
    <t>Ratih Rizky Fanisya Putri</t>
  </si>
  <si>
    <t>DM2302436</t>
  </si>
  <si>
    <t>Satrya Fadillah Pratama Yudha</t>
  </si>
  <si>
    <t>DM2361193</t>
  </si>
  <si>
    <t>DM2361194</t>
  </si>
  <si>
    <t>Intan Permata Sari</t>
  </si>
  <si>
    <t>DM2361195</t>
  </si>
  <si>
    <t>DM2361197</t>
  </si>
  <si>
    <t>Lutfi Anggara</t>
  </si>
  <si>
    <t>DM2361198</t>
  </si>
  <si>
    <t>Nur Ikhwan Asyari</t>
  </si>
  <si>
    <t>DM2361199</t>
  </si>
  <si>
    <t>Rosa Centi Folia</t>
  </si>
  <si>
    <t>DM2361200</t>
  </si>
  <si>
    <t>DM2361202</t>
  </si>
  <si>
    <t>Julia</t>
  </si>
  <si>
    <t>DM2361203</t>
  </si>
  <si>
    <t>DM2361204</t>
  </si>
  <si>
    <t>Riki Faza Ardiansyah</t>
  </si>
  <si>
    <t>DM2361205</t>
  </si>
  <si>
    <t>Riri Rahmawati</t>
  </si>
  <si>
    <t>DM2361206</t>
  </si>
  <si>
    <t>Toto Hariyono</t>
  </si>
  <si>
    <t>DM2361207</t>
  </si>
  <si>
    <t>DM2361209</t>
  </si>
  <si>
    <t>Anggita Tifa Syifani</t>
  </si>
  <si>
    <t>DM2361210</t>
  </si>
  <si>
    <t>Diah Fisilmi Kaffah</t>
  </si>
  <si>
    <t>DM2361211</t>
  </si>
  <si>
    <t>DM2361212</t>
  </si>
  <si>
    <t>Ikhfa Mutiah Nurjaman</t>
  </si>
  <si>
    <t>DM2361213</t>
  </si>
  <si>
    <t>Luqmanul Hakim</t>
  </si>
  <si>
    <t>DM2361214</t>
  </si>
  <si>
    <t>Shalma Hezira Dalimunthe</t>
  </si>
  <si>
    <t>DM2361216</t>
  </si>
  <si>
    <t>Youngky Virgiawan</t>
  </si>
  <si>
    <t>DM2361217</t>
  </si>
  <si>
    <t>Aditya Setyawan</t>
  </si>
  <si>
    <t>DM2361218</t>
  </si>
  <si>
    <t>Agung Firmansyah</t>
  </si>
  <si>
    <t>DM2361219</t>
  </si>
  <si>
    <t>Alifia Ayu Oktaviana Sary</t>
  </si>
  <si>
    <t>DM2361220</t>
  </si>
  <si>
    <t>Alisa Janah Fitraqul Aini</t>
  </si>
  <si>
    <t>DM2361221</t>
  </si>
  <si>
    <t>Amelia Afriyanti</t>
  </si>
  <si>
    <t>DM2361222</t>
  </si>
  <si>
    <t>Ananda Sifa Nur Laily</t>
  </si>
  <si>
    <t>DM2361224</t>
  </si>
  <si>
    <t>Astin Nawangsari</t>
  </si>
  <si>
    <t>DM2361225</t>
  </si>
  <si>
    <t>Cahya Kamila</t>
  </si>
  <si>
    <t>DM2361226</t>
  </si>
  <si>
    <t>Desi Dwi Purwati</t>
  </si>
  <si>
    <t>DM2361227</t>
  </si>
  <si>
    <t>Erwin Budy Susanto</t>
  </si>
  <si>
    <t>DM2361228</t>
  </si>
  <si>
    <t>Handawiyah</t>
  </si>
  <si>
    <t>DM2361229</t>
  </si>
  <si>
    <t>Hermonica</t>
  </si>
  <si>
    <t>DM2361230</t>
  </si>
  <si>
    <t>Huda Firmansyah</t>
  </si>
  <si>
    <t>DM2361231</t>
  </si>
  <si>
    <t>Indah Indri Yani</t>
  </si>
  <si>
    <t>DM2361232</t>
  </si>
  <si>
    <t>Milan Dika Ayu Pambuduwi</t>
  </si>
  <si>
    <t>DM2361233</t>
  </si>
  <si>
    <t>Monica Ababil</t>
  </si>
  <si>
    <t>DM2361234</t>
  </si>
  <si>
    <t>Mutiara Putri Soleha</t>
  </si>
  <si>
    <t>DM2361236</t>
  </si>
  <si>
    <t>Niko Muhammad Taufiq</t>
  </si>
  <si>
    <t>DM2361237</t>
  </si>
  <si>
    <t>Nofia Prihatmini</t>
  </si>
  <si>
    <t>DM2361238</t>
  </si>
  <si>
    <t>Nurul Pebrianti</t>
  </si>
  <si>
    <t>DM2361239</t>
  </si>
  <si>
    <t>Putri Nur Holijah</t>
  </si>
  <si>
    <t>DM2361240</t>
  </si>
  <si>
    <t>Putri Sulistiyowati</t>
  </si>
  <si>
    <t>DM2361241</t>
  </si>
  <si>
    <t>Putri Wulan Sari</t>
  </si>
  <si>
    <t>DM2361243</t>
  </si>
  <si>
    <t>Raisya Bambang Putri</t>
  </si>
  <si>
    <t>DM2361244</t>
  </si>
  <si>
    <t>Ranita Latifatul Zahroh</t>
  </si>
  <si>
    <t>DM2361245</t>
  </si>
  <si>
    <t>Rehandi Wahyu Mubarok</t>
  </si>
  <si>
    <t>DM2361246</t>
  </si>
  <si>
    <t>Reinsra Dian Auliamu Febrichanty</t>
  </si>
  <si>
    <t>DM2361248</t>
  </si>
  <si>
    <t>Retno Endah</t>
  </si>
  <si>
    <t>DM2361249</t>
  </si>
  <si>
    <t>Riska Marsela</t>
  </si>
  <si>
    <t>DM2361250</t>
  </si>
  <si>
    <t>Sherlina Dwi Nur Oktaviani</t>
  </si>
  <si>
    <t>DM2361251</t>
  </si>
  <si>
    <t>Sugianti</t>
  </si>
  <si>
    <t>DM2361253</t>
  </si>
  <si>
    <t>Wijiasih</t>
  </si>
  <si>
    <t>DM2361254</t>
  </si>
  <si>
    <t>Zahwa Aulia Annisa</t>
  </si>
  <si>
    <t>DM2361255</t>
  </si>
  <si>
    <t>DM2361257</t>
  </si>
  <si>
    <t>Daffa Yera Rendrawan</t>
  </si>
  <si>
    <t>DM2361258</t>
  </si>
  <si>
    <t>Dava Widiyawan</t>
  </si>
  <si>
    <t>DM2361259</t>
  </si>
  <si>
    <t>Dita Ayu Suryaningrum</t>
  </si>
  <si>
    <t>DM2361260</t>
  </si>
  <si>
    <t>Evi Sulistyaningsih</t>
  </si>
  <si>
    <t>DM2361261</t>
  </si>
  <si>
    <t>Fuad Tri Aditya</t>
  </si>
  <si>
    <t>DM2361262</t>
  </si>
  <si>
    <t>DM2361264</t>
  </si>
  <si>
    <t>DM2361265</t>
  </si>
  <si>
    <t>Arif Nur Rohman</t>
  </si>
  <si>
    <t>DM2361266</t>
  </si>
  <si>
    <t>Dewi Sintia</t>
  </si>
  <si>
    <t>DM2361267</t>
  </si>
  <si>
    <t>Ferry Prasetyo</t>
  </si>
  <si>
    <t>DM2361268</t>
  </si>
  <si>
    <t>Fidel Muhammad Sukarsono</t>
  </si>
  <si>
    <t>DM2361269</t>
  </si>
  <si>
    <t>DM2361270</t>
  </si>
  <si>
    <t>Muhammad Tri Prastiyo</t>
  </si>
  <si>
    <t>DM2361271</t>
  </si>
  <si>
    <t>Sherly Auliya Sabila</t>
  </si>
  <si>
    <t>DM2361273</t>
  </si>
  <si>
    <t>Suci Wahyu Setianingrum</t>
  </si>
  <si>
    <t>DM2361274</t>
  </si>
  <si>
    <t>DM2361275</t>
  </si>
  <si>
    <t>Alfi Maulana Wahyu</t>
  </si>
  <si>
    <t>DM2361277</t>
  </si>
  <si>
    <t>Ellysa Shalsabella</t>
  </si>
  <si>
    <t>DM2361278</t>
  </si>
  <si>
    <t>Fajrul Falah Ramadhoni</t>
  </si>
  <si>
    <t>DM2361279</t>
  </si>
  <si>
    <t>Fatkur Rozi</t>
  </si>
  <si>
    <t>DM2361280</t>
  </si>
  <si>
    <t>Hadied Akbar Dienullah</t>
  </si>
  <si>
    <t>DM2361281</t>
  </si>
  <si>
    <t>Khoirul Anwar</t>
  </si>
  <si>
    <t>DM2361282</t>
  </si>
  <si>
    <t>Layla Rahmawati</t>
  </si>
  <si>
    <t>DM2361283</t>
  </si>
  <si>
    <t>M. Khotibul Umam</t>
  </si>
  <si>
    <t>DM2361284</t>
  </si>
  <si>
    <t>Muhammad Chaerudin Saputro</t>
  </si>
  <si>
    <t>DM2361285</t>
  </si>
  <si>
    <t>Muhammad Dicky Akbar</t>
  </si>
  <si>
    <t>DM2361289</t>
  </si>
  <si>
    <t>Rizky Sandi Hermawan</t>
  </si>
  <si>
    <t>DM2361290</t>
  </si>
  <si>
    <t>Sony Febry Yanto Sultan Sutrisno</t>
  </si>
  <si>
    <t>DM2361292</t>
  </si>
  <si>
    <t>Vebriantoro</t>
  </si>
  <si>
    <t>Achmad Syahrul Awaludin</t>
  </si>
  <si>
    <t>Ahmad Saifulloh</t>
  </si>
  <si>
    <t>Ardi Utomo</t>
  </si>
  <si>
    <t>Raditya Margani</t>
  </si>
  <si>
    <t>Reza Annas</t>
  </si>
  <si>
    <t>DM2361305</t>
  </si>
  <si>
    <t>DM2361307</t>
  </si>
  <si>
    <t>DM2361308</t>
  </si>
  <si>
    <t>Eva Amalia</t>
  </si>
  <si>
    <t>DM2361309</t>
  </si>
  <si>
    <t>DM2361312</t>
  </si>
  <si>
    <t>DM2361313</t>
  </si>
  <si>
    <t>DM2361315</t>
  </si>
  <si>
    <t>Mutiara Fatimatu Zahra</t>
  </si>
  <si>
    <t>DM2361316</t>
  </si>
  <si>
    <t>Nabila Hasna Nur Syahira</t>
  </si>
  <si>
    <t>DM2361317</t>
  </si>
  <si>
    <t>DM2361318</t>
  </si>
  <si>
    <t>DM2361319</t>
  </si>
  <si>
    <t>Yanda Amelia</t>
  </si>
  <si>
    <t>DM2361321</t>
  </si>
  <si>
    <t>Adit Prayoga</t>
  </si>
  <si>
    <t>DM2361322</t>
  </si>
  <si>
    <t>Angga Setiawan</t>
  </si>
  <si>
    <t>DM2361324</t>
  </si>
  <si>
    <t>Erilo Lutfi Arirosan</t>
  </si>
  <si>
    <t>DM2361325</t>
  </si>
  <si>
    <t>Istiqomah</t>
  </si>
  <si>
    <t>DM2361326</t>
  </si>
  <si>
    <t>Muhammad Iqbal Bustom Nawawi</t>
  </si>
  <si>
    <t>DM2361327</t>
  </si>
  <si>
    <t>DM2361329</t>
  </si>
  <si>
    <t>Purnomo Saeful Mujab</t>
  </si>
  <si>
    <t>DM2361331</t>
  </si>
  <si>
    <t>DM2361332</t>
  </si>
  <si>
    <t>Akbar Subiyakto</t>
  </si>
  <si>
    <t>DM2361333</t>
  </si>
  <si>
    <t>Galih Ifnu Fabil</t>
  </si>
  <si>
    <t>DM2361334</t>
  </si>
  <si>
    <t>Pradipta Damar Arya Mahardika</t>
  </si>
  <si>
    <t>DM2361336</t>
  </si>
  <si>
    <t>DM2361337</t>
  </si>
  <si>
    <t>Dimas Bramantyo</t>
  </si>
  <si>
    <t>DM2361339</t>
  </si>
  <si>
    <t>Yulianti</t>
  </si>
  <si>
    <t>DM2361340</t>
  </si>
  <si>
    <t>Ahmad Afif Zailani</t>
  </si>
  <si>
    <t>DM2361342</t>
  </si>
  <si>
    <t>Antonio Bagus Prakoso</t>
  </si>
  <si>
    <t>DM2361343</t>
  </si>
  <si>
    <t>Bariadi</t>
  </si>
  <si>
    <t>DM2361344</t>
  </si>
  <si>
    <t>Fani Arbangatun Masitoh</t>
  </si>
  <si>
    <t>DM2361345</t>
  </si>
  <si>
    <t>DM2361346</t>
  </si>
  <si>
    <t>Mochammad Alaik Zulfiyan</t>
  </si>
  <si>
    <t>DM2361347</t>
  </si>
  <si>
    <t>DM2361348</t>
  </si>
  <si>
    <t>DM2361349</t>
  </si>
  <si>
    <t>Restya Dwi Ningrum</t>
  </si>
  <si>
    <t>DM2361350</t>
  </si>
  <si>
    <t>Sinta Nur Janah</t>
  </si>
  <si>
    <t>DM2361351</t>
  </si>
  <si>
    <t>Syamsul Huda</t>
  </si>
  <si>
    <t>DM2361352</t>
  </si>
  <si>
    <t>DM2361353</t>
  </si>
  <si>
    <t>Agus Sarifudin</t>
  </si>
  <si>
    <t>DM2361354</t>
  </si>
  <si>
    <t>Alfarizi Nurul Mudin</t>
  </si>
  <si>
    <t>DM2361356</t>
  </si>
  <si>
    <t>Arifudin</t>
  </si>
  <si>
    <t>DM2361357</t>
  </si>
  <si>
    <t>Ariq Wirdhiyan</t>
  </si>
  <si>
    <t>DM2361358</t>
  </si>
  <si>
    <t>DM2361359</t>
  </si>
  <si>
    <t>DM2361360</t>
  </si>
  <si>
    <t>Dimas Ferdiawan</t>
  </si>
  <si>
    <t>DM2361361</t>
  </si>
  <si>
    <t>DM2361362</t>
  </si>
  <si>
    <t>DM2361365</t>
  </si>
  <si>
    <t>Kintan Adiska</t>
  </si>
  <si>
    <t>DM2361366</t>
  </si>
  <si>
    <t>Maulana</t>
  </si>
  <si>
    <t>DM2361367</t>
  </si>
  <si>
    <t>DM2361368</t>
  </si>
  <si>
    <t>Nur Widia Ningsih</t>
  </si>
  <si>
    <t>DM2361370</t>
  </si>
  <si>
    <t>DM2361371</t>
  </si>
  <si>
    <t>Puji Rasto</t>
  </si>
  <si>
    <t>DM2361372</t>
  </si>
  <si>
    <t>Ragil Ponco Saputra</t>
  </si>
  <si>
    <t>DM2361373</t>
  </si>
  <si>
    <t>DM2361374</t>
  </si>
  <si>
    <t>DM2361375</t>
  </si>
  <si>
    <t>DM2361376</t>
  </si>
  <si>
    <t>DM2361377</t>
  </si>
  <si>
    <t>Freshtryolla Prameswari</t>
  </si>
  <si>
    <t>DM2361378</t>
  </si>
  <si>
    <t>DM2361379</t>
  </si>
  <si>
    <t>Heru Setiyawan</t>
  </si>
  <si>
    <t>DM2361380</t>
  </si>
  <si>
    <t>DM2361382</t>
  </si>
  <si>
    <t>DM2361383</t>
  </si>
  <si>
    <t>Abdullah Maajid</t>
  </si>
  <si>
    <t>DM2361385</t>
  </si>
  <si>
    <t>DM2361387</t>
  </si>
  <si>
    <t>DM2361388</t>
  </si>
  <si>
    <t>Mohammad Wahyu Yulianto</t>
  </si>
  <si>
    <t>DM2361390</t>
  </si>
  <si>
    <t>Muhammad Yunus Saputra</t>
  </si>
  <si>
    <t>DM2361391</t>
  </si>
  <si>
    <t>Mukhamad Badrudin</t>
  </si>
  <si>
    <t>DM2361392</t>
  </si>
  <si>
    <t>Salsabila Maulya Pasa</t>
  </si>
  <si>
    <t>DM2361394</t>
  </si>
  <si>
    <t>Danar Pratama Putra</t>
  </si>
  <si>
    <t>DM2361395</t>
  </si>
  <si>
    <t>Putro Roby Alif Islamudin</t>
  </si>
  <si>
    <t>DM2361396</t>
  </si>
  <si>
    <t>Satrio Bowo Leksono</t>
  </si>
  <si>
    <t>DM2361397</t>
  </si>
  <si>
    <t>DM2361398</t>
  </si>
  <si>
    <t>Andika Dimas Wahyudi</t>
  </si>
  <si>
    <t>DM2361399</t>
  </si>
  <si>
    <t>Daniel Ramadhan</t>
  </si>
  <si>
    <t>DM2361400</t>
  </si>
  <si>
    <t>Fitria Nur Hasanah</t>
  </si>
  <si>
    <t>DM2361404</t>
  </si>
  <si>
    <t>Salsabila Rizky</t>
  </si>
  <si>
    <t>MASTER STANDAR KOHSU</t>
  </si>
  <si>
    <t>Line Name</t>
  </si>
  <si>
    <t>Section Code</t>
  </si>
  <si>
    <t>Setting Date</t>
  </si>
  <si>
    <t>Month</t>
  </si>
  <si>
    <t>Manpower</t>
  </si>
  <si>
    <t>STD Ratio</t>
  </si>
  <si>
    <t>Standard Kohsu</t>
  </si>
  <si>
    <t>Compare Reduction</t>
  </si>
  <si>
    <t>Man Hour</t>
  </si>
  <si>
    <t>品    番
Part Number</t>
  </si>
  <si>
    <t>Production Qty</t>
  </si>
  <si>
    <t>製品名称
Part Name</t>
  </si>
  <si>
    <t>Bottleneck 
Cycle Time</t>
  </si>
  <si>
    <t>Net Time</t>
  </si>
  <si>
    <t>Line Balance Ratio</t>
  </si>
  <si>
    <t>In Line OPR</t>
  </si>
  <si>
    <t>Off Line</t>
  </si>
  <si>
    <t>Total MP</t>
  </si>
  <si>
    <t>In Line Ratio</t>
  </si>
  <si>
    <t>Plan</t>
  </si>
  <si>
    <t>Act</t>
  </si>
  <si>
    <t>BOP</t>
  </si>
  <si>
    <t>Outline
(except BOP)</t>
  </si>
  <si>
    <t>Leader</t>
  </si>
  <si>
    <t>Hancho</t>
  </si>
  <si>
    <t>FY22</t>
  </si>
  <si>
    <t>FY23</t>
  </si>
  <si>
    <t>Target Productivity</t>
  </si>
  <si>
    <t>Total Man Hour</t>
  </si>
  <si>
    <t>Actual</t>
  </si>
  <si>
    <t>Standard Kohsu Av</t>
  </si>
  <si>
    <t>Reduce Plan (%)</t>
  </si>
  <si>
    <t>Target Kohsu This Month</t>
  </si>
  <si>
    <t>NO</t>
  </si>
  <si>
    <t>PROSES</t>
  </si>
  <si>
    <t>NAMA KERUSAKAN</t>
  </si>
  <si>
    <t>*1</t>
  </si>
  <si>
    <t>BLOK 1</t>
  </si>
  <si>
    <t>C</t>
  </si>
  <si>
    <t>D</t>
  </si>
  <si>
    <t>E</t>
  </si>
  <si>
    <t>F</t>
  </si>
  <si>
    <t>G</t>
  </si>
  <si>
    <t>H</t>
  </si>
  <si>
    <t>I</t>
  </si>
  <si>
    <t>J</t>
  </si>
  <si>
    <t>TERJATUH</t>
  </si>
  <si>
    <t>BLOK 7</t>
  </si>
  <si>
    <t>BLOK 8</t>
  </si>
  <si>
    <t>PLATE COVER CACAT</t>
  </si>
  <si>
    <t>VISUAL CHECK</t>
  </si>
  <si>
    <t>YOKE CACAT</t>
  </si>
  <si>
    <t xml:space="preserve">TOTAL   K E R U S A K A N </t>
  </si>
  <si>
    <t>T O T A L   P R O D U K S I</t>
  </si>
  <si>
    <t xml:space="preserve">P E R S E N T A S E   K E R U S A K A N </t>
  </si>
  <si>
    <t>(%)</t>
  </si>
  <si>
    <t>SENIOR OPERATOR / ASST. FOREMAN</t>
  </si>
  <si>
    <t>S U P E R V I S O R</t>
  </si>
  <si>
    <t>MANHOUR STANDARD</t>
  </si>
  <si>
    <t>Kousu</t>
  </si>
  <si>
    <t>Total Manhour Standard Daily</t>
  </si>
  <si>
    <t>Total Manhour Standard Accum</t>
  </si>
  <si>
    <t>PLAN TIME</t>
  </si>
  <si>
    <t>CT</t>
  </si>
  <si>
    <t>Total Plan Time Daily</t>
  </si>
  <si>
    <t>Total Plan Time Accum</t>
  </si>
  <si>
    <t>DJ2178460</t>
  </si>
  <si>
    <t>Masaru Sato</t>
  </si>
  <si>
    <t>DM2302437</t>
  </si>
  <si>
    <t>DM2302438</t>
  </si>
  <si>
    <t>Indra Pramudia</t>
  </si>
  <si>
    <t>DM2302439</t>
  </si>
  <si>
    <t>DM2302440</t>
  </si>
  <si>
    <t>Anggi Anggraeni</t>
  </si>
  <si>
    <t>Faisal Fathurrohman</t>
  </si>
  <si>
    <t>DM2361406</t>
  </si>
  <si>
    <t>DM2361407</t>
  </si>
  <si>
    <t>Imat Rohimat</t>
  </si>
  <si>
    <t>DM2361409</t>
  </si>
  <si>
    <t>Kurni Handayani</t>
  </si>
  <si>
    <t>DM2361410</t>
  </si>
  <si>
    <t>Marcelino Purba</t>
  </si>
  <si>
    <t>DM2361411</t>
  </si>
  <si>
    <t>Meillydia Octisa</t>
  </si>
  <si>
    <t>DM2361412</t>
  </si>
  <si>
    <t>Monika Dewi</t>
  </si>
  <si>
    <t>DM2361413</t>
  </si>
  <si>
    <t>Nur Chasanah</t>
  </si>
  <si>
    <t>DM2361414</t>
  </si>
  <si>
    <t>DM2361416</t>
  </si>
  <si>
    <t>Alifal Muhamad Pratama Hariri</t>
  </si>
  <si>
    <t>DM2361417</t>
  </si>
  <si>
    <t>Andhika Sony Satria</t>
  </si>
  <si>
    <t>DM2361418</t>
  </si>
  <si>
    <t>Asep Ramdhani</t>
  </si>
  <si>
    <t>DM2361419</t>
  </si>
  <si>
    <t>Bagas Dwi Sastio Permana</t>
  </si>
  <si>
    <t>DM2361420</t>
  </si>
  <si>
    <t>Dafin Nabil Yusril Bara Asyender</t>
  </si>
  <si>
    <t>DM2361421</t>
  </si>
  <si>
    <t>Dicky Wahyu Saputra</t>
  </si>
  <si>
    <t>DM2361422</t>
  </si>
  <si>
    <t>Lolyta Septiyaningrum</t>
  </si>
  <si>
    <t>DM2361423</t>
  </si>
  <si>
    <t>Muhammad Naufal Saputra</t>
  </si>
  <si>
    <t>DM2361424</t>
  </si>
  <si>
    <t>Tegar Saksi Ilalang</t>
  </si>
  <si>
    <t>DM2361425</t>
  </si>
  <si>
    <t>Imanuel Nathaneal</t>
  </si>
  <si>
    <t>DM2361427</t>
  </si>
  <si>
    <t>Baharudin Yusuf Syahputra</t>
  </si>
  <si>
    <t>DM2361428</t>
  </si>
  <si>
    <t>Deri Saputra</t>
  </si>
  <si>
    <t>DM2361429</t>
  </si>
  <si>
    <t>DM2361430</t>
  </si>
  <si>
    <t>Dwi Widayati</t>
  </si>
  <si>
    <t>DM2361432</t>
  </si>
  <si>
    <t>DM2361433</t>
  </si>
  <si>
    <t>Mia Widiyani</t>
  </si>
  <si>
    <t>DM2361434</t>
  </si>
  <si>
    <t>Moh. Amin</t>
  </si>
  <si>
    <t>DM2361436</t>
  </si>
  <si>
    <t>DM2361437</t>
  </si>
  <si>
    <t>Rizki Ardiansyah</t>
  </si>
  <si>
    <t>DM2361438</t>
  </si>
  <si>
    <t>Siti Nur Hasanah</t>
  </si>
  <si>
    <t>DM2361439</t>
  </si>
  <si>
    <t>Harum Cendana Alam</t>
  </si>
  <si>
    <t>DM2361440</t>
  </si>
  <si>
    <t>Adi Bagus Calfin</t>
  </si>
  <si>
    <t>DM2361441</t>
  </si>
  <si>
    <t>Alvian Budi Prasetyo</t>
  </si>
  <si>
    <t>DM2361442</t>
  </si>
  <si>
    <t>Budi Lestari</t>
  </si>
  <si>
    <t>DM2361443</t>
  </si>
  <si>
    <t>Ika Widayani</t>
  </si>
  <si>
    <t>DM2361444</t>
  </si>
  <si>
    <t>DM2361445</t>
  </si>
  <si>
    <t>Muhamad Saddam Husen</t>
  </si>
  <si>
    <t>DM2361447</t>
  </si>
  <si>
    <t>DM2361449</t>
  </si>
  <si>
    <t>Reza Handika Ramdani</t>
  </si>
  <si>
    <t>DM2361450</t>
  </si>
  <si>
    <t>Abdul Mujib</t>
  </si>
  <si>
    <t>DM2361451</t>
  </si>
  <si>
    <t>Achmad Raihan Romadhon</t>
  </si>
  <si>
    <t>DM2361453</t>
  </si>
  <si>
    <t>Aggrey Eka Rista</t>
  </si>
  <si>
    <t>DM2361454</t>
  </si>
  <si>
    <t>Agil Safitri</t>
  </si>
  <si>
    <t>DM2361455</t>
  </si>
  <si>
    <t>Akhir Setyaningsih</t>
  </si>
  <si>
    <t>DM2361456</t>
  </si>
  <si>
    <t>Alifiah Farah Salsabila</t>
  </si>
  <si>
    <t>DM2361459</t>
  </si>
  <si>
    <t>Angga Maulana</t>
  </si>
  <si>
    <t>DM2361461</t>
  </si>
  <si>
    <t>Burhan Nurdin Saefuloh</t>
  </si>
  <si>
    <t>DM2361462</t>
  </si>
  <si>
    <t>Dela Suci Rahmadani</t>
  </si>
  <si>
    <t>DM2361463</t>
  </si>
  <si>
    <t>Dewi Astutik</t>
  </si>
  <si>
    <t>DM2361464</t>
  </si>
  <si>
    <t>Diana Safira</t>
  </si>
  <si>
    <t>DM2361466</t>
  </si>
  <si>
    <t>DM2361468</t>
  </si>
  <si>
    <t>Fathia Rahmawati</t>
  </si>
  <si>
    <t>DM2361469</t>
  </si>
  <si>
    <t>Fitriyah Damayanti</t>
  </si>
  <si>
    <t>DM2361470</t>
  </si>
  <si>
    <t>Fredianto</t>
  </si>
  <si>
    <t>DM2361471</t>
  </si>
  <si>
    <t>Haikal Faiz</t>
  </si>
  <si>
    <t>DM2361472</t>
  </si>
  <si>
    <t>Heru Ariwibowo</t>
  </si>
  <si>
    <t>DM2361473</t>
  </si>
  <si>
    <t>Hestia Erna Grecia</t>
  </si>
  <si>
    <t>DM2361474</t>
  </si>
  <si>
    <t>Ikangga Bayu Setiaji</t>
  </si>
  <si>
    <t>DM2361475</t>
  </si>
  <si>
    <t>DM2361476</t>
  </si>
  <si>
    <t>Ira Nurcahya</t>
  </si>
  <si>
    <t>DM2361477</t>
  </si>
  <si>
    <t>Ivan Saputra</t>
  </si>
  <si>
    <t>DM2361479</t>
  </si>
  <si>
    <t>Maldini Putro Satrio Piningit</t>
  </si>
  <si>
    <t>DM2361481</t>
  </si>
  <si>
    <t>Miftakhul Muhaimin</t>
  </si>
  <si>
    <t>DM2361482</t>
  </si>
  <si>
    <t>DM2361483</t>
  </si>
  <si>
    <t>Muhamad Rayhan Maudiab</t>
  </si>
  <si>
    <t>DM2361484</t>
  </si>
  <si>
    <t>DM2361485</t>
  </si>
  <si>
    <t>Muhammad Arjun Asyari</t>
  </si>
  <si>
    <t>DM2361486</t>
  </si>
  <si>
    <t>DM2361487</t>
  </si>
  <si>
    <t>Muhammad Faisal</t>
  </si>
  <si>
    <t>DM2361489</t>
  </si>
  <si>
    <t>Muhammad Riyan Rivai</t>
  </si>
  <si>
    <t>DM2361492</t>
  </si>
  <si>
    <t>Mutiara Safitri</t>
  </si>
  <si>
    <t>DM2361493</t>
  </si>
  <si>
    <t>Nabila Juliyanti</t>
  </si>
  <si>
    <t>DM2361495</t>
  </si>
  <si>
    <t>Ni Putu Naranda Asti Swara</t>
  </si>
  <si>
    <t>DM2361498</t>
  </si>
  <si>
    <t>DM2361499</t>
  </si>
  <si>
    <t>Riyan Yusuf Ramadhoni</t>
  </si>
  <si>
    <t>DM2361500</t>
  </si>
  <si>
    <t>Robiatul Ailmi</t>
  </si>
  <si>
    <t>DM2361501</t>
  </si>
  <si>
    <t>Rofiq Soleh Uddin</t>
  </si>
  <si>
    <t>DM2361502</t>
  </si>
  <si>
    <t>Suhartati</t>
  </si>
  <si>
    <t>DM2361503</t>
  </si>
  <si>
    <t>DM2361504</t>
  </si>
  <si>
    <t>DM2361505</t>
  </si>
  <si>
    <t>Yunita Leriyansyah</t>
  </si>
  <si>
    <t>DM2361506</t>
  </si>
  <si>
    <t>DM2361507</t>
  </si>
  <si>
    <t>Delia Sukmawati</t>
  </si>
  <si>
    <t>DM2361510</t>
  </si>
  <si>
    <t>Imas Pitriyani</t>
  </si>
  <si>
    <t>DM2361511</t>
  </si>
  <si>
    <t>DM2361512</t>
  </si>
  <si>
    <t>DM2361513</t>
  </si>
  <si>
    <t>DM2361514</t>
  </si>
  <si>
    <t>Resti Nurwahyuni</t>
  </si>
  <si>
    <t>DM2361515</t>
  </si>
  <si>
    <t>Roy Rizky Gilang Pradana</t>
  </si>
  <si>
    <t>DM2361516</t>
  </si>
  <si>
    <t>DM2361517</t>
  </si>
  <si>
    <t>Subur Jaya</t>
  </si>
  <si>
    <t>DM2361518</t>
  </si>
  <si>
    <t>Tiyas Mawarti</t>
  </si>
  <si>
    <t>DM2361519</t>
  </si>
  <si>
    <t>DM2361520</t>
  </si>
  <si>
    <t>Adam Andhika Akbar</t>
  </si>
  <si>
    <t>DM2302441</t>
  </si>
  <si>
    <t>Hasan Santosa</t>
  </si>
  <si>
    <t>DM2361523</t>
  </si>
  <si>
    <t>Andy Permana</t>
  </si>
  <si>
    <t>DM2361525</t>
  </si>
  <si>
    <t>DM2361526</t>
  </si>
  <si>
    <t>Gesy Restugini Gusasi</t>
  </si>
  <si>
    <t>DM2361527</t>
  </si>
  <si>
    <t>Gilang Romadhon</t>
  </si>
  <si>
    <t>DM2361529</t>
  </si>
  <si>
    <t>Huliatul Auliyah</t>
  </si>
  <si>
    <t>DM2361530</t>
  </si>
  <si>
    <t>Intan Pandini</t>
  </si>
  <si>
    <t>DM2361532</t>
  </si>
  <si>
    <t>Iyus Rusmayeni</t>
  </si>
  <si>
    <t>DM2361534</t>
  </si>
  <si>
    <t>Maulana Wijaya</t>
  </si>
  <si>
    <t>DM2361535</t>
  </si>
  <si>
    <t>Mohammad Dafa Aldianto</t>
  </si>
  <si>
    <t>DM2361537</t>
  </si>
  <si>
    <t>Naufal Ashila Aditiya M</t>
  </si>
  <si>
    <t>DM2361540</t>
  </si>
  <si>
    <t>Pika Novianti</t>
  </si>
  <si>
    <t>DM2361541</t>
  </si>
  <si>
    <t>Retno MuntiAh</t>
  </si>
  <si>
    <t>DM2361544</t>
  </si>
  <si>
    <t>Rizqi Febri Nugroho</t>
  </si>
  <si>
    <t>DM2361545</t>
  </si>
  <si>
    <t>Sisgilang Surya Saputra</t>
  </si>
  <si>
    <t>DM2361546</t>
  </si>
  <si>
    <t>Yuni Yuningsih</t>
  </si>
  <si>
    <t>DM2361548</t>
  </si>
  <si>
    <t>DM2361550</t>
  </si>
  <si>
    <t>DM2361551</t>
  </si>
  <si>
    <t>Azzah Luthfajri Rahmayati</t>
  </si>
  <si>
    <t>DM2361552</t>
  </si>
  <si>
    <t>DM2361553</t>
  </si>
  <si>
    <t>DM2361554</t>
  </si>
  <si>
    <t>DM2361555</t>
  </si>
  <si>
    <t>Iqfina Amalia Tuzah'Ro</t>
  </si>
  <si>
    <t>DM2361556</t>
  </si>
  <si>
    <t>DM2361557</t>
  </si>
  <si>
    <t>DM2361558</t>
  </si>
  <si>
    <t>Muchamad Hanif</t>
  </si>
  <si>
    <t>DM2361560</t>
  </si>
  <si>
    <t>Nur Imani Aida</t>
  </si>
  <si>
    <t>DM2361561</t>
  </si>
  <si>
    <t>DM2361562</t>
  </si>
  <si>
    <t>Tri Widiahwati</t>
  </si>
  <si>
    <t>DM2361563</t>
  </si>
  <si>
    <t>Wulan Ratnasari Saputri</t>
  </si>
  <si>
    <t>DM2361564</t>
  </si>
  <si>
    <t>Dani Fachrudin</t>
  </si>
  <si>
    <t>DM2361566</t>
  </si>
  <si>
    <t>Nurlaela</t>
  </si>
  <si>
    <t>DM2361567</t>
  </si>
  <si>
    <t>SHIFT C</t>
  </si>
  <si>
    <t>DJ2175964</t>
  </si>
  <si>
    <t>Nobuyoshi Ikuta</t>
  </si>
  <si>
    <t>Eko Supriyanto</t>
  </si>
  <si>
    <t>Endang Muanah sari</t>
  </si>
  <si>
    <t>DM2302442</t>
  </si>
  <si>
    <t>Nurul Hidayatullah</t>
  </si>
  <si>
    <t>DM2302445</t>
  </si>
  <si>
    <t>Abdul Hakim</t>
  </si>
  <si>
    <t>Ageng Tirta</t>
  </si>
  <si>
    <t>Daffa Ariliansyah</t>
  </si>
  <si>
    <t>Ihdal Umam</t>
  </si>
  <si>
    <t>DM2361573</t>
  </si>
  <si>
    <t>Muhamad Naufal Abdul Hakim</t>
  </si>
  <si>
    <t>Muhamad Sandi</t>
  </si>
  <si>
    <t>Putra Arya Dana</t>
  </si>
  <si>
    <t>Rahmat Purnomo</t>
  </si>
  <si>
    <t>DM2361578</t>
  </si>
  <si>
    <t>Suhail Mohammad Mikael Al Ghozi</t>
  </si>
  <si>
    <t>DM2361579</t>
  </si>
  <si>
    <t>DM2361580</t>
  </si>
  <si>
    <t>DM2361581</t>
  </si>
  <si>
    <t>DM2361583</t>
  </si>
  <si>
    <t>Anis Fitriyah</t>
  </si>
  <si>
    <t>DM2361585</t>
  </si>
  <si>
    <t>Brian Syahandi</t>
  </si>
  <si>
    <t>DM2361586</t>
  </si>
  <si>
    <t>Dewi Sri Aprianti</t>
  </si>
  <si>
    <t>DM2361587</t>
  </si>
  <si>
    <t>Ghina Mardhiyana</t>
  </si>
  <si>
    <t>DM2361589</t>
  </si>
  <si>
    <t>Putri Wulandari</t>
  </si>
  <si>
    <t>DM2361590</t>
  </si>
  <si>
    <t>Rivan Assidiq</t>
  </si>
  <si>
    <t>DM2361591</t>
  </si>
  <si>
    <t>Angel Aulia Sianturi</t>
  </si>
  <si>
    <t>DM2361593</t>
  </si>
  <si>
    <t>Caesar Reza Alpi Pahlevi</t>
  </si>
  <si>
    <t>DM2361595</t>
  </si>
  <si>
    <t>Filla Kurniawan</t>
  </si>
  <si>
    <t>DM2361596</t>
  </si>
  <si>
    <t>Intan Tri Nurcahyani</t>
  </si>
  <si>
    <t>DM2361597</t>
  </si>
  <si>
    <t>Juanda</t>
  </si>
  <si>
    <t>DM2361600</t>
  </si>
  <si>
    <t>Putri Handayani Tambunan</t>
  </si>
  <si>
    <t>DM2361602</t>
  </si>
  <si>
    <t>Refita Suhartini</t>
  </si>
  <si>
    <t>DM2361603</t>
  </si>
  <si>
    <t>Rudi Satria</t>
  </si>
  <si>
    <t>DM2361604</t>
  </si>
  <si>
    <t>Siti Laelatul Marwiyah</t>
  </si>
  <si>
    <t>DM2361605</t>
  </si>
  <si>
    <t>Alfian Ubaidillah</t>
  </si>
  <si>
    <t>DM2361606</t>
  </si>
  <si>
    <t>Arnesto Putra Pratama</t>
  </si>
  <si>
    <t>DM2361607</t>
  </si>
  <si>
    <t>Paris Firdaus</t>
  </si>
  <si>
    <t>DM2361608</t>
  </si>
  <si>
    <t>Abdul Kholik</t>
  </si>
  <si>
    <t>DM2361609</t>
  </si>
  <si>
    <t>Abdul Nugi Febriyadi</t>
  </si>
  <si>
    <t>DM2361610</t>
  </si>
  <si>
    <t>Agung Jaya Nugroho</t>
  </si>
  <si>
    <t>DM2361611</t>
  </si>
  <si>
    <t>Diyah Prianti Agustin</t>
  </si>
  <si>
    <t>DM2361612</t>
  </si>
  <si>
    <t>M Zaelani</t>
  </si>
  <si>
    <t>DM2361613</t>
  </si>
  <si>
    <t>Rizky Damayanti</t>
  </si>
  <si>
    <t>DM2361614</t>
  </si>
  <si>
    <t>Siti Farradyda Syawalya Rosid</t>
  </si>
  <si>
    <t>DM2361615</t>
  </si>
  <si>
    <t>Yusuf Muhamad</t>
  </si>
  <si>
    <t>DM2361616</t>
  </si>
  <si>
    <t>Ahmad Alpi N</t>
  </si>
  <si>
    <t>DM2361617</t>
  </si>
  <si>
    <t>Aris Tohari</t>
  </si>
  <si>
    <t>DM2361618</t>
  </si>
  <si>
    <t>Bagas Raditya Hibatulloh</t>
  </si>
  <si>
    <t>DM2361619</t>
  </si>
  <si>
    <t>Niko Palentino</t>
  </si>
  <si>
    <t>DM2361620</t>
  </si>
  <si>
    <t>Ahdina Fatimah</t>
  </si>
  <si>
    <t>DM2361621</t>
  </si>
  <si>
    <t>DM2361622</t>
  </si>
  <si>
    <t>DM2361623</t>
  </si>
  <si>
    <t>DM2361624</t>
  </si>
  <si>
    <t>DM2361625</t>
  </si>
  <si>
    <t>DM2361626</t>
  </si>
  <si>
    <t>DM2361627</t>
  </si>
  <si>
    <t>Felix Natalian</t>
  </si>
  <si>
    <t>DM2361628</t>
  </si>
  <si>
    <t>DM2361629</t>
  </si>
  <si>
    <t>Fery Maulana</t>
  </si>
  <si>
    <t>DM2361630</t>
  </si>
  <si>
    <t>Ficram Saputra</t>
  </si>
  <si>
    <t>DM2361631</t>
  </si>
  <si>
    <t>Fitriani</t>
  </si>
  <si>
    <t>DM2361632</t>
  </si>
  <si>
    <t>DM2361633</t>
  </si>
  <si>
    <t>Mutiah Musyaffa</t>
  </si>
  <si>
    <t>DM2361635</t>
  </si>
  <si>
    <t>DM2361636</t>
  </si>
  <si>
    <t>DM2361638</t>
  </si>
  <si>
    <t>Desy Yustiar Ningsih</t>
  </si>
  <si>
    <t>DM2361639</t>
  </si>
  <si>
    <t>Helminar Siringoringo</t>
  </si>
  <si>
    <t>DM2361640</t>
  </si>
  <si>
    <t>Johandhy Yahya</t>
  </si>
  <si>
    <t>DM2361641</t>
  </si>
  <si>
    <t>M. Rizky Januar</t>
  </si>
  <si>
    <t>DM2361642</t>
  </si>
  <si>
    <t>DM2361643</t>
  </si>
  <si>
    <t>Shochibul Ilmi</t>
  </si>
  <si>
    <t>DM2361647</t>
  </si>
  <si>
    <t>Andhika Rezy Pratama</t>
  </si>
  <si>
    <t>DM2361656</t>
  </si>
  <si>
    <t xml:space="preserve">Irfan Kholis </t>
  </si>
  <si>
    <t xml:space="preserve">Fely Arsela </t>
  </si>
  <si>
    <t xml:space="preserve">Axza Yogy Saputra </t>
  </si>
  <si>
    <t xml:space="preserve">Shilviana Fatimah </t>
  </si>
  <si>
    <t xml:space="preserve">Nurul Rahmadani </t>
  </si>
  <si>
    <t xml:space="preserve">Retno Susilowati </t>
  </si>
  <si>
    <t xml:space="preserve">Vioni Novianti </t>
  </si>
  <si>
    <t xml:space="preserve">Ega Maulana Wedatomo </t>
  </si>
  <si>
    <t xml:space="preserve">Hisbulloh Fathur Rohman </t>
  </si>
  <si>
    <t xml:space="preserve">Luqman Nul Hakim </t>
  </si>
  <si>
    <t xml:space="preserve">Bela Tiara Sani </t>
  </si>
  <si>
    <t xml:space="preserve">Ahmad Fauzi </t>
  </si>
  <si>
    <t xml:space="preserve">Niffa Nur Amalia </t>
  </si>
  <si>
    <t xml:space="preserve">Dwi Ari Priyanto </t>
  </si>
  <si>
    <t xml:space="preserve">Fitri Nurul Khasanah </t>
  </si>
  <si>
    <t xml:space="preserve">Lyssa Noor Rahayu </t>
  </si>
  <si>
    <t xml:space="preserve">Muhamad Ilham Barkah Saputra </t>
  </si>
  <si>
    <t xml:space="preserve">Nurhana Nabila </t>
  </si>
  <si>
    <t xml:space="preserve">Putri Indar Parawansa </t>
  </si>
  <si>
    <t xml:space="preserve">Tiara Fransiska Tehupeiory </t>
  </si>
  <si>
    <t xml:space="preserve">Galuh Puspitasari </t>
  </si>
  <si>
    <t xml:space="preserve">Muhammad Aditya </t>
  </si>
  <si>
    <t xml:space="preserve">Talitha Aurellia Jauzah </t>
  </si>
  <si>
    <t xml:space="preserve">Arif Ramadhan </t>
  </si>
  <si>
    <t xml:space="preserve">Choirul Anwar </t>
  </si>
  <si>
    <t xml:space="preserve">Fadhila Mochamad Habil </t>
  </si>
  <si>
    <t xml:space="preserve">Mochamad Irman Bayhaqi </t>
  </si>
  <si>
    <t xml:space="preserve">Mohamad Alfin Ferdiansyah </t>
  </si>
  <si>
    <t xml:space="preserve">Muhammad Miftakhul Huda </t>
  </si>
  <si>
    <t xml:space="preserve">Ananta Eko Wardhany </t>
  </si>
  <si>
    <t xml:space="preserve">Bayu Sukma Reptiani </t>
  </si>
  <si>
    <t xml:space="preserve">Mutiara Apriani </t>
  </si>
  <si>
    <t xml:space="preserve">Albian Firmansyah </t>
  </si>
  <si>
    <t>DM2302446</t>
  </si>
  <si>
    <t>Ahmad Sulthon Haq</t>
  </si>
  <si>
    <t>DM2302447</t>
  </si>
  <si>
    <t>Mastang</t>
  </si>
  <si>
    <t xml:space="preserve">Indri Yanti </t>
  </si>
  <si>
    <t xml:space="preserve">Julpita Yanti Sari </t>
  </si>
  <si>
    <t xml:space="preserve">Novita Sari </t>
  </si>
  <si>
    <t xml:space="preserve">Dika Agustina </t>
  </si>
  <si>
    <t xml:space="preserve">Muhammad Argya Maliki Alma </t>
  </si>
  <si>
    <t xml:space="preserve">Tria Putri Darwiyanti </t>
  </si>
  <si>
    <t xml:space="preserve">David Fals Mubarok </t>
  </si>
  <si>
    <t xml:space="preserve">Fania Aprilia </t>
  </si>
  <si>
    <t xml:space="preserve">Mohammad Reza Indrawan </t>
  </si>
  <si>
    <t xml:space="preserve">Nofitasari </t>
  </si>
  <si>
    <t xml:space="preserve">Wahyu Apriliani </t>
  </si>
  <si>
    <t xml:space="preserve">Galih Pambudi </t>
  </si>
  <si>
    <t xml:space="preserve">Nanda Lia Sari </t>
  </si>
  <si>
    <t xml:space="preserve">Nurlaila Fitriyani </t>
  </si>
  <si>
    <t xml:space="preserve">Uni Oktavia </t>
  </si>
  <si>
    <t xml:space="preserve">Arya Putra Utomo </t>
  </si>
  <si>
    <t xml:space="preserve">Deiva Julia Fikrianingsih </t>
  </si>
  <si>
    <t xml:space="preserve">Fais Inayatul Ma'Rifah </t>
  </si>
  <si>
    <t xml:space="preserve">Faizal Ali Mustofa </t>
  </si>
  <si>
    <t xml:space="preserve">Mega Sri Rahayu </t>
  </si>
  <si>
    <t xml:space="preserve">Reza Imam Pradana </t>
  </si>
  <si>
    <t xml:space="preserve">Taufik Hidayat </t>
  </si>
  <si>
    <t xml:space="preserve">Wildan Alif Fito </t>
  </si>
  <si>
    <t xml:space="preserve">Ferdy Rahman Pratama </t>
  </si>
  <si>
    <t xml:space="preserve">Mugi Angger Sulistyo </t>
  </si>
  <si>
    <t xml:space="preserve">Ilham Wijaya Kusuma </t>
  </si>
  <si>
    <t xml:space="preserve">Mohamad Suwondo </t>
  </si>
  <si>
    <t xml:space="preserve">Dika Nur Muliasari </t>
  </si>
  <si>
    <t xml:space="preserve">Omah Novi Yanti </t>
  </si>
  <si>
    <t xml:space="preserve">Dimas Ibnu Afriyan </t>
  </si>
  <si>
    <t xml:space="preserve">Rezki Indra Maulana </t>
  </si>
  <si>
    <t xml:space="preserve">Intan Tri Cahyani </t>
  </si>
  <si>
    <t xml:space="preserve">Novita Dwi Andriani </t>
  </si>
  <si>
    <t xml:space="preserve">Muhamad Roofi Alfaridzi </t>
  </si>
  <si>
    <t xml:space="preserve">Muhammad Azmal Ikhsani </t>
  </si>
  <si>
    <t xml:space="preserve">Riski Oktavian </t>
  </si>
  <si>
    <t xml:space="preserve">Syahrul Ramadhan </t>
  </si>
  <si>
    <t xml:space="preserve">Tegar Joevanka </t>
  </si>
  <si>
    <t xml:space="preserve">Bayu Gilang Ramanda </t>
  </si>
  <si>
    <t xml:space="preserve">Janu Andika Purwa </t>
  </si>
  <si>
    <t xml:space="preserve">Kokom Komariah </t>
  </si>
  <si>
    <t xml:space="preserve">Siti Dewi Sarmilah </t>
  </si>
  <si>
    <t xml:space="preserve">Yuli Mulyati </t>
  </si>
  <si>
    <t xml:space="preserve">Aini Wulan Febriani </t>
  </si>
  <si>
    <t xml:space="preserve">Bayu Prasetyo </t>
  </si>
  <si>
    <t xml:space="preserve">Carolus Bekti Supandi </t>
  </si>
  <si>
    <t xml:space="preserve">Galih Osamulya Laden </t>
  </si>
  <si>
    <t xml:space="preserve">Jandini Rahayu Putri </t>
  </si>
  <si>
    <t xml:space="preserve">Janwar </t>
  </si>
  <si>
    <t xml:space="preserve">Riries Rista Indah Nur Agni Anggraeni </t>
  </si>
  <si>
    <t xml:space="preserve">Putri Ayu Larasati </t>
  </si>
  <si>
    <t xml:space="preserve">Adam Wira Hadi Kusuma </t>
  </si>
  <si>
    <t xml:space="preserve">Aprilia Indra Kharunia </t>
  </si>
  <si>
    <t xml:space="preserve">Frans Nico Andreas </t>
  </si>
  <si>
    <t xml:space="preserve">Ryan Ilham Firmansyah </t>
  </si>
  <si>
    <t xml:space="preserve">Ade Dhimas Pangestu </t>
  </si>
  <si>
    <t>DM2361649</t>
  </si>
  <si>
    <t>DM2361650</t>
  </si>
  <si>
    <t>Muhammad Fayruz Zidan</t>
  </si>
  <si>
    <t>DM2361651</t>
  </si>
  <si>
    <t>Rafita Suci Kusumawardani</t>
  </si>
  <si>
    <t>Rifki Maulana</t>
  </si>
  <si>
    <t>DM2361653</t>
  </si>
  <si>
    <t xml:space="preserve">Vicko Setyo Aji </t>
  </si>
  <si>
    <t>DM2361654</t>
  </si>
  <si>
    <t>DM2361655</t>
  </si>
  <si>
    <t xml:space="preserve">Yuda Prasetyo </t>
  </si>
  <si>
    <t xml:space="preserve">Anindita Shifa Prastika </t>
  </si>
  <si>
    <t>DM2361667</t>
  </si>
  <si>
    <t>Bayu Ramdhan Saputro</t>
  </si>
  <si>
    <t>DM2361669</t>
  </si>
  <si>
    <t>Darlan</t>
  </si>
  <si>
    <t>DM2361670</t>
  </si>
  <si>
    <t>Didan Lesmana</t>
  </si>
  <si>
    <t>DM2361671</t>
  </si>
  <si>
    <t>Dwi Hasra Rama Firdaus</t>
  </si>
  <si>
    <t>DM2361672</t>
  </si>
  <si>
    <t>Faik Faqih Al Kamal</t>
  </si>
  <si>
    <t>DM2361673</t>
  </si>
  <si>
    <t>Feni Ambarwati</t>
  </si>
  <si>
    <t>DM2361674</t>
  </si>
  <si>
    <t>Galih Alvicky Putra Fadila</t>
  </si>
  <si>
    <t>DM2361675</t>
  </si>
  <si>
    <t>Harun Novesta Sholeh</t>
  </si>
  <si>
    <t>DM2361676</t>
  </si>
  <si>
    <t>Ilham Anggi Permana</t>
  </si>
  <si>
    <t>DM2361677</t>
  </si>
  <si>
    <t>Indah Astuti Dewi</t>
  </si>
  <si>
    <t>DM2361678</t>
  </si>
  <si>
    <t>Indah Widia Amalia</t>
  </si>
  <si>
    <t>DM2361679</t>
  </si>
  <si>
    <t>Intan Nurfazira</t>
  </si>
  <si>
    <t>DM2361680</t>
  </si>
  <si>
    <t>Isabella Christafinesha</t>
  </si>
  <si>
    <t>DM2361681</t>
  </si>
  <si>
    <t>Lina Nurhasanah</t>
  </si>
  <si>
    <t>DM2361683</t>
  </si>
  <si>
    <t>Dzikril Akid</t>
  </si>
  <si>
    <t>DM2361684</t>
  </si>
  <si>
    <t>Fadhil Muflih Al Fatah</t>
  </si>
  <si>
    <t>DM2361685</t>
  </si>
  <si>
    <t>Fiqih Maulana</t>
  </si>
  <si>
    <t>DM2361686</t>
  </si>
  <si>
    <t>DM2361687</t>
  </si>
  <si>
    <t>Ganis Kartika</t>
  </si>
  <si>
    <t>DM2361688</t>
  </si>
  <si>
    <t>Ghulam Fatih Ramadhan</t>
  </si>
  <si>
    <t>DM2361689</t>
  </si>
  <si>
    <t>Igunawan</t>
  </si>
  <si>
    <t>DM2361690</t>
  </si>
  <si>
    <t>DM2361691</t>
  </si>
  <si>
    <t>Iqbal Akhmad Jamaludin</t>
  </si>
  <si>
    <t>DM2361692</t>
  </si>
  <si>
    <t>Judhit Aji Prasetio</t>
  </si>
  <si>
    <t>DM2361693</t>
  </si>
  <si>
    <t>Kevin Dwiki Ardhiansyah</t>
  </si>
  <si>
    <t>DM2361694</t>
  </si>
  <si>
    <t>Kholik Nur Akbar</t>
  </si>
  <si>
    <t>DM2361695</t>
  </si>
  <si>
    <t>M Rifqi Ilham Pratama</t>
  </si>
  <si>
    <t>DM2361696</t>
  </si>
  <si>
    <t>Moch Fatur Rachman</t>
  </si>
  <si>
    <t>DM2361697</t>
  </si>
  <si>
    <t>Mohamad Syahrul Ardiansyah</t>
  </si>
  <si>
    <t>DM2361698</t>
  </si>
  <si>
    <t>Muhamad Ramadani Zain</t>
  </si>
  <si>
    <t>DM2361699</t>
  </si>
  <si>
    <t>Muhamad Tedi Maryadi</t>
  </si>
  <si>
    <t>DM2361700</t>
  </si>
  <si>
    <t>Muhammad Fakhri Aryanto</t>
  </si>
  <si>
    <t>DM2361701</t>
  </si>
  <si>
    <t>Muhammad Nur Hidayah</t>
  </si>
  <si>
    <t>DM2361702</t>
  </si>
  <si>
    <t>Muzaki Rifqindro</t>
  </si>
  <si>
    <t>DM2361703</t>
  </si>
  <si>
    <t>Nanda Lusi</t>
  </si>
  <si>
    <t>DM2361704</t>
  </si>
  <si>
    <t>Nisful Hilal</t>
  </si>
  <si>
    <t>DM2361705</t>
  </si>
  <si>
    <t>Okky Kusuma</t>
  </si>
  <si>
    <t>DM2361706</t>
  </si>
  <si>
    <t>Qusnnul Aminudin</t>
  </si>
  <si>
    <t>DM2361707</t>
  </si>
  <si>
    <t>Rahmat Hidayat</t>
  </si>
  <si>
    <t>DM2361708</t>
  </si>
  <si>
    <t>Ramdy Suherman</t>
  </si>
  <si>
    <t>DM2361709</t>
  </si>
  <si>
    <t>Riko Armando</t>
  </si>
  <si>
    <t>DM2361711</t>
  </si>
  <si>
    <t>Supriyadi</t>
  </si>
  <si>
    <t>DM2361712</t>
  </si>
  <si>
    <t>Sya'Ban Saefrudin</t>
  </si>
  <si>
    <t>DM2361713</t>
  </si>
  <si>
    <t>Temu Haryanto</t>
  </si>
  <si>
    <t>DM2361714</t>
  </si>
  <si>
    <t>Wanda Pra Ramadhan</t>
  </si>
  <si>
    <t>DM2361715</t>
  </si>
  <si>
    <t>Wildan Dedya Saputra</t>
  </si>
  <si>
    <t>DJ2178239</t>
  </si>
  <si>
    <t>Hirotsugu Kano</t>
  </si>
  <si>
    <t>DM2302444</t>
  </si>
  <si>
    <t>DM2302448</t>
  </si>
  <si>
    <t>DM2302449</t>
  </si>
  <si>
    <t>DM2302450</t>
  </si>
  <si>
    <t>Veronica Herawaty Pandiangan</t>
  </si>
  <si>
    <t>DM2361657</t>
  </si>
  <si>
    <t>Aditya Nugroho</t>
  </si>
  <si>
    <t>DM2361658</t>
  </si>
  <si>
    <t>Aisyah Komalasari</t>
  </si>
  <si>
    <t>DM2361659</t>
  </si>
  <si>
    <t>Ajeng Kartikasari Wijaya</t>
  </si>
  <si>
    <t>DM2361660</t>
  </si>
  <si>
    <t>Alberigo Emir Shiddiq</t>
  </si>
  <si>
    <t>DM2361661</t>
  </si>
  <si>
    <t>Araya Bagus Tiyanto</t>
  </si>
  <si>
    <t>DM2361662</t>
  </si>
  <si>
    <t>Arif Jujur Dwi Cahyono</t>
  </si>
  <si>
    <t>DM2361663</t>
  </si>
  <si>
    <t>Arif Susanto</t>
  </si>
  <si>
    <t>DM2361664</t>
  </si>
  <si>
    <t>Elisa Septiyani</t>
  </si>
  <si>
    <t>DM2361666</t>
  </si>
  <si>
    <t>Zalpa Khoirunnisa</t>
  </si>
  <si>
    <t>DM2402452</t>
  </si>
  <si>
    <t>Rifqi Udzri Indra Hidayah</t>
  </si>
  <si>
    <t>DM2461716</t>
  </si>
  <si>
    <t>Fikri Azmi Miharjadijaya</t>
  </si>
  <si>
    <t>DM2461717</t>
  </si>
  <si>
    <t>Iqbal Rizky Saputra</t>
  </si>
  <si>
    <t>DM2461720</t>
  </si>
  <si>
    <t>Rahayu Laras Kinasih</t>
  </si>
  <si>
    <t>DM2461721</t>
  </si>
  <si>
    <t xml:space="preserve">Sindi Patikasari </t>
  </si>
  <si>
    <t>DM2461722</t>
  </si>
  <si>
    <t>Anna Billah Putri</t>
  </si>
  <si>
    <t>DM2461723</t>
  </si>
  <si>
    <t xml:space="preserve">Aulina Nur Fadiyah </t>
  </si>
  <si>
    <t>DM2461724</t>
  </si>
  <si>
    <t>Baehaqi Imani</t>
  </si>
  <si>
    <t>DM2461725</t>
  </si>
  <si>
    <t xml:space="preserve">Ghinan Dhiiaurrahman </t>
  </si>
  <si>
    <t>DM2461726</t>
  </si>
  <si>
    <t>Ilhamzah</t>
  </si>
  <si>
    <t>DM2461727</t>
  </si>
  <si>
    <t>Mohammad Wahyu Hidayat</t>
  </si>
  <si>
    <t>DM2461728</t>
  </si>
  <si>
    <t>Redita Andini Pramesuari</t>
  </si>
  <si>
    <t>DM2461729</t>
  </si>
  <si>
    <t>Ruslan Achmad Fauzi</t>
  </si>
  <si>
    <t>DM2461730</t>
  </si>
  <si>
    <t>Syifa Nur Nadiyah</t>
  </si>
  <si>
    <t>DM2461732</t>
  </si>
  <si>
    <t>Wijayanto</t>
  </si>
  <si>
    <t>DM2461734</t>
  </si>
  <si>
    <t>Yeasy Agita Prabandari</t>
  </si>
  <si>
    <t>DM2461735</t>
  </si>
  <si>
    <t>Marwa Ralita</t>
  </si>
  <si>
    <t>DM2461736</t>
  </si>
  <si>
    <t>Nunik Tri Retnasari</t>
  </si>
  <si>
    <t>DM2461737</t>
  </si>
  <si>
    <t>Akmal Fauzan</t>
  </si>
  <si>
    <t>DM2461738</t>
  </si>
  <si>
    <t>Aurelia Zerlina Putri</t>
  </si>
  <si>
    <t>DM2461740</t>
  </si>
  <si>
    <t>Dimas Andika</t>
  </si>
  <si>
    <t>DM2461741</t>
  </si>
  <si>
    <t>Elsi Raflessiana</t>
  </si>
  <si>
    <t>DM2461742</t>
  </si>
  <si>
    <t>Ersa Artha Mevia</t>
  </si>
  <si>
    <t>DM2461743</t>
  </si>
  <si>
    <t>Pandu Fajar Rachmat Saputra</t>
  </si>
  <si>
    <t>DM2461744</t>
  </si>
  <si>
    <t>Putri Tiara Suryani</t>
  </si>
  <si>
    <t>DM2461745</t>
  </si>
  <si>
    <t>Rafli Randika Nasution</t>
  </si>
  <si>
    <t>Dandori</t>
  </si>
  <si>
    <t>No kanban</t>
  </si>
  <si>
    <t>Preparation</t>
  </si>
  <si>
    <t>Morning meeting</t>
  </si>
  <si>
    <t>NAMA</t>
  </si>
  <si>
    <t>MANHOUR</t>
  </si>
  <si>
    <t>MA</t>
  </si>
  <si>
    <t>HA</t>
  </si>
  <si>
    <t>MB</t>
  </si>
  <si>
    <t>HB</t>
  </si>
  <si>
    <t>MC</t>
  </si>
  <si>
    <t>HC</t>
  </si>
  <si>
    <t>%C</t>
  </si>
  <si>
    <t>MT</t>
  </si>
  <si>
    <t>HT</t>
  </si>
  <si>
    <t>OR target</t>
  </si>
  <si>
    <t>OR Actual</t>
  </si>
  <si>
    <t>Defect</t>
  </si>
  <si>
    <t>Speed Loss</t>
  </si>
  <si>
    <t>BF23 Inspection TR2</t>
  </si>
  <si>
    <t>NG CAMERA</t>
  </si>
  <si>
    <t>SCRATH</t>
  </si>
  <si>
    <t>JATUH</t>
  </si>
  <si>
    <t>NG INJECTION</t>
  </si>
  <si>
    <t>BLOK 2 - BLOK 6</t>
  </si>
  <si>
    <t>NG TOKUSEI</t>
  </si>
  <si>
    <t>NG NOISE</t>
  </si>
  <si>
    <t>LEAK 1 NG</t>
  </si>
  <si>
    <t>LEAK 2 NG</t>
  </si>
  <si>
    <t>ASSEMBLY NG</t>
  </si>
  <si>
    <t>LASER MARKING 1 NG</t>
  </si>
  <si>
    <t>LASER MARKING 2 NG</t>
  </si>
  <si>
    <t>LASER MARKING TIDAK SEMPURNA</t>
  </si>
  <si>
    <t>INJECTION TIDAK SEMPURNA</t>
  </si>
  <si>
    <t>HOUSING CACAT</t>
  </si>
  <si>
    <t>GASKET CACAT</t>
  </si>
  <si>
    <t>PIPE RUSAK</t>
  </si>
  <si>
    <t>CONNECTOR NG</t>
  </si>
  <si>
    <t>PLATE COVER NG</t>
  </si>
  <si>
    <t>DM2402453</t>
  </si>
  <si>
    <t>DM2461746</t>
  </si>
  <si>
    <t>DM2461747</t>
  </si>
  <si>
    <t>DM2461748</t>
  </si>
  <si>
    <t>Adinda Aulia</t>
  </si>
  <si>
    <t>DM2461749</t>
  </si>
  <si>
    <t>DM2461750</t>
  </si>
  <si>
    <t>Ayu Prihatiningsih</t>
  </si>
  <si>
    <t>DM2461751</t>
  </si>
  <si>
    <t xml:space="preserve">Danial Kusuma Putra </t>
  </si>
  <si>
    <t>DM2461752</t>
  </si>
  <si>
    <t>DM2461753</t>
  </si>
  <si>
    <t>DM2461754</t>
  </si>
  <si>
    <t xml:space="preserve">Dimas Saparulloh Kuswandi </t>
  </si>
  <si>
    <t>DM2461755</t>
  </si>
  <si>
    <t>Fahmi Fahrijal</t>
  </si>
  <si>
    <t>DM2461756</t>
  </si>
  <si>
    <t xml:space="preserve">Fitri Handayani </t>
  </si>
  <si>
    <t>DM2461757</t>
  </si>
  <si>
    <t>Ifan Helga Utama</t>
  </si>
  <si>
    <t>DM2461759</t>
  </si>
  <si>
    <t>DM2461760</t>
  </si>
  <si>
    <t>DM2461761</t>
  </si>
  <si>
    <t>DM2461762</t>
  </si>
  <si>
    <t xml:space="preserve">Zarinda Dini Oktaviana </t>
  </si>
  <si>
    <t>DM2461763</t>
  </si>
  <si>
    <t>Dimas Akhmad Prasetya</t>
  </si>
  <si>
    <t>DM2461764</t>
  </si>
  <si>
    <t>Fadilah Eka Wati</t>
  </si>
  <si>
    <t>DM2461765</t>
  </si>
  <si>
    <t>Muhammad Hamzah Rangkuti</t>
  </si>
  <si>
    <t>DM2461766</t>
  </si>
  <si>
    <t>Muhammad Kusaeri</t>
  </si>
  <si>
    <t>DM2461767</t>
  </si>
  <si>
    <t>Nengsih</t>
  </si>
  <si>
    <t>DM2461768</t>
  </si>
  <si>
    <t>Rafli Hidayat</t>
  </si>
  <si>
    <t>DM2461769</t>
  </si>
  <si>
    <t>Rizanah Nuraida</t>
  </si>
  <si>
    <t>DM2461770</t>
  </si>
  <si>
    <t>Teguh Firmansyah</t>
  </si>
  <si>
    <t>DM2461771</t>
  </si>
  <si>
    <t>Yasmin Khoirunnisa</t>
  </si>
  <si>
    <t>DM2461772</t>
  </si>
  <si>
    <t>DM2461773</t>
  </si>
  <si>
    <t>Irgi Akbar Prayoga Hartoyo Putra</t>
  </si>
  <si>
    <t>DM2461775</t>
  </si>
  <si>
    <t>Mohamad Aji Santoso</t>
  </si>
  <si>
    <t>DM2461776</t>
  </si>
  <si>
    <t>DM2461777</t>
  </si>
  <si>
    <t>waiting motor assy</t>
  </si>
  <si>
    <t>NG CURRENT</t>
  </si>
  <si>
    <t>DM2402456</t>
  </si>
  <si>
    <t>DM2402457</t>
  </si>
  <si>
    <t>DM2402458</t>
  </si>
  <si>
    <t>DM2402459</t>
  </si>
  <si>
    <t>DM2402460</t>
  </si>
  <si>
    <t>DM2402461</t>
  </si>
  <si>
    <t>DM2402462</t>
  </si>
  <si>
    <t>DM2402463</t>
  </si>
  <si>
    <t>DM2402454</t>
  </si>
  <si>
    <t>Muhammad Jauharul Maqnun</t>
  </si>
  <si>
    <t>Anggun Rima Ramadan</t>
  </si>
  <si>
    <t>Cucu Supriyatna</t>
  </si>
  <si>
    <t xml:space="preserve">Dani Ardiyanto </t>
  </si>
  <si>
    <t xml:space="preserve">Muhammad Hafiz </t>
  </si>
  <si>
    <t xml:space="preserve">Rizal Adriansyah </t>
  </si>
  <si>
    <t>DM2461778</t>
  </si>
  <si>
    <t>Agung Febriyanda</t>
  </si>
  <si>
    <t>AE062040-35506G</t>
  </si>
  <si>
    <t>AE062040-35508R</t>
  </si>
  <si>
    <t>AE062040-35706G</t>
  </si>
  <si>
    <t>AE062040-35708R</t>
  </si>
  <si>
    <t>AE062040-35800H</t>
  </si>
  <si>
    <t>AE062040-35804H</t>
  </si>
  <si>
    <t>AE062040-36006G</t>
  </si>
  <si>
    <t>AE062040-36106G</t>
  </si>
  <si>
    <t>AE062040-36400C</t>
  </si>
  <si>
    <t>AE062040-36406G</t>
  </si>
  <si>
    <t>AE062040-36406W</t>
  </si>
  <si>
    <t>AE062040-36500S</t>
  </si>
  <si>
    <t>AE062040-36508R</t>
  </si>
  <si>
    <t>AE062040-36800C</t>
  </si>
  <si>
    <t>AE062040-36900C</t>
  </si>
  <si>
    <t>AE062040-37000H</t>
  </si>
  <si>
    <t>AE062040-37004H</t>
  </si>
  <si>
    <t>AE062040-39000S</t>
  </si>
  <si>
    <t>AE062040-39008R</t>
  </si>
  <si>
    <t>AE062040-39100M</t>
  </si>
  <si>
    <t>AE062040-39200M</t>
  </si>
  <si>
    <t>AE062040-40900C</t>
  </si>
  <si>
    <t>AE062040-40906G</t>
  </si>
  <si>
    <t>AE262100-57406G</t>
  </si>
  <si>
    <t>AE262100-57506G</t>
  </si>
  <si>
    <t>AE262100-6060</t>
  </si>
  <si>
    <t>AE262100-6070</t>
  </si>
  <si>
    <t>AE262100-6110</t>
  </si>
  <si>
    <t>AE262100-61106G</t>
  </si>
  <si>
    <t>AE262100-6161</t>
  </si>
  <si>
    <t>AE262100-6171</t>
  </si>
  <si>
    <t>AE262100-61710G</t>
  </si>
  <si>
    <t>AE262100-6560</t>
  </si>
  <si>
    <t>AE262100-6570</t>
  </si>
  <si>
    <t>AE262100-6850</t>
  </si>
  <si>
    <t>AE262100-6860</t>
  </si>
  <si>
    <t>AE262100-6961</t>
  </si>
  <si>
    <t>AE262100-6971</t>
  </si>
  <si>
    <t>AE262100-69716T</t>
  </si>
  <si>
    <t>AE262100-70000N</t>
  </si>
  <si>
    <t>AE262100-70100N</t>
  </si>
  <si>
    <t>AE262100-7260</t>
  </si>
  <si>
    <t>AE262100-72600M</t>
  </si>
  <si>
    <t>AE262100-7270</t>
  </si>
  <si>
    <t>AE262100-7800</t>
  </si>
  <si>
    <t>AE262100-7810</t>
  </si>
  <si>
    <t>AE262100-7820</t>
  </si>
  <si>
    <t>AE262100-7830</t>
  </si>
  <si>
    <t>AE262100-7840</t>
  </si>
  <si>
    <t>AE262100-7850</t>
  </si>
  <si>
    <t>AE262100-7860</t>
  </si>
  <si>
    <t>AE262100-7870</t>
  </si>
  <si>
    <t>AE262100-7880</t>
  </si>
  <si>
    <t>AE262100-7890</t>
  </si>
  <si>
    <t>AE262100-78206G</t>
  </si>
  <si>
    <t>AE262100-78306G</t>
  </si>
  <si>
    <t>AE262100-78806G</t>
  </si>
  <si>
    <t>AE262100-59500C</t>
  </si>
  <si>
    <t>AE262100-60400S</t>
  </si>
  <si>
    <t>AE262100-60500S</t>
  </si>
  <si>
    <t>AE262100-60604H</t>
  </si>
  <si>
    <t>AE262100-60704H</t>
  </si>
  <si>
    <t>AE262100-65600C</t>
  </si>
  <si>
    <t>AE262100-65700C</t>
  </si>
  <si>
    <t>AE262100-68500C</t>
  </si>
  <si>
    <t>AE262100-59506W</t>
  </si>
  <si>
    <t>AE262100-59506G</t>
  </si>
  <si>
    <t>AE262100-59406W</t>
  </si>
  <si>
    <t>AE262100-68600C</t>
  </si>
  <si>
    <t>AE262100-59406G</t>
  </si>
  <si>
    <t>AE262100-60700H</t>
  </si>
  <si>
    <t>AE262100-61610G</t>
  </si>
  <si>
    <t>AE262100-78106G</t>
  </si>
  <si>
    <t>AE262100-61616G</t>
  </si>
  <si>
    <t>AE262100-72700M</t>
  </si>
  <si>
    <t>AE262100-60600H</t>
  </si>
  <si>
    <t>AE262100-61716G</t>
  </si>
  <si>
    <t>AE262100-61719G</t>
  </si>
  <si>
    <t>AE262100-60406G</t>
  </si>
  <si>
    <t>AE262100-78706G</t>
  </si>
  <si>
    <t>AE262100-78606G</t>
  </si>
  <si>
    <t>AE262100-78006G</t>
  </si>
  <si>
    <t>AE262100-61715I</t>
  </si>
  <si>
    <t>AE262100-60506G</t>
  </si>
  <si>
    <t>AE262100-61615I</t>
  </si>
  <si>
    <t>AE262100-78906G</t>
  </si>
  <si>
    <t>AE262100-61209G</t>
  </si>
  <si>
    <t>AE262100-61109G</t>
  </si>
  <si>
    <t>AE262100-69616T</t>
  </si>
  <si>
    <t>AE262100-61206G</t>
  </si>
  <si>
    <t>AE262100-59400C</t>
  </si>
  <si>
    <t>TOKUSEI 4 NG VIBRA CH 3 MODEL R TYPE (SEAL WATER)</t>
  </si>
  <si>
    <t>WAITING WIP</t>
  </si>
  <si>
    <t>DM2402467</t>
  </si>
  <si>
    <t>DM2402469</t>
  </si>
  <si>
    <t>DM2402470</t>
  </si>
  <si>
    <t>DM2402465</t>
  </si>
  <si>
    <t>DM2402464</t>
  </si>
  <si>
    <t>DM2402468</t>
  </si>
  <si>
    <t>DM2402466</t>
  </si>
  <si>
    <t>DM2461779</t>
  </si>
  <si>
    <t>Jilan Kautsar Prana</t>
  </si>
  <si>
    <t>DM2461781</t>
  </si>
  <si>
    <t>Fadhilla Arbita Pratama</t>
  </si>
  <si>
    <t>DM2461783</t>
  </si>
  <si>
    <t>Ari Ismanto Remiasah</t>
  </si>
  <si>
    <t>TOKUSEI 2 NG VIBRA CH 3</t>
  </si>
  <si>
    <t>KENDALA AMBIL BOX LOCAL BAU LIMBAH PT.NCI</t>
  </si>
  <si>
    <t>DM2402472</t>
  </si>
  <si>
    <t>DM2461782</t>
  </si>
  <si>
    <t>Fakhira Fawziya</t>
  </si>
  <si>
    <t>DM2461784</t>
  </si>
  <si>
    <t>Nita Nurfauziah</t>
  </si>
  <si>
    <t>DM2461785</t>
  </si>
  <si>
    <t xml:space="preserve">Taufiq Dwiantoro </t>
  </si>
  <si>
    <t>DM2461786</t>
  </si>
  <si>
    <t>Ayu Febliya</t>
  </si>
  <si>
    <t>DM2461787</t>
  </si>
  <si>
    <t>Bagus Prambudi</t>
  </si>
  <si>
    <t>DM2461788</t>
  </si>
  <si>
    <t>Deden Aditya Abdul Aziz</t>
  </si>
  <si>
    <t>DM2461789</t>
  </si>
  <si>
    <t>Devan Reynaldi Muhammad Risjad</t>
  </si>
  <si>
    <t>DM2461790</t>
  </si>
  <si>
    <t>Egik Darmawan</t>
  </si>
  <si>
    <t>DM2461791</t>
  </si>
  <si>
    <t>Erlangga Ade Pratama</t>
  </si>
  <si>
    <t>DM2461792</t>
  </si>
  <si>
    <t>Ferdi Nur Syafei</t>
  </si>
  <si>
    <t>DM2461793</t>
  </si>
  <si>
    <t>Haris Budiman</t>
  </si>
  <si>
    <t>DM2461795</t>
  </si>
  <si>
    <t>Mochammad Akmal Maulana</t>
  </si>
  <si>
    <t>DM2461796</t>
  </si>
  <si>
    <t>Mohammad Syachen</t>
  </si>
  <si>
    <t>DM2461797</t>
  </si>
  <si>
    <t>Muhamad Farhan</t>
  </si>
  <si>
    <t>DM2461799</t>
  </si>
  <si>
    <t>Naca</t>
  </si>
  <si>
    <t>DM2461800</t>
  </si>
  <si>
    <t>Nadiyah Zaskia Farida</t>
  </si>
  <si>
    <t>DM2461801</t>
  </si>
  <si>
    <t>Nicky Tri Anariz</t>
  </si>
  <si>
    <t>DM2461803</t>
  </si>
  <si>
    <t>Raka Putra Ardiansyah</t>
  </si>
  <si>
    <t>DM2461804</t>
  </si>
  <si>
    <t>Reynaldy Khristian Wijaya</t>
  </si>
  <si>
    <t>DM2461805</t>
  </si>
  <si>
    <t>Sindi Putri</t>
  </si>
  <si>
    <t>DM2461807</t>
  </si>
  <si>
    <t>Vicky Alipudin Taofikurohman</t>
  </si>
  <si>
    <t>DM2461808</t>
  </si>
  <si>
    <t>Adriana Tesalonika Hutapea</t>
  </si>
  <si>
    <t>DM2461809</t>
  </si>
  <si>
    <t>Aldi Aji Nugroho</t>
  </si>
  <si>
    <t>DM2461810</t>
  </si>
  <si>
    <t>Haris Ardian</t>
  </si>
  <si>
    <t>DM2461811</t>
  </si>
  <si>
    <t>Ranti Farisky</t>
  </si>
  <si>
    <t>DM2461812</t>
  </si>
  <si>
    <t>Stevanny Putri Ari Anto</t>
  </si>
  <si>
    <t>Countermeasure</t>
  </si>
  <si>
    <t>PIC</t>
  </si>
  <si>
    <t>MFG</t>
  </si>
  <si>
    <t>MTN</t>
  </si>
  <si>
    <t>PE</t>
  </si>
  <si>
    <t>TIE</t>
  </si>
  <si>
    <t>WH</t>
  </si>
  <si>
    <t>PC</t>
  </si>
  <si>
    <t>QC</t>
  </si>
  <si>
    <t>DM2461813</t>
  </si>
  <si>
    <t>Agung Nugraha</t>
  </si>
  <si>
    <t>DM2461814</t>
  </si>
  <si>
    <t>Altair Alvaro</t>
  </si>
  <si>
    <t>DM2461815</t>
  </si>
  <si>
    <t>Aprilia Sholeha</t>
  </si>
  <si>
    <t>DM2461816</t>
  </si>
  <si>
    <t>Atika Nuraini</t>
  </si>
  <si>
    <t>DM2461817</t>
  </si>
  <si>
    <t>DM2461818</t>
  </si>
  <si>
    <t>DM2461821</t>
  </si>
  <si>
    <t>DM2461822</t>
  </si>
  <si>
    <t>Fitria</t>
  </si>
  <si>
    <t>DM2461823</t>
  </si>
  <si>
    <t>DM2461824</t>
  </si>
  <si>
    <t>Lisa Umami</t>
  </si>
  <si>
    <t>DM2461825</t>
  </si>
  <si>
    <t>Muhamad Fikri</t>
  </si>
  <si>
    <t>DM2461826</t>
  </si>
  <si>
    <t>DM2461827</t>
  </si>
  <si>
    <t>Semua  OPR melakukan meeting</t>
  </si>
  <si>
    <t>cleaning area mesin</t>
  </si>
  <si>
    <t>ganti model</t>
  </si>
  <si>
    <t>cokotei dan waiting wip</t>
  </si>
  <si>
    <t>operation loading image check</t>
  </si>
  <si>
    <t>performance cheker 1 fault</t>
  </si>
  <si>
    <t>leak tes 1 retry</t>
  </si>
  <si>
    <t>leak tes 2 retry</t>
  </si>
  <si>
    <t>3st cto</t>
  </si>
  <si>
    <t>fault stop former lipter 3</t>
  </si>
  <si>
    <t>banyak noise model m type smua type</t>
  </si>
  <si>
    <t xml:space="preserve">TOKUSEI 3 BANYAK NG VIBRA </t>
  </si>
  <si>
    <t>blok 1, 7 st loading cto</t>
  </si>
  <si>
    <t>BANYAK NG NOISE MODEL S type R</t>
  </si>
  <si>
    <t>DJ2198895</t>
  </si>
  <si>
    <t>Norihisa Yoshida</t>
  </si>
  <si>
    <t>DM2402471</t>
  </si>
  <si>
    <t>Aunuddin Syabba Vioktalamo</t>
  </si>
  <si>
    <t>DM2402473</t>
  </si>
  <si>
    <t>Helmy Riza</t>
  </si>
  <si>
    <t>DM2402474</t>
  </si>
  <si>
    <t>DM2402475</t>
  </si>
  <si>
    <t>DM2402476</t>
  </si>
  <si>
    <t>DM2402477</t>
  </si>
  <si>
    <t>DM2402478</t>
  </si>
  <si>
    <t>DM2402479</t>
  </si>
  <si>
    <t>DM2402480</t>
  </si>
  <si>
    <t>DM2402481</t>
  </si>
  <si>
    <t>DM2402482</t>
  </si>
  <si>
    <t>DM2402483</t>
  </si>
  <si>
    <t>DM2461794</t>
  </si>
  <si>
    <t>Kevin Ridho Bima Satriaji</t>
  </si>
  <si>
    <t>DM2461798</t>
  </si>
  <si>
    <t>Muhammad Rizki</t>
  </si>
  <si>
    <t>DM2461802</t>
  </si>
  <si>
    <t>Osepiana</t>
  </si>
  <si>
    <t>DM2461806</t>
  </si>
  <si>
    <t>Supriyatna</t>
  </si>
  <si>
    <t>DM2461819</t>
  </si>
  <si>
    <t>DM2461820</t>
  </si>
  <si>
    <t>Fairujah</t>
  </si>
  <si>
    <t>DM2461828</t>
  </si>
  <si>
    <t>Agus Fahrudin</t>
  </si>
  <si>
    <t>DM2461829</t>
  </si>
  <si>
    <t>Ahlal Firdaus</t>
  </si>
  <si>
    <t>DM2461830</t>
  </si>
  <si>
    <t>Ahmad Shobri</t>
  </si>
  <si>
    <t>DM2461831</t>
  </si>
  <si>
    <t>DM2461832</t>
  </si>
  <si>
    <t>DM2461833</t>
  </si>
  <si>
    <t>Fatwa Waluya</t>
  </si>
  <si>
    <t>DM2461834</t>
  </si>
  <si>
    <t>DM2461835</t>
  </si>
  <si>
    <t>Rakhmad Prasetya</t>
  </si>
  <si>
    <t>DM2461836</t>
  </si>
  <si>
    <t>DM2461837</t>
  </si>
  <si>
    <t>DM2461838</t>
  </si>
  <si>
    <t>DM2461839</t>
  </si>
  <si>
    <t>Aisah Devitasari</t>
  </si>
  <si>
    <t>DM2461840</t>
  </si>
  <si>
    <t>Anggi Wigjaya</t>
  </si>
  <si>
    <t>DM2461841</t>
  </si>
  <si>
    <t>DM2461842</t>
  </si>
  <si>
    <t>DM2461843</t>
  </si>
  <si>
    <t>DM2461844</t>
  </si>
  <si>
    <t>Dinda Kartikaputri</t>
  </si>
  <si>
    <t>DM2461845</t>
  </si>
  <si>
    <t>DM2461846</t>
  </si>
  <si>
    <t>DM2461847</t>
  </si>
  <si>
    <t>DM2461848</t>
  </si>
  <si>
    <t>DM2461850</t>
  </si>
  <si>
    <t>DM2461851</t>
  </si>
  <si>
    <t>Gilang Alfarezy Hakim</t>
  </si>
  <si>
    <t>DM2461852</t>
  </si>
  <si>
    <t>Hana Rosita</t>
  </si>
  <si>
    <t>DM2461853</t>
  </si>
  <si>
    <t>DM2461854</t>
  </si>
  <si>
    <t>DM2461855</t>
  </si>
  <si>
    <t>DM2461856</t>
  </si>
  <si>
    <t>DM2461857</t>
  </si>
  <si>
    <t>Mutia Rahayu</t>
  </si>
  <si>
    <t>DM2461858</t>
  </si>
  <si>
    <t>DM2461859</t>
  </si>
  <si>
    <t>DM2461860</t>
  </si>
  <si>
    <t>DM2461861</t>
  </si>
  <si>
    <t>Syavina Khodijah</t>
  </si>
  <si>
    <t>DM2461862</t>
  </si>
  <si>
    <t>DM2461863</t>
  </si>
  <si>
    <t>Zheby Arlion</t>
  </si>
  <si>
    <t>DM2461864</t>
  </si>
  <si>
    <t>Zulfa Nurfajriyah</t>
  </si>
  <si>
    <t>banyak noise model s dan M  type r</t>
  </si>
  <si>
    <t>DM2461865</t>
  </si>
  <si>
    <t>Ahmad Hikam</t>
  </si>
  <si>
    <t>DM2461866</t>
  </si>
  <si>
    <t xml:space="preserve">Aldino Akbar </t>
  </si>
  <si>
    <t>DM2461867</t>
  </si>
  <si>
    <t>Bima Aditya Negara</t>
  </si>
  <si>
    <t>DM2461868</t>
  </si>
  <si>
    <t>Fathurahman Malik Asyitar</t>
  </si>
  <si>
    <t>DM2461869</t>
  </si>
  <si>
    <t>Fauzan Adhani</t>
  </si>
  <si>
    <t>DM2461870</t>
  </si>
  <si>
    <t>Ferdi Agbi Nuriansyah</t>
  </si>
  <si>
    <t>DM2461871</t>
  </si>
  <si>
    <t xml:space="preserve">M Raihan Muzami </t>
  </si>
  <si>
    <t>DM2461872</t>
  </si>
  <si>
    <t>Moh Miftakhurrizqi</t>
  </si>
  <si>
    <t>DM2461873</t>
  </si>
  <si>
    <t xml:space="preserve">Muhamad Fachmi Alfiansyah </t>
  </si>
  <si>
    <t>DM2461874</t>
  </si>
  <si>
    <t>Muhamad Hafiidz</t>
  </si>
  <si>
    <t>DM2461875</t>
  </si>
  <si>
    <t xml:space="preserve">Muhammad Agil Rachman </t>
  </si>
  <si>
    <t>DM2461876</t>
  </si>
  <si>
    <t>Reva Aprilliani</t>
  </si>
  <si>
    <t>DM2461877</t>
  </si>
  <si>
    <t>Rizki Andri Sukoco</t>
  </si>
  <si>
    <t>DM2461878</t>
  </si>
  <si>
    <t xml:space="preserve">Ryan Fadillah </t>
  </si>
  <si>
    <t>DM2461880</t>
  </si>
  <si>
    <t xml:space="preserve">Adam Al Fahmi </t>
  </si>
  <si>
    <t>DM2461881</t>
  </si>
  <si>
    <t>Annisa Komala Sari</t>
  </si>
  <si>
    <t>DM2461882</t>
  </si>
  <si>
    <t>Annisa Najwa Maghfirotus Faiziah</t>
  </si>
  <si>
    <t>DM2461883</t>
  </si>
  <si>
    <t xml:space="preserve">Difa Febriana Putri </t>
  </si>
  <si>
    <t>DM2461884</t>
  </si>
  <si>
    <t>Elfina Cahya Arista</t>
  </si>
  <si>
    <t>DM2461885</t>
  </si>
  <si>
    <t>Farhan Maulana</t>
  </si>
  <si>
    <t>DM2461886</t>
  </si>
  <si>
    <t xml:space="preserve">Fhauziah Andan Nastiti </t>
  </si>
  <si>
    <t>DM2461887</t>
  </si>
  <si>
    <t>Hafizd Khairu Prasetya</t>
  </si>
  <si>
    <t>DM2461888</t>
  </si>
  <si>
    <t>Maesaroh</t>
  </si>
  <si>
    <t>DM2461889</t>
  </si>
  <si>
    <t>Moh Rifaldi Abd Jalal</t>
  </si>
  <si>
    <t>DM2461890</t>
  </si>
  <si>
    <t xml:space="preserve">Muhammad Ali Saputra </t>
  </si>
  <si>
    <t>DM2461891</t>
  </si>
  <si>
    <t>Nabila Amelia Yuniarti</t>
  </si>
  <si>
    <t>DM2461892</t>
  </si>
  <si>
    <t>Najwa Ghani</t>
  </si>
  <si>
    <t>DM2461893</t>
  </si>
  <si>
    <t xml:space="preserve">Radhityas Rizaldin </t>
  </si>
  <si>
    <t>DM2461894</t>
  </si>
  <si>
    <t>Radit Fikar Aghafi</t>
  </si>
  <si>
    <t>DM2461895</t>
  </si>
  <si>
    <t xml:space="preserve">Salsabila Rachman </t>
  </si>
  <si>
    <t>DM2461896</t>
  </si>
  <si>
    <t>Soraya Abidatul Qijah</t>
  </si>
  <si>
    <t>DM2461897</t>
  </si>
  <si>
    <t>Tabah Nur Pratama</t>
  </si>
  <si>
    <t>DM2461898</t>
  </si>
  <si>
    <t xml:space="preserve">Tsabit Nazala Arraya </t>
  </si>
  <si>
    <t>DM2461899</t>
  </si>
  <si>
    <t>Fadhil Alwan Zaky</t>
  </si>
  <si>
    <t>DM2461900</t>
  </si>
  <si>
    <t>Joko Meydi Priyanto</t>
  </si>
  <si>
    <t>DM2461901</t>
  </si>
  <si>
    <t>Kevin Ramadhan</t>
  </si>
  <si>
    <t>DM2461902</t>
  </si>
  <si>
    <t>Lutfiah Novi Salsabila</t>
  </si>
  <si>
    <t>DM2461903</t>
  </si>
  <si>
    <t>Alfar Bahtiar Fahreji</t>
  </si>
  <si>
    <t>DM2461904</t>
  </si>
  <si>
    <t>Angga Safutra</t>
  </si>
  <si>
    <t>DM2461905</t>
  </si>
  <si>
    <t>Annisa Septyani Setiawan</t>
  </si>
  <si>
    <t>DM2461906</t>
  </si>
  <si>
    <t>Arjuna Tri Pamungkas</t>
  </si>
  <si>
    <t>DM2461907</t>
  </si>
  <si>
    <t>Dwi Priyatin</t>
  </si>
  <si>
    <t>DM2461908</t>
  </si>
  <si>
    <t>Hafis Puba Ataya</t>
  </si>
  <si>
    <t>DM2461909</t>
  </si>
  <si>
    <t>Isman Firdaus Muroziq</t>
  </si>
  <si>
    <t>DM2461910</t>
  </si>
  <si>
    <t>Kaifa Nunsizuha</t>
  </si>
  <si>
    <t>DM2461911</t>
  </si>
  <si>
    <t>Khudzaifah Al Anshori Assalam</t>
  </si>
  <si>
    <t>DM2461912</t>
  </si>
  <si>
    <t>Mika Dwi Apriliando</t>
  </si>
  <si>
    <t>DM2461913</t>
  </si>
  <si>
    <t>Mochammad Alva Toryq Bahrul Haq</t>
  </si>
  <si>
    <t>DM2461914</t>
  </si>
  <si>
    <t>Mohammad Fifid Kafidin</t>
  </si>
  <si>
    <t>DM2461915</t>
  </si>
  <si>
    <t>Muhamad Saifullah</t>
  </si>
  <si>
    <t>DM2461916</t>
  </si>
  <si>
    <t>Muhammad Izaz Syafiq</t>
  </si>
  <si>
    <t>DM2461917</t>
  </si>
  <si>
    <t>Nickymicko Ayub Hema Sasmitarja</t>
  </si>
  <si>
    <t>DM2461918</t>
  </si>
  <si>
    <t>Putra Dwi Rahmawan</t>
  </si>
  <si>
    <t>DM2058539</t>
  </si>
  <si>
    <t>Husni Mubarok</t>
  </si>
  <si>
    <t>DM2058543</t>
  </si>
  <si>
    <t>Fitrotul Uyun</t>
  </si>
  <si>
    <t>DM2058557</t>
  </si>
  <si>
    <t>Alika Haya Prinagi</t>
  </si>
  <si>
    <t>DM2058589</t>
  </si>
  <si>
    <t>Fanny Geza Rachmatya</t>
  </si>
  <si>
    <t>DM2058604</t>
  </si>
  <si>
    <t>Intan Wahyuninsih</t>
  </si>
  <si>
    <t>DM2058684</t>
  </si>
  <si>
    <t>Octavina Priska</t>
  </si>
  <si>
    <t>DM2058731</t>
  </si>
  <si>
    <t>Reza Zuniar Eka Roslaela</t>
  </si>
  <si>
    <t>DM2058737</t>
  </si>
  <si>
    <t>Selma Ohoira</t>
  </si>
  <si>
    <t>DM2058835</t>
  </si>
  <si>
    <t>Akbar Susilo</t>
  </si>
  <si>
    <t>DM2058855</t>
  </si>
  <si>
    <t>Ipal Fauzi</t>
  </si>
  <si>
    <t>DM2058941</t>
  </si>
  <si>
    <t>Hendra</t>
  </si>
  <si>
    <t>DM2058975</t>
  </si>
  <si>
    <t>Nur Holik Syamsul Hidayah</t>
  </si>
  <si>
    <t>DM2059072</t>
  </si>
  <si>
    <t>Muhamad Bimo Alfarizky</t>
  </si>
  <si>
    <t>DM2059075</t>
  </si>
  <si>
    <t>Muhamad Salman Farigi</t>
  </si>
  <si>
    <t>DM2059087</t>
  </si>
  <si>
    <t>Mohammad Abdu Rahman</t>
  </si>
  <si>
    <t>DM2059099</t>
  </si>
  <si>
    <t>Heri Guswanto</t>
  </si>
  <si>
    <t>DM2059156</t>
  </si>
  <si>
    <t>Febbi Suryani</t>
  </si>
  <si>
    <t>DM2059171</t>
  </si>
  <si>
    <t>DM2059187</t>
  </si>
  <si>
    <t>DM2059201</t>
  </si>
  <si>
    <t>Gadhing Purwo Riatmoko</t>
  </si>
  <si>
    <t>DM2059208</t>
  </si>
  <si>
    <t>DM2059211</t>
  </si>
  <si>
    <t>Bayu Septiawan</t>
  </si>
  <si>
    <t>DM2059236</t>
  </si>
  <si>
    <t>Ihsan Maulana Akbari</t>
  </si>
  <si>
    <t>DM2059255</t>
  </si>
  <si>
    <t>Adi Ahmad Mustopa</t>
  </si>
  <si>
    <t>DM2059316</t>
  </si>
  <si>
    <t>Tri Sunu Wicaksono</t>
  </si>
  <si>
    <t>DM2159412</t>
  </si>
  <si>
    <t>Romlah Nurfadilah</t>
  </si>
  <si>
    <t>DM2159714</t>
  </si>
  <si>
    <t>DM2159735</t>
  </si>
  <si>
    <t>Ade Lisna</t>
  </si>
  <si>
    <t>DM2159859</t>
  </si>
  <si>
    <t>Miftakhul Huda</t>
  </si>
  <si>
    <t>DM2160026</t>
  </si>
  <si>
    <t>Yesti Lidia</t>
  </si>
  <si>
    <t>DM2160125</t>
  </si>
  <si>
    <t>Ghea Firly Haryanto</t>
  </si>
  <si>
    <t>DM2160138</t>
  </si>
  <si>
    <t>Kevin Putra Advian</t>
  </si>
  <si>
    <t>DM2160180</t>
  </si>
  <si>
    <t>Rizki Ramdan Pamungkas</t>
  </si>
  <si>
    <t>DM2160238</t>
  </si>
  <si>
    <t>Andhika Rizkiana Budiman</t>
  </si>
  <si>
    <t>DM2160258</t>
  </si>
  <si>
    <t>Irfan Wisnu Maulana</t>
  </si>
  <si>
    <t>DM2160299</t>
  </si>
  <si>
    <t>Ahmad Nur Salim</t>
  </si>
  <si>
    <t>DM2260725</t>
  </si>
  <si>
    <t>DM2261140</t>
  </si>
  <si>
    <t>Vina Marliana</t>
  </si>
  <si>
    <t>DM2361191</t>
  </si>
  <si>
    <t>DM2361393</t>
  </si>
  <si>
    <t>Uul Fatimah</t>
  </si>
  <si>
    <t>DM2361508</t>
  </si>
  <si>
    <t>Diky Sulaiman</t>
  </si>
  <si>
    <t>DM2361645</t>
  </si>
  <si>
    <t>Veron Valentino Pasaribu</t>
  </si>
  <si>
    <t>Audy Cahya Firdana</t>
  </si>
  <si>
    <t>Bunga Salwa Salsabillah</t>
  </si>
  <si>
    <t>Erfin Rio Andrian</t>
  </si>
  <si>
    <t>Firda Nur Hafizah</t>
  </si>
  <si>
    <t>Ilham Restu Maulana</t>
  </si>
  <si>
    <t>Tia Tri Ardios</t>
  </si>
  <si>
    <t>Titin Komala Sari</t>
  </si>
  <si>
    <t>Bima Adifa Fauzal Asshidiq</t>
  </si>
  <si>
    <t>Faizal Dwi Kurniawan</t>
  </si>
  <si>
    <t>Mohammad Nasrulloh Dwi Rusmono</t>
  </si>
  <si>
    <t>Triansyah Hanggit Priono</t>
  </si>
  <si>
    <t>Widi Putra Fauzillah</t>
  </si>
  <si>
    <t>Abimanyu Angka Wijaya</t>
  </si>
  <si>
    <t>Aris Dwi Angga Prastyo</t>
  </si>
  <si>
    <t>Brilian Cahya Atmaja</t>
  </si>
  <si>
    <t>Daffa Nur Hidayat</t>
  </si>
  <si>
    <t>Dion Pratama Syahputra</t>
  </si>
  <si>
    <t>Eka Ramadani Ayu Ningrum</t>
  </si>
  <si>
    <t>Embun Karuna Dewi</t>
  </si>
  <si>
    <t>Fachri Affandi Dwi Nurcahyo</t>
  </si>
  <si>
    <t>DM2461849</t>
  </si>
  <si>
    <t>Faiz Fitrah Tullah Abdullah</t>
  </si>
  <si>
    <t>Geraldi Putra Setyawan</t>
  </si>
  <si>
    <t>Is Maulana Nizar Ramadhan</t>
  </si>
  <si>
    <t>Khanif Alan Maulana</t>
  </si>
  <si>
    <t>Muhamad Fauzan Ramadhan</t>
  </si>
  <si>
    <t>Muhammad Adityas Prastyo</t>
  </si>
  <si>
    <t>Raffi Setyo Adi</t>
  </si>
  <si>
    <t>Robby Ilham Nasution</t>
  </si>
  <si>
    <t>Shafa Ardhita Putri</t>
  </si>
  <si>
    <t>Tonny Gema Jalil Akbar</t>
  </si>
  <si>
    <t>DM2461919</t>
  </si>
  <si>
    <t>Alvin Muliawan Fajri</t>
  </si>
  <si>
    <t>DM2461920</t>
  </si>
  <si>
    <t xml:space="preserve">Ananda Yudha Triansyah </t>
  </si>
  <si>
    <t>DM2461921</t>
  </si>
  <si>
    <t>Arung Ikhsani Wijaya</t>
  </si>
  <si>
    <t>DM2461922</t>
  </si>
  <si>
    <t>Eksan Dwi Efendi</t>
  </si>
  <si>
    <t>DM2461923</t>
  </si>
  <si>
    <t xml:space="preserve">Eliza Oktiana Nur Faisha </t>
  </si>
  <si>
    <t>DM2461924</t>
  </si>
  <si>
    <t>Faathir Afifah Megasaputri</t>
  </si>
  <si>
    <t>DM2461925</t>
  </si>
  <si>
    <t>Ferdinan Candra Bagus Nugraha</t>
  </si>
  <si>
    <t>DM2461926</t>
  </si>
  <si>
    <t xml:space="preserve">Komarotul Alawiyah </t>
  </si>
  <si>
    <t>DM2461927</t>
  </si>
  <si>
    <t>Rendy Saputra</t>
  </si>
  <si>
    <t>DM2461928</t>
  </si>
  <si>
    <t>Salma Nurafifah</t>
  </si>
  <si>
    <t>DM2461929</t>
  </si>
  <si>
    <t>Siti Aminah</t>
  </si>
  <si>
    <t>DM2461930</t>
  </si>
  <si>
    <t>Suci Ramadhani</t>
  </si>
  <si>
    <t>DM2461931</t>
  </si>
  <si>
    <t>Tri Wahyuningsih</t>
  </si>
  <si>
    <t>DM2461932</t>
  </si>
  <si>
    <t>Tubagus Mushtofa Alif</t>
  </si>
  <si>
    <t>DM2461933</t>
  </si>
  <si>
    <t>Abi Maulana</t>
  </si>
  <si>
    <t>DM2461934</t>
  </si>
  <si>
    <t>Abril Rayhan Ummam</t>
  </si>
  <si>
    <t>DM2461935</t>
  </si>
  <si>
    <t xml:space="preserve">Adryan Maulana </t>
  </si>
  <si>
    <t>DM2461936</t>
  </si>
  <si>
    <t xml:space="preserve">Ananda Diyas Pratama Putra </t>
  </si>
  <si>
    <t>DM2461937</t>
  </si>
  <si>
    <t>Dwinanda Rinjaini Suryo Putri</t>
  </si>
  <si>
    <t>DM2461938</t>
  </si>
  <si>
    <t>Hana Julia Purba</t>
  </si>
  <si>
    <t>DM2461939</t>
  </si>
  <si>
    <t xml:space="preserve">Kamal Faqih Imani </t>
  </si>
  <si>
    <t>DM2461940</t>
  </si>
  <si>
    <t>Marhamah</t>
  </si>
  <si>
    <t>DM2461941</t>
  </si>
  <si>
    <t>Mohammad Yusuf Firdaus</t>
  </si>
  <si>
    <t>DM2461942</t>
  </si>
  <si>
    <t>Najwa Nathasya Putri</t>
  </si>
  <si>
    <t>DM2461943</t>
  </si>
  <si>
    <t>Refaryn Wildam Mufida</t>
  </si>
  <si>
    <t>DM2461944</t>
  </si>
  <si>
    <t>Rifki Ananda Putra</t>
  </si>
  <si>
    <t>DM2461945</t>
  </si>
  <si>
    <t>Satrio Bagus Kusumo</t>
  </si>
  <si>
    <t>DM2461946</t>
  </si>
  <si>
    <t>Shamanah</t>
  </si>
  <si>
    <t>DM2461947</t>
  </si>
  <si>
    <t>Slamet Heri Susilo</t>
  </si>
  <si>
    <t>DM2461948</t>
  </si>
  <si>
    <t>Susanto Agus Budiyono</t>
  </si>
  <si>
    <t>DM2461949</t>
  </si>
  <si>
    <t>Taufik Ismail</t>
  </si>
  <si>
    <t>DM2461950</t>
  </si>
  <si>
    <t>Wahyu Aji Suryatama</t>
  </si>
  <si>
    <t>DM2461951</t>
  </si>
  <si>
    <t>Abdul Rohim</t>
  </si>
  <si>
    <t>DM2461952</t>
  </si>
  <si>
    <t>Angga Luhur Satriagung</t>
  </si>
  <si>
    <t>DM2461953</t>
  </si>
  <si>
    <t xml:space="preserve">Cahyo Luhur Pambudi </t>
  </si>
  <si>
    <t>DM2461954</t>
  </si>
  <si>
    <t>Dika Bagus Ferdiansyah</t>
  </si>
  <si>
    <t>DM2461955</t>
  </si>
  <si>
    <t>Diki Pratama</t>
  </si>
  <si>
    <t>DM2461956</t>
  </si>
  <si>
    <t>Fadhie Zacky Fairuz</t>
  </si>
  <si>
    <t>DM2461957</t>
  </si>
  <si>
    <t>Gilang Ananda Delta</t>
  </si>
  <si>
    <t>DM2461958</t>
  </si>
  <si>
    <t>Irsyad Syafiq</t>
  </si>
  <si>
    <t>DM2461959</t>
  </si>
  <si>
    <t>Kholilur Rohman</t>
  </si>
  <si>
    <t>DM2461960</t>
  </si>
  <si>
    <t>Marcello Adrian Nunumete</t>
  </si>
  <si>
    <t>DM2461961</t>
  </si>
  <si>
    <t>Muhamad Zaki Ihrom</t>
  </si>
  <si>
    <t>DM2461962</t>
  </si>
  <si>
    <t>DM2461963</t>
  </si>
  <si>
    <t>Muhammad Rizky Arbi Rabbani</t>
  </si>
  <si>
    <t>DM2461964</t>
  </si>
  <si>
    <t xml:space="preserve">Rendy Juliansyah </t>
  </si>
  <si>
    <t>DM2461965</t>
  </si>
  <si>
    <t>Rizki Maulana Rahman</t>
  </si>
  <si>
    <t>DM2461966</t>
  </si>
  <si>
    <t>Wiranto</t>
  </si>
  <si>
    <t>DM2461967</t>
  </si>
  <si>
    <t>Azmi Fahlevi</t>
  </si>
  <si>
    <t>DM2461968</t>
  </si>
  <si>
    <t>Dhani Van Nistelrooy</t>
  </si>
  <si>
    <t>DM2461969</t>
  </si>
  <si>
    <t>Muhamad Rifki</t>
  </si>
  <si>
    <t>DM2461970</t>
  </si>
  <si>
    <t>Muhammad Mishbahush Shudur</t>
  </si>
  <si>
    <t>DM2461971</t>
  </si>
  <si>
    <t>Rismawati</t>
  </si>
  <si>
    <t>AE262100-60406M</t>
  </si>
  <si>
    <t>AE262100-60500G</t>
  </si>
  <si>
    <t>AE262100-67518R</t>
  </si>
  <si>
    <t>AE262100-67618R</t>
  </si>
  <si>
    <t>DM2461972</t>
  </si>
  <si>
    <t>Ade Yusuf Alfariqi</t>
  </si>
  <si>
    <t>DM2461973</t>
  </si>
  <si>
    <t>Adryansyah Raditya Putra R</t>
  </si>
  <si>
    <t>DM2461974</t>
  </si>
  <si>
    <t>Ajeng Zahra Putri</t>
  </si>
  <si>
    <t>DM2461975</t>
  </si>
  <si>
    <t>Anjar Afriansyah</t>
  </si>
  <si>
    <t>DM2461976</t>
  </si>
  <si>
    <t>Annisa Nurul Mustofa</t>
  </si>
  <si>
    <t>DM2461977</t>
  </si>
  <si>
    <t>Ari Hamdani</t>
  </si>
  <si>
    <t>DM2461978</t>
  </si>
  <si>
    <t>Aviana Mardhiyah</t>
  </si>
  <si>
    <t>DM2461979</t>
  </si>
  <si>
    <t>Bayu Nugroho Jati</t>
  </si>
  <si>
    <t>DM2461980</t>
  </si>
  <si>
    <t>Bening Septiarum</t>
  </si>
  <si>
    <t>DM2461981</t>
  </si>
  <si>
    <t>Deni Darmawan</t>
  </si>
  <si>
    <t>DM2461982</t>
  </si>
  <si>
    <t>Dhean Dwi Anggraeni</t>
  </si>
  <si>
    <t>DM2461983</t>
  </si>
  <si>
    <t>Fauzan Fadhil Abdillah</t>
  </si>
  <si>
    <t>DM2461984</t>
  </si>
  <si>
    <t>Ghozi Alzaidan Shodiq</t>
  </si>
  <si>
    <t>DM2461985</t>
  </si>
  <si>
    <t>Hanif Maddian Pratama</t>
  </si>
  <si>
    <t>DM2461986</t>
  </si>
  <si>
    <t>Hardi</t>
  </si>
  <si>
    <t>DM2461987</t>
  </si>
  <si>
    <t>Hugo Raynor Grady Wicaksono</t>
  </si>
  <si>
    <t>DM2461988</t>
  </si>
  <si>
    <t>Idham Ramdhani</t>
  </si>
  <si>
    <t>DM2461989</t>
  </si>
  <si>
    <t>Jingga Nursyahbani</t>
  </si>
  <si>
    <t>DM2461990</t>
  </si>
  <si>
    <t>Lulu Salsabila Widodo</t>
  </si>
  <si>
    <t>DM2461991</t>
  </si>
  <si>
    <t>Mochamad Haikal Alfarizi</t>
  </si>
  <si>
    <t>DM2461992</t>
  </si>
  <si>
    <t>Muhammad Fadhilah Sujarwanto</t>
  </si>
  <si>
    <t>DM2461993</t>
  </si>
  <si>
    <t>Muhammad Rafli Ihsan</t>
  </si>
  <si>
    <t>DM2461994</t>
  </si>
  <si>
    <t>Nabillah</t>
  </si>
  <si>
    <t>DM2461995</t>
  </si>
  <si>
    <t>Nazwa Mayla Zakiyah</t>
  </si>
  <si>
    <t>DM2461996</t>
  </si>
  <si>
    <t>Padli</t>
  </si>
  <si>
    <t>DM2461997</t>
  </si>
  <si>
    <t>Ratu Farah Nur Amalina</t>
  </si>
  <si>
    <t>DM2461998</t>
  </si>
  <si>
    <t>Rendra Arizky</t>
  </si>
  <si>
    <t>DM2461999</t>
  </si>
  <si>
    <t>Tsaqieb Al Fikri</t>
  </si>
  <si>
    <t>DM2462000</t>
  </si>
  <si>
    <t>Yuni Rahmawati Styaningsih</t>
  </si>
  <si>
    <t>DM2462001</t>
  </si>
  <si>
    <t>Afifah putri sabila</t>
  </si>
  <si>
    <t>DM2462002</t>
  </si>
  <si>
    <t>Agung Nur Seno</t>
  </si>
  <si>
    <t>DM2462003</t>
  </si>
  <si>
    <t>Ahmad Mursadin Alghoni</t>
  </si>
  <si>
    <t>DM2462004</t>
  </si>
  <si>
    <t>Ajwah Awwaliyah</t>
  </si>
  <si>
    <t>DM2462006</t>
  </si>
  <si>
    <t>DM2462007</t>
  </si>
  <si>
    <t>Angga Hidayat</t>
  </si>
  <si>
    <t>DM2462008</t>
  </si>
  <si>
    <t>Awalia Rahmadaniyah</t>
  </si>
  <si>
    <t>DM2462009</t>
  </si>
  <si>
    <t>Bagas Ismail</t>
  </si>
  <si>
    <t>DM2462010</t>
  </si>
  <si>
    <t>Daffa Anugrah Maldini</t>
  </si>
  <si>
    <t>DM2462011</t>
  </si>
  <si>
    <t>Dodik Prayoga</t>
  </si>
  <si>
    <t>DM2462012</t>
  </si>
  <si>
    <t>Dwi Novianningsih</t>
  </si>
  <si>
    <t>DM2462013</t>
  </si>
  <si>
    <t>Faqih Annafi</t>
  </si>
  <si>
    <t>DM2462014</t>
  </si>
  <si>
    <t>Haifa Ramadhani</t>
  </si>
  <si>
    <t>DM2462015</t>
  </si>
  <si>
    <t>Heriyanto</t>
  </si>
  <si>
    <t>DM2462016</t>
  </si>
  <si>
    <t>Irfan Andriyanto</t>
  </si>
  <si>
    <t>DM2462018</t>
  </si>
  <si>
    <t>Maulana ainul haq</t>
  </si>
  <si>
    <t>DM2462020</t>
  </si>
  <si>
    <t>Moch diffa firmansyah</t>
  </si>
  <si>
    <t>DM2462021</t>
  </si>
  <si>
    <t>Moch Rafli Bagus Irawan</t>
  </si>
  <si>
    <t>DM2462022</t>
  </si>
  <si>
    <t>Muhamad Irfan</t>
  </si>
  <si>
    <t>DM2462023</t>
  </si>
  <si>
    <t>Muhammad Ammar Fauzan</t>
  </si>
  <si>
    <t>DM2462024</t>
  </si>
  <si>
    <t>Muhammad Diaz Rozikin</t>
  </si>
  <si>
    <t>DM2462025</t>
  </si>
  <si>
    <t>Muhammad Rangga Prasetya</t>
  </si>
  <si>
    <t>DM2462026</t>
  </si>
  <si>
    <t>DM2462027</t>
  </si>
  <si>
    <t>Muhammad zaky</t>
  </si>
  <si>
    <t>DM2462028</t>
  </si>
  <si>
    <t>Nailla Saqina Rahman</t>
  </si>
  <si>
    <t>DM2462029</t>
  </si>
  <si>
    <t>Narendra Dipa Nusa</t>
  </si>
  <si>
    <t>DM2462030</t>
  </si>
  <si>
    <t>Ndaru Tri Atmojo</t>
  </si>
  <si>
    <t>DM2462031</t>
  </si>
  <si>
    <t>Novianto dwi asmoro</t>
  </si>
  <si>
    <t>DM2462032</t>
  </si>
  <si>
    <t>Olgavia Agustin</t>
  </si>
  <si>
    <t>DM2462033</t>
  </si>
  <si>
    <t>Putra Tri Gunawan</t>
  </si>
  <si>
    <t>DM2462034</t>
  </si>
  <si>
    <t>Risma Aulia Putri</t>
  </si>
  <si>
    <t>DM2462035</t>
  </si>
  <si>
    <t>Suci Wulandari</t>
  </si>
  <si>
    <t>DM2462036</t>
  </si>
  <si>
    <t>DM2462037</t>
  </si>
  <si>
    <t>Tasya izza Amalia</t>
  </si>
  <si>
    <t>DM2462038</t>
  </si>
  <si>
    <t>Lidia Indah Puzi asuti</t>
  </si>
  <si>
    <t>DM2462039</t>
  </si>
  <si>
    <t>Rantika Sari</t>
  </si>
  <si>
    <t>DM2462040</t>
  </si>
  <si>
    <t>Salsabila Khoirunnisa</t>
  </si>
  <si>
    <t>Mohammad Alfin Bayu Aditya</t>
  </si>
  <si>
    <t>Muhammad Dava Aryoga</t>
  </si>
  <si>
    <t>Rieke Aulia Rachmawati</t>
  </si>
  <si>
    <t>Siti Robiah Adawiah</t>
  </si>
  <si>
    <t>Alan Febrian Ahkrar</t>
  </si>
  <si>
    <t>Aziiz Nur Mahardhika</t>
  </si>
  <si>
    <t>Ana Tasya Juliana</t>
  </si>
  <si>
    <t>Giffari Fajar Nugroho</t>
  </si>
  <si>
    <t>Ade Aas Nuraziz</t>
  </si>
  <si>
    <t>Novario Aji Prasongko</t>
  </si>
  <si>
    <t>Nuril Anwar Sidik</t>
  </si>
  <si>
    <t>Nur Puji Lestari</t>
  </si>
  <si>
    <t>Vina Gama Sada</t>
  </si>
  <si>
    <t>Sri Noviyanti Agustin</t>
  </si>
  <si>
    <t>Fatah Dinnas Febriansah</t>
  </si>
  <si>
    <t>Juliana Rudi Saputra</t>
  </si>
  <si>
    <t>Muhammad Iqbal Mubasysyir</t>
  </si>
  <si>
    <t>Rio Febrian Darmawan</t>
  </si>
  <si>
    <t>Tedy Dony Prasetyo</t>
  </si>
  <si>
    <t>Ambar Dwi Yulianto</t>
  </si>
  <si>
    <t>Anggi Anggara Putra</t>
  </si>
  <si>
    <t>Annimah Widya Lestari</t>
  </si>
  <si>
    <t>Fani Setyo Nugroho</t>
  </si>
  <si>
    <t>Andika Fera Setiawan</t>
  </si>
  <si>
    <t>Tri Bagus Santoso</t>
  </si>
  <si>
    <t>Sheika Davina Valentina</t>
  </si>
  <si>
    <t>Andre Eko Sabila</t>
  </si>
  <si>
    <t>Rian Adi Saputra</t>
  </si>
  <si>
    <t>Anggi Haidar Hakim</t>
  </si>
  <si>
    <t>Dhefa Alfath Madani</t>
  </si>
  <si>
    <t>Bagas Tri Cahaya Putra</t>
  </si>
  <si>
    <t>Putri Rizki Ananda</t>
  </si>
  <si>
    <t>Athalia Phebe Hermanda</t>
  </si>
  <si>
    <t>Fikri Dhurroni Haykal</t>
  </si>
  <si>
    <t>Berlin Azha Ultahirian</t>
  </si>
  <si>
    <t>Riky Yusuf Setyawan</t>
  </si>
  <si>
    <t>Ayu Amelia Rosa</t>
  </si>
  <si>
    <t>Fransiska Dwi Kumala Sari</t>
  </si>
  <si>
    <t>Annisa Refina Zahra</t>
  </si>
  <si>
    <t>Febri Andiyan Muslikin</t>
  </si>
  <si>
    <t>Mafdalena Melsya Pingka Renita</t>
  </si>
  <si>
    <t>Maulidia Hikmah Amalianti</t>
  </si>
  <si>
    <t>Mega Dian Lestari</t>
  </si>
  <si>
    <t>Aditya Wahyu Pratama</t>
  </si>
  <si>
    <t>Nisa Firda Farhas</t>
  </si>
  <si>
    <t>Wiwik Liswatul Khasanah</t>
  </si>
  <si>
    <t>Ahmad Nur Sholihin</t>
  </si>
  <si>
    <t>Anisa Amalia Putri</t>
  </si>
  <si>
    <t>Mega Sari Dewi</t>
  </si>
  <si>
    <t>Nadia Dewi Lestari</t>
  </si>
  <si>
    <t>Nafisha Aulia Arrokhmah</t>
  </si>
  <si>
    <t>Neneng Puji Hati Hasanah</t>
  </si>
  <si>
    <t>Nur Purnama Sari</t>
  </si>
  <si>
    <t>Nurfidha As Syita</t>
  </si>
  <si>
    <t>Ayuning Tyas Putri</t>
  </si>
  <si>
    <t>Catur Isna Destiani</t>
  </si>
  <si>
    <t>Dea Novita Sari</t>
  </si>
  <si>
    <t>Bagas Dwi Yuliawan</t>
  </si>
  <si>
    <t>Abdi Putra Perdana</t>
  </si>
  <si>
    <t>Dwi Muhammad Ramadhan</t>
  </si>
  <si>
    <t>Ferdy Adi Surya</t>
  </si>
  <si>
    <t>Dian Nur Fitriyani</t>
  </si>
  <si>
    <t>Agus Setya Budi</t>
  </si>
  <si>
    <t>Haniffah Nur Aini</t>
  </si>
  <si>
    <t>Indra Aditia Nugraha</t>
  </si>
  <si>
    <t>Izidni Haikal Iman</t>
  </si>
  <si>
    <t>Ridho Choirul Anam</t>
  </si>
  <si>
    <t>Ridwan Nulhaq Ramadhan</t>
  </si>
  <si>
    <t>Alfino Pristiawan Nugraha</t>
  </si>
  <si>
    <t>Dewi Ahmin Pitamiko</t>
  </si>
  <si>
    <t>Dewi Nur Ariestiyanti</t>
  </si>
  <si>
    <t>Khofifah Indri Parawansyah</t>
  </si>
  <si>
    <t>Zaim Luthfi Pradana</t>
  </si>
  <si>
    <t>Indra Bagus Permana</t>
  </si>
  <si>
    <t>Mohamad Rizki Amruloh</t>
  </si>
  <si>
    <t>Silvia Dewi Saputri</t>
  </si>
  <si>
    <t>Vany Nurul Rahma</t>
  </si>
  <si>
    <t>Chandra Kirana Hadi</t>
  </si>
  <si>
    <t>Surya Abdul Basyir</t>
  </si>
  <si>
    <t>Hananta Adi Purnama</t>
  </si>
  <si>
    <t>Ade Saeful Rohman</t>
  </si>
  <si>
    <t>Afni Syafriana Azzahra</t>
  </si>
  <si>
    <t>Ahmad Faisol Fazri</t>
  </si>
  <si>
    <t>Alby Hilal Amry</t>
  </si>
  <si>
    <t>Alda Tri Ayundari</t>
  </si>
  <si>
    <t>Alma Zakia Sudrajat</t>
  </si>
  <si>
    <t>Anisa Putri Septi Ningsi</t>
  </si>
  <si>
    <t>Ariska Indah Sulistiawati Abdul Mushaf</t>
  </si>
  <si>
    <t>Cahya Odi Dharmawan</t>
  </si>
  <si>
    <t>Irfan Dani Prasetyo</t>
  </si>
  <si>
    <t>Gebi Cania Manggara</t>
  </si>
  <si>
    <t>Hanipah Nur Padilah</t>
  </si>
  <si>
    <t>Ikhwan Adi Nugroho</t>
  </si>
  <si>
    <t>Ilyas Wahyu Farizki</t>
  </si>
  <si>
    <t>Lia Dwi Oktaviani</t>
  </si>
  <si>
    <t>Linda Ayu Cahyanti</t>
  </si>
  <si>
    <t>Mia Aulia Octaviyanti</t>
  </si>
  <si>
    <t>Muh Ezza Andrianto</t>
  </si>
  <si>
    <t>Alwi Maliki Firmansyah</t>
  </si>
  <si>
    <t>Riyan Muhammad Ikbal</t>
  </si>
  <si>
    <t>Setiawan Fajar Apriliyanto</t>
  </si>
  <si>
    <t>Bona Tangguh Bayu Anggoro</t>
  </si>
  <si>
    <t>Rival Saepul Anwar</t>
  </si>
  <si>
    <t>Djericho Abednego Amnifu</t>
  </si>
  <si>
    <t>Indah Permata Hati</t>
  </si>
  <si>
    <t>Moch Fikri Nasrullah A</t>
  </si>
  <si>
    <t>Rendi Abdul Muttakim</t>
  </si>
  <si>
    <t>Rio Aji Prasetia</t>
  </si>
  <si>
    <t>Ruru Maulana Ridwan</t>
  </si>
  <si>
    <t>Zoty Saoky Putri</t>
  </si>
  <si>
    <t>Dinah Padiyah Panjaitan</t>
  </si>
  <si>
    <t>Nurpita Indah Sari</t>
  </si>
  <si>
    <t>Syifa Fauziah Aulia Putri</t>
  </si>
  <si>
    <t>Tazqia Aulia Putri</t>
  </si>
  <si>
    <t>Mochamad Rofi Hasan</t>
  </si>
  <si>
    <t>Muhamad Tamar Jaya</t>
  </si>
  <si>
    <t>Muhammad Rion Efendi</t>
  </si>
  <si>
    <t>Fiki Sahrul Romadhon</t>
  </si>
  <si>
    <t>Nova Dwi Kurniawan</t>
  </si>
  <si>
    <t>Baranti Almayda Haqi</t>
  </si>
  <si>
    <t>Mukhammad Syahrul Sabarno</t>
  </si>
  <si>
    <t>Nina Ulfia Nurizzati</t>
  </si>
  <si>
    <t>Nurul Ika Kustira</t>
  </si>
  <si>
    <t>Ujang Muhammad Muslim Sidik</t>
  </si>
  <si>
    <t>Yogesti Ovita Febriani</t>
  </si>
  <si>
    <t>Aep Saepul Fazri</t>
  </si>
  <si>
    <t>Amira Aulida Utami</t>
  </si>
  <si>
    <t>Anisa Pratiwi Novitasari</t>
  </si>
  <si>
    <t>Febri Dwi Saputra</t>
  </si>
  <si>
    <t>Miranda Jabbal Noor</t>
  </si>
  <si>
    <t>Muhammad Aditya Saputra</t>
  </si>
  <si>
    <t>Renata Ayu Oktavia</t>
  </si>
  <si>
    <t>Mohamad Alif Setiawan</t>
  </si>
  <si>
    <t>Wahyu Joko Santoso</t>
  </si>
  <si>
    <t>Ananda Lutfi Aditia</t>
  </si>
  <si>
    <t>Nada Puria Tungga Dewi</t>
  </si>
  <si>
    <t>Nur Afni Miliana</t>
  </si>
  <si>
    <t>Piscia Widyaning Syifa</t>
  </si>
  <si>
    <t>Rizky Rizal Saputra</t>
  </si>
  <si>
    <t>Zulyvan Ginti Astarenggana</t>
  </si>
  <si>
    <t>Alif Fathur Rizki</t>
  </si>
  <si>
    <t>Ghiffari Deza Arifin</t>
  </si>
  <si>
    <t>Grevinda Afrit Mahardika</t>
  </si>
  <si>
    <t>Opi Dwi Rahmawan</t>
  </si>
  <si>
    <t>Sion Yehezkiel Slamat</t>
  </si>
  <si>
    <t>Syamira Aisyah Yusup</t>
  </si>
  <si>
    <t>Tiara Sukma Ningsih</t>
  </si>
  <si>
    <t>Muhammad Ibnu Parezi</t>
  </si>
  <si>
    <t>Melki Adi Saputro</t>
  </si>
  <si>
    <t>Mohammad Fahmi Firmansyah</t>
  </si>
  <si>
    <t>Affan Fahmi Arifin</t>
  </si>
  <si>
    <t>Agatha Rosita Sari</t>
  </si>
  <si>
    <t>Muhammad Rizky Fatkhur Rizal</t>
  </si>
  <si>
    <t>Nanda Ilham Yahya</t>
  </si>
  <si>
    <t>Nova Gilang Teguh Pratama</t>
  </si>
  <si>
    <t>Aqshal Fairus Hudaida</t>
  </si>
  <si>
    <t>Cholit Muhammad Ikhsan</t>
  </si>
  <si>
    <t>Trizha Rizkya Gunawan</t>
  </si>
  <si>
    <t>Yoqtan Ardy Prakasa</t>
  </si>
  <si>
    <t>Madina Alicya Fahrani</t>
  </si>
  <si>
    <t>Adhika Putra Rohman</t>
  </si>
  <si>
    <t>Ainun Anggrek Tenggara</t>
  </si>
  <si>
    <t>Fikri Tri Laksono</t>
  </si>
  <si>
    <t>Nanda Putri Listianti</t>
  </si>
  <si>
    <t>Rafli Ryan Saputra</t>
  </si>
  <si>
    <t>Rahmat Nur Ahsani</t>
  </si>
  <si>
    <t>Restu Aji Prasetyo</t>
  </si>
  <si>
    <t>Kiagus Muhammad Naufal Fikri</t>
  </si>
  <si>
    <t>Syaifudin Galih Ananta</t>
  </si>
  <si>
    <t>Hanif Aulia Rahman</t>
  </si>
  <si>
    <t>Firdaus Bayu Asy-Syauqi</t>
  </si>
  <si>
    <t xml:space="preserve">Sri Maulida Zaqiyyah </t>
  </si>
  <si>
    <t>Abdurrohim Al-Atsari As-Salafy</t>
  </si>
  <si>
    <t>Ammar Faishal Ramadhan</t>
  </si>
  <si>
    <t>Maulana Syarif Hidayat</t>
  </si>
  <si>
    <t>Yanuar Nur Mufid</t>
  </si>
  <si>
    <t>Bambang Permana Sobandi</t>
  </si>
  <si>
    <t>Muhamad Ihsan S</t>
  </si>
  <si>
    <t>Afandy Bayu Ofianto</t>
  </si>
  <si>
    <t>Dawud Maulana Ahsan</t>
  </si>
  <si>
    <t>Kiki Slamet Tri Isworo</t>
  </si>
  <si>
    <t>Elisa Fitri Fadilla</t>
  </si>
  <si>
    <t>Imam Tobi Saputra</t>
  </si>
  <si>
    <t>Moh Khoirul Niam</t>
  </si>
  <si>
    <t>Muhammad Rizki Akbar Syarif</t>
  </si>
  <si>
    <t>Amalia Devita Putri Azzahra</t>
  </si>
  <si>
    <t>Amalia Dwi Utami</t>
  </si>
  <si>
    <t>Astri Elsa Sabrina</t>
  </si>
  <si>
    <t>Fadhil Asyam Musthafa</t>
  </si>
  <si>
    <t>Fahmi Arya Putra</t>
  </si>
  <si>
    <t>Fahrezi Tresno Nurwanto</t>
  </si>
  <si>
    <t>Ferdian Aria Cahya</t>
  </si>
  <si>
    <t>Irfan Rizhanta Saputra</t>
  </si>
  <si>
    <t>Rachmawati Gwin Suryani Putri</t>
  </si>
  <si>
    <t>Jonatan Alexander Sirait</t>
  </si>
  <si>
    <t>Muhamad Ibnu Baedhowi</t>
  </si>
  <si>
    <t>Wildan Airlangga Alfian Wahyudi</t>
  </si>
  <si>
    <t>Bagus Ahmad Fauzan</t>
  </si>
  <si>
    <t>Rakha Angwyn Bugi Fadlur Rakhman</t>
  </si>
  <si>
    <t>William Hari Pangestu</t>
  </si>
  <si>
    <t>Rezy Mulia Putra</t>
  </si>
  <si>
    <t>Anang Ma Ruf</t>
  </si>
  <si>
    <t>Andi Ramli Hidayat</t>
  </si>
  <si>
    <t>Arya Wicaksana Takariputra</t>
  </si>
  <si>
    <t>Mochamad Aditya Firmansyah</t>
  </si>
  <si>
    <t>Reza Husen Anugrah</t>
  </si>
  <si>
    <t>Anisa Fatwa Andini</t>
  </si>
  <si>
    <t>Dea Nessa Khalifa</t>
  </si>
  <si>
    <t>Dika Rizqi Fahreza</t>
  </si>
  <si>
    <t>Nur Rahma Fitriani</t>
  </si>
  <si>
    <t>Putri Aliya Salsabila</t>
  </si>
  <si>
    <t>Raja Aditya Warman</t>
  </si>
  <si>
    <t>Anas Rafiudin Arrozaq</t>
  </si>
  <si>
    <t>- Kategori produksi</t>
  </si>
  <si>
    <t>Normal</t>
  </si>
  <si>
    <t>Pengurangan (Jam)</t>
  </si>
  <si>
    <t>DOT 2H</t>
  </si>
  <si>
    <t>DOT 1H</t>
  </si>
  <si>
    <t>HOT 8H</t>
  </si>
  <si>
    <t>HOT 10H</t>
  </si>
  <si>
    <t>Penambahan (Jam)</t>
  </si>
  <si>
    <t>DOT 1.5H</t>
  </si>
  <si>
    <t>Kategori</t>
  </si>
  <si>
    <t>Jam</t>
  </si>
  <si>
    <t>DM2402490</t>
  </si>
  <si>
    <t>DM2462041</t>
  </si>
  <si>
    <t>Aldiansyah Febrianto</t>
  </si>
  <si>
    <t>DM2462042</t>
  </si>
  <si>
    <t>Alfin Nur  Ikhsan</t>
  </si>
  <si>
    <t>DM2462043</t>
  </si>
  <si>
    <t>Christhoper Febriano  Saputra</t>
  </si>
  <si>
    <t>DM2462044</t>
  </si>
  <si>
    <t>Dhea Natalia</t>
  </si>
  <si>
    <t>DM2462045</t>
  </si>
  <si>
    <t>Fajar Ahmad  Fauzan</t>
  </si>
  <si>
    <t>DM2462046</t>
  </si>
  <si>
    <t>Ibnu Hibban Haydar Azzahrani</t>
  </si>
  <si>
    <t>DM2462047</t>
  </si>
  <si>
    <t>Indi Marlita</t>
  </si>
  <si>
    <t>DM2462048</t>
  </si>
  <si>
    <t>Labiba Aqila</t>
  </si>
  <si>
    <t>DM2462049</t>
  </si>
  <si>
    <t>Muhamad Akbar  Samudra</t>
  </si>
  <si>
    <t>DM2462050</t>
  </si>
  <si>
    <t>Nazwa Nayesha Balqistuar</t>
  </si>
  <si>
    <t>DM2462051</t>
  </si>
  <si>
    <t>Rakhmad Shah Putra</t>
  </si>
  <si>
    <t>DM2462052</t>
  </si>
  <si>
    <t>Rapita Purnama  Sari</t>
  </si>
  <si>
    <t>DM2462053</t>
  </si>
  <si>
    <t>Reza Yuss Setiawan  Bekti</t>
  </si>
  <si>
    <t>DM2462054</t>
  </si>
  <si>
    <t>Rizda Putri  Nadira</t>
  </si>
  <si>
    <t>DM2462055</t>
  </si>
  <si>
    <t>Salwa Nabila</t>
  </si>
  <si>
    <t>DM2462056</t>
  </si>
  <si>
    <t>Slamet Donga  Nugroho</t>
  </si>
  <si>
    <t>DM2462057</t>
  </si>
  <si>
    <t>Taufiq Effendi</t>
  </si>
  <si>
    <t>DM2462058</t>
  </si>
  <si>
    <t>Moh. Jallalludin Ar Rumi</t>
  </si>
  <si>
    <t>DM2462059</t>
  </si>
  <si>
    <t>Tri Prabowo</t>
  </si>
  <si>
    <t>pergantian model dari L ke R</t>
  </si>
  <si>
    <t>blok 7 alarm pipe assy continew NG</t>
  </si>
  <si>
    <t xml:space="preserve">BANYAK RETRY PERFORMA CHECK TOKUSEI 3 </t>
  </si>
  <si>
    <t>DM2562063</t>
  </si>
  <si>
    <t>B      UNPACK</t>
  </si>
  <si>
    <t>DM2562060</t>
  </si>
  <si>
    <t>Ahmad Nur Fatoni</t>
  </si>
  <si>
    <t>DM2562061</t>
  </si>
  <si>
    <t>Amanda Prilicia</t>
  </si>
  <si>
    <t>DM2562062</t>
  </si>
  <si>
    <t>Bayu Sandy Pratama</t>
  </si>
  <si>
    <t>Faza Taufiqil Mufti</t>
  </si>
  <si>
    <t>DM2562064</t>
  </si>
  <si>
    <t>Hanafi Abdullah Risqi Andra</t>
  </si>
  <si>
    <t>DM2562065</t>
  </si>
  <si>
    <t>Jo'An Nicola Berty</t>
  </si>
  <si>
    <t>DM2562066</t>
  </si>
  <si>
    <t>Muhamad Tri Ramadhani</t>
  </si>
  <si>
    <t>DM2562067</t>
  </si>
  <si>
    <t>Muhammad Nabil Ainur Faat</t>
  </si>
  <si>
    <t>DM2562068</t>
  </si>
  <si>
    <t>Naufal Hilmi Al Farrel</t>
  </si>
  <si>
    <t>DM2562069</t>
  </si>
  <si>
    <t>Revalina Bahri</t>
  </si>
  <si>
    <t>DM2562070</t>
  </si>
  <si>
    <t>Rey Satrio Kinasih</t>
  </si>
  <si>
    <t>DM2562071</t>
  </si>
  <si>
    <t>Rifai Fajar Ariyanto</t>
  </si>
  <si>
    <t>DM2562072</t>
  </si>
  <si>
    <t>Ryan Kaka Fabian</t>
  </si>
  <si>
    <t>DM2562073</t>
  </si>
  <si>
    <t>Shadine Marva Zahfira</t>
  </si>
  <si>
    <t>DM2562074</t>
  </si>
  <si>
    <t>Sultan Hadi Budiman</t>
  </si>
  <si>
    <t>DM2562075</t>
  </si>
  <si>
    <t>Devi Febriyanti</t>
  </si>
  <si>
    <t>DM2562076</t>
  </si>
  <si>
    <t>Nurrohmat Dwi Prayoga</t>
  </si>
  <si>
    <t>DM2562077</t>
  </si>
  <si>
    <t>Ricko Tafa Kurniansyah</t>
  </si>
  <si>
    <t>DM2562078</t>
  </si>
  <si>
    <t>Baihaqi Ilgar Rafsanjani</t>
  </si>
  <si>
    <t>DM2562079</t>
  </si>
  <si>
    <t>David Ananda Kurniawan</t>
  </si>
  <si>
    <t>DM2562080</t>
  </si>
  <si>
    <t>Nofandi Wahyu Hariadi</t>
  </si>
  <si>
    <t>DM2562081</t>
  </si>
  <si>
    <t>Suhaidah Winsyiam</t>
  </si>
  <si>
    <t>DM2462017</t>
  </si>
  <si>
    <t>Kevin Estepan  Panjaitan</t>
  </si>
  <si>
    <t>DM2462019</t>
  </si>
  <si>
    <t>Moch Daffa Maulana  Suhendra</t>
  </si>
  <si>
    <t>DM2562082</t>
  </si>
  <si>
    <t>Achmad Wildan Putra Riansyah</t>
  </si>
  <si>
    <t>DM2562083</t>
  </si>
  <si>
    <t>Afresia Dinar</t>
  </si>
  <si>
    <t>DM2562084</t>
  </si>
  <si>
    <t>Alamsyah Bahtiar</t>
  </si>
  <si>
    <t>DM2562085</t>
  </si>
  <si>
    <t>Alfinda Putri Utami</t>
  </si>
  <si>
    <t>DM2562086</t>
  </si>
  <si>
    <t>Azkiya Maulida Shifa</t>
  </si>
  <si>
    <t>DM2562087</t>
  </si>
  <si>
    <t>Bagas Ahmad Fauzi</t>
  </si>
  <si>
    <t>DM2562088</t>
  </si>
  <si>
    <t>Defia Septiani</t>
  </si>
  <si>
    <t>DM2562089</t>
  </si>
  <si>
    <t>Dennys Aditya Syah Putra</t>
  </si>
  <si>
    <t>DM2562090</t>
  </si>
  <si>
    <t>Dika Saputra</t>
  </si>
  <si>
    <t>DM2562091</t>
  </si>
  <si>
    <t>Dimas Kurniawan</t>
  </si>
  <si>
    <t>DM2562092</t>
  </si>
  <si>
    <t>Dini Daniarti</t>
  </si>
  <si>
    <t>DM2562093</t>
  </si>
  <si>
    <t>Edwin</t>
  </si>
  <si>
    <t>DM2562094</t>
  </si>
  <si>
    <t>Ferico Nanda Ardiansyah</t>
  </si>
  <si>
    <t>DM2562095</t>
  </si>
  <si>
    <t>Finanda Kurniawan</t>
  </si>
  <si>
    <t>DM2562096</t>
  </si>
  <si>
    <t>Giko Muhammad Ihwan</t>
  </si>
  <si>
    <t>DM2562097</t>
  </si>
  <si>
    <t>Jefri Mulyadi Pane</t>
  </si>
  <si>
    <t>DM2562098</t>
  </si>
  <si>
    <t>Jonathan Ignatius Zebua</t>
  </si>
  <si>
    <t>DM2562099</t>
  </si>
  <si>
    <t>M. Febi Saputra</t>
  </si>
  <si>
    <t>DM2562100</t>
  </si>
  <si>
    <t>Mohammad Erfan Widyarso</t>
  </si>
  <si>
    <t>DM2562101</t>
  </si>
  <si>
    <t>Muhamad Husni Nst</t>
  </si>
  <si>
    <t>DM2562102</t>
  </si>
  <si>
    <t>Muhammad Nazarudin Candra Widodo</t>
  </si>
  <si>
    <t>DM2562103</t>
  </si>
  <si>
    <t>Nailah Haifa Muchtar</t>
  </si>
  <si>
    <t>DM2562104</t>
  </si>
  <si>
    <t>Navi Dani Mahendra</t>
  </si>
  <si>
    <t>DM2562105</t>
  </si>
  <si>
    <t>Nurkholis</t>
  </si>
  <si>
    <t>DM2562106</t>
  </si>
  <si>
    <t>Putri Cahyani Nurhidayat</t>
  </si>
  <si>
    <t>DM2562107</t>
  </si>
  <si>
    <t>Rido Al Fariz</t>
  </si>
  <si>
    <t>DM2562108</t>
  </si>
  <si>
    <t>Ridwan Bagus Aditia</t>
  </si>
  <si>
    <t>DM2562109</t>
  </si>
  <si>
    <t>Rifki Ali Munajat</t>
  </si>
  <si>
    <t>DM2562110</t>
  </si>
  <si>
    <t>Rilfatori</t>
  </si>
  <si>
    <t>DM2562111</t>
  </si>
  <si>
    <t>Sarah Aulia</t>
  </si>
  <si>
    <t>DM2562112</t>
  </si>
  <si>
    <t>Stepvanus Raka Aditya</t>
  </si>
  <si>
    <t>DM2562113</t>
  </si>
  <si>
    <t>Talita Nursanti</t>
  </si>
  <si>
    <t>DM2562114</t>
  </si>
  <si>
    <t>Vina Kurniawati</t>
  </si>
  <si>
    <t>INPUT EXCLUSION TIME &amp; MANPOWER SUPPORT (ALL)</t>
  </si>
  <si>
    <t>Petunjuk pengisian: silakan diisikan di sheet berikut untuk aktivitas yang melibatkan semua operator dan menyebabkan line berhenti produksi</t>
  </si>
  <si>
    <t xml:space="preserve">Contoh: </t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</si>
  <si>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pindah produksi ke line lain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</si>
  <si>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PM di hari kerja yang menyebabkan stop line</t>
    </r>
    <r>
      <rPr>
        <sz val="11"/>
        <rFont val="ＭＳ Ｐゴシック"/>
        <family val="2"/>
        <charset val="128"/>
      </rPr>
      <t xml:space="preserve"> (PM di hari libur silakan input di Exclusion Time Partial)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</si>
  <si>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ada kegiatan yang menyebabkan line berhenti produksi</t>
    </r>
    <r>
      <rPr>
        <sz val="11"/>
        <rFont val="ＭＳ Ｐゴシック"/>
        <family val="2"/>
        <charset val="128"/>
      </rPr>
      <t xml:space="preserve"> (Contoh: empowerment, quality / safety campain, kakotora, energy shutdown, evacuation drill)</t>
    </r>
  </si>
  <si>
    <t>MOHON DIPERHATIKAN, PENGISIAN DI SHEET INI MEMPENGARUHI PERHITUNGAN UNTUK OPERATION RATIO DAN PRODUCTIVITY RATIO</t>
  </si>
  <si>
    <t>SEMUA KOLOM WAJIB DIISI (APABILA ADA KOLOM YANG KOSONG TIDAK AKAN MENJADI PENGURANG DI SHEET INPUT DATA)</t>
  </si>
  <si>
    <t>ITEM</t>
  </si>
  <si>
    <t>KETERANGAN</t>
  </si>
  <si>
    <t>JUMLAH MANPOWER</t>
  </si>
  <si>
    <t>JUMLAH JAM</t>
  </si>
  <si>
    <t>MANHOURS EXCLUSION TIME</t>
  </si>
  <si>
    <t>CHECK</t>
  </si>
  <si>
    <t>JUMLAH JAM (FINAL)</t>
  </si>
  <si>
    <t>Exclusion Time Item</t>
  </si>
  <si>
    <t>Penambahan jam kerja</t>
  </si>
  <si>
    <t>Support Section Lain (Selain MFG)</t>
  </si>
  <si>
    <t>INPUT EXCLUSION TIME &amp; MANPOWER SUPPORT (PARTIAL)</t>
  </si>
  <si>
    <t>Petunjuk pengisian: silakan diisikan di sheet berikut untuk aktivitas support dan exclusion time yang hanya melibatkan sebagian operator dan tidak menyebabkan line berhenti</t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</si>
  <si>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Pengganti operator tidak masuk kerja, support ke section lain sesuai request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</si>
  <si>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PM di hari libur dan tidak melibatkan semua operator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</si>
  <si>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ada kegiatan yang termasuk dalam exclusion time akan tetapi tidak melibatkan semua operator</t>
    </r>
  </si>
  <si>
    <t>MOHON DIPERHATIKAN, PENGISIAN DI SHEET INI MEMPENGARUHI PERHITUNGAN HANYA UNTUK PRODUCTIVITY RATIO</t>
  </si>
  <si>
    <t>EXCLUSION TIME ITEM</t>
  </si>
  <si>
    <t>KETERANGAN EXCLUSION TIME</t>
  </si>
  <si>
    <t>MANHOUR(FINAL)</t>
  </si>
  <si>
    <t>cek kondisi mesin</t>
  </si>
  <si>
    <t>Keterlambatan Material / Box (WH)</t>
  </si>
  <si>
    <t>Keterlambatan Material / Box (MFG)</t>
  </si>
  <si>
    <t>Waiting wip main assy kerusakan mesin</t>
  </si>
  <si>
    <t xml:space="preserve">waiting wip motor </t>
  </si>
  <si>
    <t>DM2562116</t>
  </si>
  <si>
    <t>Ahmad Sohibul Fajar</t>
  </si>
  <si>
    <t>DM2562117</t>
  </si>
  <si>
    <t>Anas Sanjaya</t>
  </si>
  <si>
    <t>DM2562121</t>
  </si>
  <si>
    <t>Fitran Pratama Wibawa</t>
  </si>
  <si>
    <t>DM2562122</t>
  </si>
  <si>
    <t>DM2562123</t>
  </si>
  <si>
    <t>Hikma Nisa</t>
  </si>
  <si>
    <t>DM2562124</t>
  </si>
  <si>
    <t>Ibnu Farikh Maulana</t>
  </si>
  <si>
    <t>DM2562125</t>
  </si>
  <si>
    <t>Imel Aurel Cinta Amara</t>
  </si>
  <si>
    <t>DM2562126</t>
  </si>
  <si>
    <t>Iyan Nurhasan Sopian</t>
  </si>
  <si>
    <t>DM2562127</t>
  </si>
  <si>
    <t>Lindy Aulia Ramadhani</t>
  </si>
  <si>
    <t>DM2562128</t>
  </si>
  <si>
    <t>Mesya Syahwa Salsabilah</t>
  </si>
  <si>
    <t>DM2562129</t>
  </si>
  <si>
    <t>Muhamad Hafid</t>
  </si>
  <si>
    <t>DM2562130</t>
  </si>
  <si>
    <t>Muhammad Yamin Agus Nurfaizi</t>
  </si>
  <si>
    <t>DM2562131</t>
  </si>
  <si>
    <t>Naufal Fadli</t>
  </si>
  <si>
    <t>DM2562132</t>
  </si>
  <si>
    <t>Noval Ramadhan Arrizqi Shoifan</t>
  </si>
  <si>
    <t>DM2562133</t>
  </si>
  <si>
    <t>Novia Hani Fitriani</t>
  </si>
  <si>
    <t>DM2562134</t>
  </si>
  <si>
    <t>Parid Hadiansyah</t>
  </si>
  <si>
    <t>DM2562135</t>
  </si>
  <si>
    <t>Rizky Ansory</t>
  </si>
  <si>
    <t>DM2562136</t>
  </si>
  <si>
    <t>Ronas Arsadan</t>
  </si>
  <si>
    <t>DM2562137</t>
  </si>
  <si>
    <t>Abdul Manan Ridhin</t>
  </si>
  <si>
    <t>DM2562138</t>
  </si>
  <si>
    <t>Adelia Dwi Haryanti</t>
  </si>
  <si>
    <t>DM2562139</t>
  </si>
  <si>
    <t>Afifah Nazwa Yasmin</t>
  </si>
  <si>
    <t>DM2562140</t>
  </si>
  <si>
    <t>Annisa Septiani</t>
  </si>
  <si>
    <t>DM2562141</t>
  </si>
  <si>
    <t>Aqil Athaya Rahmatulloh</t>
  </si>
  <si>
    <t>DM2562142</t>
  </si>
  <si>
    <t>Arqom Cakra Gilang Pangukir</t>
  </si>
  <si>
    <t>DM2562143</t>
  </si>
  <si>
    <t>Bayu Erlangga</t>
  </si>
  <si>
    <t>DM2562144</t>
  </si>
  <si>
    <t>Calista Yasmin</t>
  </si>
  <si>
    <t>DM2562145</t>
  </si>
  <si>
    <t>Dona Prayuda</t>
  </si>
  <si>
    <t>DM2562146</t>
  </si>
  <si>
    <t>Dwi Arum Rahmawati</t>
  </si>
  <si>
    <t>DM2562147</t>
  </si>
  <si>
    <t>Frischa Agustine Sutrisno</t>
  </si>
  <si>
    <t>DM2562148</t>
  </si>
  <si>
    <t>Ica Herlina</t>
  </si>
  <si>
    <t>DM2562149</t>
  </si>
  <si>
    <t>Lukman Nul Hakim</t>
  </si>
  <si>
    <t>DM2562150</t>
  </si>
  <si>
    <t>Muhammad Abdul Lathif Al Khulaifi</t>
  </si>
  <si>
    <t>DM2562151</t>
  </si>
  <si>
    <t>Muhammad Affandi Musthofa</t>
  </si>
  <si>
    <t>DM2562152</t>
  </si>
  <si>
    <t>Peni Dwi Andini</t>
  </si>
  <si>
    <t>DM2562153</t>
  </si>
  <si>
    <t>Rifkan Ardian Syah</t>
  </si>
  <si>
    <t>DM2562154</t>
  </si>
  <si>
    <t>Sendi Refaldi</t>
  </si>
  <si>
    <t>DM2562155</t>
  </si>
  <si>
    <t>Shelly Meiridha Anggraini</t>
  </si>
  <si>
    <t>DM2562156</t>
  </si>
  <si>
    <t>Sifa Azzahra Alya</t>
  </si>
  <si>
    <t>DM2562157</t>
  </si>
  <si>
    <t>Suryo Panji Kusumo</t>
  </si>
  <si>
    <t>DM2562158</t>
  </si>
  <si>
    <t>Syahrul Karim</t>
  </si>
  <si>
    <t>DM2562159</t>
  </si>
  <si>
    <t>DM2562160</t>
  </si>
  <si>
    <t>Winda Dwi Puspitasari</t>
  </si>
  <si>
    <t>DM2562161</t>
  </si>
  <si>
    <t>Aida Asy Rahma Putri</t>
  </si>
  <si>
    <t>DM2562162</t>
  </si>
  <si>
    <t>Aurel Salsabilla</t>
  </si>
  <si>
    <t>DM2562163</t>
  </si>
  <si>
    <t>Bagas Andhika</t>
  </si>
  <si>
    <t>DM2562164</t>
  </si>
  <si>
    <t>Bayu Aji Ramdani</t>
  </si>
  <si>
    <t>DM2562165</t>
  </si>
  <si>
    <t>Bintang Dermawan</t>
  </si>
  <si>
    <t>DM2562166</t>
  </si>
  <si>
    <t>Chika Anggia Ramadhany</t>
  </si>
  <si>
    <t>DM2562167</t>
  </si>
  <si>
    <t>Dhea Cintya Waty</t>
  </si>
  <si>
    <t>DM2562168</t>
  </si>
  <si>
    <t>Dimas Nurrahman</t>
  </si>
  <si>
    <t>DM2562169</t>
  </si>
  <si>
    <t>Fathin Abdur Rasyid</t>
  </si>
  <si>
    <t>DM2562170</t>
  </si>
  <si>
    <t>Fauziah Annisa Rahma</t>
  </si>
  <si>
    <t>DM2562171</t>
  </si>
  <si>
    <t>Firlana Bunga Faathimah</t>
  </si>
  <si>
    <t>DM2562172</t>
  </si>
  <si>
    <t>Fitria Hoerunisya</t>
  </si>
  <si>
    <t>DM2562173</t>
  </si>
  <si>
    <t>Moh Feriadi</t>
  </si>
  <si>
    <t>DM2562174</t>
  </si>
  <si>
    <t>Muhamad Fadhil Alfiansyah</t>
  </si>
  <si>
    <t>DM2562175</t>
  </si>
  <si>
    <t>Muhammad Farhan Fikriyanto</t>
  </si>
  <si>
    <t>DM2562176</t>
  </si>
  <si>
    <t>Muhammad Rangga Bangsa Yudha</t>
  </si>
  <si>
    <t>DM2562177</t>
  </si>
  <si>
    <t>Muhammad Riffa Alfaridzi</t>
  </si>
  <si>
    <t>DM2562178</t>
  </si>
  <si>
    <t>Muhammad Vinoza Darma Putra</t>
  </si>
  <si>
    <t>DM2562179</t>
  </si>
  <si>
    <t>Nia Pratiwi</t>
  </si>
  <si>
    <t>DM2562180</t>
  </si>
  <si>
    <t>Nurah Nurhasanah</t>
  </si>
  <si>
    <t>DM2562181</t>
  </si>
  <si>
    <t>DM2562182</t>
  </si>
  <si>
    <t>Rasya Putra A'La Manzila</t>
  </si>
  <si>
    <t>DM2562183</t>
  </si>
  <si>
    <t>Restu Ramadhan</t>
  </si>
  <si>
    <t>DM2562184</t>
  </si>
  <si>
    <t>Rifa Ardiansyah</t>
  </si>
  <si>
    <t>DM2562185</t>
  </si>
  <si>
    <t>Risma Fitriani Maghfiroh</t>
  </si>
  <si>
    <t>DM2562186</t>
  </si>
  <si>
    <t>Siti Nurkhalisa</t>
  </si>
  <si>
    <t>DM2562187</t>
  </si>
  <si>
    <t>Tajudin</t>
  </si>
  <si>
    <t>DM2562188</t>
  </si>
  <si>
    <t>Yusuf Abdilbar</t>
  </si>
  <si>
    <t xml:space="preserve">Cek kondisi mesin </t>
  </si>
  <si>
    <t>cek interlock,push bottom</t>
  </si>
  <si>
    <t>3 s + D</t>
  </si>
  <si>
    <t>check APD,penyampaian informasi kondisi line</t>
  </si>
  <si>
    <t>Check APD bersama</t>
  </si>
  <si>
    <t>Membersihkan area kerja masing-masing</t>
  </si>
  <si>
    <t>Menyapu dan mengelap area kerja</t>
  </si>
  <si>
    <t>Pergantian model R Type ke L Type</t>
  </si>
  <si>
    <t>Melakukan step-step Dandori</t>
  </si>
  <si>
    <t>main assy mesin rusak</t>
  </si>
  <si>
    <t>opr 5s</t>
  </si>
  <si>
    <t>PRODUKSI opr suplay inspect</t>
  </si>
  <si>
    <t>motor assy mesin rusak</t>
  </si>
  <si>
    <t xml:space="preserve">PRODUKSI opr Line 1 Bop Unpack </t>
  </si>
  <si>
    <t>Blok 6 tranfer pallet cto</t>
  </si>
  <si>
    <t>pergerakan transfer pallet pelan(abnormal)</t>
  </si>
  <si>
    <t>udjust speed control kencangkan (monitoring)</t>
  </si>
  <si>
    <t>main assy rusak blok 5</t>
  </si>
  <si>
    <t>waiting pallet tranfer (tokusei retry)</t>
  </si>
  <si>
    <t>conector ng</t>
  </si>
  <si>
    <t>ganti conector</t>
  </si>
  <si>
    <t>BLOK 8 lazer marking error(over heat panas)</t>
  </si>
  <si>
    <t>cleaning filter air gun)</t>
  </si>
  <si>
    <t>DM2402488</t>
  </si>
  <si>
    <t>screw problem</t>
  </si>
  <si>
    <t>5S area line</t>
  </si>
  <si>
    <t>Banyak NG noise all tokusei model R &amp; L</t>
  </si>
  <si>
    <t>re running</t>
  </si>
  <si>
    <t>masih dalm analisa</t>
  </si>
  <si>
    <t>opr 5 s &amp; clening mesin atachment</t>
  </si>
  <si>
    <t xml:space="preserve">waiting wip banyak cokotei </t>
  </si>
  <si>
    <t>kerusakan mesin screw tigtening tdk suplay</t>
  </si>
  <si>
    <t>opr cleaning mesin dan 5 s</t>
  </si>
  <si>
    <t>leak test error</t>
  </si>
  <si>
    <t>zero leak teast</t>
  </si>
  <si>
    <t>PM activitu,cleaning&amp;pergantian part yg rusak</t>
  </si>
  <si>
    <t>PM activitu,cleaning &amp; ganti part yg rusak</t>
  </si>
  <si>
    <t>pengganti opr packing</t>
  </si>
  <si>
    <t>Bop Unpack Line 1</t>
  </si>
  <si>
    <t>kerusakan mesin screw tigtening 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</si>
</sst>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(* #,##0_);_(* \(#,##0\);_(* &quot;-&quot;_);_(@_)"/>
    <numFmt numFmtId="164" formatCode="[$-409]#,##0.00\ ;[Red]\(#,##0.00\)"/>
    <numFmt numFmtId="165" formatCode="\ * #,##0.00\ ;\ * \(#,##0.00\);\ * \-#\ ;\ @\ "/>
    <numFmt numFmtId="166" formatCode="ddd"/>
    <numFmt numFmtId="167" formatCode="0\ "/>
    <numFmt numFmtId="168" formatCode="\ * #,##0\ ;\ * \(#,##0\);\ * &quot;- &quot;;\ @\ "/>
    <numFmt numFmtId="169" formatCode="[$-409]#,##0\ ;[Red]\(#,##0\)"/>
    <numFmt numFmtId="170" formatCode="\¥#,##0.00;[Red]&quot;¥-&quot;#,##0.00"/>
    <numFmt numFmtId="171" formatCode="0.0%"/>
    <numFmt numFmtId="172" formatCode="0.0"/>
    <numFmt numFmtId="173" formatCode="#,##0.0"/>
    <numFmt numFmtId="174" formatCode="0.00\ "/>
    <numFmt numFmtId="175" formatCode="[$-409]mmm\-yy;@"/>
    <numFmt numFmtId="176" formatCode="[$-409]d\-mmm\-yy;@"/>
    <numFmt numFmtId="177" formatCode="0.0\ "/>
    <numFmt numFmtId="178" formatCode="[$-409]m/d/yyyy"/>
    <numFmt numFmtId="179" formatCode="[h]:mm"/>
    <numFmt numFmtId="180" formatCode="[$-409]h:mm"/>
    <numFmt numFmtId="181" formatCode="\ * #,##0.0\ ;\ * \(#,##0.0\);\ * \-#\ ;\ @\ "/>
    <numFmt numFmtId="182" formatCode="[$-409]mmm\-yy"/>
    <numFmt numFmtId="183" formatCode="_(* #,##0.0_);_(* \(#,##0.0\);_(* &quot;-&quot;_);_(@_)"/>
  </numFmts>
  <fonts count="81">
    <font>
      <sz val="11"/>
      <name val="ＭＳ Ｐゴシック"/>
      <charset val="1"/>
    </font>
    <font>
      <b/>
      <sz val="11"/>
      <name val="ＭＳ Ｐゴシック"/>
      <charset val="1"/>
    </font>
    <font>
      <b/>
      <sz val="7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name val="ＭＳ Ｐゴシック"/>
      <charset val="1"/>
    </font>
    <font>
      <b/>
      <sz val="1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ＭＳ ゴシック"/>
      <charset val="1"/>
    </font>
    <font>
      <sz val="9"/>
      <name val="ＭＳ ゴシック"/>
      <charset val="1"/>
    </font>
    <font>
      <sz val="24"/>
      <name val="ＭＳ ゴシック"/>
      <charset val="1"/>
    </font>
    <font>
      <sz val="11"/>
      <name val="ＭＳ ゴシック"/>
      <charset val="1"/>
    </font>
    <font>
      <sz val="9"/>
      <name val="ＭＳ Ｐゴシック"/>
      <charset val="1"/>
    </font>
    <font>
      <sz val="9"/>
      <color rgb="FFFF0000"/>
      <name val="ＭＳ ゴシック"/>
      <charset val="1"/>
    </font>
    <font>
      <sz val="11"/>
      <name val="Arial"/>
      <family val="2"/>
    </font>
    <font>
      <b/>
      <sz val="36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sz val="16"/>
      <color rgb="FF000000"/>
      <name val="Calibri"/>
      <family val="2"/>
    </font>
    <font>
      <sz val="16"/>
      <color rgb="FF000000"/>
      <name val="Arial"/>
      <family val="2"/>
    </font>
    <font>
      <sz val="14"/>
      <color rgb="FF000000"/>
      <name val="Arial"/>
      <family val="2"/>
    </font>
    <font>
      <sz val="12"/>
      <name val="Arial"/>
      <family val="2"/>
    </font>
    <font>
      <b/>
      <sz val="20"/>
      <color rgb="FF000000"/>
      <name val="Arial"/>
      <family val="2"/>
    </font>
    <font>
      <b/>
      <i/>
      <sz val="20"/>
      <name val="Arial"/>
      <family val="2"/>
    </font>
    <font>
      <sz val="12"/>
      <name val="ＭＳ Ｐゴシック"/>
      <charset val="1"/>
    </font>
    <font>
      <sz val="14"/>
      <name val="ＭＳ Ｐゴシック"/>
      <charset val="1"/>
    </font>
    <font>
      <sz val="8"/>
      <name val="ＭＳ Ｐゴシック"/>
      <charset val="1"/>
    </font>
    <font>
      <b/>
      <sz val="22"/>
      <color rgb="FF000000"/>
      <name val="Calibri"/>
      <family val="2"/>
    </font>
    <font>
      <b/>
      <sz val="12"/>
      <name val="ＭＳ Ｐゴシック"/>
      <charset val="1"/>
    </font>
    <font>
      <b/>
      <sz val="10"/>
      <name val="ＭＳ Ｐゴシック"/>
      <charset val="1"/>
    </font>
    <font>
      <sz val="10"/>
      <color rgb="FF000000"/>
      <name val="Arial Unicode MS"/>
      <family val="2"/>
    </font>
    <font>
      <sz val="10"/>
      <color rgb="FF000000"/>
      <name val="Arial Narrow"/>
      <family val="2"/>
    </font>
    <font>
      <sz val="11"/>
      <color rgb="FFFFFFFF"/>
      <name val="ＭＳ Ｐゴシック"/>
      <charset val="1"/>
    </font>
    <font>
      <sz val="10.5"/>
      <name val="ＭＳ Ｐゴシック"/>
      <charset val="1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b/>
      <sz val="10"/>
      <color rgb="FF000000"/>
      <name val="Verdana"/>
      <family val="2"/>
    </font>
    <font>
      <sz val="10"/>
      <color rgb="FFFFFFFF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1F497D"/>
      <name val="Calibri"/>
      <family val="2"/>
    </font>
    <font>
      <b/>
      <sz val="13"/>
      <color rgb="FF1F497D"/>
      <name val="Calibri"/>
      <family val="2"/>
    </font>
    <font>
      <b/>
      <sz val="18"/>
      <color rgb="FF1F497D"/>
      <name val="Cambria"/>
      <family val="1"/>
    </font>
    <font>
      <sz val="11"/>
      <color rgb="FF006100"/>
      <name val="Calibri"/>
      <family val="2"/>
    </font>
    <font>
      <sz val="11"/>
      <color rgb="FFFFFFFF"/>
      <name val="Calibri"/>
      <family val="2"/>
    </font>
    <font>
      <b/>
      <sz val="11"/>
      <color rgb="FFFA7D00"/>
      <name val="Calibri"/>
      <family val="2"/>
    </font>
    <font>
      <sz val="11"/>
      <color rgb="FF000000"/>
      <name val="ＭＳ Ｐゴシック"/>
      <charset val="1"/>
    </font>
    <font>
      <sz val="11"/>
      <color rgb="FF9C0006"/>
      <name val="Calibri"/>
      <family val="2"/>
    </font>
    <font>
      <b/>
      <sz val="15"/>
      <color rgb="FF1F497D"/>
      <name val="Calibri"/>
      <family val="2"/>
    </font>
    <font>
      <i/>
      <sz val="11"/>
      <color rgb="FF7F7F7F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1"/>
      <color rgb="FF000000"/>
      <name val="Meiryo UI"/>
      <family val="2"/>
      <charset val="128"/>
    </font>
    <font>
      <sz val="11"/>
      <color rgb="FFFF0000"/>
      <name val="Calibri"/>
      <family val="2"/>
    </font>
    <font>
      <b/>
      <sz val="11"/>
      <color rgb="FF3F3F3F"/>
      <name val="Calibri"/>
      <family val="2"/>
    </font>
    <font>
      <b/>
      <sz val="11"/>
      <color rgb="FF000000"/>
      <name val="Calibri"/>
      <family val="2"/>
    </font>
    <font>
      <sz val="14"/>
      <name val="ＭＳ 明朝"/>
      <charset val="1"/>
    </font>
    <font>
      <sz val="11"/>
      <name val="ＭＳ Ｐゴシック"/>
      <charset val="1"/>
    </font>
    <font>
      <sz val="11"/>
      <color theme="1"/>
      <name val="ＭＳ Ｐゴシック"/>
    </font>
    <font>
      <i/>
      <sz val="11"/>
      <name val="Arial"/>
      <family val="2"/>
    </font>
    <font>
      <b/>
      <sz val="11"/>
      <name val="ＭＳ Ｐゴシック"/>
    </font>
    <font>
      <sz val="10"/>
      <name val="Times New Roman"/>
      <family val="1"/>
    </font>
    <font>
      <sz val="16"/>
      <name val="ＭＳ Ｐゴシック"/>
      <charset val="1"/>
    </font>
    <font>
      <b/>
      <sz val="11"/>
      <name val="ＭＳ Ｐゴシック"/>
      <family val="3"/>
      <charset val="128"/>
    </font>
    <font>
      <b/>
      <sz val="14"/>
      <color rgb="FF000000"/>
      <name val="Arial"/>
      <family val="2"/>
    </font>
    <font>
      <sz val="11"/>
      <name val="ＭＳ Ｐゴシック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name val="Calibri"/>
      <family val="2"/>
    </font>
    <font>
      <b/>
      <sz val="11"/>
      <color rgb="FF0000FF"/>
      <name val="ＭＳ Ｐゴシック"/>
    </font>
  </fonts>
  <fills count="59">
    <fill>
      <patternFill patternType="none"/>
    </fill>
    <fill>
      <patternFill patternType="gray125"/>
    </fill>
    <fill>
      <patternFill patternType="solid">
        <fgColor rgb="FFFFCC66"/>
        <bgColor rgb="FFFFCC99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CC66"/>
      </patternFill>
    </fill>
    <fill>
      <patternFill patternType="solid">
        <fgColor rgb="FFFDEADA"/>
        <bgColor rgb="FFEBF1DE"/>
      </patternFill>
    </fill>
    <fill>
      <patternFill patternType="solid">
        <fgColor rgb="FFFFFFCC"/>
        <bgColor rgb="FFEBF1DE"/>
      </patternFill>
    </fill>
    <fill>
      <patternFill patternType="solid">
        <fgColor rgb="FFFFCC99"/>
        <bgColor rgb="FFFAC090"/>
      </patternFill>
    </fill>
    <fill>
      <patternFill patternType="solid">
        <fgColor rgb="FFCCFFFF"/>
        <bgColor rgb="FFDBEEF4"/>
      </patternFill>
    </fill>
    <fill>
      <patternFill patternType="solid">
        <fgColor rgb="FFFF0000"/>
        <bgColor rgb="FFBE0405"/>
      </patternFill>
    </fill>
    <fill>
      <patternFill patternType="solid">
        <fgColor rgb="FFB7DEE8"/>
        <bgColor rgb="FFB9CDE5"/>
      </patternFill>
    </fill>
    <fill>
      <patternFill patternType="solid">
        <fgColor rgb="FFA6A6A6"/>
        <bgColor rgb="FFB2B2B2"/>
      </patternFill>
    </fill>
    <fill>
      <patternFill patternType="solid">
        <fgColor rgb="FFEBF1DE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E6E0EC"/>
        <bgColor rgb="FFDCE6F2"/>
      </patternFill>
    </fill>
    <fill>
      <patternFill patternType="solid">
        <fgColor rgb="FFB9CDE5"/>
        <bgColor rgb="FFB7DEE8"/>
      </patternFill>
    </fill>
    <fill>
      <patternFill patternType="solid">
        <fgColor rgb="FFC6EFCE"/>
        <bgColor rgb="FFCCFFCC"/>
      </patternFill>
    </fill>
    <fill>
      <patternFill patternType="solid">
        <fgColor rgb="FFC3D69B"/>
        <bgColor rgb="FFCCCCCC"/>
      </patternFill>
    </fill>
    <fill>
      <patternFill patternType="solid">
        <fgColor rgb="FFF2DCDB"/>
        <bgColor rgb="FFE6E0EC"/>
      </patternFill>
    </fill>
    <fill>
      <patternFill patternType="solid">
        <fgColor rgb="FF8064A2"/>
        <bgColor rgb="FF7F7F7F"/>
      </patternFill>
    </fill>
    <fill>
      <patternFill patternType="solid">
        <fgColor rgb="FFF2F2F2"/>
        <bgColor rgb="FFEBF1DE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CCCCC"/>
      </patternFill>
    </fill>
    <fill>
      <patternFill patternType="darkGray">
        <fgColor rgb="FFEC89C8"/>
        <bgColor rgb="FFB3A2C7"/>
      </patternFill>
    </fill>
    <fill>
      <patternFill patternType="solid">
        <fgColor rgb="FFFCD5B5"/>
        <bgColor rgb="FFFFCC99"/>
      </patternFill>
    </fill>
    <fill>
      <patternFill patternType="solid">
        <fgColor rgb="FF97B5D9"/>
        <bgColor rgb="FF97B8E2"/>
      </patternFill>
    </fill>
    <fill>
      <patternFill patternType="solid">
        <fgColor rgb="FFB3A2C7"/>
        <bgColor rgb="FFA6A6A6"/>
      </patternFill>
    </fill>
    <fill>
      <patternFill patternType="solid">
        <fgColor rgb="FF97B8E2"/>
        <bgColor rgb="FF97B5D9"/>
      </patternFill>
    </fill>
    <fill>
      <patternFill patternType="solid">
        <fgColor rgb="FFFAC090"/>
        <bgColor rgb="FFFFCC99"/>
      </patternFill>
    </fill>
    <fill>
      <patternFill patternType="solid">
        <fgColor rgb="FF4F81BD"/>
        <bgColor rgb="FF4EAACB"/>
      </patternFill>
    </fill>
    <fill>
      <patternFill patternType="darkGray">
        <fgColor rgb="FF936E0E"/>
        <bgColor rgb="FF7F7F7F"/>
      </patternFill>
    </fill>
    <fill>
      <patternFill patternType="solid">
        <fgColor rgb="FF93D051"/>
        <bgColor rgb="FFC3D69B"/>
      </patternFill>
    </fill>
    <fill>
      <patternFill patternType="solid">
        <fgColor rgb="FF03AC7A"/>
        <bgColor rgb="FF4EAACB"/>
      </patternFill>
    </fill>
    <fill>
      <patternFill patternType="solid">
        <fgColor rgb="FFF79646"/>
        <bgColor rgb="FFED7D31"/>
      </patternFill>
    </fill>
    <fill>
      <patternFill patternType="solid">
        <fgColor rgb="FFFFC7CE"/>
        <bgColor rgb="FFFCD5B5"/>
      </patternFill>
    </fill>
    <fill>
      <patternFill patternType="solid">
        <fgColor rgb="FFFFEB9C"/>
        <bgColor rgb="FFFCD5B5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C0C0C0"/>
      </patternFill>
    </fill>
    <fill>
      <patternFill patternType="solid">
        <fgColor theme="0" tint="-0.34998626667073579"/>
        <bgColor rgb="FFA6A6A6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/>
        <bgColor rgb="FFEBF1DE"/>
      </patternFill>
    </fill>
    <fill>
      <patternFill patternType="solid">
        <fgColor rgb="FFFF0000"/>
        <bgColor rgb="FFEBF1DE"/>
      </patternFill>
    </fill>
    <fill>
      <patternFill patternType="solid">
        <fgColor rgb="FFFF33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BF1DE"/>
      </patternFill>
    </fill>
    <fill>
      <patternFill patternType="solid">
        <fgColor theme="7" tint="0.79998168889431442"/>
        <bgColor rgb="FFEBF1D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rgb="FFDBEEF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  <border>
      <left/>
      <right style="dashed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969696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969696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uble">
        <color rgb="FF006000"/>
      </left>
      <right style="double">
        <color rgb="FF006000"/>
      </right>
      <top style="double">
        <color rgb="FF006000"/>
      </top>
      <bottom style="double">
        <color rgb="FF006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97B5D9"/>
      </bottom>
      <diagonal/>
    </border>
    <border>
      <left/>
      <right/>
      <top/>
      <bottom style="thick">
        <color rgb="FF97B5D9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double">
        <color rgb="FFFA7D00"/>
      </bottom>
      <diagonal/>
    </border>
    <border>
      <left style="thin">
        <color rgb="FF006000"/>
      </left>
      <right style="thin">
        <color rgb="FF006000"/>
      </right>
      <top style="thin">
        <color rgb="FF006000"/>
      </top>
      <bottom style="thin">
        <color rgb="FF006000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rgb="FF969696"/>
      </bottom>
      <diagonal/>
    </border>
    <border>
      <left style="thin">
        <color auto="1"/>
      </left>
      <right style="medium">
        <color indexed="64"/>
      </right>
      <top style="thin">
        <color rgb="FF969696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/>
      <right style="dashed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11">
    <xf numFmtId="0" fontId="0" fillId="0" borderId="0"/>
    <xf numFmtId="165" fontId="68" fillId="0" borderId="0" applyBorder="0" applyProtection="0"/>
    <xf numFmtId="9" fontId="68" fillId="0" borderId="0" applyBorder="0" applyProtection="0"/>
    <xf numFmtId="0" fontId="49" fillId="15" borderId="0" applyBorder="0" applyProtection="0"/>
    <xf numFmtId="0" fontId="49" fillId="16" borderId="0" applyBorder="0" applyProtection="0"/>
    <xf numFmtId="0" fontId="49" fillId="15" borderId="0" applyBorder="0" applyProtection="0"/>
    <xf numFmtId="0" fontId="50" fillId="0" borderId="106" applyProtection="0"/>
    <xf numFmtId="0" fontId="49" fillId="15" borderId="0" applyBorder="0" applyProtection="0"/>
    <xf numFmtId="0" fontId="49" fillId="0" borderId="0"/>
    <xf numFmtId="0" fontId="49" fillId="15" borderId="0" applyBorder="0" applyProtection="0"/>
    <xf numFmtId="0" fontId="54" fillId="21" borderId="0" applyBorder="0" applyProtection="0"/>
    <xf numFmtId="0" fontId="52" fillId="0" borderId="0" applyBorder="0" applyProtection="0"/>
    <xf numFmtId="0" fontId="49" fillId="18" borderId="0" applyBorder="0" applyProtection="0"/>
    <xf numFmtId="0" fontId="49" fillId="18" borderId="0" applyBorder="0" applyProtection="0"/>
    <xf numFmtId="0" fontId="49" fillId="16" borderId="0" applyBorder="0" applyProtection="0"/>
    <xf numFmtId="0" fontId="49" fillId="18" borderId="0" applyBorder="0" applyProtection="0"/>
    <xf numFmtId="0" fontId="54" fillId="23" borderId="0" applyBorder="0" applyProtection="0"/>
    <xf numFmtId="0" fontId="49" fillId="22" borderId="0" applyBorder="0" applyProtection="0"/>
    <xf numFmtId="0" fontId="49" fillId="16" borderId="0" applyBorder="0" applyProtection="0"/>
    <xf numFmtId="0" fontId="49" fillId="16" borderId="0" applyBorder="0" applyProtection="0"/>
    <xf numFmtId="0" fontId="49" fillId="22" borderId="0" applyBorder="0" applyProtection="0"/>
    <xf numFmtId="165" fontId="68" fillId="0" borderId="0" applyBorder="0" applyProtection="0"/>
    <xf numFmtId="0" fontId="49" fillId="22" borderId="0" applyBorder="0" applyProtection="0"/>
    <xf numFmtId="0" fontId="49" fillId="22" borderId="0" applyBorder="0" applyProtection="0"/>
    <xf numFmtId="0" fontId="49" fillId="18" borderId="0" applyBorder="0" applyProtection="0"/>
    <xf numFmtId="0" fontId="49" fillId="17" borderId="0" applyBorder="0" applyProtection="0"/>
    <xf numFmtId="0" fontId="49" fillId="17" borderId="0" applyBorder="0" applyProtection="0"/>
    <xf numFmtId="0" fontId="5" fillId="0" borderId="0"/>
    <xf numFmtId="0" fontId="49" fillId="17" borderId="0" applyBorder="0" applyProtection="0"/>
    <xf numFmtId="0" fontId="49" fillId="17" borderId="0" applyBorder="0" applyProtection="0"/>
    <xf numFmtId="0" fontId="49" fillId="8" borderId="0" applyBorder="0" applyProtection="0"/>
    <xf numFmtId="0" fontId="49" fillId="8" borderId="0" applyBorder="0" applyProtection="0"/>
    <xf numFmtId="0" fontId="49" fillId="0" borderId="0"/>
    <xf numFmtId="0" fontId="49" fillId="8" borderId="0" applyBorder="0" applyProtection="0"/>
    <xf numFmtId="0" fontId="55" fillId="24" borderId="105" applyProtection="0"/>
    <xf numFmtId="0" fontId="49" fillId="8" borderId="0" applyBorder="0" applyProtection="0"/>
    <xf numFmtId="0" fontId="49" fillId="19" borderId="0" applyBorder="0" applyProtection="0"/>
    <xf numFmtId="0" fontId="49" fillId="19" borderId="0" applyBorder="0" applyProtection="0"/>
    <xf numFmtId="0" fontId="49" fillId="19" borderId="0" applyBorder="0" applyProtection="0"/>
    <xf numFmtId="0" fontId="49" fillId="19" borderId="0" applyBorder="0" applyProtection="0"/>
    <xf numFmtId="0" fontId="49" fillId="25" borderId="0" applyBorder="0" applyProtection="0"/>
    <xf numFmtId="0" fontId="49" fillId="25" borderId="0" applyBorder="0" applyProtection="0"/>
    <xf numFmtId="0" fontId="49" fillId="25" borderId="0" applyBorder="0" applyProtection="0"/>
    <xf numFmtId="0" fontId="49" fillId="25" borderId="0" applyBorder="0" applyProtection="0"/>
    <xf numFmtId="0" fontId="49" fillId="26" borderId="0" applyBorder="0" applyProtection="0"/>
    <xf numFmtId="0" fontId="49" fillId="26" borderId="0" applyBorder="0" applyProtection="0"/>
    <xf numFmtId="0" fontId="49" fillId="26" borderId="0" applyBorder="0" applyProtection="0"/>
    <xf numFmtId="0" fontId="49" fillId="26" borderId="0" applyBorder="0" applyProtection="0"/>
    <xf numFmtId="0" fontId="49" fillId="27" borderId="0" applyBorder="0" applyProtection="0"/>
    <xf numFmtId="9" fontId="68" fillId="0" borderId="0" applyBorder="0" applyProtection="0"/>
    <xf numFmtId="0" fontId="49" fillId="27" borderId="0" applyBorder="0" applyProtection="0"/>
    <xf numFmtId="0" fontId="49" fillId="27" borderId="0" applyBorder="0" applyProtection="0"/>
    <xf numFmtId="9" fontId="68" fillId="0" borderId="0" applyBorder="0" applyProtection="0"/>
    <xf numFmtId="0" fontId="49" fillId="27" borderId="0" applyBorder="0" applyProtection="0"/>
    <xf numFmtId="0" fontId="49" fillId="13" borderId="0" applyBorder="0" applyProtection="0"/>
    <xf numFmtId="165" fontId="68" fillId="0" borderId="0" applyBorder="0" applyProtection="0"/>
    <xf numFmtId="0" fontId="49" fillId="13" borderId="0" applyBorder="0" applyProtection="0"/>
    <xf numFmtId="165" fontId="68" fillId="0" borderId="0" applyBorder="0" applyProtection="0"/>
    <xf numFmtId="0" fontId="49" fillId="13" borderId="0" applyBorder="0" applyProtection="0"/>
    <xf numFmtId="165" fontId="68" fillId="0" borderId="0" applyBorder="0" applyProtection="0"/>
    <xf numFmtId="0" fontId="49" fillId="13" borderId="0" applyBorder="0" applyProtection="0"/>
    <xf numFmtId="0" fontId="49" fillId="29" borderId="0" applyBorder="0" applyProtection="0"/>
    <xf numFmtId="0" fontId="49" fillId="29" borderId="0" applyBorder="0" applyProtection="0"/>
    <xf numFmtId="0" fontId="49" fillId="29" borderId="0" applyBorder="0" applyProtection="0"/>
    <xf numFmtId="0" fontId="49" fillId="29" borderId="0" applyBorder="0" applyProtection="0"/>
    <xf numFmtId="165" fontId="68" fillId="0" borderId="0" applyBorder="0" applyProtection="0"/>
    <xf numFmtId="165" fontId="68" fillId="0" borderId="0" applyBorder="0" applyProtection="0"/>
    <xf numFmtId="0" fontId="54" fillId="30" borderId="0" applyBorder="0" applyProtection="0"/>
    <xf numFmtId="0" fontId="54" fillId="28" borderId="0" applyBorder="0" applyProtection="0"/>
    <xf numFmtId="0" fontId="54" fillId="31" borderId="0" applyBorder="0" applyProtection="0"/>
    <xf numFmtId="0" fontId="54" fillId="32" borderId="0" applyBorder="0" applyProtection="0"/>
    <xf numFmtId="9" fontId="68" fillId="0" borderId="0" applyBorder="0" applyProtection="0"/>
    <xf numFmtId="0" fontId="54" fillId="33" borderId="0" applyBorder="0" applyProtection="0"/>
    <xf numFmtId="0" fontId="54" fillId="34" borderId="0" applyBorder="0" applyProtection="0"/>
    <xf numFmtId="0" fontId="54" fillId="35" borderId="0" applyBorder="0" applyProtection="0"/>
    <xf numFmtId="0" fontId="54" fillId="36" borderId="0" applyBorder="0" applyProtection="0"/>
    <xf numFmtId="0" fontId="54" fillId="37" borderId="0" applyBorder="0" applyProtection="0"/>
    <xf numFmtId="0" fontId="54" fillId="38" borderId="0" applyBorder="0" applyProtection="0"/>
    <xf numFmtId="0" fontId="57" fillId="39" borderId="0" applyBorder="0" applyProtection="0"/>
    <xf numFmtId="0" fontId="49" fillId="0" borderId="0"/>
    <xf numFmtId="0" fontId="48" fillId="14" borderId="103" applyProtection="0"/>
    <xf numFmtId="165" fontId="68" fillId="0" borderId="0" applyBorder="0" applyProtection="0"/>
    <xf numFmtId="169" fontId="68" fillId="0" borderId="0" applyBorder="0" applyProtection="0"/>
    <xf numFmtId="165" fontId="68" fillId="0" borderId="0" applyBorder="0" applyProtection="0"/>
    <xf numFmtId="169" fontId="68" fillId="0" borderId="0" applyBorder="0" applyProtection="0"/>
    <xf numFmtId="169" fontId="68" fillId="0" borderId="0" applyBorder="0" applyProtection="0"/>
    <xf numFmtId="169" fontId="68" fillId="0" borderId="0" applyBorder="0" applyProtection="0"/>
    <xf numFmtId="168" fontId="68" fillId="0" borderId="0" applyBorder="0" applyProtection="0"/>
    <xf numFmtId="165" fontId="68" fillId="0" borderId="0" applyBorder="0" applyProtection="0"/>
    <xf numFmtId="168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8" fontId="68" fillId="0" borderId="0" applyBorder="0" applyProtection="0"/>
    <xf numFmtId="168" fontId="68" fillId="0" borderId="0" applyBorder="0" applyProtection="0"/>
    <xf numFmtId="165" fontId="68" fillId="0" borderId="0" applyBorder="0" applyProtection="0"/>
    <xf numFmtId="164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9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4" fontId="68" fillId="0" borderId="0" applyBorder="0" applyProtection="0"/>
    <xf numFmtId="165" fontId="68" fillId="0" borderId="0" applyBorder="0" applyProtection="0"/>
    <xf numFmtId="0" fontId="68" fillId="9" borderId="64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0" fontId="68" fillId="9" borderId="104" applyProtection="0"/>
    <xf numFmtId="164" fontId="68" fillId="0" borderId="0" applyBorder="0" applyProtection="0"/>
    <xf numFmtId="9" fontId="68" fillId="0" borderId="0" applyBorder="0" applyProtection="0"/>
    <xf numFmtId="0" fontId="68" fillId="9" borderId="104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4" fontId="68" fillId="0" borderId="0" applyBorder="0" applyProtection="0"/>
    <xf numFmtId="165" fontId="68" fillId="0" borderId="0" applyBorder="0" applyProtection="0"/>
    <xf numFmtId="170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165" fontId="68" fillId="0" borderId="0" applyBorder="0" applyProtection="0"/>
    <xf numFmtId="0" fontId="5" fillId="0" borderId="0"/>
    <xf numFmtId="165" fontId="68" fillId="0" borderId="0" applyBorder="0" applyProtection="0"/>
    <xf numFmtId="165" fontId="68" fillId="0" borderId="0" applyBorder="0" applyProtection="0"/>
    <xf numFmtId="0" fontId="56" fillId="0" borderId="0">
      <alignment vertical="center"/>
    </xf>
    <xf numFmtId="165" fontId="68" fillId="0" borderId="0" applyBorder="0" applyProtection="0"/>
    <xf numFmtId="165" fontId="68" fillId="0" borderId="0" applyBorder="0" applyProtection="0"/>
    <xf numFmtId="0" fontId="56" fillId="0" borderId="0">
      <alignment vertical="center"/>
    </xf>
    <xf numFmtId="165" fontId="68" fillId="0" borderId="0" applyBorder="0" applyProtection="0"/>
    <xf numFmtId="0" fontId="53" fillId="20" borderId="0" applyBorder="0" applyProtection="0"/>
    <xf numFmtId="165" fontId="68" fillId="0" borderId="0" applyBorder="0" applyProtection="0"/>
    <xf numFmtId="164" fontId="68" fillId="0" borderId="0" applyBorder="0" applyProtection="0"/>
    <xf numFmtId="165" fontId="68" fillId="0" borderId="0" applyBorder="0" applyProtection="0"/>
    <xf numFmtId="164" fontId="68" fillId="0" borderId="0" applyBorder="0" applyProtection="0"/>
    <xf numFmtId="165" fontId="68" fillId="0" borderId="0" applyBorder="0" applyProtection="0"/>
    <xf numFmtId="164" fontId="68" fillId="0" borderId="0" applyBorder="0" applyProtection="0"/>
    <xf numFmtId="165" fontId="68" fillId="0" borderId="0" applyBorder="0" applyProtection="0"/>
    <xf numFmtId="164" fontId="68" fillId="0" borderId="0" applyBorder="0" applyProtection="0"/>
    <xf numFmtId="0" fontId="59" fillId="0" borderId="0" applyBorder="0" applyProtection="0"/>
    <xf numFmtId="0" fontId="58" fillId="0" borderId="108" applyProtection="0"/>
    <xf numFmtId="0" fontId="51" fillId="0" borderId="107" applyProtection="0"/>
    <xf numFmtId="0" fontId="50" fillId="0" borderId="0" applyBorder="0" applyProtection="0"/>
    <xf numFmtId="0" fontId="60" fillId="10" borderId="105" applyProtection="0"/>
    <xf numFmtId="0" fontId="61" fillId="0" borderId="109" applyProtection="0"/>
    <xf numFmtId="0" fontId="62" fillId="40" borderId="0" applyBorder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3" fillId="0" borderId="0"/>
    <xf numFmtId="0" fontId="49" fillId="0" borderId="0">
      <alignment vertical="center"/>
    </xf>
    <xf numFmtId="0" fontId="49" fillId="0" borderId="0"/>
    <xf numFmtId="0" fontId="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>
      <alignment vertical="center"/>
    </xf>
    <xf numFmtId="0" fontId="49" fillId="0" borderId="0">
      <alignment vertical="center"/>
    </xf>
    <xf numFmtId="0" fontId="68" fillId="0" borderId="0"/>
    <xf numFmtId="0" fontId="5" fillId="0" borderId="0"/>
    <xf numFmtId="0" fontId="5" fillId="0" borderId="0"/>
    <xf numFmtId="0" fontId="68" fillId="0" borderId="0"/>
    <xf numFmtId="0" fontId="49" fillId="0" borderId="0"/>
    <xf numFmtId="0" fontId="68" fillId="0" borderId="0"/>
    <xf numFmtId="0" fontId="56" fillId="0" borderId="0">
      <alignment vertical="center"/>
    </xf>
    <xf numFmtId="0" fontId="68" fillId="0" borderId="0"/>
    <xf numFmtId="0" fontId="56" fillId="0" borderId="0">
      <alignment vertical="center"/>
    </xf>
    <xf numFmtId="0" fontId="68" fillId="0" borderId="0"/>
    <xf numFmtId="0" fontId="68" fillId="9" borderId="104" applyProtection="0"/>
    <xf numFmtId="0" fontId="68" fillId="9" borderId="104" applyProtection="0"/>
    <xf numFmtId="0" fontId="65" fillId="24" borderId="110" applyProtection="0"/>
    <xf numFmtId="9" fontId="68" fillId="0" borderId="0" applyBorder="0" applyProtection="0"/>
    <xf numFmtId="9" fontId="68" fillId="0" borderId="0" applyBorder="0" applyProtection="0"/>
    <xf numFmtId="9" fontId="68" fillId="0" borderId="0" applyBorder="0" applyProtection="0"/>
    <xf numFmtId="9" fontId="68" fillId="0" borderId="0" applyBorder="0" applyProtection="0"/>
    <xf numFmtId="9" fontId="68" fillId="0" borderId="0" applyBorder="0" applyProtection="0"/>
    <xf numFmtId="9" fontId="68" fillId="0" borderId="0" applyBorder="0" applyProtection="0"/>
    <xf numFmtId="9" fontId="68" fillId="0" borderId="0" applyBorder="0" applyProtection="0"/>
    <xf numFmtId="0" fontId="66" fillId="0" borderId="111" applyProtection="0"/>
    <xf numFmtId="0" fontId="64" fillId="0" borderId="0" applyBorder="0" applyProtection="0"/>
    <xf numFmtId="0" fontId="68" fillId="9" borderId="64" applyProtection="0"/>
    <xf numFmtId="0" fontId="67" fillId="0" borderId="0"/>
    <xf numFmtId="168" fontId="68" fillId="0" borderId="0" applyBorder="0" applyProtection="0"/>
    <xf numFmtId="169" fontId="68" fillId="0" borderId="0" applyBorder="0" applyProtection="0"/>
    <xf numFmtId="0" fontId="68" fillId="0" borderId="0"/>
    <xf numFmtId="0" fontId="68" fillId="0" borderId="0"/>
    <xf numFmtId="0" fontId="72" fillId="0" borderId="0"/>
    <xf numFmtId="0" fontId="77" fillId="0" borderId="0"/>
  </cellStyleXfs>
  <cellXfs count="67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49" fontId="0" fillId="0" borderId="2" xfId="0" applyNumberFormat="1" applyBorder="1"/>
    <xf numFmtId="172" fontId="0" fillId="0" borderId="2" xfId="0" applyNumberFormat="1" applyBorder="1"/>
    <xf numFmtId="173" fontId="0" fillId="0" borderId="2" xfId="0" applyNumberFormat="1" applyBorder="1"/>
    <xf numFmtId="0" fontId="0" fillId="0" borderId="3" xfId="0" applyBorder="1"/>
    <xf numFmtId="49" fontId="0" fillId="0" borderId="3" xfId="0" applyNumberFormat="1" applyBorder="1"/>
    <xf numFmtId="172" fontId="0" fillId="0" borderId="3" xfId="0" applyNumberFormat="1" applyBorder="1"/>
    <xf numFmtId="173" fontId="0" fillId="0" borderId="3" xfId="0" applyNumberFormat="1" applyBorder="1"/>
    <xf numFmtId="173" fontId="1" fillId="3" borderId="1" xfId="0" applyNumberFormat="1" applyFont="1" applyFill="1" applyBorder="1"/>
    <xf numFmtId="172" fontId="1" fillId="3" borderId="1" xfId="0" applyNumberFormat="1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righ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right" vertical="center"/>
    </xf>
    <xf numFmtId="0" fontId="6" fillId="0" borderId="19" xfId="0" applyFont="1" applyBorder="1" applyAlignment="1">
      <alignment horizontal="right" vertical="center" wrapText="1"/>
    </xf>
    <xf numFmtId="0" fontId="8" fillId="3" borderId="8" xfId="0" applyFont="1" applyFill="1" applyBorder="1"/>
    <xf numFmtId="3" fontId="8" fillId="3" borderId="8" xfId="0" applyNumberFormat="1" applyFont="1" applyFill="1" applyBorder="1"/>
    <xf numFmtId="171" fontId="8" fillId="3" borderId="8" xfId="2" applyNumberFormat="1" applyFont="1" applyFill="1" applyBorder="1" applyProtection="1"/>
    <xf numFmtId="0" fontId="10" fillId="0" borderId="22" xfId="0" applyFont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24" xfId="0" applyFont="1" applyBorder="1" applyAlignment="1">
      <alignment vertical="center"/>
    </xf>
    <xf numFmtId="0" fontId="8" fillId="3" borderId="18" xfId="0" applyFont="1" applyFill="1" applyBorder="1"/>
    <xf numFmtId="0" fontId="8" fillId="3" borderId="18" xfId="0" applyFont="1" applyFill="1" applyBorder="1" applyAlignment="1">
      <alignment horizontal="right"/>
    </xf>
    <xf numFmtId="0" fontId="8" fillId="0" borderId="0" xfId="0" applyFont="1" applyProtection="1">
      <protection locked="0"/>
    </xf>
    <xf numFmtId="49" fontId="13" fillId="0" borderId="0" xfId="0" applyNumberFormat="1" applyFont="1" applyAlignment="1" applyProtection="1">
      <alignment horizontal="center" vertical="center"/>
      <protection locked="0"/>
    </xf>
    <xf numFmtId="167" fontId="13" fillId="0" borderId="0" xfId="0" applyNumberFormat="1" applyFont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vertical="center"/>
      <protection locked="0"/>
    </xf>
    <xf numFmtId="174" fontId="14" fillId="0" borderId="0" xfId="0" applyNumberFormat="1" applyFont="1" applyAlignment="1" applyProtection="1">
      <alignment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 vertical="center"/>
      <protection locked="0"/>
    </xf>
    <xf numFmtId="49" fontId="13" fillId="0" borderId="10" xfId="0" applyNumberFormat="1" applyFont="1" applyBorder="1" applyAlignment="1" applyProtection="1">
      <alignment horizontal="left" vertical="center"/>
      <protection locked="0"/>
    </xf>
    <xf numFmtId="49" fontId="13" fillId="0" borderId="13" xfId="0" applyNumberFormat="1" applyFont="1" applyBorder="1" applyAlignment="1" applyProtection="1">
      <alignment horizontal="left" vertical="center"/>
      <protection locked="0"/>
    </xf>
    <xf numFmtId="49" fontId="13" fillId="3" borderId="26" xfId="0" applyNumberFormat="1" applyFont="1" applyFill="1" applyBorder="1" applyAlignment="1" applyProtection="1">
      <alignment vertical="center"/>
      <protection locked="0"/>
    </xf>
    <xf numFmtId="49" fontId="13" fillId="3" borderId="27" xfId="0" applyNumberFormat="1" applyFont="1" applyFill="1" applyBorder="1" applyAlignment="1" applyProtection="1">
      <alignment vertical="center"/>
      <protection locked="0"/>
    </xf>
    <xf numFmtId="49" fontId="13" fillId="0" borderId="16" xfId="0" applyNumberFormat="1" applyFont="1" applyBorder="1" applyAlignment="1" applyProtection="1">
      <alignment horizontal="left" vertical="center"/>
      <protection locked="0"/>
    </xf>
    <xf numFmtId="49" fontId="16" fillId="0" borderId="0" xfId="0" applyNumberFormat="1" applyFont="1" applyAlignment="1" applyProtection="1">
      <alignment vertical="center"/>
      <protection locked="0"/>
    </xf>
    <xf numFmtId="0" fontId="17" fillId="0" borderId="0" xfId="0" applyFont="1" applyProtection="1">
      <protection locked="0"/>
    </xf>
    <xf numFmtId="49" fontId="14" fillId="0" borderId="25" xfId="0" applyNumberFormat="1" applyFont="1" applyBorder="1" applyAlignment="1" applyProtection="1">
      <alignment horizontal="center" vertical="center"/>
      <protection locked="0"/>
    </xf>
    <xf numFmtId="49" fontId="14" fillId="0" borderId="28" xfId="0" applyNumberFormat="1" applyFont="1" applyBorder="1" applyAlignment="1" applyProtection="1">
      <alignment horizontal="left" vertical="center" textRotation="255" wrapText="1"/>
      <protection locked="0"/>
    </xf>
    <xf numFmtId="49" fontId="14" fillId="0" borderId="23" xfId="0" applyNumberFormat="1" applyFont="1" applyBorder="1" applyAlignment="1" applyProtection="1">
      <alignment horizontal="center" vertical="center" wrapText="1"/>
      <protection locked="0"/>
    </xf>
    <xf numFmtId="49" fontId="14" fillId="3" borderId="33" xfId="0" applyNumberFormat="1" applyFont="1" applyFill="1" applyBorder="1" applyAlignment="1" applyProtection="1">
      <alignment horizontal="left" vertical="center"/>
      <protection locked="0"/>
    </xf>
    <xf numFmtId="3" fontId="14" fillId="3" borderId="33" xfId="0" applyNumberFormat="1" applyFont="1" applyFill="1" applyBorder="1" applyAlignment="1" applyProtection="1">
      <alignment horizontal="right" vertical="center"/>
      <protection locked="0"/>
    </xf>
    <xf numFmtId="172" fontId="14" fillId="3" borderId="34" xfId="0" applyNumberFormat="1" applyFont="1" applyFill="1" applyBorder="1" applyAlignment="1" applyProtection="1">
      <alignment horizontal="right" vertical="center"/>
      <protection locked="0"/>
    </xf>
    <xf numFmtId="0" fontId="14" fillId="3" borderId="35" xfId="0" applyFont="1" applyFill="1" applyBorder="1" applyAlignment="1" applyProtection="1">
      <alignment horizontal="right" vertical="center"/>
      <protection locked="0"/>
    </xf>
    <xf numFmtId="9" fontId="14" fillId="3" borderId="36" xfId="2" applyFont="1" applyFill="1" applyBorder="1" applyAlignment="1" applyProtection="1">
      <alignment horizontal="right" vertical="center"/>
      <protection locked="0"/>
    </xf>
    <xf numFmtId="172" fontId="14" fillId="3" borderId="35" xfId="0" applyNumberFormat="1" applyFont="1" applyFill="1" applyBorder="1" applyAlignment="1" applyProtection="1">
      <alignment horizontal="right" vertical="center"/>
      <protection locked="0"/>
    </xf>
    <xf numFmtId="49" fontId="14" fillId="3" borderId="37" xfId="0" applyNumberFormat="1" applyFont="1" applyFill="1" applyBorder="1" applyAlignment="1" applyProtection="1">
      <alignment horizontal="left" vertical="center"/>
      <protection locked="0"/>
    </xf>
    <xf numFmtId="172" fontId="14" fillId="3" borderId="38" xfId="0" applyNumberFormat="1" applyFont="1" applyFill="1" applyBorder="1" applyAlignment="1" applyProtection="1">
      <alignment horizontal="right" vertical="center"/>
      <protection locked="0"/>
    </xf>
    <xf numFmtId="172" fontId="14" fillId="3" borderId="39" xfId="0" applyNumberFormat="1" applyFont="1" applyFill="1" applyBorder="1" applyAlignment="1" applyProtection="1">
      <alignment horizontal="right" vertical="center"/>
      <protection locked="0"/>
    </xf>
    <xf numFmtId="9" fontId="14" fillId="3" borderId="40" xfId="2" applyFont="1" applyFill="1" applyBorder="1" applyAlignment="1" applyProtection="1">
      <alignment horizontal="right" vertical="center"/>
      <protection locked="0"/>
    </xf>
    <xf numFmtId="49" fontId="14" fillId="0" borderId="42" xfId="0" applyNumberFormat="1" applyFont="1" applyBorder="1" applyAlignment="1" applyProtection="1">
      <alignment horizontal="center" vertical="center" textRotation="90" wrapText="1"/>
      <protection locked="0"/>
    </xf>
    <xf numFmtId="49" fontId="18" fillId="0" borderId="25" xfId="0" applyNumberFormat="1" applyFont="1" applyBorder="1" applyAlignment="1" applyProtection="1">
      <alignment horizontal="center" vertical="center" textRotation="90" wrapText="1"/>
      <protection locked="0"/>
    </xf>
    <xf numFmtId="49" fontId="13" fillId="0" borderId="0" xfId="0" applyNumberFormat="1" applyFont="1" applyAlignment="1" applyProtection="1">
      <alignment horizontal="right" vertical="center"/>
      <protection locked="0"/>
    </xf>
    <xf numFmtId="49" fontId="14" fillId="0" borderId="46" xfId="0" applyNumberFormat="1" applyFont="1" applyBorder="1" applyAlignment="1" applyProtection="1">
      <alignment horizontal="center" vertical="center" textRotation="90"/>
      <protection locked="0"/>
    </xf>
    <xf numFmtId="49" fontId="14" fillId="0" borderId="2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wrapText="1"/>
      <protection locked="0"/>
    </xf>
    <xf numFmtId="174" fontId="17" fillId="0" borderId="0" xfId="0" applyNumberFormat="1" applyFont="1" applyProtection="1">
      <protection locked="0"/>
    </xf>
    <xf numFmtId="172" fontId="14" fillId="3" borderId="48" xfId="0" applyNumberFormat="1" applyFont="1" applyFill="1" applyBorder="1" applyAlignment="1" applyProtection="1">
      <alignment horizontal="right" vertical="center"/>
      <protection locked="0"/>
    </xf>
    <xf numFmtId="172" fontId="14" fillId="3" borderId="50" xfId="0" applyNumberFormat="1" applyFont="1" applyFill="1" applyBorder="1" applyAlignment="1" applyProtection="1">
      <alignment horizontal="right" vertical="center"/>
      <protection locked="0"/>
    </xf>
    <xf numFmtId="9" fontId="17" fillId="0" borderId="0" xfId="0" applyNumberFormat="1" applyFont="1" applyProtection="1">
      <protection locked="0"/>
    </xf>
    <xf numFmtId="174" fontId="14" fillId="0" borderId="0" xfId="0" applyNumberFormat="1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171" fontId="14" fillId="3" borderId="1" xfId="2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0" fontId="8" fillId="0" borderId="0" xfId="0" applyFont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178" fontId="22" fillId="5" borderId="0" xfId="0" applyNumberFormat="1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166" fontId="19" fillId="6" borderId="0" xfId="0" applyNumberFormat="1" applyFont="1" applyFill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51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9" fillId="6" borderId="56" xfId="0" applyFont="1" applyFill="1" applyBorder="1" applyAlignment="1">
      <alignment vertical="center"/>
    </xf>
    <xf numFmtId="179" fontId="19" fillId="6" borderId="57" xfId="0" applyNumberFormat="1" applyFont="1" applyFill="1" applyBorder="1" applyAlignment="1">
      <alignment horizontal="center" vertical="center" shrinkToFit="1"/>
    </xf>
    <xf numFmtId="0" fontId="19" fillId="0" borderId="56" xfId="0" applyFont="1" applyBorder="1" applyAlignment="1">
      <alignment vertical="center"/>
    </xf>
    <xf numFmtId="179" fontId="19" fillId="0" borderId="57" xfId="0" applyNumberFormat="1" applyFont="1" applyBorder="1" applyAlignment="1">
      <alignment horizontal="center" vertical="center" shrinkToFit="1"/>
    </xf>
    <xf numFmtId="0" fontId="19" fillId="0" borderId="46" xfId="0" applyFont="1" applyBorder="1" applyAlignment="1">
      <alignment vertical="center"/>
    </xf>
    <xf numFmtId="166" fontId="19" fillId="5" borderId="0" xfId="0" applyNumberFormat="1" applyFont="1" applyFill="1" applyAlignment="1">
      <alignment horizontal="center"/>
    </xf>
    <xf numFmtId="49" fontId="28" fillId="5" borderId="0" xfId="0" applyNumberFormat="1" applyFont="1" applyFill="1" applyAlignment="1">
      <alignment vertical="center" shrinkToFit="1"/>
    </xf>
    <xf numFmtId="178" fontId="5" fillId="0" borderId="0" xfId="0" applyNumberFormat="1" applyFont="1" applyAlignment="1">
      <alignment horizontal="left"/>
    </xf>
    <xf numFmtId="166" fontId="19" fillId="4" borderId="0" xfId="0" applyNumberFormat="1" applyFont="1" applyFill="1" applyAlignment="1">
      <alignment horizontal="center"/>
    </xf>
    <xf numFmtId="0" fontId="26" fillId="4" borderId="0" xfId="0" applyFont="1" applyFill="1" applyAlignment="1">
      <alignment horizontal="center" vertical="center"/>
    </xf>
    <xf numFmtId="0" fontId="8" fillId="4" borderId="0" xfId="0" applyFont="1" applyFill="1"/>
    <xf numFmtId="179" fontId="19" fillId="4" borderId="0" xfId="0" applyNumberFormat="1" applyFont="1" applyFill="1" applyAlignment="1">
      <alignment horizontal="center" vertical="center" shrinkToFi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0" xfId="0" applyFont="1" applyFill="1" applyAlignment="1">
      <alignment horizontal="center" vertical="center" shrinkToFit="1"/>
    </xf>
    <xf numFmtId="0" fontId="0" fillId="4" borderId="0" xfId="0" applyFill="1" applyAlignment="1">
      <alignment horizontal="left" vertical="center"/>
    </xf>
    <xf numFmtId="178" fontId="0" fillId="4" borderId="0" xfId="0" applyNumberFormat="1" applyFill="1"/>
    <xf numFmtId="178" fontId="8" fillId="4" borderId="0" xfId="0" applyNumberFormat="1" applyFont="1" applyFill="1"/>
    <xf numFmtId="178" fontId="0" fillId="0" borderId="0" xfId="0" applyNumberFormat="1"/>
    <xf numFmtId="0" fontId="17" fillId="4" borderId="0" xfId="0" applyFont="1" applyFill="1"/>
    <xf numFmtId="178" fontId="29" fillId="4" borderId="0" xfId="0" applyNumberFormat="1" applyFont="1" applyFill="1"/>
    <xf numFmtId="178" fontId="29" fillId="0" borderId="0" xfId="0" applyNumberFormat="1" applyFont="1"/>
    <xf numFmtId="0" fontId="17" fillId="0" borderId="0" xfId="0" applyFont="1"/>
    <xf numFmtId="0" fontId="19" fillId="0" borderId="61" xfId="0" applyFont="1" applyBorder="1" applyAlignment="1">
      <alignment vertical="center"/>
    </xf>
    <xf numFmtId="0" fontId="30" fillId="0" borderId="0" xfId="0" applyFont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 shrinkToFit="1"/>
    </xf>
    <xf numFmtId="0" fontId="19" fillId="4" borderId="0" xfId="0" applyFont="1" applyFill="1" applyAlignment="1">
      <alignment horizontal="center" vertical="center"/>
    </xf>
    <xf numFmtId="179" fontId="26" fillId="4" borderId="0" xfId="0" applyNumberFormat="1" applyFont="1" applyFill="1" applyAlignment="1">
      <alignment horizontal="center" vertical="center" shrinkToFit="1"/>
    </xf>
    <xf numFmtId="179" fontId="26" fillId="0" borderId="0" xfId="0" applyNumberFormat="1" applyFont="1" applyAlignment="1">
      <alignment horizontal="center" vertical="center" shrinkToFit="1"/>
    </xf>
    <xf numFmtId="0" fontId="29" fillId="4" borderId="0" xfId="0" applyFont="1" applyFill="1"/>
    <xf numFmtId="0" fontId="0" fillId="7" borderId="1" xfId="0" applyFill="1" applyBorder="1" applyAlignment="1">
      <alignment horizontal="center" wrapText="1"/>
    </xf>
    <xf numFmtId="0" fontId="0" fillId="4" borderId="26" xfId="0" applyFill="1" applyBorder="1"/>
    <xf numFmtId="179" fontId="11" fillId="4" borderId="1" xfId="0" applyNumberFormat="1" applyFont="1" applyFill="1" applyBorder="1" applyAlignment="1">
      <alignment horizontal="left" vertical="center"/>
    </xf>
    <xf numFmtId="179" fontId="11" fillId="4" borderId="0" xfId="0" applyNumberFormat="1" applyFont="1" applyFill="1" applyAlignment="1">
      <alignment horizontal="left" vertical="center"/>
    </xf>
    <xf numFmtId="1" fontId="11" fillId="4" borderId="1" xfId="0" applyNumberFormat="1" applyFont="1" applyFill="1" applyBorder="1" applyAlignment="1">
      <alignment horizontal="center" vertical="center" shrinkToFit="1"/>
    </xf>
    <xf numFmtId="1" fontId="11" fillId="0" borderId="1" xfId="0" applyNumberFormat="1" applyFont="1" applyBorder="1" applyAlignment="1">
      <alignment horizontal="center" vertical="center" shrinkToFit="1"/>
    </xf>
    <xf numFmtId="179" fontId="26" fillId="4" borderId="0" xfId="0" applyNumberFormat="1" applyFont="1" applyFill="1" applyAlignment="1">
      <alignment horizontal="center" vertical="center"/>
    </xf>
    <xf numFmtId="179" fontId="19" fillId="0" borderId="0" xfId="0" applyNumberFormat="1" applyFont="1" applyAlignment="1">
      <alignment horizontal="center" vertical="center" shrinkToFit="1"/>
    </xf>
    <xf numFmtId="0" fontId="31" fillId="4" borderId="63" xfId="0" applyFont="1" applyFill="1" applyBorder="1" applyAlignment="1">
      <alignment vertical="center"/>
    </xf>
    <xf numFmtId="0" fontId="31" fillId="4" borderId="0" xfId="0" applyFont="1" applyFill="1" applyAlignment="1">
      <alignment vertical="center"/>
    </xf>
    <xf numFmtId="1" fontId="19" fillId="0" borderId="64" xfId="0" applyNumberFormat="1" applyFont="1" applyBorder="1" applyAlignment="1">
      <alignment horizontal="center" vertical="center"/>
    </xf>
    <xf numFmtId="0" fontId="31" fillId="4" borderId="65" xfId="0" applyFont="1" applyFill="1" applyBorder="1" applyAlignment="1">
      <alignment vertical="center" wrapText="1"/>
    </xf>
    <xf numFmtId="0" fontId="31" fillId="4" borderId="0" xfId="0" applyFont="1" applyFill="1" applyAlignment="1">
      <alignment vertical="center" wrapText="1"/>
    </xf>
    <xf numFmtId="1" fontId="19" fillId="0" borderId="66" xfId="0" applyNumberFormat="1" applyFont="1" applyBorder="1" applyAlignment="1">
      <alignment horizontal="center" vertical="center"/>
    </xf>
    <xf numFmtId="0" fontId="0" fillId="4" borderId="67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19" fillId="4" borderId="69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9" fillId="4" borderId="70" xfId="0" applyFont="1" applyFill="1" applyBorder="1" applyAlignment="1">
      <alignment vertical="center"/>
    </xf>
    <xf numFmtId="179" fontId="11" fillId="4" borderId="1" xfId="0" applyNumberFormat="1" applyFont="1" applyFill="1" applyBorder="1" applyAlignment="1">
      <alignment vertical="center"/>
    </xf>
    <xf numFmtId="179" fontId="11" fillId="4" borderId="0" xfId="0" applyNumberFormat="1" applyFont="1" applyFill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80" fontId="0" fillId="4" borderId="0" xfId="0" applyNumberFormat="1" applyFill="1"/>
    <xf numFmtId="0" fontId="0" fillId="7" borderId="1" xfId="0" applyFill="1" applyBorder="1" applyAlignment="1">
      <alignment horizontal="center"/>
    </xf>
    <xf numFmtId="0" fontId="6" fillId="4" borderId="7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178" fontId="22" fillId="4" borderId="0" xfId="0" applyNumberFormat="1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166" fontId="19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9" fillId="0" borderId="73" xfId="0" applyFont="1" applyBorder="1" applyAlignment="1">
      <alignment horizontal="center" vertical="center" shrinkToFit="1"/>
    </xf>
    <xf numFmtId="49" fontId="28" fillId="4" borderId="0" xfId="0" applyNumberFormat="1" applyFont="1" applyFill="1" applyAlignment="1">
      <alignment vertical="center" shrinkToFit="1"/>
    </xf>
    <xf numFmtId="0" fontId="0" fillId="0" borderId="0" xfId="0" applyProtection="1">
      <protection locked="0"/>
    </xf>
    <xf numFmtId="3" fontId="0" fillId="0" borderId="2" xfId="0" applyNumberFormat="1" applyBorder="1" applyAlignment="1" applyProtection="1">
      <alignment vertical="center"/>
      <protection locked="0"/>
    </xf>
    <xf numFmtId="3" fontId="0" fillId="0" borderId="3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3" xfId="0" applyFill="1" applyBorder="1" applyAlignment="1" applyProtection="1">
      <alignment vertical="center"/>
      <protection locked="0"/>
    </xf>
    <xf numFmtId="171" fontId="0" fillId="3" borderId="1" xfId="2" applyNumberFormat="1" applyFont="1" applyFill="1" applyBorder="1" applyAlignment="1" applyProtection="1">
      <alignment vertical="center"/>
    </xf>
    <xf numFmtId="171" fontId="0" fillId="3" borderId="1" xfId="2" applyNumberFormat="1" applyFont="1" applyFill="1" applyBorder="1" applyProtection="1"/>
    <xf numFmtId="0" fontId="1" fillId="13" borderId="1" xfId="0" applyFont="1" applyFill="1" applyBorder="1" applyAlignment="1">
      <alignment horizontal="center" vertical="center"/>
    </xf>
    <xf numFmtId="1" fontId="0" fillId="0" borderId="1" xfId="0" applyNumberFormat="1" applyBorder="1"/>
    <xf numFmtId="0" fontId="31" fillId="0" borderId="1" xfId="0" applyFont="1" applyBorder="1"/>
    <xf numFmtId="0" fontId="8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9" xfId="0" applyBorder="1"/>
    <xf numFmtId="171" fontId="39" fillId="0" borderId="84" xfId="2" applyNumberFormat="1" applyFont="1" applyBorder="1" applyAlignment="1" applyProtection="1">
      <alignment vertical="center"/>
    </xf>
    <xf numFmtId="171" fontId="39" fillId="0" borderId="85" xfId="2" applyNumberFormat="1" applyFont="1" applyBorder="1" applyAlignment="1" applyProtection="1">
      <alignment vertical="center"/>
    </xf>
    <xf numFmtId="171" fontId="40" fillId="3" borderId="80" xfId="2" applyNumberFormat="1" applyFont="1" applyFill="1" applyBorder="1" applyAlignment="1" applyProtection="1">
      <alignment vertical="center"/>
    </xf>
    <xf numFmtId="171" fontId="40" fillId="3" borderId="2" xfId="2" applyNumberFormat="1" applyFont="1" applyFill="1" applyBorder="1" applyAlignment="1" applyProtection="1">
      <alignment vertical="center"/>
    </xf>
    <xf numFmtId="171" fontId="40" fillId="3" borderId="88" xfId="2" applyNumberFormat="1" applyFont="1" applyFill="1" applyBorder="1" applyAlignment="1" applyProtection="1">
      <alignment vertical="center"/>
    </xf>
    <xf numFmtId="171" fontId="40" fillId="3" borderId="89" xfId="2" applyNumberFormat="1" applyFont="1" applyFill="1" applyBorder="1" applyAlignment="1" applyProtection="1">
      <alignment vertical="center"/>
    </xf>
    <xf numFmtId="171" fontId="40" fillId="3" borderId="13" xfId="2" applyNumberFormat="1" applyFont="1" applyFill="1" applyBorder="1" applyAlignment="1" applyProtection="1">
      <alignment vertical="center"/>
    </xf>
    <xf numFmtId="171" fontId="40" fillId="3" borderId="1" xfId="2" applyNumberFormat="1" applyFont="1" applyFill="1" applyBorder="1" applyAlignment="1" applyProtection="1">
      <alignment vertical="center"/>
    </xf>
    <xf numFmtId="171" fontId="40" fillId="3" borderId="16" xfId="2" applyNumberFormat="1" applyFont="1" applyFill="1" applyBorder="1" applyAlignment="1" applyProtection="1">
      <alignment vertical="center"/>
    </xf>
    <xf numFmtId="171" fontId="40" fillId="3" borderId="17" xfId="2" applyNumberFormat="1" applyFont="1" applyFill="1" applyBorder="1" applyAlignment="1" applyProtection="1">
      <alignment vertical="center"/>
    </xf>
    <xf numFmtId="171" fontId="40" fillId="0" borderId="0" xfId="2" applyNumberFormat="1" applyFont="1" applyBorder="1" applyAlignment="1" applyProtection="1">
      <alignment vertical="center"/>
    </xf>
    <xf numFmtId="10" fontId="0" fillId="0" borderId="11" xfId="2" applyNumberFormat="1" applyFont="1" applyBorder="1" applyAlignment="1" applyProtection="1">
      <alignment vertical="center"/>
    </xf>
    <xf numFmtId="172" fontId="39" fillId="0" borderId="97" xfId="2" applyNumberFormat="1" applyFont="1" applyBorder="1" applyAlignment="1" applyProtection="1">
      <alignment vertical="center"/>
    </xf>
    <xf numFmtId="172" fontId="39" fillId="0" borderId="92" xfId="2" applyNumberFormat="1" applyFont="1" applyBorder="1" applyAlignment="1" applyProtection="1">
      <alignment vertical="center"/>
    </xf>
    <xf numFmtId="172" fontId="39" fillId="0" borderId="81" xfId="2" applyNumberFormat="1" applyFont="1" applyBorder="1" applyAlignment="1" applyProtection="1">
      <alignment vertical="center"/>
    </xf>
    <xf numFmtId="172" fontId="39" fillId="0" borderId="3" xfId="2" applyNumberFormat="1" applyFont="1" applyBorder="1" applyAlignment="1" applyProtection="1">
      <alignment vertical="center"/>
    </xf>
    <xf numFmtId="173" fontId="39" fillId="0" borderId="97" xfId="2" applyNumberFormat="1" applyFont="1" applyBorder="1" applyAlignment="1" applyProtection="1">
      <alignment vertical="center"/>
    </xf>
    <xf numFmtId="173" fontId="39" fillId="0" borderId="92" xfId="2" applyNumberFormat="1" applyFont="1" applyBorder="1" applyAlignment="1" applyProtection="1">
      <alignment vertical="center"/>
    </xf>
    <xf numFmtId="173" fontId="39" fillId="0" borderId="81" xfId="2" applyNumberFormat="1" applyFont="1" applyBorder="1" applyAlignment="1" applyProtection="1">
      <alignment vertical="center"/>
    </xf>
    <xf numFmtId="173" fontId="39" fillId="0" borderId="3" xfId="2" applyNumberFormat="1" applyFont="1" applyBorder="1" applyAlignment="1" applyProtection="1">
      <alignment vertical="center"/>
    </xf>
    <xf numFmtId="171" fontId="39" fillId="0" borderId="94" xfId="2" applyNumberFormat="1" applyFont="1" applyBorder="1" applyAlignment="1" applyProtection="1">
      <alignment vertical="center"/>
    </xf>
    <xf numFmtId="171" fontId="40" fillId="3" borderId="82" xfId="2" applyNumberFormat="1" applyFont="1" applyFill="1" applyBorder="1" applyAlignment="1" applyProtection="1">
      <alignment vertical="center"/>
    </xf>
    <xf numFmtId="171" fontId="40" fillId="3" borderId="98" xfId="2" applyNumberFormat="1" applyFont="1" applyFill="1" applyBorder="1" applyAlignment="1" applyProtection="1">
      <alignment vertical="center"/>
    </xf>
    <xf numFmtId="171" fontId="40" fillId="3" borderId="25" xfId="2" applyNumberFormat="1" applyFont="1" applyFill="1" applyBorder="1" applyAlignment="1" applyProtection="1">
      <alignment vertical="center"/>
    </xf>
    <xf numFmtId="171" fontId="40" fillId="3" borderId="99" xfId="2" applyNumberFormat="1" applyFont="1" applyFill="1" applyBorder="1" applyAlignment="1" applyProtection="1">
      <alignment vertical="center"/>
    </xf>
    <xf numFmtId="171" fontId="40" fillId="3" borderId="14" xfId="2" applyNumberFormat="1" applyFont="1" applyFill="1" applyBorder="1" applyAlignment="1" applyProtection="1">
      <alignment vertical="center"/>
    </xf>
    <xf numFmtId="10" fontId="0" fillId="0" borderId="9" xfId="2" applyNumberFormat="1" applyFont="1" applyBorder="1" applyAlignment="1" applyProtection="1">
      <alignment vertical="center"/>
    </xf>
    <xf numFmtId="10" fontId="0" fillId="0" borderId="14" xfId="2" applyNumberFormat="1" applyFont="1" applyBorder="1" applyAlignment="1" applyProtection="1">
      <alignment vertical="center"/>
    </xf>
    <xf numFmtId="172" fontId="39" fillId="0" borderId="90" xfId="2" applyNumberFormat="1" applyFont="1" applyBorder="1" applyAlignment="1" applyProtection="1">
      <alignment vertical="center"/>
    </xf>
    <xf numFmtId="173" fontId="39" fillId="0" borderId="100" xfId="2" applyNumberFormat="1" applyFont="1" applyBorder="1" applyAlignment="1" applyProtection="1">
      <alignment vertical="center"/>
    </xf>
    <xf numFmtId="172" fontId="39" fillId="0" borderId="83" xfId="2" applyNumberFormat="1" applyFont="1" applyBorder="1" applyAlignment="1" applyProtection="1">
      <alignment vertical="center"/>
    </xf>
    <xf numFmtId="173" fontId="39" fillId="0" borderId="101" xfId="2" applyNumberFormat="1" applyFont="1" applyBorder="1" applyAlignment="1" applyProtection="1">
      <alignment vertical="center"/>
    </xf>
    <xf numFmtId="173" fontId="39" fillId="0" borderId="90" xfId="2" applyNumberFormat="1" applyFont="1" applyBorder="1" applyAlignment="1" applyProtection="1">
      <alignment vertical="center"/>
    </xf>
    <xf numFmtId="173" fontId="39" fillId="0" borderId="83" xfId="2" applyNumberFormat="1" applyFont="1" applyBorder="1" applyAlignment="1" applyProtection="1">
      <alignment vertical="center"/>
    </xf>
    <xf numFmtId="173" fontId="39" fillId="0" borderId="88" xfId="2" applyNumberFormat="1" applyFont="1" applyBorder="1" applyAlignment="1" applyProtection="1">
      <alignment vertical="center"/>
    </xf>
    <xf numFmtId="173" fontId="39" fillId="0" borderId="89" xfId="2" applyNumberFormat="1" applyFont="1" applyBorder="1" applyAlignment="1" applyProtection="1">
      <alignment vertical="center"/>
    </xf>
    <xf numFmtId="171" fontId="39" fillId="0" borderId="97" xfId="2" applyNumberFormat="1" applyFont="1" applyBorder="1" applyAlignment="1" applyProtection="1">
      <alignment vertical="center"/>
    </xf>
    <xf numFmtId="171" fontId="39" fillId="0" borderId="92" xfId="2" applyNumberFormat="1" applyFont="1" applyBorder="1" applyAlignment="1" applyProtection="1">
      <alignment vertical="center"/>
    </xf>
    <xf numFmtId="171" fontId="39" fillId="0" borderId="81" xfId="2" applyNumberFormat="1" applyFont="1" applyBorder="1" applyAlignment="1" applyProtection="1">
      <alignment vertical="center"/>
    </xf>
    <xf numFmtId="171" fontId="39" fillId="0" borderId="3" xfId="2" applyNumberFormat="1" applyFont="1" applyBorder="1" applyAlignment="1" applyProtection="1">
      <alignment vertical="center"/>
    </xf>
    <xf numFmtId="171" fontId="39" fillId="0" borderId="88" xfId="2" applyNumberFormat="1" applyFont="1" applyBorder="1" applyAlignment="1" applyProtection="1">
      <alignment vertical="center"/>
    </xf>
    <xf numFmtId="171" fontId="39" fillId="0" borderId="89" xfId="2" applyNumberFormat="1" applyFont="1" applyBorder="1" applyAlignment="1" applyProtection="1">
      <alignment vertical="center"/>
    </xf>
    <xf numFmtId="173" fontId="39" fillId="0" borderId="98" xfId="2" applyNumberFormat="1" applyFont="1" applyBorder="1" applyAlignment="1" applyProtection="1">
      <alignment vertical="center"/>
    </xf>
    <xf numFmtId="171" fontId="39" fillId="0" borderId="90" xfId="2" applyNumberFormat="1" applyFont="1" applyBorder="1" applyAlignment="1" applyProtection="1">
      <alignment vertical="center"/>
    </xf>
    <xf numFmtId="171" fontId="39" fillId="0" borderId="83" xfId="2" applyNumberFormat="1" applyFont="1" applyBorder="1" applyAlignment="1" applyProtection="1">
      <alignment vertical="center"/>
    </xf>
    <xf numFmtId="171" fontId="39" fillId="0" borderId="98" xfId="2" applyNumberFormat="1" applyFont="1" applyBorder="1" applyAlignment="1" applyProtection="1">
      <alignment vertical="center"/>
    </xf>
    <xf numFmtId="0" fontId="69" fillId="0" borderId="0" xfId="0" applyFont="1"/>
    <xf numFmtId="3" fontId="8" fillId="3" borderId="18" xfId="0" applyNumberFormat="1" applyFont="1" applyFill="1" applyBorder="1"/>
    <xf numFmtId="0" fontId="19" fillId="6" borderId="73" xfId="0" applyFont="1" applyFill="1" applyBorder="1" applyAlignment="1">
      <alignment horizontal="center" vertical="center" shrinkToFit="1"/>
    </xf>
    <xf numFmtId="179" fontId="70" fillId="6" borderId="57" xfId="0" applyNumberFormat="1" applyFont="1" applyFill="1" applyBorder="1" applyAlignment="1">
      <alignment horizontal="center" vertical="center" shrinkToFit="1"/>
    </xf>
    <xf numFmtId="179" fontId="19" fillId="0" borderId="120" xfId="0" applyNumberFormat="1" applyFont="1" applyBorder="1" applyAlignment="1">
      <alignment horizontal="center" vertical="center" shrinkToFit="1"/>
    </xf>
    <xf numFmtId="0" fontId="19" fillId="6" borderId="61" xfId="0" applyFont="1" applyFill="1" applyBorder="1" applyAlignment="1">
      <alignment vertical="center"/>
    </xf>
    <xf numFmtId="0" fontId="19" fillId="0" borderId="121" xfId="0" applyFont="1" applyBorder="1" applyAlignment="1">
      <alignment horizontal="center" vertical="center" shrinkToFit="1"/>
    </xf>
    <xf numFmtId="179" fontId="19" fillId="6" borderId="120" xfId="0" applyNumberFormat="1" applyFont="1" applyFill="1" applyBorder="1" applyAlignment="1">
      <alignment horizontal="center" vertical="center" shrinkToFit="1"/>
    </xf>
    <xf numFmtId="0" fontId="70" fillId="6" borderId="73" xfId="0" applyFont="1" applyFill="1" applyBorder="1" applyAlignment="1">
      <alignment horizontal="center" vertical="center" shrinkToFit="1"/>
    </xf>
    <xf numFmtId="0" fontId="19" fillId="6" borderId="121" xfId="0" applyFont="1" applyFill="1" applyBorder="1" applyAlignment="1">
      <alignment horizontal="center" vertical="center" shrinkToFit="1"/>
    </xf>
    <xf numFmtId="0" fontId="33" fillId="0" borderId="1" xfId="0" applyFont="1" applyBorder="1" applyAlignment="1">
      <alignment vertical="center"/>
    </xf>
    <xf numFmtId="49" fontId="33" fillId="9" borderId="25" xfId="0" applyNumberFormat="1" applyFont="1" applyFill="1" applyBorder="1" applyAlignment="1">
      <alignment horizontal="left" vertical="center"/>
    </xf>
    <xf numFmtId="0" fontId="33" fillId="9" borderId="26" xfId="0" applyFont="1" applyFill="1" applyBorder="1" applyAlignment="1">
      <alignment horizontal="left" vertical="center"/>
    </xf>
    <xf numFmtId="0" fontId="33" fillId="9" borderId="74" xfId="0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3" fontId="0" fillId="3" borderId="3" xfId="0" applyNumberForma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45" borderId="3" xfId="0" applyFill="1" applyBorder="1" applyAlignment="1">
      <alignment vertical="center"/>
    </xf>
    <xf numFmtId="0" fontId="34" fillId="4" borderId="1" xfId="0" applyFont="1" applyFill="1" applyBorder="1" applyAlignment="1">
      <alignment vertical="center" shrinkToFit="1"/>
    </xf>
    <xf numFmtId="0" fontId="34" fillId="0" borderId="26" xfId="0" applyFont="1" applyBorder="1" applyAlignment="1">
      <alignment horizontal="center" vertical="center"/>
    </xf>
    <xf numFmtId="0" fontId="0" fillId="0" borderId="26" xfId="0" applyBorder="1"/>
    <xf numFmtId="0" fontId="35" fillId="0" borderId="1" xfId="27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171" fontId="0" fillId="0" borderId="2" xfId="2" applyNumberFormat="1" applyFont="1" applyBorder="1" applyProtection="1"/>
    <xf numFmtId="0" fontId="35" fillId="42" borderId="1" xfId="27" applyFont="1" applyFill="1" applyBorder="1" applyAlignment="1">
      <alignment vertical="center"/>
    </xf>
    <xf numFmtId="0" fontId="36" fillId="42" borderId="1" xfId="0" applyFont="1" applyFill="1" applyBorder="1" applyAlignment="1">
      <alignment vertical="center"/>
    </xf>
    <xf numFmtId="0" fontId="0" fillId="0" borderId="75" xfId="0" applyBorder="1" applyAlignment="1">
      <alignment vertical="center"/>
    </xf>
    <xf numFmtId="171" fontId="0" fillId="0" borderId="3" xfId="2" applyNumberFormat="1" applyFont="1" applyBorder="1" applyProtection="1"/>
    <xf numFmtId="0" fontId="35" fillId="43" borderId="1" xfId="27" applyFont="1" applyFill="1" applyBorder="1" applyAlignment="1">
      <alignment vertical="center"/>
    </xf>
    <xf numFmtId="0" fontId="36" fillId="44" borderId="1" xfId="0" applyFont="1" applyFill="1" applyBorder="1" applyAlignment="1">
      <alignment vertical="center"/>
    </xf>
    <xf numFmtId="0" fontId="35" fillId="14" borderId="1" xfId="27" applyFont="1" applyFill="1" applyBorder="1" applyAlignment="1">
      <alignment vertical="center"/>
    </xf>
    <xf numFmtId="0" fontId="36" fillId="14" borderId="1" xfId="0" applyFont="1" applyFill="1" applyBorder="1" applyAlignment="1">
      <alignment vertical="center"/>
    </xf>
    <xf numFmtId="0" fontId="0" fillId="3" borderId="49" xfId="0" applyFill="1" applyBorder="1" applyAlignment="1">
      <alignment vertical="center"/>
    </xf>
    <xf numFmtId="171" fontId="0" fillId="0" borderId="49" xfId="2" applyNumberFormat="1" applyFont="1" applyBorder="1" applyProtection="1"/>
    <xf numFmtId="0" fontId="1" fillId="0" borderId="0" xfId="0" applyFont="1" applyAlignment="1">
      <alignment horizontal="center" vertical="center" textRotation="90"/>
    </xf>
    <xf numFmtId="0" fontId="35" fillId="0" borderId="77" xfId="27" applyFont="1" applyBorder="1" applyAlignment="1">
      <alignment vertical="center"/>
    </xf>
    <xf numFmtId="0" fontId="36" fillId="0" borderId="77" xfId="0" applyFont="1" applyBorder="1" applyAlignment="1">
      <alignment vertical="center"/>
    </xf>
    <xf numFmtId="0" fontId="0" fillId="0" borderId="78" xfId="0" applyBorder="1"/>
    <xf numFmtId="173" fontId="0" fillId="3" borderId="1" xfId="0" applyNumberFormat="1" applyFill="1" applyBorder="1" applyAlignment="1">
      <alignment vertical="center"/>
    </xf>
    <xf numFmtId="172" fontId="0" fillId="3" borderId="1" xfId="0" applyNumberFormat="1" applyFill="1" applyBorder="1" applyAlignment="1">
      <alignment vertical="center"/>
    </xf>
    <xf numFmtId="181" fontId="0" fillId="3" borderId="2" xfId="0" applyNumberFormat="1" applyFill="1" applyBorder="1"/>
    <xf numFmtId="181" fontId="0" fillId="3" borderId="3" xfId="0" applyNumberFormat="1" applyFill="1" applyBorder="1"/>
    <xf numFmtId="181" fontId="0" fillId="3" borderId="76" xfId="0" applyNumberFormat="1" applyFill="1" applyBorder="1"/>
    <xf numFmtId="0" fontId="0" fillId="0" borderId="1" xfId="0" applyBorder="1" applyAlignment="1">
      <alignment vertical="center" wrapText="1"/>
    </xf>
    <xf numFmtId="181" fontId="0" fillId="3" borderId="49" xfId="0" applyNumberFormat="1" applyFill="1" applyBorder="1"/>
    <xf numFmtId="17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39" fillId="0" borderId="0" xfId="0" applyFont="1"/>
    <xf numFmtId="0" fontId="40" fillId="0" borderId="1" xfId="0" applyFont="1" applyBorder="1" applyAlignment="1">
      <alignment vertical="center"/>
    </xf>
    <xf numFmtId="166" fontId="40" fillId="9" borderId="10" xfId="0" applyNumberFormat="1" applyFont="1" applyFill="1" applyBorder="1" applyAlignment="1">
      <alignment horizontal="center" vertical="center"/>
    </xf>
    <xf numFmtId="166" fontId="40" fillId="9" borderId="11" xfId="0" applyNumberFormat="1" applyFont="1" applyFill="1" applyBorder="1" applyAlignment="1">
      <alignment horizontal="center" vertical="center"/>
    </xf>
    <xf numFmtId="0" fontId="40" fillId="9" borderId="13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20" xfId="0" applyFont="1" applyBorder="1" applyAlignment="1">
      <alignment horizontal="right" vertical="center"/>
    </xf>
    <xf numFmtId="3" fontId="39" fillId="0" borderId="80" xfId="0" applyNumberFormat="1" applyFont="1" applyBorder="1" applyAlignment="1">
      <alignment vertical="center"/>
    </xf>
    <xf numFmtId="3" fontId="39" fillId="0" borderId="2" xfId="0" applyNumberFormat="1" applyFont="1" applyBorder="1" applyAlignment="1">
      <alignment vertical="center"/>
    </xf>
    <xf numFmtId="3" fontId="39" fillId="0" borderId="82" xfId="0" applyNumberFormat="1" applyFont="1" applyBorder="1" applyAlignment="1">
      <alignment vertical="center"/>
    </xf>
    <xf numFmtId="3" fontId="39" fillId="0" borderId="81" xfId="0" applyNumberFormat="1" applyFont="1" applyBorder="1" applyAlignment="1">
      <alignment vertical="center"/>
    </xf>
    <xf numFmtId="3" fontId="39" fillId="0" borderId="3" xfId="0" applyNumberFormat="1" applyFont="1" applyBorder="1" applyAlignment="1">
      <alignment vertical="center"/>
    </xf>
    <xf numFmtId="3" fontId="39" fillId="0" borderId="83" xfId="0" applyNumberFormat="1" applyFont="1" applyBorder="1" applyAlignment="1">
      <alignment vertical="center"/>
    </xf>
    <xf numFmtId="1" fontId="39" fillId="0" borderId="81" xfId="0" applyNumberFormat="1" applyFont="1" applyBorder="1" applyAlignment="1">
      <alignment vertical="center"/>
    </xf>
    <xf numFmtId="1" fontId="39" fillId="0" borderId="3" xfId="0" applyNumberFormat="1" applyFont="1" applyBorder="1" applyAlignment="1">
      <alignment vertical="center"/>
    </xf>
    <xf numFmtId="1" fontId="39" fillId="0" borderId="83" xfId="0" applyNumberFormat="1" applyFont="1" applyBorder="1" applyAlignment="1">
      <alignment vertical="center"/>
    </xf>
    <xf numFmtId="0" fontId="39" fillId="0" borderId="81" xfId="0" applyFont="1" applyBorder="1" applyAlignment="1">
      <alignment vertical="center"/>
    </xf>
    <xf numFmtId="0" fontId="39" fillId="0" borderId="3" xfId="0" applyFont="1" applyBorder="1" applyAlignment="1">
      <alignment vertical="center"/>
    </xf>
    <xf numFmtId="0" fontId="39" fillId="0" borderId="83" xfId="0" applyFont="1" applyBorder="1" applyAlignment="1">
      <alignment vertical="center"/>
    </xf>
    <xf numFmtId="0" fontId="39" fillId="0" borderId="115" xfId="0" applyFont="1" applyBorder="1" applyAlignment="1">
      <alignment vertical="center"/>
    </xf>
    <xf numFmtId="0" fontId="39" fillId="0" borderId="49" xfId="0" applyFont="1" applyBorder="1" applyAlignment="1">
      <alignment vertical="center"/>
    </xf>
    <xf numFmtId="0" fontId="39" fillId="7" borderId="1" xfId="0" applyFont="1" applyFill="1" applyBorder="1" applyAlignment="1">
      <alignment vertical="center"/>
    </xf>
    <xf numFmtId="0" fontId="41" fillId="0" borderId="1" xfId="27" applyFont="1" applyBorder="1" applyAlignment="1">
      <alignment vertical="center"/>
    </xf>
    <xf numFmtId="0" fontId="41" fillId="0" borderId="20" xfId="0" applyFont="1" applyBorder="1" applyAlignment="1">
      <alignment vertical="center" wrapText="1"/>
    </xf>
    <xf numFmtId="172" fontId="39" fillId="0" borderId="80" xfId="0" applyNumberFormat="1" applyFont="1" applyBorder="1" applyAlignment="1">
      <alignment vertical="center"/>
    </xf>
    <xf numFmtId="172" fontId="39" fillId="0" borderId="2" xfId="0" applyNumberFormat="1" applyFont="1" applyBorder="1" applyAlignment="1">
      <alignment vertical="center"/>
    </xf>
    <xf numFmtId="172" fontId="39" fillId="0" borderId="82" xfId="0" applyNumberFormat="1" applyFont="1" applyBorder="1" applyAlignment="1">
      <alignment vertical="center"/>
    </xf>
    <xf numFmtId="0" fontId="41" fillId="46" borderId="1" xfId="27" applyFont="1" applyFill="1" applyBorder="1" applyAlignment="1">
      <alignment vertical="center"/>
    </xf>
    <xf numFmtId="0" fontId="41" fillId="46" borderId="20" xfId="0" applyFont="1" applyFill="1" applyBorder="1" applyAlignment="1">
      <alignment vertical="center" wrapText="1"/>
    </xf>
    <xf numFmtId="172" fontId="39" fillId="46" borderId="81" xfId="0" applyNumberFormat="1" applyFont="1" applyFill="1" applyBorder="1" applyAlignment="1">
      <alignment vertical="center"/>
    </xf>
    <xf numFmtId="172" fontId="39" fillId="46" borderId="3" xfId="0" applyNumberFormat="1" applyFont="1" applyFill="1" applyBorder="1" applyAlignment="1">
      <alignment vertical="center"/>
    </xf>
    <xf numFmtId="172" fontId="39" fillId="46" borderId="83" xfId="0" applyNumberFormat="1" applyFont="1" applyFill="1" applyBorder="1" applyAlignment="1">
      <alignment vertical="center"/>
    </xf>
    <xf numFmtId="0" fontId="41" fillId="47" borderId="1" xfId="27" applyFont="1" applyFill="1" applyBorder="1" applyAlignment="1">
      <alignment vertical="center"/>
    </xf>
    <xf numFmtId="0" fontId="41" fillId="47" borderId="20" xfId="0" applyFont="1" applyFill="1" applyBorder="1" applyAlignment="1">
      <alignment vertical="center" wrapText="1"/>
    </xf>
    <xf numFmtId="172" fontId="39" fillId="47" borderId="83" xfId="0" applyNumberFormat="1" applyFont="1" applyFill="1" applyBorder="1" applyAlignment="1">
      <alignment vertical="center"/>
    </xf>
    <xf numFmtId="172" fontId="39" fillId="0" borderId="81" xfId="0" applyNumberFormat="1" applyFont="1" applyBorder="1" applyAlignment="1">
      <alignment vertical="center"/>
    </xf>
    <xf numFmtId="172" fontId="39" fillId="0" borderId="3" xfId="0" applyNumberFormat="1" applyFont="1" applyBorder="1" applyAlignment="1">
      <alignment vertical="center"/>
    </xf>
    <xf numFmtId="172" fontId="39" fillId="0" borderId="83" xfId="0" applyNumberFormat="1" applyFont="1" applyBorder="1" applyAlignment="1">
      <alignment vertical="center"/>
    </xf>
    <xf numFmtId="172" fontId="39" fillId="0" borderId="115" xfId="0" applyNumberFormat="1" applyFont="1" applyBorder="1" applyAlignment="1">
      <alignment vertical="center"/>
    </xf>
    <xf numFmtId="172" fontId="39" fillId="0" borderId="49" xfId="0" applyNumberFormat="1" applyFont="1" applyBorder="1" applyAlignment="1">
      <alignment vertical="center"/>
    </xf>
    <xf numFmtId="172" fontId="39" fillId="0" borderId="93" xfId="0" applyNumberFormat="1" applyFont="1" applyBorder="1" applyAlignment="1">
      <alignment vertical="center"/>
    </xf>
    <xf numFmtId="172" fontId="39" fillId="0" borderId="13" xfId="0" applyNumberFormat="1" applyFont="1" applyBorder="1" applyAlignment="1">
      <alignment vertical="center"/>
    </xf>
    <xf numFmtId="172" fontId="39" fillId="0" borderId="1" xfId="0" applyNumberFormat="1" applyFont="1" applyBorder="1" applyAlignment="1">
      <alignment vertical="center"/>
    </xf>
    <xf numFmtId="172" fontId="39" fillId="0" borderId="25" xfId="0" applyNumberFormat="1" applyFont="1" applyBorder="1" applyAlignment="1">
      <alignment vertical="center"/>
    </xf>
    <xf numFmtId="171" fontId="39" fillId="0" borderId="1" xfId="0" applyNumberFormat="1" applyFont="1" applyBorder="1" applyAlignment="1">
      <alignment vertical="center"/>
    </xf>
    <xf numFmtId="0" fontId="41" fillId="0" borderId="20" xfId="27" applyFont="1" applyBorder="1" applyAlignment="1">
      <alignment horizontal="right" vertical="center"/>
    </xf>
    <xf numFmtId="173" fontId="39" fillId="0" borderId="80" xfId="0" applyNumberFormat="1" applyFont="1" applyBorder="1" applyAlignment="1">
      <alignment vertical="center"/>
    </xf>
    <xf numFmtId="173" fontId="39" fillId="0" borderId="2" xfId="0" applyNumberFormat="1" applyFont="1" applyBorder="1" applyAlignment="1">
      <alignment vertical="center"/>
    </xf>
    <xf numFmtId="173" fontId="39" fillId="0" borderId="82" xfId="0" applyNumberFormat="1" applyFont="1" applyBorder="1" applyAlignment="1">
      <alignment vertical="center"/>
    </xf>
    <xf numFmtId="173" fontId="39" fillId="0" borderId="81" xfId="0" applyNumberFormat="1" applyFont="1" applyBorder="1" applyAlignment="1">
      <alignment vertical="center"/>
    </xf>
    <xf numFmtId="173" fontId="39" fillId="0" borderId="3" xfId="0" applyNumberFormat="1" applyFont="1" applyBorder="1" applyAlignment="1">
      <alignment vertical="center"/>
    </xf>
    <xf numFmtId="173" fontId="39" fillId="0" borderId="83" xfId="0" applyNumberFormat="1" applyFont="1" applyBorder="1" applyAlignment="1">
      <alignment vertical="center"/>
    </xf>
    <xf numFmtId="173" fontId="39" fillId="0" borderId="86" xfId="0" applyNumberFormat="1" applyFont="1" applyBorder="1" applyAlignment="1">
      <alignment vertical="center"/>
    </xf>
    <xf numFmtId="173" fontId="39" fillId="0" borderId="76" xfId="0" applyNumberFormat="1" applyFont="1" applyBorder="1" applyAlignment="1">
      <alignment vertical="center"/>
    </xf>
    <xf numFmtId="173" fontId="39" fillId="0" borderId="93" xfId="0" applyNumberFormat="1" applyFont="1" applyBorder="1" applyAlignment="1">
      <alignment vertical="center"/>
    </xf>
    <xf numFmtId="0" fontId="44" fillId="3" borderId="13" xfId="27" applyFont="1" applyFill="1" applyBorder="1" applyAlignment="1">
      <alignment vertical="center"/>
    </xf>
    <xf numFmtId="0" fontId="44" fillId="3" borderId="1" xfId="27" applyFont="1" applyFill="1" applyBorder="1" applyAlignment="1">
      <alignment vertical="center"/>
    </xf>
    <xf numFmtId="0" fontId="44" fillId="3" borderId="20" xfId="27" applyFont="1" applyFill="1" applyBorder="1" applyAlignment="1">
      <alignment vertical="center"/>
    </xf>
    <xf numFmtId="0" fontId="44" fillId="3" borderId="16" xfId="27" applyFont="1" applyFill="1" applyBorder="1" applyAlignment="1">
      <alignment vertical="center"/>
    </xf>
    <xf numFmtId="0" fontId="44" fillId="3" borderId="17" xfId="27" applyFont="1" applyFill="1" applyBorder="1" applyAlignment="1">
      <alignment vertical="center"/>
    </xf>
    <xf numFmtId="0" fontId="44" fillId="3" borderId="21" xfId="27" applyFont="1" applyFill="1" applyBorder="1" applyAlignment="1">
      <alignment vertical="center"/>
    </xf>
    <xf numFmtId="0" fontId="41" fillId="0" borderId="90" xfId="27" applyFont="1" applyBorder="1" applyAlignment="1">
      <alignment horizontal="right" vertical="center"/>
    </xf>
    <xf numFmtId="173" fontId="39" fillId="0" borderId="91" xfId="0" applyNumberFormat="1" applyFont="1" applyBorder="1" applyAlignment="1">
      <alignment vertical="center"/>
    </xf>
    <xf numFmtId="173" fontId="39" fillId="0" borderId="92" xfId="0" applyNumberFormat="1" applyFont="1" applyBorder="1" applyAlignment="1">
      <alignment vertical="center"/>
    </xf>
    <xf numFmtId="173" fontId="39" fillId="0" borderId="90" xfId="0" applyNumberFormat="1" applyFont="1" applyBorder="1" applyAlignment="1">
      <alignment vertical="center"/>
    </xf>
    <xf numFmtId="0" fontId="41" fillId="0" borderId="83" xfId="27" applyFont="1" applyBorder="1" applyAlignment="1">
      <alignment horizontal="right" vertical="center"/>
    </xf>
    <xf numFmtId="173" fontId="39" fillId="0" borderId="85" xfId="0" applyNumberFormat="1" applyFont="1" applyBorder="1" applyAlignment="1">
      <alignment vertical="center"/>
    </xf>
    <xf numFmtId="0" fontId="41" fillId="0" borderId="93" xfId="27" applyFont="1" applyBorder="1" applyAlignment="1">
      <alignment horizontal="right" vertical="center"/>
    </xf>
    <xf numFmtId="173" fontId="39" fillId="0" borderId="94" xfId="0" applyNumberFormat="1" applyFont="1" applyBorder="1" applyAlignment="1">
      <alignment vertical="center"/>
    </xf>
    <xf numFmtId="173" fontId="39" fillId="0" borderId="49" xfId="0" applyNumberFormat="1" applyFont="1" applyBorder="1" applyAlignment="1">
      <alignment vertical="center"/>
    </xf>
    <xf numFmtId="173" fontId="39" fillId="0" borderId="95" xfId="0" applyNumberFormat="1" applyFont="1" applyBorder="1" applyAlignment="1">
      <alignment vertical="center"/>
    </xf>
    <xf numFmtId="0" fontId="41" fillId="0" borderId="82" xfId="27" applyFont="1" applyBorder="1" applyAlignment="1">
      <alignment horizontal="right" vertical="center"/>
    </xf>
    <xf numFmtId="173" fontId="39" fillId="0" borderId="84" xfId="0" applyNumberFormat="1" applyFont="1" applyBorder="1" applyAlignment="1">
      <alignment vertical="center"/>
    </xf>
    <xf numFmtId="0" fontId="41" fillId="0" borderId="95" xfId="27" applyFont="1" applyBorder="1" applyAlignment="1">
      <alignment horizontal="right" vertical="center"/>
    </xf>
    <xf numFmtId="9" fontId="44" fillId="3" borderId="96" xfId="27" applyNumberFormat="1" applyFont="1" applyFill="1" applyBorder="1" applyAlignment="1">
      <alignment vertical="center"/>
    </xf>
    <xf numFmtId="0" fontId="39" fillId="0" borderId="12" xfId="0" applyFont="1" applyBorder="1" applyAlignment="1">
      <alignment vertical="center"/>
    </xf>
    <xf numFmtId="9" fontId="44" fillId="3" borderId="96" xfId="27" applyNumberFormat="1" applyFont="1" applyFill="1" applyBorder="1" applyAlignment="1">
      <alignment horizontal="right" vertical="center"/>
    </xf>
    <xf numFmtId="0" fontId="39" fillId="0" borderId="87" xfId="0" applyFont="1" applyBorder="1" applyAlignment="1">
      <alignment vertical="center"/>
    </xf>
    <xf numFmtId="0" fontId="44" fillId="3" borderId="21" xfId="27" applyFont="1" applyFill="1" applyBorder="1" applyAlignment="1">
      <alignment horizontal="right" vertical="center"/>
    </xf>
    <xf numFmtId="0" fontId="44" fillId="0" borderId="0" xfId="27" applyFont="1" applyAlignment="1">
      <alignment horizontal="left" vertical="center"/>
    </xf>
    <xf numFmtId="0" fontId="44" fillId="0" borderId="0" xfId="27" applyFont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36" fillId="0" borderId="112" xfId="0" applyFont="1" applyBorder="1" applyAlignment="1">
      <alignment vertical="center"/>
    </xf>
    <xf numFmtId="0" fontId="39" fillId="0" borderId="113" xfId="0" applyFont="1" applyBorder="1" applyAlignment="1">
      <alignment vertical="center"/>
    </xf>
    <xf numFmtId="0" fontId="36" fillId="0" borderId="25" xfId="0" applyFont="1" applyBorder="1" applyAlignment="1">
      <alignment vertical="center"/>
    </xf>
    <xf numFmtId="0" fontId="39" fillId="0" borderId="27" xfId="0" applyFont="1" applyBorder="1" applyAlignment="1">
      <alignment vertical="center"/>
    </xf>
    <xf numFmtId="0" fontId="39" fillId="0" borderId="99" xfId="0" applyFont="1" applyBorder="1" applyAlignment="1">
      <alignment vertical="center"/>
    </xf>
    <xf numFmtId="0" fontId="39" fillId="0" borderId="114" xfId="0" applyFont="1" applyBorder="1" applyAlignment="1">
      <alignment vertical="center"/>
    </xf>
    <xf numFmtId="172" fontId="39" fillId="0" borderId="88" xfId="0" applyNumberFormat="1" applyFont="1" applyBorder="1" applyAlignment="1">
      <alignment vertical="center"/>
    </xf>
    <xf numFmtId="172" fontId="39" fillId="0" borderId="89" xfId="0" applyNumberFormat="1" applyFont="1" applyBorder="1" applyAlignment="1">
      <alignment vertical="center"/>
    </xf>
    <xf numFmtId="172" fontId="39" fillId="0" borderId="98" xfId="0" applyNumberFormat="1" applyFont="1" applyBorder="1" applyAlignment="1">
      <alignment vertical="center"/>
    </xf>
    <xf numFmtId="0" fontId="39" fillId="0" borderId="102" xfId="0" applyFont="1" applyBorder="1" applyAlignment="1">
      <alignment vertical="center"/>
    </xf>
    <xf numFmtId="0" fontId="36" fillId="0" borderId="122" xfId="0" applyFont="1" applyBorder="1" applyAlignment="1">
      <alignment vertical="center"/>
    </xf>
    <xf numFmtId="0" fontId="36" fillId="0" borderId="26" xfId="0" applyFont="1" applyBorder="1" applyAlignment="1">
      <alignment vertical="center"/>
    </xf>
    <xf numFmtId="0" fontId="36" fillId="0" borderId="113" xfId="0" applyFont="1" applyBorder="1" applyAlignment="1">
      <alignment vertical="center"/>
    </xf>
    <xf numFmtId="0" fontId="36" fillId="0" borderId="27" xfId="0" applyFont="1" applyBorder="1" applyAlignment="1">
      <alignment vertical="center"/>
    </xf>
    <xf numFmtId="0" fontId="36" fillId="0" borderId="99" xfId="0" applyFont="1" applyBorder="1" applyAlignment="1">
      <alignment vertical="center"/>
    </xf>
    <xf numFmtId="0" fontId="36" fillId="0" borderId="114" xfId="0" applyFont="1" applyBorder="1" applyAlignment="1">
      <alignment vertical="center"/>
    </xf>
    <xf numFmtId="9" fontId="39" fillId="0" borderId="0" xfId="0" applyNumberFormat="1" applyFont="1"/>
    <xf numFmtId="171" fontId="39" fillId="0" borderId="0" xfId="0" applyNumberFormat="1" applyFont="1"/>
    <xf numFmtId="0" fontId="36" fillId="0" borderId="0" xfId="0" applyFont="1" applyAlignment="1">
      <alignment vertical="center"/>
    </xf>
    <xf numFmtId="171" fontId="0" fillId="0" borderId="0" xfId="0" applyNumberFormat="1"/>
    <xf numFmtId="173" fontId="39" fillId="0" borderId="123" xfId="2" applyNumberFormat="1" applyFont="1" applyBorder="1" applyAlignment="1" applyProtection="1">
      <alignment vertical="center"/>
    </xf>
    <xf numFmtId="0" fontId="36" fillId="0" borderId="41" xfId="0" applyFont="1" applyBorder="1" applyAlignment="1">
      <alignment vertical="center"/>
    </xf>
    <xf numFmtId="0" fontId="14" fillId="3" borderId="39" xfId="0" applyFont="1" applyFill="1" applyBorder="1" applyAlignment="1" applyProtection="1">
      <alignment horizontal="right" vertical="center"/>
      <protection locked="0"/>
    </xf>
    <xf numFmtId="49" fontId="14" fillId="3" borderId="124" xfId="0" applyNumberFormat="1" applyFont="1" applyFill="1" applyBorder="1" applyAlignment="1" applyProtection="1">
      <alignment horizontal="left" vertical="center"/>
      <protection locked="0"/>
    </xf>
    <xf numFmtId="3" fontId="14" fillId="3" borderId="124" xfId="0" applyNumberFormat="1" applyFont="1" applyFill="1" applyBorder="1" applyAlignment="1" applyProtection="1">
      <alignment horizontal="right" vertical="center"/>
      <protection locked="0"/>
    </xf>
    <xf numFmtId="3" fontId="14" fillId="3" borderId="3" xfId="0" applyNumberFormat="1" applyFont="1" applyFill="1" applyBorder="1" applyAlignment="1" applyProtection="1">
      <alignment horizontal="right" vertical="center"/>
      <protection locked="0"/>
    </xf>
    <xf numFmtId="172" fontId="14" fillId="3" borderId="125" xfId="0" applyNumberFormat="1" applyFont="1" applyFill="1" applyBorder="1" applyAlignment="1" applyProtection="1">
      <alignment horizontal="right" vertical="center"/>
      <protection locked="0"/>
    </xf>
    <xf numFmtId="172" fontId="14" fillId="3" borderId="126" xfId="0" applyNumberFormat="1" applyFont="1" applyFill="1" applyBorder="1" applyAlignment="1" applyProtection="1">
      <alignment horizontal="right" vertical="center"/>
      <protection locked="0"/>
    </xf>
    <xf numFmtId="9" fontId="14" fillId="3" borderId="127" xfId="2" applyFont="1" applyFill="1" applyBorder="1" applyAlignment="1" applyProtection="1">
      <alignment horizontal="right" vertical="center"/>
      <protection locked="0"/>
    </xf>
    <xf numFmtId="172" fontId="14" fillId="3" borderId="130" xfId="0" applyNumberFormat="1" applyFont="1" applyFill="1" applyBorder="1" applyAlignment="1" applyProtection="1">
      <alignment horizontal="right" vertical="center"/>
      <protection locked="0"/>
    </xf>
    <xf numFmtId="3" fontId="14" fillId="3" borderId="131" xfId="0" applyNumberFormat="1" applyFont="1" applyFill="1" applyBorder="1" applyAlignment="1" applyProtection="1">
      <alignment horizontal="right" vertical="center"/>
      <protection locked="0"/>
    </xf>
    <xf numFmtId="49" fontId="14" fillId="3" borderId="131" xfId="0" applyNumberFormat="1" applyFont="1" applyFill="1" applyBorder="1" applyAlignment="1" applyProtection="1">
      <alignment horizontal="left" vertical="center"/>
      <protection locked="0"/>
    </xf>
    <xf numFmtId="49" fontId="14" fillId="3" borderId="3" xfId="0" applyNumberFormat="1" applyFont="1" applyFill="1" applyBorder="1" applyAlignment="1" applyProtection="1">
      <alignment horizontal="left" vertical="center"/>
      <protection locked="0"/>
    </xf>
    <xf numFmtId="0" fontId="14" fillId="3" borderId="126" xfId="0" applyFont="1" applyFill="1" applyBorder="1" applyAlignment="1" applyProtection="1">
      <alignment horizontal="right" vertical="center"/>
      <protection locked="0"/>
    </xf>
    <xf numFmtId="173" fontId="0" fillId="0" borderId="49" xfId="0" applyNumberFormat="1" applyBorder="1"/>
    <xf numFmtId="0" fontId="5" fillId="0" borderId="9" xfId="209" applyFont="1" applyBorder="1" applyAlignment="1">
      <alignment horizontal="left" vertical="center"/>
    </xf>
    <xf numFmtId="0" fontId="5" fillId="0" borderId="9" xfId="209" applyFont="1" applyBorder="1" applyAlignment="1">
      <alignment horizontal="left" vertical="center" wrapText="1"/>
    </xf>
    <xf numFmtId="0" fontId="5" fillId="0" borderId="9" xfId="209" applyFont="1" applyBorder="1" applyAlignment="1">
      <alignment horizontal="center" vertical="center"/>
    </xf>
    <xf numFmtId="0" fontId="5" fillId="0" borderId="12" xfId="209" applyFont="1" applyBorder="1" applyAlignment="1">
      <alignment horizontal="left" vertical="center"/>
    </xf>
    <xf numFmtId="0" fontId="5" fillId="0" borderId="12" xfId="209" applyFont="1" applyBorder="1" applyAlignment="1">
      <alignment horizontal="left" vertical="center" wrapText="1"/>
    </xf>
    <xf numFmtId="0" fontId="5" fillId="0" borderId="12" xfId="209" applyFont="1" applyBorder="1" applyAlignment="1">
      <alignment horizontal="center" vertical="center"/>
    </xf>
    <xf numFmtId="0" fontId="5" fillId="0" borderId="14" xfId="209" applyFont="1" applyBorder="1" applyAlignment="1">
      <alignment horizontal="left" vertical="center"/>
    </xf>
    <xf numFmtId="0" fontId="5" fillId="0" borderId="132" xfId="209" applyFont="1" applyBorder="1" applyAlignment="1">
      <alignment horizontal="left" vertical="center"/>
    </xf>
    <xf numFmtId="0" fontId="5" fillId="0" borderId="87" xfId="209" applyFont="1" applyBorder="1" applyAlignment="1">
      <alignment horizontal="left" vertical="center"/>
    </xf>
    <xf numFmtId="0" fontId="5" fillId="0" borderId="87" xfId="209" applyFont="1" applyBorder="1" applyAlignment="1">
      <alignment horizontal="center" vertical="center"/>
    </xf>
    <xf numFmtId="0" fontId="5" fillId="0" borderId="14" xfId="209" applyFont="1" applyBorder="1" applyAlignment="1">
      <alignment horizontal="left" vertical="center" wrapText="1"/>
    </xf>
    <xf numFmtId="0" fontId="5" fillId="0" borderId="14" xfId="209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19" fillId="0" borderId="16" xfId="209" applyFont="1" applyBorder="1" applyAlignment="1">
      <alignment vertical="center"/>
    </xf>
    <xf numFmtId="166" fontId="0" fillId="6" borderId="28" xfId="0" applyNumberFormat="1" applyFill="1" applyBorder="1" applyAlignment="1">
      <alignment horizontal="center" vertical="center"/>
    </xf>
    <xf numFmtId="166" fontId="0" fillId="48" borderId="28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166" fontId="0" fillId="49" borderId="28" xfId="0" applyNumberForma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1" borderId="8" xfId="0" applyFill="1" applyBorder="1" applyAlignment="1">
      <alignment horizontal="center"/>
    </xf>
    <xf numFmtId="49" fontId="0" fillId="41" borderId="1" xfId="0" applyNumberFormat="1" applyFill="1" applyBorder="1" applyAlignment="1">
      <alignment vertical="center"/>
    </xf>
    <xf numFmtId="0" fontId="0" fillId="6" borderId="8" xfId="0" applyFill="1" applyBorder="1" applyAlignment="1">
      <alignment horizontal="center"/>
    </xf>
    <xf numFmtId="0" fontId="5" fillId="6" borderId="11" xfId="0" applyFont="1" applyFill="1" applyBorder="1" applyAlignment="1">
      <alignment horizontal="left" vertical="center" wrapText="1"/>
    </xf>
    <xf numFmtId="175" fontId="17" fillId="0" borderId="0" xfId="0" applyNumberFormat="1" applyFont="1" applyProtection="1">
      <protection locked="0"/>
    </xf>
    <xf numFmtId="171" fontId="73" fillId="0" borderId="1" xfId="194" applyNumberFormat="1" applyFont="1" applyBorder="1" applyProtection="1">
      <protection locked="0"/>
    </xf>
    <xf numFmtId="171" fontId="73" fillId="0" borderId="1" xfId="2" applyNumberFormat="1" applyFont="1" applyBorder="1" applyProtection="1">
      <protection locked="0"/>
    </xf>
    <xf numFmtId="0" fontId="0" fillId="50" borderId="8" xfId="0" applyFill="1" applyBorder="1" applyAlignment="1">
      <alignment horizontal="center"/>
    </xf>
    <xf numFmtId="0" fontId="3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1" fillId="0" borderId="1" xfId="0" applyFont="1" applyBorder="1" applyAlignment="1">
      <alignment horizontal="left"/>
    </xf>
    <xf numFmtId="166" fontId="0" fillId="51" borderId="28" xfId="0" applyNumberFormat="1" applyFill="1" applyBorder="1" applyAlignment="1">
      <alignment horizontal="center" vertical="center"/>
    </xf>
    <xf numFmtId="166" fontId="0" fillId="52" borderId="28" xfId="0" applyNumberFormat="1" applyFill="1" applyBorder="1" applyAlignment="1">
      <alignment horizontal="center" vertical="center"/>
    </xf>
    <xf numFmtId="0" fontId="0" fillId="51" borderId="1" xfId="0" applyFill="1" applyBorder="1" applyAlignment="1">
      <alignment horizontal="center" vertical="center"/>
    </xf>
    <xf numFmtId="0" fontId="0" fillId="5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0" fillId="53" borderId="28" xfId="0" applyNumberFormat="1" applyFill="1" applyBorder="1" applyAlignment="1">
      <alignment horizontal="center" vertical="center"/>
    </xf>
    <xf numFmtId="166" fontId="0" fillId="54" borderId="28" xfId="0" applyNumberFormat="1" applyFill="1" applyBorder="1" applyAlignment="1">
      <alignment horizontal="center" vertical="center"/>
    </xf>
    <xf numFmtId="0" fontId="0" fillId="53" borderId="1" xfId="0" applyFill="1" applyBorder="1" applyAlignment="1">
      <alignment horizontal="center" vertical="center"/>
    </xf>
    <xf numFmtId="0" fontId="0" fillId="54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vertical="center"/>
    </xf>
    <xf numFmtId="49" fontId="13" fillId="3" borderId="25" xfId="0" applyNumberFormat="1" applyFont="1" applyFill="1" applyBorder="1" applyAlignment="1" applyProtection="1">
      <alignment vertical="center"/>
      <protection locked="0"/>
    </xf>
    <xf numFmtId="9" fontId="14" fillId="0" borderId="2" xfId="2" applyFont="1" applyBorder="1" applyAlignment="1" applyProtection="1">
      <alignment horizontal="right" vertical="center"/>
      <protection locked="0"/>
    </xf>
    <xf numFmtId="173" fontId="14" fillId="0" borderId="2" xfId="0" applyNumberFormat="1" applyFont="1" applyBorder="1" applyAlignment="1" applyProtection="1">
      <alignment horizontal="right" vertical="center"/>
      <protection locked="0"/>
    </xf>
    <xf numFmtId="172" fontId="14" fillId="0" borderId="35" xfId="0" applyNumberFormat="1" applyFont="1" applyBorder="1" applyAlignment="1" applyProtection="1">
      <alignment horizontal="right" vertical="center"/>
      <protection locked="0"/>
    </xf>
    <xf numFmtId="171" fontId="14" fillId="0" borderId="44" xfId="0" applyNumberFormat="1" applyFont="1" applyBorder="1" applyAlignment="1" applyProtection="1">
      <alignment horizontal="right" vertical="center"/>
      <protection locked="0"/>
    </xf>
    <xf numFmtId="171" fontId="14" fillId="0" borderId="3" xfId="0" applyNumberFormat="1" applyFont="1" applyBorder="1" applyAlignment="1" applyProtection="1">
      <alignment horizontal="right" vertical="center"/>
      <protection locked="0"/>
    </xf>
    <xf numFmtId="172" fontId="14" fillId="0" borderId="48" xfId="0" applyNumberFormat="1" applyFont="1" applyBorder="1" applyAlignment="1" applyProtection="1">
      <alignment horizontal="right" vertical="center"/>
      <protection locked="0"/>
    </xf>
    <xf numFmtId="9" fontId="14" fillId="0" borderId="3" xfId="2" applyFont="1" applyBorder="1" applyAlignment="1" applyProtection="1">
      <alignment horizontal="right" vertical="center"/>
      <protection locked="0"/>
    </xf>
    <xf numFmtId="173" fontId="14" fillId="0" borderId="3" xfId="0" applyNumberFormat="1" applyFont="1" applyBorder="1" applyAlignment="1" applyProtection="1">
      <alignment horizontal="right" vertical="center"/>
      <protection locked="0"/>
    </xf>
    <xf numFmtId="172" fontId="14" fillId="0" borderId="126" xfId="0" applyNumberFormat="1" applyFont="1" applyBorder="1" applyAlignment="1" applyProtection="1">
      <alignment horizontal="right" vertical="center"/>
      <protection locked="0"/>
    </xf>
    <xf numFmtId="171" fontId="14" fillId="0" borderId="128" xfId="0" applyNumberFormat="1" applyFont="1" applyBorder="1" applyAlignment="1" applyProtection="1">
      <alignment horizontal="right" vertical="center"/>
      <protection locked="0"/>
    </xf>
    <xf numFmtId="171" fontId="14" fillId="0" borderId="129" xfId="0" applyNumberFormat="1" applyFont="1" applyBorder="1" applyAlignment="1" applyProtection="1">
      <alignment horizontal="right" vertical="center"/>
      <protection locked="0"/>
    </xf>
    <xf numFmtId="9" fontId="14" fillId="0" borderId="129" xfId="2" applyFont="1" applyBorder="1" applyAlignment="1" applyProtection="1">
      <alignment horizontal="right" vertical="center"/>
      <protection locked="0"/>
    </xf>
    <xf numFmtId="173" fontId="14" fillId="0" borderId="129" xfId="0" applyNumberFormat="1" applyFont="1" applyBorder="1" applyAlignment="1" applyProtection="1">
      <alignment horizontal="right" vertical="center"/>
      <protection locked="0"/>
    </xf>
    <xf numFmtId="172" fontId="14" fillId="0" borderId="39" xfId="0" applyNumberFormat="1" applyFont="1" applyBorder="1" applyAlignment="1" applyProtection="1">
      <alignment horizontal="right" vertical="center"/>
      <protection locked="0"/>
    </xf>
    <xf numFmtId="171" fontId="14" fillId="0" borderId="45" xfId="0" applyNumberFormat="1" applyFont="1" applyBorder="1" applyAlignment="1" applyProtection="1">
      <alignment horizontal="right" vertical="center"/>
      <protection locked="0"/>
    </xf>
    <xf numFmtId="171" fontId="14" fillId="0" borderId="49" xfId="0" applyNumberFormat="1" applyFont="1" applyBorder="1" applyAlignment="1" applyProtection="1">
      <alignment horizontal="right" vertical="center"/>
      <protection locked="0"/>
    </xf>
    <xf numFmtId="172" fontId="14" fillId="0" borderId="49" xfId="0" applyNumberFormat="1" applyFont="1" applyBorder="1" applyAlignment="1" applyProtection="1">
      <alignment horizontal="right" vertical="center"/>
      <protection locked="0"/>
    </xf>
    <xf numFmtId="9" fontId="14" fillId="0" borderId="49" xfId="2" applyFont="1" applyBorder="1" applyAlignment="1" applyProtection="1">
      <alignment horizontal="right" vertical="center"/>
      <protection locked="0"/>
    </xf>
    <xf numFmtId="173" fontId="14" fillId="0" borderId="49" xfId="0" applyNumberFormat="1" applyFont="1" applyBorder="1" applyAlignment="1" applyProtection="1">
      <alignment horizontal="right" vertical="center"/>
      <protection locked="0"/>
    </xf>
    <xf numFmtId="3" fontId="13" fillId="0" borderId="1" xfId="0" applyNumberFormat="1" applyFont="1" applyBorder="1" applyAlignment="1" applyProtection="1">
      <alignment vertical="center"/>
      <protection locked="0"/>
    </xf>
    <xf numFmtId="173" fontId="13" fillId="0" borderId="1" xfId="0" applyNumberFormat="1" applyFont="1" applyBorder="1" applyAlignment="1" applyProtection="1">
      <alignment vertical="center"/>
      <protection locked="0"/>
    </xf>
    <xf numFmtId="166" fontId="19" fillId="0" borderId="1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54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 wrapText="1"/>
    </xf>
    <xf numFmtId="49" fontId="14" fillId="3" borderId="29" xfId="0" applyNumberFormat="1" applyFont="1" applyFill="1" applyBorder="1" applyAlignment="1">
      <alignment horizontal="left" vertical="center"/>
    </xf>
    <xf numFmtId="3" fontId="14" fillId="3" borderId="29" xfId="0" applyNumberFormat="1" applyFont="1" applyFill="1" applyBorder="1" applyAlignment="1">
      <alignment horizontal="right" vertical="center"/>
    </xf>
    <xf numFmtId="172" fontId="14" fillId="3" borderId="30" xfId="0" applyNumberFormat="1" applyFont="1" applyFill="1" applyBorder="1" applyAlignment="1">
      <alignment horizontal="right" vertical="center"/>
    </xf>
    <xf numFmtId="172" fontId="14" fillId="3" borderId="31" xfId="0" applyNumberFormat="1" applyFont="1" applyFill="1" applyBorder="1" applyAlignment="1">
      <alignment horizontal="right" vertical="center"/>
    </xf>
    <xf numFmtId="9" fontId="14" fillId="3" borderId="32" xfId="2" applyFont="1" applyFill="1" applyBorder="1" applyAlignment="1" applyProtection="1">
      <alignment horizontal="right" vertical="center"/>
    </xf>
    <xf numFmtId="172" fontId="14" fillId="0" borderId="31" xfId="0" applyNumberFormat="1" applyFont="1" applyBorder="1" applyAlignment="1">
      <alignment horizontal="right" vertical="center"/>
    </xf>
    <xf numFmtId="171" fontId="14" fillId="0" borderId="43" xfId="0" applyNumberFormat="1" applyFont="1" applyBorder="1" applyAlignment="1">
      <alignment horizontal="right" vertical="center"/>
    </xf>
    <xf numFmtId="171" fontId="14" fillId="0" borderId="2" xfId="0" applyNumberFormat="1" applyFont="1" applyBorder="1" applyAlignment="1">
      <alignment horizontal="right" vertical="center"/>
    </xf>
    <xf numFmtId="172" fontId="14" fillId="3" borderId="47" xfId="0" applyNumberFormat="1" applyFont="1" applyFill="1" applyBorder="1" applyAlignment="1">
      <alignment horizontal="right" vertical="center"/>
    </xf>
    <xf numFmtId="172" fontId="14" fillId="0" borderId="47" xfId="0" applyNumberFormat="1" applyFont="1" applyBorder="1" applyAlignment="1">
      <alignment horizontal="right" vertical="center"/>
    </xf>
    <xf numFmtId="49" fontId="14" fillId="3" borderId="33" xfId="0" applyNumberFormat="1" applyFont="1" applyFill="1" applyBorder="1" applyAlignment="1">
      <alignment horizontal="left" vertical="center"/>
    </xf>
    <xf numFmtId="3" fontId="14" fillId="3" borderId="33" xfId="0" applyNumberFormat="1" applyFont="1" applyFill="1" applyBorder="1" applyAlignment="1">
      <alignment horizontal="right" vertical="center"/>
    </xf>
    <xf numFmtId="172" fontId="14" fillId="3" borderId="34" xfId="0" applyNumberFormat="1" applyFont="1" applyFill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9" fontId="14" fillId="3" borderId="36" xfId="2" applyFont="1" applyFill="1" applyBorder="1" applyAlignment="1" applyProtection="1">
      <alignment horizontal="right" vertical="center"/>
    </xf>
    <xf numFmtId="172" fontId="14" fillId="3" borderId="35" xfId="0" applyNumberFormat="1" applyFont="1" applyFill="1" applyBorder="1" applyAlignment="1">
      <alignment horizontal="right" vertical="center"/>
    </xf>
    <xf numFmtId="172" fontId="14" fillId="0" borderId="35" xfId="0" applyNumberFormat="1" applyFont="1" applyBorder="1" applyAlignment="1">
      <alignment horizontal="right" vertical="center"/>
    </xf>
    <xf numFmtId="171" fontId="14" fillId="0" borderId="44" xfId="0" applyNumberFormat="1" applyFont="1" applyBorder="1" applyAlignment="1">
      <alignment horizontal="right" vertical="center"/>
    </xf>
    <xf numFmtId="171" fontId="14" fillId="0" borderId="3" xfId="0" applyNumberFormat="1" applyFont="1" applyBorder="1" applyAlignment="1">
      <alignment horizontal="right" vertical="center"/>
    </xf>
    <xf numFmtId="172" fontId="14" fillId="3" borderId="48" xfId="0" applyNumberFormat="1" applyFont="1" applyFill="1" applyBorder="1" applyAlignment="1">
      <alignment horizontal="right" vertical="center"/>
    </xf>
    <xf numFmtId="172" fontId="14" fillId="0" borderId="48" xfId="0" applyNumberFormat="1" applyFont="1" applyBorder="1" applyAlignment="1">
      <alignment horizontal="right" vertical="center"/>
    </xf>
    <xf numFmtId="3" fontId="14" fillId="3" borderId="3" xfId="0" applyNumberFormat="1" applyFont="1" applyFill="1" applyBorder="1" applyAlignment="1">
      <alignment horizontal="right" vertical="center"/>
    </xf>
    <xf numFmtId="49" fontId="14" fillId="3" borderId="124" xfId="0" applyNumberFormat="1" applyFont="1" applyFill="1" applyBorder="1" applyAlignment="1">
      <alignment horizontal="left" vertical="center"/>
    </xf>
    <xf numFmtId="3" fontId="14" fillId="3" borderId="124" xfId="0" applyNumberFormat="1" applyFont="1" applyFill="1" applyBorder="1" applyAlignment="1">
      <alignment horizontal="right" vertical="center"/>
    </xf>
    <xf numFmtId="172" fontId="14" fillId="3" borderId="125" xfId="0" applyNumberFormat="1" applyFont="1" applyFill="1" applyBorder="1" applyAlignment="1">
      <alignment horizontal="right" vertical="center"/>
    </xf>
    <xf numFmtId="172" fontId="14" fillId="3" borderId="126" xfId="0" applyNumberFormat="1" applyFont="1" applyFill="1" applyBorder="1" applyAlignment="1">
      <alignment horizontal="right" vertical="center"/>
    </xf>
    <xf numFmtId="9" fontId="14" fillId="3" borderId="127" xfId="2" applyFont="1" applyFill="1" applyBorder="1" applyAlignment="1" applyProtection="1">
      <alignment horizontal="right" vertical="center"/>
    </xf>
    <xf numFmtId="172" fontId="14" fillId="0" borderId="126" xfId="0" applyNumberFormat="1" applyFont="1" applyBorder="1" applyAlignment="1">
      <alignment horizontal="right" vertical="center"/>
    </xf>
    <xf numFmtId="171" fontId="14" fillId="0" borderId="128" xfId="0" applyNumberFormat="1" applyFont="1" applyBorder="1" applyAlignment="1">
      <alignment horizontal="right" vertical="center"/>
    </xf>
    <xf numFmtId="171" fontId="14" fillId="0" borderId="129" xfId="0" applyNumberFormat="1" applyFont="1" applyBorder="1" applyAlignment="1">
      <alignment horizontal="right" vertical="center"/>
    </xf>
    <xf numFmtId="172" fontId="14" fillId="3" borderId="130" xfId="0" applyNumberFormat="1" applyFont="1" applyFill="1" applyBorder="1" applyAlignment="1">
      <alignment horizontal="right" vertical="center"/>
    </xf>
    <xf numFmtId="3" fontId="14" fillId="3" borderId="131" xfId="0" applyNumberFormat="1" applyFont="1" applyFill="1" applyBorder="1" applyAlignment="1">
      <alignment horizontal="right" vertical="center"/>
    </xf>
    <xf numFmtId="49" fontId="14" fillId="3" borderId="131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0" fontId="14" fillId="3" borderId="126" xfId="0" applyFont="1" applyFill="1" applyBorder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33" xfId="0" applyBorder="1"/>
    <xf numFmtId="166" fontId="19" fillId="41" borderId="1" xfId="0" applyNumberFormat="1" applyFont="1" applyFill="1" applyBorder="1" applyAlignment="1">
      <alignment horizontal="center"/>
    </xf>
    <xf numFmtId="166" fontId="19" fillId="54" borderId="1" xfId="0" applyNumberFormat="1" applyFont="1" applyFill="1" applyBorder="1" applyAlignment="1">
      <alignment horizontal="center"/>
    </xf>
    <xf numFmtId="176" fontId="5" fillId="41" borderId="8" xfId="0" applyNumberFormat="1" applyFont="1" applyFill="1" applyBorder="1" applyAlignment="1">
      <alignment horizontal="center" vertical="center"/>
    </xf>
    <xf numFmtId="176" fontId="5" fillId="54" borderId="8" xfId="0" applyNumberFormat="1" applyFont="1" applyFill="1" applyBorder="1" applyAlignment="1">
      <alignment horizontal="center" vertical="center"/>
    </xf>
    <xf numFmtId="0" fontId="77" fillId="0" borderId="0" xfId="210" applyProtection="1">
      <protection locked="0"/>
    </xf>
    <xf numFmtId="0" fontId="0" fillId="0" borderId="1" xfId="0" applyBorder="1" applyProtection="1">
      <protection locked="0"/>
    </xf>
    <xf numFmtId="0" fontId="77" fillId="0" borderId="1" xfId="210" applyBorder="1" applyProtection="1">
      <protection locked="0"/>
    </xf>
    <xf numFmtId="17" fontId="77" fillId="0" borderId="0" xfId="210" applyNumberFormat="1" applyProtection="1">
      <protection locked="0"/>
    </xf>
    <xf numFmtId="0" fontId="78" fillId="0" borderId="0" xfId="210" applyFont="1" applyProtection="1">
      <protection locked="0"/>
    </xf>
    <xf numFmtId="0" fontId="80" fillId="0" borderId="0" xfId="210" applyFont="1" applyProtection="1">
      <protection locked="0"/>
    </xf>
    <xf numFmtId="0" fontId="74" fillId="57" borderId="1" xfId="210" applyFont="1" applyFill="1" applyBorder="1" applyAlignment="1" applyProtection="1">
      <alignment horizontal="center" vertical="center"/>
      <protection locked="0"/>
    </xf>
    <xf numFmtId="0" fontId="74" fillId="57" borderId="28" xfId="210" applyFont="1" applyFill="1" applyBorder="1" applyAlignment="1" applyProtection="1">
      <alignment horizontal="center" vertical="center"/>
      <protection locked="0"/>
    </xf>
    <xf numFmtId="0" fontId="77" fillId="0" borderId="1" xfId="210" applyBorder="1" applyAlignment="1" applyProtection="1">
      <alignment horizontal="center"/>
      <protection locked="0"/>
    </xf>
    <xf numFmtId="0" fontId="76" fillId="0" borderId="1" xfId="210" applyFont="1" applyBorder="1" applyAlignment="1" applyProtection="1">
      <alignment horizontal="center"/>
      <protection locked="0"/>
    </xf>
    <xf numFmtId="0" fontId="77" fillId="0" borderId="1" xfId="210" applyBorder="1" applyAlignment="1" applyProtection="1">
      <alignment horizontal="left" vertical="center"/>
      <protection locked="0"/>
    </xf>
    <xf numFmtId="0" fontId="77" fillId="0" borderId="1" xfId="210" applyBorder="1" applyAlignment="1" applyProtection="1">
      <alignment horizontal="center" vertical="center"/>
      <protection locked="0"/>
    </xf>
    <xf numFmtId="0" fontId="77" fillId="45" borderId="1" xfId="210" applyFill="1" applyBorder="1"/>
    <xf numFmtId="0" fontId="71" fillId="0" borderId="78" xfId="0" applyFont="1" applyBorder="1" applyProtection="1">
      <protection locked="0"/>
    </xf>
    <xf numFmtId="0" fontId="71" fillId="0" borderId="1" xfId="0" applyFont="1" applyBorder="1" applyAlignment="1" applyProtection="1">
      <alignment horizontal="center"/>
      <protection locked="0"/>
    </xf>
    <xf numFmtId="0" fontId="74" fillId="0" borderId="1" xfId="21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41" fontId="0" fillId="45" borderId="1" xfId="0" applyNumberFormat="1" applyFill="1" applyBorder="1" applyAlignment="1">
      <alignment vertical="center"/>
    </xf>
    <xf numFmtId="41" fontId="0" fillId="45" borderId="3" xfId="0" applyNumberFormat="1" applyFill="1" applyBorder="1" applyAlignment="1">
      <alignment vertical="center"/>
    </xf>
    <xf numFmtId="41" fontId="0" fillId="45" borderId="2" xfId="0" applyNumberFormat="1" applyFill="1" applyBorder="1" applyAlignment="1">
      <alignment vertical="center"/>
    </xf>
    <xf numFmtId="176" fontId="5" fillId="41" borderId="54" xfId="0" applyNumberFormat="1" applyFont="1" applyFill="1" applyBorder="1" applyAlignment="1">
      <alignment horizontal="center" vertical="center"/>
    </xf>
    <xf numFmtId="166" fontId="19" fillId="56" borderId="1" xfId="0" applyNumberFormat="1" applyFont="1" applyFill="1" applyBorder="1" applyAlignment="1">
      <alignment horizontal="center"/>
    </xf>
    <xf numFmtId="176" fontId="5" fillId="56" borderId="8" xfId="0" applyNumberFormat="1" applyFont="1" applyFill="1" applyBorder="1" applyAlignment="1">
      <alignment horizontal="center" vertical="center"/>
    </xf>
    <xf numFmtId="0" fontId="76" fillId="0" borderId="1" xfId="0" applyFont="1" applyBorder="1"/>
    <xf numFmtId="166" fontId="19" fillId="6" borderId="1" xfId="0" applyNumberFormat="1" applyFont="1" applyFill="1" applyBorder="1" applyAlignment="1">
      <alignment horizontal="center"/>
    </xf>
    <xf numFmtId="176" fontId="5" fillId="6" borderId="8" xfId="0" applyNumberFormat="1" applyFont="1" applyFill="1" applyBorder="1" applyAlignment="1">
      <alignment horizontal="center" vertical="center"/>
    </xf>
    <xf numFmtId="179" fontId="19" fillId="58" borderId="57" xfId="0" applyNumberFormat="1" applyFont="1" applyFill="1" applyBorder="1" applyAlignment="1">
      <alignment horizontal="center" vertical="center" shrinkToFit="1"/>
    </xf>
    <xf numFmtId="0" fontId="19" fillId="58" borderId="73" xfId="0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left"/>
    </xf>
    <xf numFmtId="183" fontId="0" fillId="45" borderId="1" xfId="0" applyNumberFormat="1" applyFill="1" applyBorder="1" applyAlignment="1">
      <alignment vertical="center"/>
    </xf>
    <xf numFmtId="183" fontId="0" fillId="3" borderId="1" xfId="0" applyNumberFormat="1" applyFill="1" applyBorder="1" applyAlignment="1">
      <alignment vertical="center"/>
    </xf>
    <xf numFmtId="166" fontId="0" fillId="41" borderId="28" xfId="0" applyNumberFormat="1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179" fontId="7" fillId="0" borderId="57" xfId="0" applyNumberFormat="1" applyFont="1" applyBorder="1" applyAlignment="1">
      <alignment horizontal="center" vertical="center" shrinkToFit="1"/>
    </xf>
    <xf numFmtId="0" fontId="7" fillId="0" borderId="73" xfId="0" applyFont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40" fillId="0" borderId="19" xfId="0" applyFont="1" applyBorder="1" applyAlignment="1">
      <alignment horizontal="center" vertical="center"/>
    </xf>
    <xf numFmtId="0" fontId="39" fillId="0" borderId="78" xfId="0" applyFont="1" applyBorder="1" applyAlignment="1">
      <alignment horizontal="left" vertical="center" wrapText="1"/>
    </xf>
    <xf numFmtId="0" fontId="44" fillId="3" borderId="16" xfId="27" applyFont="1" applyFill="1" applyBorder="1" applyAlignment="1">
      <alignment horizontal="left" vertical="center"/>
    </xf>
    <xf numFmtId="0" fontId="41" fillId="0" borderId="13" xfId="27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 wrapText="1"/>
    </xf>
    <xf numFmtId="0" fontId="39" fillId="0" borderId="13" xfId="0" applyFont="1" applyBorder="1" applyAlignment="1">
      <alignment horizontal="left" vertical="center"/>
    </xf>
    <xf numFmtId="0" fontId="40" fillId="0" borderId="9" xfId="0" applyFont="1" applyBorder="1" applyAlignment="1">
      <alignment horizontal="center" vertical="center"/>
    </xf>
    <xf numFmtId="0" fontId="39" fillId="0" borderId="12" xfId="0" applyFont="1" applyBorder="1" applyAlignment="1">
      <alignment horizontal="left" vertical="center" wrapText="1"/>
    </xf>
    <xf numFmtId="0" fontId="41" fillId="0" borderId="12" xfId="27" applyFont="1" applyBorder="1" applyAlignment="1">
      <alignment horizontal="left" vertical="center"/>
    </xf>
    <xf numFmtId="0" fontId="41" fillId="0" borderId="87" xfId="27" applyFont="1" applyBorder="1" applyAlignment="1">
      <alignment horizontal="left" vertical="center"/>
    </xf>
    <xf numFmtId="0" fontId="45" fillId="0" borderId="58" xfId="27" applyFont="1" applyBorder="1" applyAlignment="1">
      <alignment horizontal="center" vertical="center" wrapText="1"/>
    </xf>
    <xf numFmtId="0" fontId="45" fillId="0" borderId="13" xfId="27" applyFont="1" applyBorder="1" applyAlignment="1">
      <alignment horizontal="center" vertical="center" wrapText="1"/>
    </xf>
    <xf numFmtId="0" fontId="41" fillId="0" borderId="5" xfId="27" applyFont="1" applyBorder="1" applyAlignment="1">
      <alignment horizontal="center" vertical="center" wrapText="1"/>
    </xf>
    <xf numFmtId="0" fontId="41" fillId="0" borderId="116" xfId="27" applyFont="1" applyBorder="1" applyAlignment="1">
      <alignment horizontal="center" vertical="center" wrapText="1"/>
    </xf>
    <xf numFmtId="0" fontId="41" fillId="0" borderId="22" xfId="27" applyFont="1" applyBorder="1" applyAlignment="1">
      <alignment horizontal="center" vertical="center" wrapText="1"/>
    </xf>
    <xf numFmtId="0" fontId="41" fillId="0" borderId="79" xfId="27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71" fontId="43" fillId="0" borderId="1" xfId="0" applyNumberFormat="1" applyFont="1" applyBorder="1" applyAlignment="1">
      <alignment horizontal="center" vertical="center"/>
    </xf>
    <xf numFmtId="49" fontId="40" fillId="9" borderId="1" xfId="0" applyNumberFormat="1" applyFont="1" applyFill="1" applyBorder="1" applyAlignment="1" applyProtection="1">
      <alignment horizontal="left" vertical="center"/>
      <protection locked="0"/>
    </xf>
    <xf numFmtId="175" fontId="40" fillId="9" borderId="1" xfId="0" applyNumberFormat="1" applyFont="1" applyFill="1" applyBorder="1" applyAlignment="1" applyProtection="1">
      <alignment horizontal="left" vertical="center"/>
      <protection locked="0"/>
    </xf>
    <xf numFmtId="0" fontId="39" fillId="0" borderId="12" xfId="0" applyFont="1" applyBorder="1" applyAlignment="1">
      <alignment horizontal="left" vertical="center"/>
    </xf>
    <xf numFmtId="0" fontId="46" fillId="0" borderId="0" xfId="0" applyFont="1" applyAlignment="1">
      <alignment horizontal="center" vertical="center" textRotation="90"/>
    </xf>
    <xf numFmtId="0" fontId="39" fillId="0" borderId="7" xfId="0" applyFont="1" applyBorder="1" applyAlignment="1">
      <alignment horizontal="center" vertical="center" textRotation="90"/>
    </xf>
    <xf numFmtId="0" fontId="39" fillId="0" borderId="4" xfId="0" applyFont="1" applyBorder="1" applyAlignment="1">
      <alignment horizontal="center" vertical="center" textRotation="90"/>
    </xf>
    <xf numFmtId="0" fontId="1" fillId="11" borderId="16" xfId="0" applyFont="1" applyFill="1" applyBorder="1" applyAlignment="1">
      <alignment horizontal="left" vertical="center"/>
    </xf>
    <xf numFmtId="0" fontId="1" fillId="11" borderId="10" xfId="0" applyFont="1" applyFill="1" applyBorder="1" applyAlignment="1">
      <alignment horizontal="left" vertical="center"/>
    </xf>
    <xf numFmtId="0" fontId="40" fillId="0" borderId="13" xfId="0" applyFont="1" applyBorder="1" applyAlignment="1">
      <alignment horizontal="center" vertical="center" textRotation="90"/>
    </xf>
    <xf numFmtId="0" fontId="41" fillId="0" borderId="20" xfId="27" applyFont="1" applyBorder="1" applyAlignment="1">
      <alignment horizontal="center" vertical="center"/>
    </xf>
    <xf numFmtId="0" fontId="41" fillId="0" borderId="117" xfId="27" applyFont="1" applyBorder="1" applyAlignment="1">
      <alignment horizontal="center" vertical="center" wrapText="1"/>
    </xf>
    <xf numFmtId="0" fontId="41" fillId="0" borderId="118" xfId="27" applyFont="1" applyBorder="1" applyAlignment="1">
      <alignment horizontal="center" vertical="center" wrapText="1"/>
    </xf>
    <xf numFmtId="0" fontId="41" fillId="0" borderId="119" xfId="27" applyFont="1" applyBorder="1" applyAlignment="1">
      <alignment horizontal="center" vertical="center" wrapText="1"/>
    </xf>
    <xf numFmtId="0" fontId="41" fillId="0" borderId="62" xfId="27" applyFont="1" applyBorder="1" applyAlignment="1">
      <alignment horizontal="center" vertical="center" wrapText="1"/>
    </xf>
    <xf numFmtId="0" fontId="44" fillId="3" borderId="58" xfId="27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8" fillId="4" borderId="1" xfId="0" applyFont="1" applyFill="1" applyBorder="1" applyAlignment="1">
      <alignment horizontal="left" vertical="center" shrinkToFi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49" fontId="33" fillId="9" borderId="1" xfId="0" applyNumberFormat="1" applyFont="1" applyFill="1" applyBorder="1" applyAlignment="1">
      <alignment horizontal="left" vertical="center"/>
    </xf>
    <xf numFmtId="175" fontId="33" fillId="9" borderId="1" xfId="0" applyNumberFormat="1" applyFont="1" applyFill="1" applyBorder="1" applyAlignment="1">
      <alignment horizontal="left" vertical="center"/>
    </xf>
    <xf numFmtId="0" fontId="1" fillId="55" borderId="1" xfId="0" applyFont="1" applyFill="1" applyBorder="1" applyAlignment="1">
      <alignment horizontal="left" vertical="center"/>
    </xf>
    <xf numFmtId="0" fontId="74" fillId="0" borderId="1" xfId="0" applyFont="1" applyBorder="1" applyAlignment="1" applyProtection="1">
      <alignment horizontal="left" vertical="center"/>
      <protection locked="0"/>
    </xf>
    <xf numFmtId="0" fontId="74" fillId="11" borderId="1" xfId="0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17" fontId="77" fillId="56" borderId="25" xfId="210" applyNumberFormat="1" applyFill="1" applyBorder="1" applyAlignment="1" applyProtection="1">
      <alignment horizontal="left"/>
      <protection locked="0"/>
    </xf>
    <xf numFmtId="17" fontId="77" fillId="56" borderId="74" xfId="210" applyNumberFormat="1" applyFill="1" applyBorder="1" applyAlignment="1" applyProtection="1">
      <alignment horizontal="left"/>
      <protection locked="0"/>
    </xf>
    <xf numFmtId="182" fontId="0" fillId="9" borderId="1" xfId="0" applyNumberForma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82" fontId="0" fillId="9" borderId="1" xfId="0" applyNumberFormat="1" applyFill="1" applyBorder="1" applyAlignment="1" applyProtection="1">
      <alignment horizontal="left"/>
      <protection locked="0"/>
    </xf>
    <xf numFmtId="0" fontId="0" fillId="7" borderId="1" xfId="0" applyFill="1" applyBorder="1" applyAlignment="1">
      <alignment horizontal="center"/>
    </xf>
    <xf numFmtId="0" fontId="6" fillId="4" borderId="68" xfId="0" applyFont="1" applyFill="1" applyBorder="1" applyAlignment="1">
      <alignment horizontal="center" vertical="center"/>
    </xf>
    <xf numFmtId="0" fontId="19" fillId="4" borderId="70" xfId="0" applyFont="1" applyFill="1" applyBorder="1" applyAlignment="1">
      <alignment horizontal="center" vertical="center"/>
    </xf>
    <xf numFmtId="180" fontId="0" fillId="4" borderId="0" xfId="0" applyNumberFormat="1" applyFill="1" applyAlignment="1">
      <alignment horizontal="right"/>
    </xf>
    <xf numFmtId="0" fontId="25" fillId="6" borderId="55" xfId="0" applyFont="1" applyFill="1" applyBorder="1" applyAlignment="1">
      <alignment horizontal="center" vertical="center" wrapText="1"/>
    </xf>
    <xf numFmtId="0" fontId="25" fillId="6" borderId="52" xfId="0" applyFont="1" applyFill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 vertical="center" wrapText="1"/>
    </xf>
    <xf numFmtId="0" fontId="75" fillId="0" borderId="55" xfId="0" applyFont="1" applyBorder="1" applyAlignment="1">
      <alignment horizontal="center" vertical="center" wrapText="1"/>
    </xf>
    <xf numFmtId="0" fontId="25" fillId="0" borderId="52" xfId="0" applyFont="1" applyBorder="1" applyAlignment="1">
      <alignment horizontal="center" vertical="center" wrapText="1"/>
    </xf>
    <xf numFmtId="0" fontId="32" fillId="0" borderId="72" xfId="0" applyFont="1" applyBorder="1" applyAlignment="1" applyProtection="1">
      <alignment horizontal="center" vertical="center"/>
      <protection locked="0"/>
    </xf>
    <xf numFmtId="0" fontId="22" fillId="4" borderId="0" xfId="0" applyFont="1" applyFill="1" applyAlignment="1">
      <alignment horizontal="center" vertical="center"/>
    </xf>
    <xf numFmtId="0" fontId="27" fillId="0" borderId="53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 shrinkToFit="1"/>
    </xf>
    <xf numFmtId="49" fontId="21" fillId="4" borderId="0" xfId="0" applyNumberFormat="1" applyFont="1" applyFill="1" applyAlignment="1">
      <alignment horizontal="center" vertical="center" shrinkToFit="1"/>
    </xf>
    <xf numFmtId="0" fontId="30" fillId="0" borderId="15" xfId="0" applyFont="1" applyBorder="1" applyAlignment="1">
      <alignment horizontal="center" vertical="center"/>
    </xf>
    <xf numFmtId="0" fontId="23" fillId="0" borderId="53" xfId="0" applyFont="1" applyBorder="1" applyAlignment="1" applyProtection="1">
      <alignment horizontal="center" vertical="center"/>
      <protection locked="0"/>
    </xf>
    <xf numFmtId="0" fontId="23" fillId="0" borderId="60" xfId="0" applyFont="1" applyBorder="1" applyAlignment="1" applyProtection="1">
      <alignment horizontal="center" vertical="center"/>
      <protection locked="0"/>
    </xf>
    <xf numFmtId="0" fontId="25" fillId="5" borderId="55" xfId="0" applyFont="1" applyFill="1" applyBorder="1" applyAlignment="1">
      <alignment horizontal="center" vertical="center" wrapText="1"/>
    </xf>
    <xf numFmtId="0" fontId="25" fillId="5" borderId="52" xfId="0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24" fillId="0" borderId="59" xfId="0" applyFont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20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 shrinkToFit="1"/>
    </xf>
    <xf numFmtId="49" fontId="21" fillId="5" borderId="0" xfId="0" applyNumberFormat="1" applyFont="1" applyFill="1" applyAlignment="1">
      <alignment horizontal="center" vertical="center" shrinkToFit="1"/>
    </xf>
    <xf numFmtId="177" fontId="14" fillId="0" borderId="1" xfId="0" applyNumberFormat="1" applyFont="1" applyBorder="1" applyAlignment="1" applyProtection="1">
      <alignment horizontal="right" vertical="center"/>
      <protection locked="0"/>
    </xf>
    <xf numFmtId="174" fontId="14" fillId="0" borderId="1" xfId="0" applyNumberFormat="1" applyFont="1" applyBorder="1" applyAlignment="1" applyProtection="1">
      <alignment horizontal="right" vertical="center"/>
      <protection locked="0"/>
    </xf>
    <xf numFmtId="49" fontId="14" fillId="0" borderId="1" xfId="0" applyNumberFormat="1" applyFont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174" fontId="14" fillId="0" borderId="1" xfId="0" applyNumberFormat="1" applyFont="1" applyBorder="1" applyAlignment="1" applyProtection="1">
      <alignment horizontal="center" vertical="center"/>
      <protection locked="0"/>
    </xf>
    <xf numFmtId="49" fontId="14" fillId="0" borderId="25" xfId="0" applyNumberFormat="1" applyFont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 applyProtection="1">
      <alignment horizontal="center" vertical="center" textRotation="90" wrapText="1"/>
      <protection locked="0"/>
    </xf>
    <xf numFmtId="49" fontId="14" fillId="0" borderId="42" xfId="0" applyNumberFormat="1" applyFont="1" applyBorder="1" applyAlignment="1" applyProtection="1">
      <alignment horizontal="center" vertical="center" textRotation="90" wrapText="1"/>
      <protection locked="0"/>
    </xf>
    <xf numFmtId="49" fontId="14" fillId="0" borderId="25" xfId="0" applyNumberFormat="1" applyFont="1" applyBorder="1" applyAlignment="1" applyProtection="1">
      <alignment horizontal="center" vertical="center" textRotation="90" wrapText="1"/>
      <protection locked="0"/>
    </xf>
    <xf numFmtId="49" fontId="14" fillId="0" borderId="1" xfId="0" applyNumberFormat="1" applyFont="1" applyBorder="1" applyAlignment="1" applyProtection="1">
      <alignment horizontal="center" vertical="center" textRotation="90"/>
      <protection locked="0"/>
    </xf>
    <xf numFmtId="49" fontId="15" fillId="0" borderId="0" xfId="0" applyNumberFormat="1" applyFont="1" applyAlignment="1" applyProtection="1">
      <alignment horizontal="center" vertical="center"/>
      <protection locked="0"/>
    </xf>
    <xf numFmtId="49" fontId="13" fillId="3" borderId="19" xfId="0" applyNumberFormat="1" applyFont="1" applyFill="1" applyBorder="1" applyAlignment="1" applyProtection="1">
      <alignment vertical="center"/>
      <protection locked="0"/>
    </xf>
    <xf numFmtId="49" fontId="13" fillId="3" borderId="21" xfId="0" applyNumberFormat="1" applyFont="1" applyFill="1" applyBorder="1" applyAlignment="1" applyProtection="1">
      <alignment vertical="center"/>
      <protection locked="0"/>
    </xf>
    <xf numFmtId="176" fontId="13" fillId="3" borderId="0" xfId="0" applyNumberFormat="1" applyFont="1" applyFill="1" applyAlignment="1" applyProtection="1">
      <alignment horizontal="center" vertical="center"/>
      <protection locked="0"/>
    </xf>
    <xf numFmtId="175" fontId="14" fillId="3" borderId="1" xfId="0" applyNumberFormat="1" applyFont="1" applyFill="1" applyBorder="1" applyAlignment="1" applyProtection="1">
      <alignment horizontal="center" vertical="center"/>
      <protection locked="0"/>
    </xf>
    <xf numFmtId="49" fontId="14" fillId="0" borderId="41" xfId="0" applyNumberFormat="1" applyFont="1" applyBorder="1" applyAlignment="1" applyProtection="1">
      <alignment horizontal="center" vertical="center" textRotation="255" wrapText="1"/>
      <protection locked="0"/>
    </xf>
    <xf numFmtId="0" fontId="9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5" xfId="209" applyFont="1" applyBorder="1" applyAlignment="1">
      <alignment horizontal="center" vertical="center" wrapText="1"/>
    </xf>
    <xf numFmtId="0" fontId="4" fillId="0" borderId="72" xfId="209" applyFont="1" applyBorder="1" applyAlignment="1">
      <alignment horizontal="center" vertical="center" wrapText="1"/>
    </xf>
    <xf numFmtId="0" fontId="4" fillId="0" borderId="4" xfId="209" applyFont="1" applyBorder="1" applyAlignment="1">
      <alignment horizontal="center" vertical="center" wrapText="1"/>
    </xf>
  </cellXfs>
  <cellStyles count="211">
    <cellStyle name="20% - Accent1 2" xfId="18"/>
    <cellStyle name="20% - Accent1 2 2" xfId="4"/>
    <cellStyle name="20% - Accent1 2 2 2" xfId="19"/>
    <cellStyle name="20% - Accent1 2 3" xfId="14"/>
    <cellStyle name="20% - Accent2 2" xfId="20"/>
    <cellStyle name="20% - Accent2 2 2" xfId="22"/>
    <cellStyle name="20% - Accent2 2 2 2" xfId="17"/>
    <cellStyle name="20% - Accent2 2 3" xfId="23"/>
    <cellStyle name="20% - Accent3 2" xfId="5"/>
    <cellStyle name="20% - Accent3 2 2" xfId="7"/>
    <cellStyle name="20% - Accent3 2 2 2" xfId="9"/>
    <cellStyle name="20% - Accent3 2 3" xfId="3"/>
    <cellStyle name="20% - Accent4 2" xfId="13"/>
    <cellStyle name="20% - Accent4 2 2" xfId="12"/>
    <cellStyle name="20% - Accent4 2 2 2" xfId="15"/>
    <cellStyle name="20% - Accent4 2 3" xfId="24"/>
    <cellStyle name="20% - Accent5 2" xfId="25"/>
    <cellStyle name="20% - Accent5 2 2" xfId="26"/>
    <cellStyle name="20% - Accent5 2 2 2" xfId="28"/>
    <cellStyle name="20% - Accent5 2 3" xfId="29"/>
    <cellStyle name="20% - Accent6 2" xfId="30"/>
    <cellStyle name="20% - Accent6 2 2" xfId="31"/>
    <cellStyle name="20% - Accent6 2 2 2" xfId="33"/>
    <cellStyle name="20% - Accent6 2 3" xfId="35"/>
    <cellStyle name="40% - Accent1 2" xfId="36"/>
    <cellStyle name="40% - Accent1 2 2" xfId="37"/>
    <cellStyle name="40% - Accent1 2 2 2" xfId="38"/>
    <cellStyle name="40% - Accent1 2 3" xfId="39"/>
    <cellStyle name="40% - Accent2 2" xfId="40"/>
    <cellStyle name="40% - Accent2 2 2" xfId="41"/>
    <cellStyle name="40% - Accent2 2 2 2" xfId="42"/>
    <cellStyle name="40% - Accent2 2 3" xfId="43"/>
    <cellStyle name="40% - Accent3 2" xfId="44"/>
    <cellStyle name="40% - Accent3 2 2" xfId="45"/>
    <cellStyle name="40% - Accent3 2 2 2" xfId="46"/>
    <cellStyle name="40% - Accent3 2 3" xfId="47"/>
    <cellStyle name="40% - Accent4 2" xfId="48"/>
    <cellStyle name="40% - Accent4 2 2" xfId="50"/>
    <cellStyle name="40% - Accent4 2 2 2" xfId="51"/>
    <cellStyle name="40% - Accent4 2 3" xfId="53"/>
    <cellStyle name="40% - Accent5 2" xfId="54"/>
    <cellStyle name="40% - Accent5 2 2" xfId="56"/>
    <cellStyle name="40% - Accent5 2 2 2" xfId="58"/>
    <cellStyle name="40% - Accent5 2 3" xfId="60"/>
    <cellStyle name="40% - Accent6 2" xfId="61"/>
    <cellStyle name="40% - Accent6 2 2" xfId="62"/>
    <cellStyle name="40% - Accent6 2 2 2" xfId="63"/>
    <cellStyle name="40% - Accent6 2 3" xfId="64"/>
    <cellStyle name="60% - Accent1 2" xfId="67"/>
    <cellStyle name="60% - Accent2 2" xfId="68"/>
    <cellStyle name="60% - Accent3 2" xfId="10"/>
    <cellStyle name="60% - Accent4 2" xfId="69"/>
    <cellStyle name="60% - Accent5 2" xfId="70"/>
    <cellStyle name="60% - Accent6 2" xfId="72"/>
    <cellStyle name="Accent1 2" xfId="73"/>
    <cellStyle name="Accent2 2" xfId="74"/>
    <cellStyle name="Accent3 2" xfId="75"/>
    <cellStyle name="Accent4 2" xfId="16"/>
    <cellStyle name="Accent5 2" xfId="76"/>
    <cellStyle name="Accent6 2" xfId="77"/>
    <cellStyle name="Bad 2" xfId="78"/>
    <cellStyle name="Calculation 2" xfId="34"/>
    <cellStyle name="Check Cell 2" xfId="80"/>
    <cellStyle name="Comma [0] 2" xfId="82"/>
    <cellStyle name="Comma [0] 2 2" xfId="84"/>
    <cellStyle name="Comma [0] 2 2 2" xfId="85"/>
    <cellStyle name="Comma [0] 2 3" xfId="86"/>
    <cellStyle name="Comma [0] 2 4" xfId="87"/>
    <cellStyle name="Comma [0] 3" xfId="89"/>
    <cellStyle name="Comma [0] 3 2" xfId="92"/>
    <cellStyle name="Comma [0] 4" xfId="93"/>
    <cellStyle name="Comma 10" xfId="94"/>
    <cellStyle name="Comma 10 2" xfId="95"/>
    <cellStyle name="Comma 11" xfId="96"/>
    <cellStyle name="Comma 12" xfId="97"/>
    <cellStyle name="Comma 13" xfId="98"/>
    <cellStyle name="Comma 14" xfId="99"/>
    <cellStyle name="Comma 15" xfId="101"/>
    <cellStyle name="Comma 16" xfId="103"/>
    <cellStyle name="Comma 17" xfId="105"/>
    <cellStyle name="Comma 18" xfId="107"/>
    <cellStyle name="Comma 19" xfId="109"/>
    <cellStyle name="Comma 2" xfId="110"/>
    <cellStyle name="Comma 2 2" xfId="112"/>
    <cellStyle name="Comma 2 2 2" xfId="113"/>
    <cellStyle name="Comma 2 3" xfId="114"/>
    <cellStyle name="Comma 2 3 2" xfId="115"/>
    <cellStyle name="Comma 2 3 2 2" xfId="116"/>
    <cellStyle name="Comma 2 3 3" xfId="55"/>
    <cellStyle name="Comma 2 3 3 2" xfId="57"/>
    <cellStyle name="Comma 2 3 4" xfId="59"/>
    <cellStyle name="Comma 2 3 4 2" xfId="117"/>
    <cellStyle name="Comma 2 3 5" xfId="81"/>
    <cellStyle name="Comma 2 3 5 2" xfId="83"/>
    <cellStyle name="Comma 2 3 6" xfId="88"/>
    <cellStyle name="Comma 20" xfId="100"/>
    <cellStyle name="Comma 21" xfId="102"/>
    <cellStyle name="Comma 22" xfId="104"/>
    <cellStyle name="Comma 23" xfId="106"/>
    <cellStyle name="Comma 24" xfId="108"/>
    <cellStyle name="Comma 25" xfId="119"/>
    <cellStyle name="Comma 26" xfId="66"/>
    <cellStyle name="Comma 27" xfId="91"/>
    <cellStyle name="Comma 27 2" xfId="120"/>
    <cellStyle name="Comma 28" xfId="123"/>
    <cellStyle name="Comma 29" xfId="125"/>
    <cellStyle name="Comma 3" xfId="127"/>
    <cellStyle name="Comma 3 2" xfId="130"/>
    <cellStyle name="Comma 30" xfId="118"/>
    <cellStyle name="Comma 31" xfId="65"/>
    <cellStyle name="Comma 32" xfId="90"/>
    <cellStyle name="Comma 33" xfId="122"/>
    <cellStyle name="Comma 34" xfId="124"/>
    <cellStyle name="Comma 4" xfId="131"/>
    <cellStyle name="Comma 4 2" xfId="132"/>
    <cellStyle name="Comma 5" xfId="133"/>
    <cellStyle name="Comma 5 2" xfId="134"/>
    <cellStyle name="Comma 5 3" xfId="135"/>
    <cellStyle name="Comma 5 3 2" xfId="1"/>
    <cellStyle name="Comma 5 3 2 2" xfId="137"/>
    <cellStyle name="Comma 5 3 2 2 2" xfId="138"/>
    <cellStyle name="Comma 5 3 2 3" xfId="139"/>
    <cellStyle name="Comma 5 3 3" xfId="140"/>
    <cellStyle name="Comma 5 3 3 2" xfId="141"/>
    <cellStyle name="Comma 5 3 4" xfId="143"/>
    <cellStyle name="Comma 5 3 4 2" xfId="144"/>
    <cellStyle name="Comma 5 3 5" xfId="146"/>
    <cellStyle name="Comma 5 3 5 2" xfId="147"/>
    <cellStyle name="Comma 5 3 6" xfId="149"/>
    <cellStyle name="Comma 6" xfId="151"/>
    <cellStyle name="Comma 6 2" xfId="152"/>
    <cellStyle name="Comma 7" xfId="153"/>
    <cellStyle name="Comma 7 2" xfId="154"/>
    <cellStyle name="Comma 8" xfId="155"/>
    <cellStyle name="Comma 8 2" xfId="156"/>
    <cellStyle name="Comma 9" xfId="157"/>
    <cellStyle name="Comma 9 2" xfId="158"/>
    <cellStyle name="Currency 2" xfId="136"/>
    <cellStyle name="Explanatory Text 2" xfId="159"/>
    <cellStyle name="Good 2" xfId="150"/>
    <cellStyle name="Heading 1 2" xfId="160"/>
    <cellStyle name="Heading 2 2" xfId="161"/>
    <cellStyle name="Heading 3 2" xfId="6"/>
    <cellStyle name="Heading 4 2" xfId="162"/>
    <cellStyle name="Input 2" xfId="163"/>
    <cellStyle name="Linked Cell 2" xfId="164"/>
    <cellStyle name="Neutral 2" xfId="165"/>
    <cellStyle name="Normal" xfId="0" builtinId="0"/>
    <cellStyle name="Normal 10" xfId="166"/>
    <cellStyle name="Normal 10 2" xfId="167"/>
    <cellStyle name="Normal 11" xfId="168"/>
    <cellStyle name="Normal 11 2" xfId="169"/>
    <cellStyle name="Normal 12" xfId="79"/>
    <cellStyle name="Normal 12 2" xfId="170"/>
    <cellStyle name="Normal 13" xfId="171"/>
    <cellStyle name="Normal 14" xfId="172"/>
    <cellStyle name="Normal 15" xfId="8"/>
    <cellStyle name="Normal 16" xfId="173"/>
    <cellStyle name="Normal 17" xfId="209"/>
    <cellStyle name="Normal 17 2" xfId="210"/>
    <cellStyle name="Normal 2" xfId="174"/>
    <cellStyle name="Normal 2 2" xfId="142"/>
    <cellStyle name="Normal 2 3" xfId="145"/>
    <cellStyle name="Normal 2 4" xfId="148"/>
    <cellStyle name="Normal 2 5" xfId="175"/>
    <cellStyle name="Normal 2 5 2" xfId="176"/>
    <cellStyle name="Normal 2 5 2 2" xfId="177"/>
    <cellStyle name="Normal 2 5 3" xfId="178"/>
    <cellStyle name="Normal 2_FY2014 Sales Plan (NENKEI) original 140120" xfId="179"/>
    <cellStyle name="Normal 3" xfId="180"/>
    <cellStyle name="Normal 3 2" xfId="181"/>
    <cellStyle name="Normal 4" xfId="182"/>
    <cellStyle name="Normal 4 2" xfId="183"/>
    <cellStyle name="Normal 4 2 2" xfId="184"/>
    <cellStyle name="Normal 4 3" xfId="185"/>
    <cellStyle name="Normal 5" xfId="186"/>
    <cellStyle name="Normal 5 2" xfId="187"/>
    <cellStyle name="Normal 6" xfId="188"/>
    <cellStyle name="Normal 7" xfId="189"/>
    <cellStyle name="Normal 8" xfId="190"/>
    <cellStyle name="Normal 9" xfId="32"/>
    <cellStyle name="Note 2" xfId="126"/>
    <cellStyle name="Note 2 2" xfId="129"/>
    <cellStyle name="Note 2 2 2" xfId="191"/>
    <cellStyle name="Note 2 3" xfId="192"/>
    <cellStyle name="Output 2" xfId="193"/>
    <cellStyle name="Percent" xfId="2" builtinId="5"/>
    <cellStyle name="Percent 2" xfId="194"/>
    <cellStyle name="Percent 2 2" xfId="195"/>
    <cellStyle name="Percent 3" xfId="49"/>
    <cellStyle name="Percent 4" xfId="52"/>
    <cellStyle name="Percent 5" xfId="71"/>
    <cellStyle name="Percent 5 2" xfId="196"/>
    <cellStyle name="Percent 6" xfId="197"/>
    <cellStyle name="Percent 6 2" xfId="198"/>
    <cellStyle name="Percent 7" xfId="199"/>
    <cellStyle name="Percent 8" xfId="200"/>
    <cellStyle name="Percent 9" xfId="128"/>
    <cellStyle name="Title 2" xfId="11"/>
    <cellStyle name="Total 2" xfId="201"/>
    <cellStyle name="Warning Text 2" xfId="202"/>
    <cellStyle name="パーセント 2" xfId="111"/>
    <cellStyle name="メモ 2" xfId="203"/>
    <cellStyle name="メモ 2 2" xfId="121"/>
    <cellStyle name="未定義" xfId="204"/>
    <cellStyle name="桁区切り [0.00] 2" xfId="21"/>
    <cellStyle name="桁区切り 2" xfId="205"/>
    <cellStyle name="桁区切り_★　2012FY　AINE投資計画＆償却費" xfId="206"/>
    <cellStyle name="標準 2" xfId="27"/>
    <cellStyle name="標準 2 2" xfId="207"/>
    <cellStyle name="標準_★　2012FY　AINE投資計画＆償却費" xfId="208"/>
  </cellStyles>
  <dxfs count="45"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  <fill>
        <patternFill patternType="solid">
          <bgColor rgb="FFFFCCFF"/>
        </patternFill>
      </fill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  <fill>
        <patternFill patternType="solid">
          <bgColor rgb="FFFFCCFF"/>
        </patternFill>
      </fill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E0405"/>
      <rgbColor rgb="00006000"/>
      <rgbColor rgb="00FDEADA"/>
      <rgbColor rgb="00936E0E"/>
      <rgbColor rgb="00D0CECE"/>
      <rgbColor rgb="00B2B2B2"/>
      <rgbColor rgb="00C0C0C0"/>
      <rgbColor rgb="007F7F7F"/>
      <rgbColor rgb="0097B5D9"/>
      <rgbColor rgb="00595959"/>
      <rgbColor rgb="00FFFFCC"/>
      <rgbColor rgb="00CCFFFF"/>
      <rgbColor rgb="00FFCCFF"/>
      <rgbColor rgb="00ED7D31"/>
      <rgbColor rgb="00CCC1DA"/>
      <rgbColor rgb="00B9CDE5"/>
      <rgbColor rgb="00F2F2F2"/>
      <rgbColor rgb="00FFC7CE"/>
      <rgbColor rgb="00FAC090"/>
      <rgbColor rgb="00C3D69B"/>
      <rgbColor rgb="00D9D9D9"/>
      <rgbColor rgb="00FCD5B5"/>
      <rgbColor rgb="00BFBFBF"/>
      <rgbColor rgb="00EBF1DE"/>
      <rgbColor rgb="00B7DEE8"/>
      <rgbColor rgb="00DBEEF4"/>
      <rgbColor rgb="00CCFFCC"/>
      <rgbColor rgb="00FFEB9C"/>
      <rgbColor rgb="0097B8E2"/>
      <rgbColor rgb="00EC89C8"/>
      <rgbColor rgb="00B3A2C7"/>
      <rgbColor rgb="00FFCC99"/>
      <rgbColor rgb="004F81BD"/>
      <rgbColor rgb="004EAACB"/>
      <rgbColor rgb="0093D051"/>
      <rgbColor rgb="00FFCC66"/>
      <rgbColor rgb="00F79646"/>
      <rgbColor rgb="00FA7D00"/>
      <rgbColor rgb="008064A2"/>
      <rgbColor rgb="00969696"/>
      <rgbColor rgb="00E6E0EC"/>
      <rgbColor rgb="0003AC7A"/>
      <rgbColor rgb="00F2DCDB"/>
      <rgbColor rgb="00CCCCCC"/>
      <rgbColor rgb="00FF5429"/>
      <rgbColor rgb="00A6A6A6"/>
      <rgbColor rgb="001F497D"/>
      <rgbColor rgb="0040404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CCFF"/>
      <color rgb="FF66FF66"/>
      <color rgb="FFFF3300"/>
      <color rgb="FFCCFFCC"/>
      <color rgb="FF99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kern="1200" spc="-1" baseline="0">
                <a:solidFill>
                  <a:srgbClr val="595959"/>
                </a:solidFill>
                <a:latin typeface="Verdana" panose="020B0604030504040204"/>
                <a:ea typeface="Verdana" panose="020B0604030504040204"/>
                <a:cs typeface="+mn-cs"/>
              </a:defRPr>
            </a:pPr>
            <a:r>
              <a:rPr lang="en-US" sz="2000" b="1" strike="noStrike" spc="-1">
                <a:solidFill>
                  <a:srgbClr val="595959"/>
                </a:solidFill>
                <a:latin typeface="Verdana" panose="020B0604030504040204"/>
                <a:ea typeface="Verdana" panose="020B0604030504040204"/>
              </a:rPr>
              <a:t>PRODUCTIVITY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Summary!$C$92</c:f>
              <c:strCache>
                <c:ptCount val="1"/>
                <c:pt idx="0">
                  <c:v>PRODUCTIVITY RATIO HARIAN</c:v>
                </c:pt>
              </c:strCache>
            </c:strRef>
          </c:tx>
          <c:spPr>
            <a:solidFill>
              <a:srgbClr val="CCFFFF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50" b="1" i="0" u="none" strike="noStrike" kern="1200" spc="-1" baseline="0">
                    <a:solidFill>
                      <a:srgbClr val="404040"/>
                    </a:solidFill>
                    <a:latin typeface="Verdana" panose="020B0604030504040204"/>
                    <a:ea typeface="Verdana" panose="020B0604030504040204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Summary!$F$92:$AJ$92</c:f>
              <c:numCache>
                <c:formatCode>0.0%</c:formatCode>
                <c:ptCount val="31"/>
                <c:pt idx="0">
                  <c:v>0.99714948389723967</c:v>
                </c:pt>
                <c:pt idx="1">
                  <c:v>0</c:v>
                </c:pt>
                <c:pt idx="2">
                  <c:v>1.0010926998667802</c:v>
                </c:pt>
                <c:pt idx="3">
                  <c:v>0.86763243243243238</c:v>
                </c:pt>
                <c:pt idx="4">
                  <c:v>0.98490538251969661</c:v>
                </c:pt>
                <c:pt idx="5">
                  <c:v>0.99201253880700468</c:v>
                </c:pt>
                <c:pt idx="6">
                  <c:v>1.0586711086433462</c:v>
                </c:pt>
                <c:pt idx="7">
                  <c:v>0</c:v>
                </c:pt>
                <c:pt idx="8">
                  <c:v>0.80082471295012603</c:v>
                </c:pt>
                <c:pt idx="9">
                  <c:v>1.0047925962650801</c:v>
                </c:pt>
                <c:pt idx="10">
                  <c:v>1.018797794229656</c:v>
                </c:pt>
                <c:pt idx="11">
                  <c:v>1.026349308656753</c:v>
                </c:pt>
                <c:pt idx="12">
                  <c:v>1.0715887970262128</c:v>
                </c:pt>
                <c:pt idx="13">
                  <c:v>0.94234558382592304</c:v>
                </c:pt>
                <c:pt idx="14">
                  <c:v>0</c:v>
                </c:pt>
                <c:pt idx="15">
                  <c:v>0.95267092932778519</c:v>
                </c:pt>
                <c:pt idx="16">
                  <c:v>1.3356751013681996</c:v>
                </c:pt>
                <c:pt idx="17">
                  <c:v>1.0365617395886608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52C-A970-48841A78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85069080"/>
        <c:axId val="307042504"/>
      </c:barChart>
      <c:lineChart>
        <c:grouping val="standard"/>
        <c:varyColors val="0"/>
        <c:ser>
          <c:idx val="1"/>
          <c:order val="1"/>
          <c:tx>
            <c:strRef>
              <c:f>Summary!$C$91</c:f>
              <c:strCache>
                <c:ptCount val="1"/>
                <c:pt idx="0">
                  <c:v>PRODUCTIVITY RATIO TARGET</c:v>
                </c:pt>
              </c:strCache>
            </c:strRef>
          </c:tx>
          <c:spPr>
            <a:ln w="28440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50" b="0" i="0" u="none" strike="noStrike" kern="1200" spc="-1" baseline="0">
                    <a:solidFill>
                      <a:srgbClr val="000000"/>
                    </a:solidFill>
                    <a:latin typeface="Verdana" panose="020B0604030504040204"/>
                    <a:ea typeface="Verdana" panose="020B0604030504040204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Summary!$F$91:$AJ$91</c:f>
              <c:numCache>
                <c:formatCode>0.0%</c:formatCode>
                <c:ptCount val="31"/>
                <c:pt idx="0">
                  <c:v>0.8587471036457861</c:v>
                </c:pt>
                <c:pt idx="1">
                  <c:v>0.8587471036457861</c:v>
                </c:pt>
                <c:pt idx="2">
                  <c:v>0.8587471036457861</c:v>
                </c:pt>
                <c:pt idx="3">
                  <c:v>0.8587471036457861</c:v>
                </c:pt>
                <c:pt idx="4">
                  <c:v>0.8587471036457861</c:v>
                </c:pt>
                <c:pt idx="5">
                  <c:v>0.8587471036457861</c:v>
                </c:pt>
                <c:pt idx="6">
                  <c:v>0.8587471036457861</c:v>
                </c:pt>
                <c:pt idx="7">
                  <c:v>0.8587471036457861</c:v>
                </c:pt>
                <c:pt idx="8">
                  <c:v>0.8587471036457861</c:v>
                </c:pt>
                <c:pt idx="9">
                  <c:v>0.8587471036457861</c:v>
                </c:pt>
                <c:pt idx="10">
                  <c:v>0.8587471036457861</c:v>
                </c:pt>
                <c:pt idx="11">
                  <c:v>0.8587471036457861</c:v>
                </c:pt>
                <c:pt idx="12">
                  <c:v>0.8587471036457861</c:v>
                </c:pt>
                <c:pt idx="13">
                  <c:v>0.8587471036457861</c:v>
                </c:pt>
                <c:pt idx="14">
                  <c:v>0.8587471036457861</c:v>
                </c:pt>
                <c:pt idx="15">
                  <c:v>0.8587471036457861</c:v>
                </c:pt>
                <c:pt idx="16">
                  <c:v>0.8587471036457861</c:v>
                </c:pt>
                <c:pt idx="17">
                  <c:v>0.8587471036457861</c:v>
                </c:pt>
                <c:pt idx="18">
                  <c:v>0.8587471036457861</c:v>
                </c:pt>
                <c:pt idx="19">
                  <c:v>0.8587471036457861</c:v>
                </c:pt>
                <c:pt idx="20">
                  <c:v>0.8587471036457861</c:v>
                </c:pt>
                <c:pt idx="21">
                  <c:v>0.8587471036457861</c:v>
                </c:pt>
                <c:pt idx="22">
                  <c:v>0.8587471036457861</c:v>
                </c:pt>
                <c:pt idx="23">
                  <c:v>0.8587471036457861</c:v>
                </c:pt>
                <c:pt idx="24">
                  <c:v>0.8587471036457861</c:v>
                </c:pt>
                <c:pt idx="25">
                  <c:v>0.8587471036457861</c:v>
                </c:pt>
                <c:pt idx="26">
                  <c:v>0.8587471036457861</c:v>
                </c:pt>
                <c:pt idx="27">
                  <c:v>0.8587471036457861</c:v>
                </c:pt>
                <c:pt idx="28">
                  <c:v>0.8587471036457861</c:v>
                </c:pt>
                <c:pt idx="29">
                  <c:v>0.8587471036457861</c:v>
                </c:pt>
                <c:pt idx="30">
                  <c:v>0.8587471036457861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5-452C-A970-48841A78819A}"/>
            </c:ext>
          </c:extLst>
        </c:ser>
        <c:ser>
          <c:idx val="2"/>
          <c:order val="2"/>
          <c:tx>
            <c:strRef>
              <c:f>Summary!$C$93</c:f>
              <c:strCache>
                <c:ptCount val="1"/>
                <c:pt idx="0">
                  <c:v>PRODUCTIVITY RATIO ACCUM</c:v>
                </c:pt>
              </c:strCache>
            </c:strRef>
          </c:tx>
          <c:spPr>
            <a:ln w="28440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50" b="0" i="0" u="none" strike="noStrike" kern="1200" spc="-1" baseline="0">
                    <a:solidFill>
                      <a:srgbClr val="000000"/>
                    </a:solidFill>
                    <a:latin typeface="Verdana" panose="020B0604030504040204"/>
                    <a:ea typeface="Verdana" panose="020B0604030504040204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Summary!$F$93:$AJ$93</c:f>
              <c:numCache>
                <c:formatCode>0.0%</c:formatCode>
                <c:ptCount val="31"/>
                <c:pt idx="0">
                  <c:v>0.99714948389723967</c:v>
                </c:pt>
                <c:pt idx="1">
                  <c:v>0.99714948389723967</c:v>
                </c:pt>
                <c:pt idx="2">
                  <c:v>0.9992862241256244</c:v>
                </c:pt>
                <c:pt idx="3">
                  <c:v>0.95187970705324831</c:v>
                </c:pt>
                <c:pt idx="4">
                  <c:v>0.96048632218844987</c:v>
                </c:pt>
                <c:pt idx="5">
                  <c:v>0.96688506738610425</c:v>
                </c:pt>
                <c:pt idx="6">
                  <c:v>0.97760343215920198</c:v>
                </c:pt>
                <c:pt idx="7">
                  <c:v>0.97760343215920198</c:v>
                </c:pt>
                <c:pt idx="8">
                  <c:v>0.96511724252216402</c:v>
                </c:pt>
                <c:pt idx="9">
                  <c:v>0.97079842869989097</c:v>
                </c:pt>
                <c:pt idx="10">
                  <c:v>0.97673822396151422</c:v>
                </c:pt>
                <c:pt idx="11">
                  <c:v>0.98216561151151593</c:v>
                </c:pt>
                <c:pt idx="12">
                  <c:v>0.99064673532312442</c:v>
                </c:pt>
                <c:pt idx="13">
                  <c:v>0.98744663008637079</c:v>
                </c:pt>
                <c:pt idx="14">
                  <c:v>0.98744663008637079</c:v>
                </c:pt>
                <c:pt idx="15">
                  <c:v>0.98604676499026278</c:v>
                </c:pt>
                <c:pt idx="16">
                  <c:v>1.0067078491445087</c:v>
                </c:pt>
                <c:pt idx="17">
                  <c:v>1.0089875140540858</c:v>
                </c:pt>
                <c:pt idx="18">
                  <c:v>1.0089875140540858</c:v>
                </c:pt>
                <c:pt idx="19">
                  <c:v>1.0089875140540858</c:v>
                </c:pt>
                <c:pt idx="20">
                  <c:v>1.0089875140540858</c:v>
                </c:pt>
                <c:pt idx="21">
                  <c:v>1.0089875140540858</c:v>
                </c:pt>
                <c:pt idx="22">
                  <c:v>1.0089875140540858</c:v>
                </c:pt>
                <c:pt idx="23">
                  <c:v>1.0089875140540858</c:v>
                </c:pt>
                <c:pt idx="24">
                  <c:v>1.0089875140540858</c:v>
                </c:pt>
                <c:pt idx="25">
                  <c:v>1.0089875140540858</c:v>
                </c:pt>
                <c:pt idx="26">
                  <c:v>1.0089875140540858</c:v>
                </c:pt>
                <c:pt idx="27">
                  <c:v>1.0089875140540858</c:v>
                </c:pt>
                <c:pt idx="28">
                  <c:v>1.0089875140540858</c:v>
                </c:pt>
                <c:pt idx="29">
                  <c:v>1.0089875140540858</c:v>
                </c:pt>
                <c:pt idx="30">
                  <c:v>1.0089875140540858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5-452C-A970-48841A78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1"/>
        <c:smooth val="0"/>
        <c:axId val="585069080"/>
        <c:axId val="307042504"/>
      </c:lineChart>
      <c:catAx>
        <c:axId val="58506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50" b="0" i="0" u="none" strike="noStrike" kern="1200" spc="-1" baseline="0">
                <a:solidFill>
                  <a:srgbClr val="595959"/>
                </a:solidFill>
                <a:latin typeface="Verdana" panose="020B0604030504040204"/>
                <a:ea typeface="Verdana" panose="020B0604030504040204"/>
                <a:cs typeface="+mn-cs"/>
              </a:defRPr>
            </a:pPr>
            <a:endParaRPr lang="en-US"/>
          </a:p>
        </c:txPr>
        <c:crossAx val="307042504"/>
        <c:crosses val="autoZero"/>
        <c:auto val="1"/>
        <c:lblAlgn val="ctr"/>
        <c:lblOffset val="100"/>
        <c:noMultiLvlLbl val="1"/>
      </c:catAx>
      <c:valAx>
        <c:axId val="30704250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50" b="1" i="0" u="none" strike="noStrike" kern="1200" spc="-1" baseline="0">
                <a:solidFill>
                  <a:srgbClr val="595959"/>
                </a:solidFill>
                <a:latin typeface="Verdana" panose="020B0604030504040204"/>
                <a:ea typeface="Verdana" panose="020B0604030504040204"/>
                <a:cs typeface="+mn-cs"/>
              </a:defRPr>
            </a:pPr>
            <a:endParaRPr lang="en-US"/>
          </a:p>
        </c:txPr>
        <c:crossAx val="58506908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50" b="1" i="0" u="none" strike="noStrike" kern="1200" spc="-1" baseline="0">
              <a:solidFill>
                <a:srgbClr val="595959"/>
              </a:solidFill>
              <a:latin typeface="Verdana" panose="020B0604030504040204"/>
              <a:ea typeface="Verdana" panose="020B0604030504040204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2000" b="1"/>
              <a:t>OPERATION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Summary!$E$278</c:f>
              <c:strCache>
                <c:ptCount val="1"/>
                <c:pt idx="0">
                  <c:v>OR Actual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Summary!$F$278:$AJ$278</c:f>
              <c:numCache>
                <c:formatCode>0.0%</c:formatCode>
                <c:ptCount val="31"/>
                <c:pt idx="0">
                  <c:v>0.88251562500000014</c:v>
                </c:pt>
                <c:pt idx="1">
                  <c:v>0</c:v>
                </c:pt>
                <c:pt idx="2">
                  <c:v>0.9027972972972973</c:v>
                </c:pt>
                <c:pt idx="3">
                  <c:v>0.91282894736842102</c:v>
                </c:pt>
                <c:pt idx="4">
                  <c:v>0.8934868421052633</c:v>
                </c:pt>
                <c:pt idx="5">
                  <c:v>0.87307894736842118</c:v>
                </c:pt>
                <c:pt idx="6">
                  <c:v>0.83123076923076922</c:v>
                </c:pt>
                <c:pt idx="7">
                  <c:v>0</c:v>
                </c:pt>
                <c:pt idx="8">
                  <c:v>0.87909375000000023</c:v>
                </c:pt>
                <c:pt idx="9">
                  <c:v>0.87580263157894744</c:v>
                </c:pt>
                <c:pt idx="10">
                  <c:v>0.86376315789473701</c:v>
                </c:pt>
                <c:pt idx="11">
                  <c:v>0.8574078947368422</c:v>
                </c:pt>
                <c:pt idx="12">
                  <c:v>0.82121052631578961</c:v>
                </c:pt>
                <c:pt idx="13">
                  <c:v>0.93384</c:v>
                </c:pt>
                <c:pt idx="14">
                  <c:v>0</c:v>
                </c:pt>
                <c:pt idx="15">
                  <c:v>0.92371875000000003</c:v>
                </c:pt>
                <c:pt idx="16">
                  <c:v>0.65884285714285717</c:v>
                </c:pt>
                <c:pt idx="17">
                  <c:v>0.84896052631578955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A-4214-8912-775C93C4D7EE}"/>
            </c:ext>
          </c:extLst>
        </c:ser>
        <c:ser>
          <c:idx val="2"/>
          <c:order val="2"/>
          <c:tx>
            <c:strRef>
              <c:f>Summary!$E$279</c:f>
              <c:strCache>
                <c:ptCount val="1"/>
                <c:pt idx="0">
                  <c:v>Kerusakan Mesin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Summary!$F$279:$AJ$279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1.3513513513513514E-2</c:v>
                </c:pt>
                <c:pt idx="3">
                  <c:v>0</c:v>
                </c:pt>
                <c:pt idx="4">
                  <c:v>0</c:v>
                </c:pt>
                <c:pt idx="5">
                  <c:v>2.6315789473684209E-2</c:v>
                </c:pt>
                <c:pt idx="6">
                  <c:v>8.9487179487179477E-2</c:v>
                </c:pt>
                <c:pt idx="7">
                  <c:v>0</c:v>
                </c:pt>
                <c:pt idx="8">
                  <c:v>0</c:v>
                </c:pt>
                <c:pt idx="9">
                  <c:v>3.2631578947368421E-2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A-4214-8912-775C93C4D7EE}"/>
            </c:ext>
          </c:extLst>
        </c:ser>
        <c:ser>
          <c:idx val="3"/>
          <c:order val="3"/>
          <c:tx>
            <c:strRef>
              <c:f>Summary!$E$280</c:f>
              <c:strCache>
                <c:ptCount val="1"/>
                <c:pt idx="0">
                  <c:v>Cokotei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Summary!$F$280:$AJ$280</c:f>
              <c:numCache>
                <c:formatCode>0.0%</c:formatCode>
                <c:ptCount val="31"/>
                <c:pt idx="0">
                  <c:v>4.9374999999999995E-2</c:v>
                </c:pt>
                <c:pt idx="1">
                  <c:v>0</c:v>
                </c:pt>
                <c:pt idx="2">
                  <c:v>2.0270270270270271E-2</c:v>
                </c:pt>
                <c:pt idx="3">
                  <c:v>2.5438596491228069E-2</c:v>
                </c:pt>
                <c:pt idx="4">
                  <c:v>4.4649122807017542E-2</c:v>
                </c:pt>
                <c:pt idx="5">
                  <c:v>3.8859649122807018E-2</c:v>
                </c:pt>
                <c:pt idx="6">
                  <c:v>1.1666666666666665E-2</c:v>
                </c:pt>
                <c:pt idx="7">
                  <c:v>0</c:v>
                </c:pt>
                <c:pt idx="8">
                  <c:v>2.6875E-2</c:v>
                </c:pt>
                <c:pt idx="9">
                  <c:v>2.0964912280701752E-2</c:v>
                </c:pt>
                <c:pt idx="10">
                  <c:v>1.9473684210526317E-2</c:v>
                </c:pt>
                <c:pt idx="11">
                  <c:v>7.6403508771929821E-2</c:v>
                </c:pt>
                <c:pt idx="12">
                  <c:v>1.6052631578947367E-2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2.1619047619047618E-2</c:v>
                </c:pt>
                <c:pt idx="17">
                  <c:v>1.7543859649122806E-2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A-4214-8912-775C93C4D7EE}"/>
            </c:ext>
          </c:extLst>
        </c:ser>
        <c:ser>
          <c:idx val="4"/>
          <c:order val="4"/>
          <c:tx>
            <c:strRef>
              <c:f>Summary!$E$281</c:f>
              <c:strCache>
                <c:ptCount val="1"/>
                <c:pt idx="0">
                  <c:v>Dandori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Summary!$F$281:$AJ$281</c:f>
              <c:numCache>
                <c:formatCode>0.0%</c:formatCode>
                <c:ptCount val="31"/>
                <c:pt idx="0">
                  <c:v>4.1666666666666664E-2</c:v>
                </c:pt>
                <c:pt idx="1">
                  <c:v>0</c:v>
                </c:pt>
                <c:pt idx="2">
                  <c:v>3.6036036036036036E-2</c:v>
                </c:pt>
                <c:pt idx="3">
                  <c:v>3.5087719298245612E-2</c:v>
                </c:pt>
                <c:pt idx="4">
                  <c:v>3.5087719298245612E-2</c:v>
                </c:pt>
                <c:pt idx="5">
                  <c:v>3.5087719298245612E-2</c:v>
                </c:pt>
                <c:pt idx="6">
                  <c:v>2.564102564102564E-2</c:v>
                </c:pt>
                <c:pt idx="7">
                  <c:v>0</c:v>
                </c:pt>
                <c:pt idx="8">
                  <c:v>6.25E-2</c:v>
                </c:pt>
                <c:pt idx="9">
                  <c:v>4.3859649122807015E-2</c:v>
                </c:pt>
                <c:pt idx="10">
                  <c:v>4.3859649122807015E-2</c:v>
                </c:pt>
                <c:pt idx="11">
                  <c:v>4.3859649122807015E-2</c:v>
                </c:pt>
                <c:pt idx="12">
                  <c:v>3.5087719298245612E-2</c:v>
                </c:pt>
                <c:pt idx="13">
                  <c:v>2.6666666666666668E-2</c:v>
                </c:pt>
                <c:pt idx="14">
                  <c:v>0</c:v>
                </c:pt>
                <c:pt idx="15">
                  <c:v>4.4583333333333329E-2</c:v>
                </c:pt>
                <c:pt idx="16">
                  <c:v>2.4285714285714285E-2</c:v>
                </c:pt>
                <c:pt idx="17">
                  <c:v>5.2982456140350874E-2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A-4214-8912-775C93C4D7EE}"/>
            </c:ext>
          </c:extLst>
        </c:ser>
        <c:ser>
          <c:idx val="5"/>
          <c:order val="5"/>
          <c:tx>
            <c:strRef>
              <c:f>Summary!$E$282</c:f>
              <c:strCache>
                <c:ptCount val="1"/>
                <c:pt idx="0">
                  <c:v>Keterlambatan Material / Box (WH)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Summary!$F$282:$AJ$282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3.9473684210526314E-2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8A-4214-8912-775C93C4D7EE}"/>
            </c:ext>
          </c:extLst>
        </c:ser>
        <c:ser>
          <c:idx val="6"/>
          <c:order val="6"/>
          <c:tx>
            <c:strRef>
              <c:f>Summary!$E$284</c:f>
              <c:strCache>
                <c:ptCount val="1"/>
                <c:pt idx="0">
                  <c:v>No kanban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Summary!$F$284:$AJ$284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8A-4214-8912-775C93C4D7EE}"/>
            </c:ext>
          </c:extLst>
        </c:ser>
        <c:ser>
          <c:idx val="7"/>
          <c:order val="7"/>
          <c:tx>
            <c:strRef>
              <c:f>Summary!$E$285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Summary!$F$285:$AJ$285</c:f>
              <c:numCache>
                <c:formatCode>0.0%</c:formatCode>
                <c:ptCount val="31"/>
                <c:pt idx="0">
                  <c:v>4.0277777777777783E-4</c:v>
                </c:pt>
                <c:pt idx="1">
                  <c:v>0</c:v>
                </c:pt>
                <c:pt idx="2">
                  <c:v>3.9189189189189194E-4</c:v>
                </c:pt>
                <c:pt idx="3">
                  <c:v>3.3918128654970766E-4</c:v>
                </c:pt>
                <c:pt idx="4">
                  <c:v>4.2397660818713456E-4</c:v>
                </c:pt>
                <c:pt idx="5">
                  <c:v>3.3918128654970766E-4</c:v>
                </c:pt>
                <c:pt idx="6">
                  <c:v>3.0982905982905986E-4</c:v>
                </c:pt>
                <c:pt idx="7">
                  <c:v>0</c:v>
                </c:pt>
                <c:pt idx="8">
                  <c:v>3.020833333333334E-4</c:v>
                </c:pt>
                <c:pt idx="9">
                  <c:v>4.2397660818713456E-4</c:v>
                </c:pt>
                <c:pt idx="10">
                  <c:v>4.2397660818713461E-4</c:v>
                </c:pt>
                <c:pt idx="11">
                  <c:v>4.2397660818713456E-4</c:v>
                </c:pt>
                <c:pt idx="12">
                  <c:v>4.2397660818713461E-4</c:v>
                </c:pt>
                <c:pt idx="13">
                  <c:v>7.7333333333333345E-4</c:v>
                </c:pt>
                <c:pt idx="14">
                  <c:v>0</c:v>
                </c:pt>
                <c:pt idx="15">
                  <c:v>5.0347222222222232E-4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8A-4214-8912-775C93C4D7EE}"/>
            </c:ext>
          </c:extLst>
        </c:ser>
        <c:ser>
          <c:idx val="8"/>
          <c:order val="8"/>
          <c:tx>
            <c:strRef>
              <c:f>Summary!$E$286</c:f>
              <c:strCache>
                <c:ptCount val="1"/>
                <c:pt idx="0">
                  <c:v>Preparation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Summary!$F$286:$AJ$286</c:f>
              <c:numCache>
                <c:formatCode>0.0%</c:formatCode>
                <c:ptCount val="31"/>
                <c:pt idx="0">
                  <c:v>5.208333333333333E-3</c:v>
                </c:pt>
                <c:pt idx="1">
                  <c:v>0</c:v>
                </c:pt>
                <c:pt idx="2">
                  <c:v>9.0090090090090089E-3</c:v>
                </c:pt>
                <c:pt idx="3">
                  <c:v>8.771929824561403E-3</c:v>
                </c:pt>
                <c:pt idx="4">
                  <c:v>8.771929824561403E-3</c:v>
                </c:pt>
                <c:pt idx="5">
                  <c:v>8.771929824561403E-3</c:v>
                </c:pt>
                <c:pt idx="6">
                  <c:v>1.282051282051282E-2</c:v>
                </c:pt>
                <c:pt idx="7">
                  <c:v>0</c:v>
                </c:pt>
                <c:pt idx="8">
                  <c:v>1.0416666666666666E-2</c:v>
                </c:pt>
                <c:pt idx="9">
                  <c:v>8.771929824561403E-3</c:v>
                </c:pt>
                <c:pt idx="10">
                  <c:v>4.3859649122807015E-3</c:v>
                </c:pt>
                <c:pt idx="11">
                  <c:v>4.3859649122807015E-3</c:v>
                </c:pt>
                <c:pt idx="12">
                  <c:v>4.3859649122807015E-3</c:v>
                </c:pt>
                <c:pt idx="13">
                  <c:v>6.6666666666666671E-3</c:v>
                </c:pt>
                <c:pt idx="14">
                  <c:v>0</c:v>
                </c:pt>
                <c:pt idx="15">
                  <c:v>1.0416666666666666E-2</c:v>
                </c:pt>
                <c:pt idx="16">
                  <c:v>9.5238095238095247E-3</c:v>
                </c:pt>
                <c:pt idx="17">
                  <c:v>8.771929824561403E-3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8A-4214-8912-775C93C4D7EE}"/>
            </c:ext>
          </c:extLst>
        </c:ser>
        <c:ser>
          <c:idx val="9"/>
          <c:order val="9"/>
          <c:tx>
            <c:strRef>
              <c:f>Summary!$E$287</c:f>
              <c:strCache>
                <c:ptCount val="1"/>
                <c:pt idx="0">
                  <c:v>Morning meeting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Summary!$F$287:$AJ$287</c:f>
              <c:numCache>
                <c:formatCode>0.0%</c:formatCode>
                <c:ptCount val="31"/>
                <c:pt idx="0">
                  <c:v>1.0416666666666666E-2</c:v>
                </c:pt>
                <c:pt idx="1">
                  <c:v>0</c:v>
                </c:pt>
                <c:pt idx="2">
                  <c:v>9.0090090090090089E-3</c:v>
                </c:pt>
                <c:pt idx="3">
                  <c:v>8.771929824561403E-3</c:v>
                </c:pt>
                <c:pt idx="4">
                  <c:v>8.771929824561403E-3</c:v>
                </c:pt>
                <c:pt idx="5">
                  <c:v>8.771929824561403E-3</c:v>
                </c:pt>
                <c:pt idx="6">
                  <c:v>1.282051282051282E-2</c:v>
                </c:pt>
                <c:pt idx="7">
                  <c:v>0</c:v>
                </c:pt>
                <c:pt idx="8">
                  <c:v>1.0416666666666666E-2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1.3333333333333334E-2</c:v>
                </c:pt>
                <c:pt idx="14">
                  <c:v>0</c:v>
                </c:pt>
                <c:pt idx="15">
                  <c:v>1.0416666666666666E-2</c:v>
                </c:pt>
                <c:pt idx="16">
                  <c:v>9.5238095238095247E-3</c:v>
                </c:pt>
                <c:pt idx="17">
                  <c:v>8.771929824561403E-3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8A-4214-8912-775C93C4D7EE}"/>
            </c:ext>
          </c:extLst>
        </c:ser>
        <c:ser>
          <c:idx val="10"/>
          <c:order val="10"/>
          <c:tx>
            <c:strRef>
              <c:f>Summary!$E$288</c:f>
              <c:strCache>
                <c:ptCount val="1"/>
                <c:pt idx="0">
                  <c:v>5S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Summary!$F$288:$AJ$288</c:f>
              <c:numCache>
                <c:formatCode>0.0%</c:formatCode>
                <c:ptCount val="31"/>
                <c:pt idx="0">
                  <c:v>1.0416666666666666E-2</c:v>
                </c:pt>
                <c:pt idx="1">
                  <c:v>0</c:v>
                </c:pt>
                <c:pt idx="2">
                  <c:v>9.0090090090090089E-3</c:v>
                </c:pt>
                <c:pt idx="3">
                  <c:v>8.771929824561403E-3</c:v>
                </c:pt>
                <c:pt idx="4">
                  <c:v>8.771929824561403E-3</c:v>
                </c:pt>
                <c:pt idx="5">
                  <c:v>8.771929824561403E-3</c:v>
                </c:pt>
                <c:pt idx="6">
                  <c:v>1.6025641025641024E-2</c:v>
                </c:pt>
                <c:pt idx="7">
                  <c:v>0</c:v>
                </c:pt>
                <c:pt idx="8">
                  <c:v>1.0416666666666666E-2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8.7999999999999988E-3</c:v>
                </c:pt>
                <c:pt idx="14">
                  <c:v>0</c:v>
                </c:pt>
                <c:pt idx="15">
                  <c:v>1.0416666666666666E-2</c:v>
                </c:pt>
                <c:pt idx="16">
                  <c:v>9.5238095238095247E-3</c:v>
                </c:pt>
                <c:pt idx="17">
                  <c:v>8.771929824561403E-3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8A-4214-8912-775C93C4D7EE}"/>
            </c:ext>
          </c:extLst>
        </c:ser>
        <c:ser>
          <c:idx val="11"/>
          <c:order val="11"/>
          <c:tx>
            <c:strRef>
              <c:f>Summary!$E$289</c:f>
              <c:strCache>
                <c:ptCount val="1"/>
                <c:pt idx="0">
                  <c:v>Speed Loss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Summary!$F$289:$AJ$289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1.1052631578947368E-2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8A-4214-8912-775C93C4D7EE}"/>
            </c:ext>
          </c:extLst>
        </c:ser>
        <c:ser>
          <c:idx val="12"/>
          <c:order val="12"/>
          <c:tx>
            <c:strRef>
              <c:f>Summary!$E$290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Summary!$F$290:$AJ$290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3.654970760214038E-5</c:v>
                </c:pt>
                <c:pt idx="5">
                  <c:v>2.9239766079491858E-6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1.4619883038635706E-6</c:v>
                </c:pt>
                <c:pt idx="10">
                  <c:v>2.3391812865258821E-5</c:v>
                </c:pt>
                <c:pt idx="11">
                  <c:v>0</c:v>
                </c:pt>
                <c:pt idx="12">
                  <c:v>3.2163742689883534E-5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1.4285714285744433E-5</c:v>
                </c:pt>
                <c:pt idx="17">
                  <c:v>7.4561403508477397E-5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8A-4214-8912-775C93C4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3212976"/>
        <c:axId val="1648732976"/>
      </c:barChart>
      <c:lineChart>
        <c:grouping val="standard"/>
        <c:varyColors val="0"/>
        <c:ser>
          <c:idx val="0"/>
          <c:order val="0"/>
          <c:tx>
            <c:strRef>
              <c:f>Summary!$E$277</c:f>
              <c:strCache>
                <c:ptCount val="1"/>
                <c:pt idx="0">
                  <c:v>OR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Summary!$F$277:$AJ$277</c:f>
              <c:numCache>
                <c:formatCode>0%</c:formatCode>
                <c:ptCount val="31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A-4214-8912-775C93C4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212976"/>
        <c:axId val="1648732976"/>
      </c:lineChart>
      <c:catAx>
        <c:axId val="12332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48732976"/>
        <c:crosses val="autoZero"/>
        <c:auto val="1"/>
        <c:lblAlgn val="ctr"/>
        <c:lblOffset val="100"/>
        <c:noMultiLvlLbl val="0"/>
      </c:catAx>
      <c:valAx>
        <c:axId val="164873297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2332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2000" b="1"/>
              <a:t>OPERATION</a:t>
            </a:r>
            <a:r>
              <a:rPr lang="en-US" sz="2000" b="1" baseline="0"/>
              <a:t> RATIO (PER SHIFT)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5319948145808E-2"/>
          <c:y val="0.13062327442051028"/>
          <c:w val="0.94806507450467792"/>
          <c:h val="0.6643815074271127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Summary!$E$295</c:f>
              <c:strCache>
                <c:ptCount val="1"/>
                <c:pt idx="0">
                  <c:v>OR Actual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Summary!$F$295:$CT$295</c:f>
              <c:numCache>
                <c:formatCode>0.0%</c:formatCode>
                <c:ptCount val="93"/>
                <c:pt idx="0">
                  <c:v>0.87618750000000012</c:v>
                </c:pt>
                <c:pt idx="1">
                  <c:v>0.88884375000000004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0.92344736842105268</c:v>
                </c:pt>
                <c:pt idx="7">
                  <c:v>0.88100000000000001</c:v>
                </c:pt>
                <c:pt idx="8">
                  <c:v>0</c:v>
                </c:pt>
                <c:pt idx="9">
                  <c:v>0.90781578947368424</c:v>
                </c:pt>
                <c:pt idx="10">
                  <c:v>0.91784210526315779</c:v>
                </c:pt>
                <c:pt idx="11">
                  <c:v>0</c:v>
                </c:pt>
                <c:pt idx="12">
                  <c:v>0.90236842105263182</c:v>
                </c:pt>
                <c:pt idx="13">
                  <c:v>0.88460526315789478</c:v>
                </c:pt>
                <c:pt idx="14">
                  <c:v>0</c:v>
                </c:pt>
                <c:pt idx="15">
                  <c:v>0.91578947368421071</c:v>
                </c:pt>
                <c:pt idx="16">
                  <c:v>0.83036842105263164</c:v>
                </c:pt>
                <c:pt idx="17">
                  <c:v>0</c:v>
                </c:pt>
                <c:pt idx="18">
                  <c:v>0.79989473684210533</c:v>
                </c:pt>
                <c:pt idx="19">
                  <c:v>0.91628571428571426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0.87909375000000023</c:v>
                </c:pt>
                <c:pt idx="26">
                  <c:v>0</c:v>
                </c:pt>
                <c:pt idx="27">
                  <c:v>0.91902631578947369</c:v>
                </c:pt>
                <c:pt idx="28">
                  <c:v>0.83257894736842109</c:v>
                </c:pt>
                <c:pt idx="29">
                  <c:v>0</c:v>
                </c:pt>
                <c:pt idx="30">
                  <c:v>0.81765789473684225</c:v>
                </c:pt>
                <c:pt idx="31">
                  <c:v>0.90986842105263177</c:v>
                </c:pt>
                <c:pt idx="32">
                  <c:v>0</c:v>
                </c:pt>
                <c:pt idx="33">
                  <c:v>0.88744736842105276</c:v>
                </c:pt>
                <c:pt idx="34">
                  <c:v>0.82736842105263153</c:v>
                </c:pt>
                <c:pt idx="35">
                  <c:v>0</c:v>
                </c:pt>
                <c:pt idx="36">
                  <c:v>0.70989473684210547</c:v>
                </c:pt>
                <c:pt idx="37">
                  <c:v>0.93252631578947387</c:v>
                </c:pt>
                <c:pt idx="38">
                  <c:v>0</c:v>
                </c:pt>
                <c:pt idx="39">
                  <c:v>0.93400000000000005</c:v>
                </c:pt>
                <c:pt idx="40">
                  <c:v>0.9337894736842105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0.92371875000000003</c:v>
                </c:pt>
                <c:pt idx="46">
                  <c:v>0</c:v>
                </c:pt>
                <c:pt idx="47">
                  <c:v>0</c:v>
                </c:pt>
                <c:pt idx="48">
                  <c:v>0.72331578947368436</c:v>
                </c:pt>
                <c:pt idx="49">
                  <c:v>0.58228125000000008</c:v>
                </c:pt>
                <c:pt idx="50">
                  <c:v>0</c:v>
                </c:pt>
                <c:pt idx="51">
                  <c:v>0.92028947368421066</c:v>
                </c:pt>
                <c:pt idx="52">
                  <c:v>0.77763157894736856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0-4FFE-A859-908B290AA43C}"/>
            </c:ext>
          </c:extLst>
        </c:ser>
        <c:ser>
          <c:idx val="2"/>
          <c:order val="2"/>
          <c:tx>
            <c:strRef>
              <c:f>Summary!$E$296</c:f>
              <c:strCache>
                <c:ptCount val="1"/>
                <c:pt idx="0">
                  <c:v>Kerusakan Mesin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Summary!$F$296:$CT$296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2.7777777777777776E-2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5.2631578947368418E-2</c:v>
                </c:pt>
                <c:pt idx="17">
                  <c:v>0</c:v>
                </c:pt>
                <c:pt idx="18">
                  <c:v>0.12245614035087719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6.5263157894736842E-2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0-4FFE-A859-908B290AA43C}"/>
            </c:ext>
          </c:extLst>
        </c:ser>
        <c:ser>
          <c:idx val="3"/>
          <c:order val="3"/>
          <c:tx>
            <c:strRef>
              <c:f>Summary!$E$297</c:f>
              <c:strCache>
                <c:ptCount val="1"/>
                <c:pt idx="0">
                  <c:v>Cokotei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Summary!$F$297:$CT$297</c:f>
              <c:numCache>
                <c:formatCode>0.0%</c:formatCode>
                <c:ptCount val="93"/>
                <c:pt idx="0">
                  <c:v>6.083333333333333E-2</c:v>
                </c:pt>
                <c:pt idx="1">
                  <c:v>3.7916666666666668E-2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1.4736842105263159E-2</c:v>
                </c:pt>
                <c:pt idx="7">
                  <c:v>2.6111111111111109E-2</c:v>
                </c:pt>
                <c:pt idx="8">
                  <c:v>0</c:v>
                </c:pt>
                <c:pt idx="9">
                  <c:v>3.0526315789473683E-2</c:v>
                </c:pt>
                <c:pt idx="10">
                  <c:v>2.0350877192982456E-2</c:v>
                </c:pt>
                <c:pt idx="11">
                  <c:v>0</c:v>
                </c:pt>
                <c:pt idx="12">
                  <c:v>3.5789473684210524E-2</c:v>
                </c:pt>
                <c:pt idx="13">
                  <c:v>5.3508771929824561E-2</c:v>
                </c:pt>
                <c:pt idx="14">
                  <c:v>0</c:v>
                </c:pt>
                <c:pt idx="15">
                  <c:v>2.2631578947368423E-2</c:v>
                </c:pt>
                <c:pt idx="16">
                  <c:v>5.5087719298245609E-2</c:v>
                </c:pt>
                <c:pt idx="17">
                  <c:v>0</c:v>
                </c:pt>
                <c:pt idx="18">
                  <c:v>1.5964912280701755E-2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2.6875E-2</c:v>
                </c:pt>
                <c:pt idx="26">
                  <c:v>0</c:v>
                </c:pt>
                <c:pt idx="27">
                  <c:v>1.9122807017543861E-2</c:v>
                </c:pt>
                <c:pt idx="28">
                  <c:v>2.2807017543859651E-2</c:v>
                </c:pt>
                <c:pt idx="29">
                  <c:v>0</c:v>
                </c:pt>
                <c:pt idx="30">
                  <c:v>1.9473684210526317E-2</c:v>
                </c:pt>
                <c:pt idx="31">
                  <c:v>1.9473684210526317E-2</c:v>
                </c:pt>
                <c:pt idx="32">
                  <c:v>0</c:v>
                </c:pt>
                <c:pt idx="33">
                  <c:v>5.0701754385964908E-2</c:v>
                </c:pt>
                <c:pt idx="34">
                  <c:v>0.10210526315789474</c:v>
                </c:pt>
                <c:pt idx="35">
                  <c:v>0</c:v>
                </c:pt>
                <c:pt idx="36">
                  <c:v>1.7719298245614034E-2</c:v>
                </c:pt>
                <c:pt idx="37">
                  <c:v>1.43859649122807E-2</c:v>
                </c:pt>
                <c:pt idx="38">
                  <c:v>0</c:v>
                </c:pt>
                <c:pt idx="39">
                  <c:v>0</c:v>
                </c:pt>
                <c:pt idx="40">
                  <c:v>1.3157894736842105E-2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3.9824561403508769E-2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3.5087719298245612E-2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0-4FFE-A859-908B290AA43C}"/>
            </c:ext>
          </c:extLst>
        </c:ser>
        <c:ser>
          <c:idx val="4"/>
          <c:order val="4"/>
          <c:tx>
            <c:strRef>
              <c:f>Summary!$E$298</c:f>
              <c:strCache>
                <c:ptCount val="1"/>
                <c:pt idx="0">
                  <c:v>Dandori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Summary!$F$298:$CT$298</c:f>
              <c:numCache>
                <c:formatCode>0.0%</c:formatCode>
                <c:ptCount val="93"/>
                <c:pt idx="0">
                  <c:v>4.1666666666666664E-2</c:v>
                </c:pt>
                <c:pt idx="1">
                  <c:v>4.1666666666666664E-2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3.5087719298245612E-2</c:v>
                </c:pt>
                <c:pt idx="7">
                  <c:v>3.7037037037037035E-2</c:v>
                </c:pt>
                <c:pt idx="8">
                  <c:v>0</c:v>
                </c:pt>
                <c:pt idx="9">
                  <c:v>3.5087719298245612E-2</c:v>
                </c:pt>
                <c:pt idx="10">
                  <c:v>3.5087719298245612E-2</c:v>
                </c:pt>
                <c:pt idx="11">
                  <c:v>0</c:v>
                </c:pt>
                <c:pt idx="12">
                  <c:v>3.5087719298245612E-2</c:v>
                </c:pt>
                <c:pt idx="13">
                  <c:v>3.5087719298245612E-2</c:v>
                </c:pt>
                <c:pt idx="14">
                  <c:v>0</c:v>
                </c:pt>
                <c:pt idx="15">
                  <c:v>3.5087719298245612E-2</c:v>
                </c:pt>
                <c:pt idx="16">
                  <c:v>3.5087719298245612E-2</c:v>
                </c:pt>
                <c:pt idx="17">
                  <c:v>0</c:v>
                </c:pt>
                <c:pt idx="18">
                  <c:v>3.5087719298245612E-2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3.5087719298245612E-2</c:v>
                </c:pt>
                <c:pt idx="28">
                  <c:v>5.2631578947368418E-2</c:v>
                </c:pt>
                <c:pt idx="29">
                  <c:v>0</c:v>
                </c:pt>
                <c:pt idx="30">
                  <c:v>3.5087719298245612E-2</c:v>
                </c:pt>
                <c:pt idx="31">
                  <c:v>5.2631578947368418E-2</c:v>
                </c:pt>
                <c:pt idx="32">
                  <c:v>0</c:v>
                </c:pt>
                <c:pt idx="33">
                  <c:v>3.5087719298245612E-2</c:v>
                </c:pt>
                <c:pt idx="34">
                  <c:v>5.2631578947368418E-2</c:v>
                </c:pt>
                <c:pt idx="35">
                  <c:v>0</c:v>
                </c:pt>
                <c:pt idx="36">
                  <c:v>3.5087719298245612E-2</c:v>
                </c:pt>
                <c:pt idx="37">
                  <c:v>3.5087719298245612E-2</c:v>
                </c:pt>
                <c:pt idx="38">
                  <c:v>0</c:v>
                </c:pt>
                <c:pt idx="39">
                  <c:v>0</c:v>
                </c:pt>
                <c:pt idx="40">
                  <c:v>3.5087719298245612E-2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4.4583333333333329E-2</c:v>
                </c:pt>
                <c:pt idx="46">
                  <c:v>0</c:v>
                </c:pt>
                <c:pt idx="47">
                  <c:v>0</c:v>
                </c:pt>
                <c:pt idx="48">
                  <c:v>3.5087719298245612E-2</c:v>
                </c:pt>
                <c:pt idx="49">
                  <c:v>1.1458333333333333E-2</c:v>
                </c:pt>
                <c:pt idx="50">
                  <c:v>0</c:v>
                </c:pt>
                <c:pt idx="51">
                  <c:v>5.333333333333333E-2</c:v>
                </c:pt>
                <c:pt idx="52">
                  <c:v>5.2631578947368418E-2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90-4FFE-A859-908B290AA43C}"/>
            </c:ext>
          </c:extLst>
        </c:ser>
        <c:ser>
          <c:idx val="5"/>
          <c:order val="5"/>
          <c:tx>
            <c:strRef>
              <c:f>Summary!$E$299</c:f>
              <c:strCache>
                <c:ptCount val="1"/>
                <c:pt idx="0">
                  <c:v>Keterlambatan Material / Box (WH)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Summary!$F$299:$CT$299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7.8947368421052627E-2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90-4FFE-A859-908B290AA43C}"/>
            </c:ext>
          </c:extLst>
        </c:ser>
        <c:ser>
          <c:idx val="6"/>
          <c:order val="6"/>
          <c:tx>
            <c:strRef>
              <c:f>Summary!$E$301</c:f>
              <c:strCache>
                <c:ptCount val="1"/>
                <c:pt idx="0">
                  <c:v>No kanban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Summary!$F$301:$CT$301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90-4FFE-A859-908B290AA43C}"/>
            </c:ext>
          </c:extLst>
        </c:ser>
        <c:ser>
          <c:idx val="7"/>
          <c:order val="7"/>
          <c:tx>
            <c:strRef>
              <c:f>Summary!$E$302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Summary!$F$302:$CT$302</c:f>
              <c:numCache>
                <c:formatCode>0.0%</c:formatCode>
                <c:ptCount val="93"/>
                <c:pt idx="0">
                  <c:v>4.0277777777777789E-4</c:v>
                </c:pt>
                <c:pt idx="1">
                  <c:v>4.0277777777777783E-4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4.2397660818713456E-4</c:v>
                </c:pt>
                <c:pt idx="7">
                  <c:v>3.5802469135802473E-4</c:v>
                </c:pt>
                <c:pt idx="8">
                  <c:v>0</c:v>
                </c:pt>
                <c:pt idx="9">
                  <c:v>3.391812865497076E-4</c:v>
                </c:pt>
                <c:pt idx="10">
                  <c:v>3.3918128654970766E-4</c:v>
                </c:pt>
                <c:pt idx="11">
                  <c:v>0</c:v>
                </c:pt>
                <c:pt idx="12">
                  <c:v>4.2397660818713461E-4</c:v>
                </c:pt>
                <c:pt idx="13">
                  <c:v>4.2397660818713456E-4</c:v>
                </c:pt>
                <c:pt idx="14">
                  <c:v>0</c:v>
                </c:pt>
                <c:pt idx="15">
                  <c:v>2.5438596491228076E-4</c:v>
                </c:pt>
                <c:pt idx="16">
                  <c:v>4.2397660818713456E-4</c:v>
                </c:pt>
                <c:pt idx="17">
                  <c:v>0</c:v>
                </c:pt>
                <c:pt idx="18">
                  <c:v>2.5438596491228076E-4</c:v>
                </c:pt>
                <c:pt idx="19">
                  <c:v>4.6031746031746033E-4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3.020833333333334E-4</c:v>
                </c:pt>
                <c:pt idx="26">
                  <c:v>0</c:v>
                </c:pt>
                <c:pt idx="27">
                  <c:v>5.0877192982456151E-4</c:v>
                </c:pt>
                <c:pt idx="28">
                  <c:v>3.3918128654970771E-4</c:v>
                </c:pt>
                <c:pt idx="29">
                  <c:v>0</c:v>
                </c:pt>
                <c:pt idx="30">
                  <c:v>4.2397660818713461E-4</c:v>
                </c:pt>
                <c:pt idx="31">
                  <c:v>4.2397660818713461E-4</c:v>
                </c:pt>
                <c:pt idx="32">
                  <c:v>0</c:v>
                </c:pt>
                <c:pt idx="33">
                  <c:v>5.0877192982456151E-4</c:v>
                </c:pt>
                <c:pt idx="34">
                  <c:v>3.391812865497076E-4</c:v>
                </c:pt>
                <c:pt idx="35">
                  <c:v>0</c:v>
                </c:pt>
                <c:pt idx="36">
                  <c:v>4.2397660818713461E-4</c:v>
                </c:pt>
                <c:pt idx="37">
                  <c:v>4.2397660818713461E-4</c:v>
                </c:pt>
                <c:pt idx="38">
                  <c:v>0</c:v>
                </c:pt>
                <c:pt idx="39">
                  <c:v>1.6111111111111113E-3</c:v>
                </c:pt>
                <c:pt idx="40">
                  <c:v>5.0877192982456151E-4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5.0347222222222232E-4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90-4FFE-A859-908B290AA43C}"/>
            </c:ext>
          </c:extLst>
        </c:ser>
        <c:ser>
          <c:idx val="8"/>
          <c:order val="8"/>
          <c:tx>
            <c:strRef>
              <c:f>Summary!$E$303</c:f>
              <c:strCache>
                <c:ptCount val="1"/>
                <c:pt idx="0">
                  <c:v>Preparation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Summary!$F$303:$CT$303</c:f>
              <c:numCache>
                <c:formatCode>0.0%</c:formatCode>
                <c:ptCount val="93"/>
                <c:pt idx="0">
                  <c:v>0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8.771929824561403E-3</c:v>
                </c:pt>
                <c:pt idx="7">
                  <c:v>9.2592592592592587E-3</c:v>
                </c:pt>
                <c:pt idx="8">
                  <c:v>0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0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0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0</c:v>
                </c:pt>
                <c:pt idx="18">
                  <c:v>8.771929824561403E-3</c:v>
                </c:pt>
                <c:pt idx="19">
                  <c:v>2.3809523809523808E-2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0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0</c:v>
                </c:pt>
                <c:pt idx="30">
                  <c:v>8.771929824561403E-3</c:v>
                </c:pt>
                <c:pt idx="31">
                  <c:v>0</c:v>
                </c:pt>
                <c:pt idx="32">
                  <c:v>0</c:v>
                </c:pt>
                <c:pt idx="33">
                  <c:v>8.771929824561403E-3</c:v>
                </c:pt>
                <c:pt idx="34">
                  <c:v>0</c:v>
                </c:pt>
                <c:pt idx="35">
                  <c:v>0</c:v>
                </c:pt>
                <c:pt idx="36">
                  <c:v>8.771929824561403E-3</c:v>
                </c:pt>
                <c:pt idx="37">
                  <c:v>0</c:v>
                </c:pt>
                <c:pt idx="38">
                  <c:v>0</c:v>
                </c:pt>
                <c:pt idx="39">
                  <c:v>2.7777777777777776E-2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1.0416666666666666E-2</c:v>
                </c:pt>
                <c:pt idx="46">
                  <c:v>0</c:v>
                </c:pt>
                <c:pt idx="47">
                  <c:v>0</c:v>
                </c:pt>
                <c:pt idx="48">
                  <c:v>8.771929824561403E-3</c:v>
                </c:pt>
                <c:pt idx="49">
                  <c:v>1.0416666666666666E-2</c:v>
                </c:pt>
                <c:pt idx="50">
                  <c:v>0</c:v>
                </c:pt>
                <c:pt idx="51">
                  <c:v>8.771929824561403E-3</c:v>
                </c:pt>
                <c:pt idx="52">
                  <c:v>8.771929824561403E-3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90-4FFE-A859-908B290AA43C}"/>
            </c:ext>
          </c:extLst>
        </c:ser>
        <c:ser>
          <c:idx val="9"/>
          <c:order val="9"/>
          <c:tx>
            <c:strRef>
              <c:f>Summary!$E$304</c:f>
              <c:strCache>
                <c:ptCount val="1"/>
                <c:pt idx="0">
                  <c:v>Morning meeting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Summary!$F$304:$CT$304</c:f>
              <c:numCache>
                <c:formatCode>0.0%</c:formatCode>
                <c:ptCount val="93"/>
                <c:pt idx="0">
                  <c:v>1.0416666666666666E-2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8.771929824561403E-3</c:v>
                </c:pt>
                <c:pt idx="7">
                  <c:v>9.2592592592592587E-3</c:v>
                </c:pt>
                <c:pt idx="8">
                  <c:v>0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0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0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0</c:v>
                </c:pt>
                <c:pt idx="18">
                  <c:v>8.771929824561403E-3</c:v>
                </c:pt>
                <c:pt idx="19">
                  <c:v>2.3809523809523808E-2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0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0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0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0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0</c:v>
                </c:pt>
                <c:pt idx="39">
                  <c:v>2.7777777777777776E-2</c:v>
                </c:pt>
                <c:pt idx="40">
                  <c:v>8.771929824561403E-3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1.0416666666666666E-2</c:v>
                </c:pt>
                <c:pt idx="46">
                  <c:v>0</c:v>
                </c:pt>
                <c:pt idx="47">
                  <c:v>0</c:v>
                </c:pt>
                <c:pt idx="48">
                  <c:v>8.771929824561403E-3</c:v>
                </c:pt>
                <c:pt idx="49">
                  <c:v>1.0416666666666666E-2</c:v>
                </c:pt>
                <c:pt idx="50">
                  <c:v>0</c:v>
                </c:pt>
                <c:pt idx="51">
                  <c:v>8.771929824561403E-3</c:v>
                </c:pt>
                <c:pt idx="52">
                  <c:v>8.771929824561403E-3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90-4FFE-A859-908B290AA43C}"/>
            </c:ext>
          </c:extLst>
        </c:ser>
        <c:ser>
          <c:idx val="10"/>
          <c:order val="10"/>
          <c:tx>
            <c:strRef>
              <c:f>Summary!$E$305</c:f>
              <c:strCache>
                <c:ptCount val="1"/>
                <c:pt idx="0">
                  <c:v>5S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Summary!$F$305:$CT$305</c:f>
              <c:numCache>
                <c:formatCode>0.0%</c:formatCode>
                <c:ptCount val="93"/>
                <c:pt idx="0">
                  <c:v>1.0416666666666666E-2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8.771929824561403E-3</c:v>
                </c:pt>
                <c:pt idx="7">
                  <c:v>9.2592592592592587E-3</c:v>
                </c:pt>
                <c:pt idx="8">
                  <c:v>0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0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0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0</c:v>
                </c:pt>
                <c:pt idx="18">
                  <c:v>8.771929824561403E-3</c:v>
                </c:pt>
                <c:pt idx="19">
                  <c:v>3.5714285714285712E-2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0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0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0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0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0</c:v>
                </c:pt>
                <c:pt idx="39">
                  <c:v>8.8888888888888889E-3</c:v>
                </c:pt>
                <c:pt idx="40">
                  <c:v>8.771929824561403E-3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1.0416666666666666E-2</c:v>
                </c:pt>
                <c:pt idx="46">
                  <c:v>0</c:v>
                </c:pt>
                <c:pt idx="47">
                  <c:v>0</c:v>
                </c:pt>
                <c:pt idx="48">
                  <c:v>8.771929824561403E-3</c:v>
                </c:pt>
                <c:pt idx="49">
                  <c:v>1.0416666666666666E-2</c:v>
                </c:pt>
                <c:pt idx="50">
                  <c:v>0</c:v>
                </c:pt>
                <c:pt idx="51">
                  <c:v>8.771929824561403E-3</c:v>
                </c:pt>
                <c:pt idx="52">
                  <c:v>8.771929824561403E-3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90-4FFE-A859-908B290AA43C}"/>
            </c:ext>
          </c:extLst>
        </c:ser>
        <c:ser>
          <c:idx val="11"/>
          <c:order val="11"/>
          <c:tx>
            <c:strRef>
              <c:f>Summary!$E$306</c:f>
              <c:strCache>
                <c:ptCount val="1"/>
                <c:pt idx="0">
                  <c:v>Speed Loss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Summary!$F$306:$CT$306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2.2105263157894735E-2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90-4FFE-A859-908B290AA43C}"/>
            </c:ext>
          </c:extLst>
        </c:ser>
        <c:ser>
          <c:idx val="12"/>
          <c:order val="12"/>
          <c:tx>
            <c:strRef>
              <c:f>Summary!$E$307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Summary!$F$307:$CT$307</c:f>
              <c:numCache>
                <c:formatCode>0.0%</c:formatCode>
                <c:ptCount val="93"/>
                <c:pt idx="0">
                  <c:v>7.6388888888945239E-5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6.4327485380100136E-5</c:v>
                </c:pt>
                <c:pt idx="11">
                  <c:v>0</c:v>
                </c:pt>
                <c:pt idx="12">
                  <c:v>1.4619883040634107E-5</c:v>
                </c:pt>
                <c:pt idx="13">
                  <c:v>5.8479532163646653E-5</c:v>
                </c:pt>
                <c:pt idx="14">
                  <c:v>0</c:v>
                </c:pt>
                <c:pt idx="15">
                  <c:v>0</c:v>
                </c:pt>
                <c:pt idx="16">
                  <c:v>8.4795321637298748E-5</c:v>
                </c:pt>
                <c:pt idx="17">
                  <c:v>0</c:v>
                </c:pt>
                <c:pt idx="18">
                  <c:v>2.6315789473652096E-5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6.4327485380100136E-5</c:v>
                </c:pt>
                <c:pt idx="29">
                  <c:v>0</c:v>
                </c:pt>
                <c:pt idx="30">
                  <c:v>0</c:v>
                </c:pt>
                <c:pt idx="31">
                  <c:v>5.847953216353563E-5</c:v>
                </c:pt>
                <c:pt idx="32">
                  <c:v>0</c:v>
                </c:pt>
                <c:pt idx="33">
                  <c:v>0</c:v>
                </c:pt>
                <c:pt idx="34">
                  <c:v>1.1695906432795944E-5</c:v>
                </c:pt>
                <c:pt idx="35">
                  <c:v>0</c:v>
                </c:pt>
                <c:pt idx="36">
                  <c:v>3.2163742689772512E-5</c:v>
                </c:pt>
                <c:pt idx="37">
                  <c:v>3.2163742689772512E-5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1.754385964891636E-5</c:v>
                </c:pt>
                <c:pt idx="49">
                  <c:v>1.0416666666679397E-5</c:v>
                </c:pt>
                <c:pt idx="50">
                  <c:v>0</c:v>
                </c:pt>
                <c:pt idx="51">
                  <c:v>6.1403508771706861E-5</c:v>
                </c:pt>
                <c:pt idx="52">
                  <c:v>8.7719298245469979E-5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90-4FFE-A859-908B290AA4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691139584"/>
        <c:axId val="1574737568"/>
      </c:barChart>
      <c:lineChart>
        <c:grouping val="standard"/>
        <c:varyColors val="0"/>
        <c:ser>
          <c:idx val="0"/>
          <c:order val="0"/>
          <c:tx>
            <c:strRef>
              <c:f>Summary!$E$294</c:f>
              <c:strCache>
                <c:ptCount val="1"/>
                <c:pt idx="0">
                  <c:v>OR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Summary!$F$294:$CT$294</c:f>
              <c:numCache>
                <c:formatCode>0%</c:formatCode>
                <c:ptCount val="93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0-4FFE-A859-908B290AA4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1139584"/>
        <c:axId val="1574737568"/>
      </c:lineChart>
      <c:catAx>
        <c:axId val="16911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574737568"/>
        <c:crosses val="autoZero"/>
        <c:auto val="1"/>
        <c:lblAlgn val="ctr"/>
        <c:lblOffset val="100"/>
        <c:noMultiLvlLbl val="0"/>
      </c:catAx>
      <c:valAx>
        <c:axId val="157473756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911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912960</xdr:colOff>
      <xdr:row>4</xdr:row>
      <xdr:rowOff>66600</xdr:rowOff>
    </xdr:from>
    <xdr:to>
      <xdr:col>35</xdr:col>
      <xdr:colOff>543237</xdr:colOff>
      <xdr:row>17</xdr:row>
      <xdr:rowOff>209160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912088</xdr:colOff>
      <xdr:row>18</xdr:row>
      <xdr:rowOff>77357</xdr:rowOff>
    </xdr:from>
    <xdr:to>
      <xdr:col>35</xdr:col>
      <xdr:colOff>484907</xdr:colOff>
      <xdr:row>31</xdr:row>
      <xdr:rowOff>207818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FCA3B-8207-D8F7-2C7D-2456D4DF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923638</xdr:colOff>
      <xdr:row>32</xdr:row>
      <xdr:rowOff>8081</xdr:rowOff>
    </xdr:from>
    <xdr:to>
      <xdr:col>35</xdr:col>
      <xdr:colOff>496456</xdr:colOff>
      <xdr:row>45</xdr:row>
      <xdr:rowOff>150091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E7D9FC4-DF1F-C317-7D5E-B7D6BB46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</xdr:colOff>
      <xdr:row>0</xdr:row>
      <xdr:rowOff>149829</xdr:rowOff>
    </xdr:from>
    <xdr:to>
      <xdr:col>12</xdr:col>
      <xdr:colOff>168185</xdr:colOff>
      <xdr:row>3</xdr:row>
      <xdr:rowOff>27583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1793228" y="149829"/>
          <a:ext cx="3669386" cy="367611"/>
        </a:xfrm>
        <a:prstGeom prst="wedgeRectCallout">
          <a:avLst>
            <a:gd name="adj1" fmla="val -14557"/>
            <a:gd name="adj2" fmla="val 81855"/>
          </a:avLst>
        </a:prstGeom>
        <a:solidFill>
          <a:srgbClr val="99FF99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1836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Tulis loss time item di sini</a:t>
          </a:r>
          <a:endParaRPr lang="en-US" sz="1100" b="1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424440</xdr:colOff>
      <xdr:row>0</xdr:row>
      <xdr:rowOff>148320</xdr:rowOff>
    </xdr:from>
    <xdr:to>
      <xdr:col>35</xdr:col>
      <xdr:colOff>697715</xdr:colOff>
      <xdr:row>2</xdr:row>
      <xdr:rowOff>446695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70255" y="147955"/>
          <a:ext cx="5133975" cy="15767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424440</xdr:colOff>
      <xdr:row>0</xdr:row>
      <xdr:rowOff>148320</xdr:rowOff>
    </xdr:from>
    <xdr:to>
      <xdr:col>35</xdr:col>
      <xdr:colOff>678665</xdr:colOff>
      <xdr:row>2</xdr:row>
      <xdr:rowOff>465415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31980" y="147955"/>
          <a:ext cx="5114925" cy="1595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2194</xdr:row>
      <xdr:rowOff>0</xdr:rowOff>
    </xdr:from>
    <xdr:to>
      <xdr:col>3</xdr:col>
      <xdr:colOff>304800</xdr:colOff>
      <xdr:row>2195</xdr:row>
      <xdr:rowOff>139700</xdr:rowOff>
    </xdr:to>
    <xdr:sp macro="" textlink="">
      <xdr:nvSpPr>
        <xdr:cNvPr id="13313" name="AutoShape 1" descr="Image">
          <a:extLst>
            <a:ext uri="{FF2B5EF4-FFF2-40B4-BE49-F238E27FC236}">
              <a16:creationId xmlns:a16="http://schemas.microsoft.com/office/drawing/2014/main" id="{00000000-0008-0000-0A00-000001340000}"/>
            </a:ext>
          </a:extLst>
        </xdr:cNvPr>
        <xdr:cNvSpPr>
          <a:spLocks noChangeAspect="1" noChangeArrowheads="1"/>
        </xdr:cNvSpPr>
      </xdr:nvSpPr>
      <xdr:spPr>
        <a:xfrm>
          <a:off x="3857625" y="376161300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35</xdr:col>
      <xdr:colOff>242040</xdr:colOff>
      <xdr:row>27</xdr:row>
      <xdr:rowOff>9360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83355" cy="4638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779400</xdr:colOff>
      <xdr:row>9</xdr:row>
      <xdr:rowOff>103680</xdr:rowOff>
    </xdr:from>
    <xdr:to>
      <xdr:col>3</xdr:col>
      <xdr:colOff>511920</xdr:colOff>
      <xdr:row>11</xdr:row>
      <xdr:rowOff>37440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1464945" y="1646555"/>
          <a:ext cx="961390" cy="2762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67320</xdr:colOff>
      <xdr:row>78</xdr:row>
      <xdr:rowOff>159120</xdr:rowOff>
    </xdr:from>
    <xdr:to>
      <xdr:col>27</xdr:col>
      <xdr:colOff>94320</xdr:colOff>
      <xdr:row>83</xdr:row>
      <xdr:rowOff>8280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67310" y="21094700"/>
          <a:ext cx="12494895" cy="735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32040" rIns="0" bIns="32040" anchor="ctr">
          <a:noAutofit/>
        </a:bodyPr>
        <a:lstStyle/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NOTE :  - *1. BATAS PELAPORAN / HARI : JIKA JUMLAH NG / HARI MENCAPAI ANGKA TERSEBUT, MAKA LEADER HARUS LAPOR ATASAN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1 PC, HARUS LANGSUNG DI SCRAP, TIDAK BOLEH DIPERBAIKI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BANYAK / MENINGKAT, HARUS SEGERA LAPOR ATASAN</a:t>
          </a:r>
          <a:endParaRPr lang="en-US" sz="14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35</xdr:col>
      <xdr:colOff>288972</xdr:colOff>
      <xdr:row>27</xdr:row>
      <xdr:rowOff>33120</xdr:rowOff>
    </xdr:to>
    <xdr:pic>
      <xdr:nvPicPr>
        <xdr:cNvPr id="24" name="Picture 4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774795" cy="466217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831240</xdr:colOff>
      <xdr:row>9</xdr:row>
      <xdr:rowOff>87480</xdr:rowOff>
    </xdr:from>
    <xdr:to>
      <xdr:col>3</xdr:col>
      <xdr:colOff>563760</xdr:colOff>
      <xdr:row>11</xdr:row>
      <xdr:rowOff>20880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/>
      </xdr:nvSpPr>
      <xdr:spPr>
        <a:xfrm>
          <a:off x="1517015" y="1630045"/>
          <a:ext cx="960755" cy="2762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67320</xdr:colOff>
      <xdr:row>78</xdr:row>
      <xdr:rowOff>135360</xdr:rowOff>
    </xdr:from>
    <xdr:to>
      <xdr:col>27</xdr:col>
      <xdr:colOff>94320</xdr:colOff>
      <xdr:row>82</xdr:row>
      <xdr:rowOff>155880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/>
      </xdr:nvSpPr>
      <xdr:spPr>
        <a:xfrm>
          <a:off x="67310" y="21071205"/>
          <a:ext cx="12494895" cy="734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32040" rIns="0" bIns="32040" anchor="ctr">
          <a:noAutofit/>
        </a:bodyPr>
        <a:lstStyle/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NOTE :  - *1. BATAS PELAPORAN / HARI : JIKA JUMLAH NG / HARI MENCAPAI ANGKA TERSEBUT, MAKA LEADER HARUS LAPOR ATASAN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1 PC, HARUS LANGSUNG DI SCRAP, TIDAK BOLEH DIPERBAIKI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BANYAK / MENINGKAT, HARUS SEGERA LAPOR ATASAN</a:t>
          </a:r>
          <a:endParaRPr lang="en-US" sz="14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A307"/>
  <sheetViews>
    <sheetView topLeftCell="A19" zoomScale="69" zoomScaleNormal="69" workbookViewId="0">
      <selection activeCell="Z116" sqref="Z116"/>
    </sheetView>
  </sheetViews>
  <sheetFormatPr defaultColWidth="9" defaultRowHeight="14.25"/>
  <cols>
    <col min="1" max="2" width="5.125" style="287" customWidth="1"/>
    <col min="3" max="3" width="9" style="287"/>
    <col min="4" max="4" width="14.25" style="287" customWidth="1"/>
    <col min="5" max="5" width="22.75" style="287" customWidth="1"/>
    <col min="6" max="7" width="8.125" style="287" customWidth="1"/>
    <col min="8" max="8" width="8.5" style="287" customWidth="1"/>
    <col min="9" max="11" width="8.125" style="287" customWidth="1"/>
    <col min="12" max="12" width="8.5" style="287" customWidth="1"/>
    <col min="13" max="36" width="8.125" style="287" customWidth="1"/>
    <col min="37" max="37" width="10.125" style="287" customWidth="1"/>
    <col min="38" max="67" width="9" style="287"/>
  </cols>
  <sheetData>
    <row r="2" spans="3:36" ht="20.25" customHeight="1">
      <c r="C2" s="288" t="s">
        <v>0</v>
      </c>
      <c r="D2" s="584" t="s">
        <v>4228</v>
      </c>
      <c r="E2" s="584"/>
      <c r="F2" s="584"/>
      <c r="I2" s="581" t="s">
        <v>1</v>
      </c>
      <c r="J2" s="581"/>
      <c r="K2" s="581"/>
      <c r="L2" s="581"/>
      <c r="M2" s="581"/>
      <c r="N2" s="581"/>
      <c r="O2" s="581"/>
      <c r="P2" s="581"/>
      <c r="Q2" s="581"/>
      <c r="R2" s="581"/>
      <c r="S2" s="581"/>
      <c r="T2" s="581"/>
      <c r="U2" s="581"/>
      <c r="V2" s="581"/>
      <c r="W2" s="581"/>
      <c r="X2" s="581"/>
      <c r="Y2" s="581"/>
      <c r="Z2" s="581"/>
      <c r="AA2" s="581"/>
      <c r="AC2" s="582" t="s">
        <v>2</v>
      </c>
      <c r="AD2" s="582"/>
      <c r="AE2" s="583">
        <f>+AJ93</f>
        <v>1.0089875140540858</v>
      </c>
      <c r="AF2" s="583"/>
      <c r="AG2" s="582" t="s">
        <v>3</v>
      </c>
      <c r="AH2" s="582"/>
      <c r="AI2" s="583">
        <f>+AK107</f>
        <v>0.86043788187372716</v>
      </c>
      <c r="AJ2" s="583"/>
    </row>
    <row r="3" spans="3:36" ht="20.25" customHeight="1">
      <c r="C3" s="288" t="s">
        <v>4</v>
      </c>
      <c r="D3" s="585">
        <v>44255</v>
      </c>
      <c r="E3" s="585"/>
      <c r="F3" s="585"/>
      <c r="I3" s="581"/>
      <c r="J3" s="581"/>
      <c r="K3" s="581"/>
      <c r="L3" s="581"/>
      <c r="M3" s="581"/>
      <c r="N3" s="581"/>
      <c r="O3" s="581"/>
      <c r="P3" s="581"/>
      <c r="Q3" s="581"/>
      <c r="R3" s="581"/>
      <c r="S3" s="581"/>
      <c r="T3" s="581"/>
      <c r="U3" s="581"/>
      <c r="V3" s="581"/>
      <c r="W3" s="581"/>
      <c r="X3" s="581"/>
      <c r="Y3" s="581"/>
      <c r="Z3" s="581"/>
      <c r="AA3" s="581"/>
      <c r="AC3" s="582"/>
      <c r="AD3" s="582"/>
      <c r="AE3" s="583"/>
      <c r="AF3" s="583"/>
      <c r="AG3" s="582"/>
      <c r="AH3" s="582"/>
      <c r="AI3" s="583"/>
      <c r="AJ3" s="583"/>
    </row>
    <row r="5" spans="3:36" ht="24.95" customHeight="1"/>
    <row r="6" spans="3:36" ht="24.95" customHeight="1"/>
    <row r="7" spans="3:36" ht="24.95" customHeight="1"/>
    <row r="8" spans="3:36" ht="24.95" customHeight="1"/>
    <row r="9" spans="3:36" ht="24.95" customHeight="1"/>
    <row r="10" spans="3:36" ht="24.95" customHeight="1"/>
    <row r="11" spans="3:36" ht="24.95" customHeight="1"/>
    <row r="12" spans="3:36" ht="24.95" customHeight="1"/>
    <row r="13" spans="3:36" ht="24.95" customHeight="1"/>
    <row r="14" spans="3:36" ht="24.95" customHeight="1"/>
    <row r="15" spans="3:36" ht="24.95" customHeight="1"/>
    <row r="16" spans="3:36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  <row r="24" ht="24.95" customHeight="1"/>
    <row r="25" ht="24.95" customHeight="1"/>
    <row r="26" ht="24.95" customHeight="1"/>
    <row r="27" ht="24.95" customHeight="1"/>
    <row r="28" ht="24.95" customHeight="1"/>
    <row r="29" ht="24.95" customHeight="1"/>
    <row r="30" ht="24.95" customHeight="1"/>
    <row r="31" ht="24.95" customHeight="1"/>
    <row r="32" ht="24.95" customHeight="1"/>
    <row r="33" spans="3:37" ht="24.95" customHeight="1"/>
    <row r="34" spans="3:37" ht="24.95" customHeight="1"/>
    <row r="35" spans="3:37" ht="24.95" customHeight="1"/>
    <row r="36" spans="3:37" ht="24.95" customHeight="1"/>
    <row r="37" spans="3:37" ht="24.95" customHeight="1"/>
    <row r="38" spans="3:37" ht="24.95" customHeight="1"/>
    <row r="39" spans="3:37" ht="24.95" customHeight="1"/>
    <row r="40" spans="3:37" ht="24.95" customHeight="1"/>
    <row r="41" spans="3:37" ht="24.95" customHeight="1"/>
    <row r="42" spans="3:37" ht="24.95" customHeight="1"/>
    <row r="43" spans="3:37" ht="24.95" customHeight="1"/>
    <row r="44" spans="3:37" ht="24.95" customHeight="1"/>
    <row r="45" spans="3:37" ht="24.95" customHeight="1"/>
    <row r="46" spans="3:37" ht="24.95" customHeight="1" thickBot="1"/>
    <row r="47" spans="3:37" ht="17.25" customHeight="1" thickBot="1">
      <c r="C47" s="571" t="s">
        <v>5</v>
      </c>
      <c r="D47" s="571"/>
      <c r="E47" s="571"/>
      <c r="F47" s="289">
        <f>D3</f>
        <v>44255</v>
      </c>
      <c r="G47" s="290">
        <f t="shared" ref="G47:AJ47" si="0">F47+1</f>
        <v>44256</v>
      </c>
      <c r="H47" s="290">
        <f t="shared" si="0"/>
        <v>44257</v>
      </c>
      <c r="I47" s="290">
        <f t="shared" si="0"/>
        <v>44258</v>
      </c>
      <c r="J47" s="290">
        <f t="shared" si="0"/>
        <v>44259</v>
      </c>
      <c r="K47" s="290">
        <f t="shared" si="0"/>
        <v>44260</v>
      </c>
      <c r="L47" s="290">
        <f t="shared" si="0"/>
        <v>44261</v>
      </c>
      <c r="M47" s="290">
        <f t="shared" si="0"/>
        <v>44262</v>
      </c>
      <c r="N47" s="290">
        <f t="shared" si="0"/>
        <v>44263</v>
      </c>
      <c r="O47" s="290">
        <f t="shared" si="0"/>
        <v>44264</v>
      </c>
      <c r="P47" s="290">
        <f t="shared" si="0"/>
        <v>44265</v>
      </c>
      <c r="Q47" s="290">
        <f t="shared" si="0"/>
        <v>44266</v>
      </c>
      <c r="R47" s="290">
        <f t="shared" si="0"/>
        <v>44267</v>
      </c>
      <c r="S47" s="290">
        <f t="shared" si="0"/>
        <v>44268</v>
      </c>
      <c r="T47" s="290">
        <f t="shared" si="0"/>
        <v>44269</v>
      </c>
      <c r="U47" s="290">
        <f t="shared" si="0"/>
        <v>44270</v>
      </c>
      <c r="V47" s="290">
        <f t="shared" si="0"/>
        <v>44271</v>
      </c>
      <c r="W47" s="290">
        <f t="shared" si="0"/>
        <v>44272</v>
      </c>
      <c r="X47" s="290">
        <f t="shared" si="0"/>
        <v>44273</v>
      </c>
      <c r="Y47" s="290">
        <f t="shared" si="0"/>
        <v>44274</v>
      </c>
      <c r="Z47" s="290">
        <f t="shared" si="0"/>
        <v>44275</v>
      </c>
      <c r="AA47" s="290">
        <f t="shared" si="0"/>
        <v>44276</v>
      </c>
      <c r="AB47" s="290">
        <f t="shared" si="0"/>
        <v>44277</v>
      </c>
      <c r="AC47" s="290">
        <f t="shared" si="0"/>
        <v>44278</v>
      </c>
      <c r="AD47" s="290">
        <f t="shared" si="0"/>
        <v>44279</v>
      </c>
      <c r="AE47" s="290">
        <f t="shared" si="0"/>
        <v>44280</v>
      </c>
      <c r="AF47" s="290">
        <f t="shared" si="0"/>
        <v>44281</v>
      </c>
      <c r="AG47" s="290">
        <f t="shared" si="0"/>
        <v>44282</v>
      </c>
      <c r="AH47" s="290">
        <f t="shared" si="0"/>
        <v>44283</v>
      </c>
      <c r="AI47" s="290">
        <f t="shared" si="0"/>
        <v>44284</v>
      </c>
      <c r="AJ47" s="290">
        <f t="shared" si="0"/>
        <v>44285</v>
      </c>
      <c r="AK47" s="565" t="s">
        <v>6</v>
      </c>
    </row>
    <row r="48" spans="3:37" ht="17.25" customHeight="1">
      <c r="C48" s="571"/>
      <c r="D48" s="571"/>
      <c r="E48" s="571"/>
      <c r="F48" s="291">
        <v>1</v>
      </c>
      <c r="G48" s="292">
        <v>2</v>
      </c>
      <c r="H48" s="292">
        <v>3</v>
      </c>
      <c r="I48" s="292">
        <v>4</v>
      </c>
      <c r="J48" s="292">
        <v>5</v>
      </c>
      <c r="K48" s="292">
        <v>6</v>
      </c>
      <c r="L48" s="292">
        <v>7</v>
      </c>
      <c r="M48" s="292">
        <v>8</v>
      </c>
      <c r="N48" s="292">
        <v>9</v>
      </c>
      <c r="O48" s="292">
        <v>10</v>
      </c>
      <c r="P48" s="292">
        <v>11</v>
      </c>
      <c r="Q48" s="292">
        <v>12</v>
      </c>
      <c r="R48" s="292">
        <v>13</v>
      </c>
      <c r="S48" s="292">
        <v>14</v>
      </c>
      <c r="T48" s="292">
        <v>15</v>
      </c>
      <c r="U48" s="292">
        <v>16</v>
      </c>
      <c r="V48" s="292">
        <v>17</v>
      </c>
      <c r="W48" s="292">
        <v>18</v>
      </c>
      <c r="X48" s="292">
        <v>19</v>
      </c>
      <c r="Y48" s="292">
        <v>20</v>
      </c>
      <c r="Z48" s="292">
        <v>21</v>
      </c>
      <c r="AA48" s="292">
        <v>22</v>
      </c>
      <c r="AB48" s="292">
        <v>23</v>
      </c>
      <c r="AC48" s="292">
        <v>24</v>
      </c>
      <c r="AD48" s="292">
        <v>25</v>
      </c>
      <c r="AE48" s="292">
        <v>26</v>
      </c>
      <c r="AF48" s="292">
        <v>27</v>
      </c>
      <c r="AG48" s="292">
        <v>28</v>
      </c>
      <c r="AH48" s="292">
        <v>29</v>
      </c>
      <c r="AI48" s="292">
        <v>30</v>
      </c>
      <c r="AJ48" s="292">
        <v>31</v>
      </c>
      <c r="AK48" s="565"/>
    </row>
    <row r="49" spans="1:67" ht="21" customHeight="1">
      <c r="A49" s="293"/>
      <c r="B49" s="293"/>
      <c r="C49" s="569" t="s">
        <v>7</v>
      </c>
      <c r="D49" s="569"/>
      <c r="E49" s="294" t="s">
        <v>8</v>
      </c>
      <c r="F49" s="295">
        <f>+'Input Data Shift A'!D137+'Input Data Shift B'!D137</f>
        <v>18827</v>
      </c>
      <c r="G49" s="296">
        <f>+'Input Data Shift A'!E137+'Input Data Shift B'!E137</f>
        <v>0</v>
      </c>
      <c r="H49" s="296">
        <f>+'Input Data Shift A'!F137+'Input Data Shift B'!F137</f>
        <v>22269</v>
      </c>
      <c r="I49" s="296">
        <f>+'Input Data Shift A'!G137+'Input Data Shift B'!G137</f>
        <v>23125</v>
      </c>
      <c r="J49" s="296">
        <f>+'Input Data Shift A'!H137+'Input Data Shift B'!H137</f>
        <v>22635</v>
      </c>
      <c r="K49" s="296">
        <f>+'Input Data Shift A'!I137+'Input Data Shift B'!I137</f>
        <v>22118</v>
      </c>
      <c r="L49" s="296">
        <f>+'Input Data Shift A'!J137+'Input Data Shift B'!J137</f>
        <v>14408</v>
      </c>
      <c r="M49" s="296">
        <f>+'Input Data Shift A'!K137+'Input Data Shift B'!K137</f>
        <v>0</v>
      </c>
      <c r="N49" s="296">
        <f>+'Input Data Shift A'!L137+'Input Data Shift B'!L137</f>
        <v>9377</v>
      </c>
      <c r="O49" s="296">
        <f>+'Input Data Shift A'!M137+'Input Data Shift B'!M137</f>
        <v>22187</v>
      </c>
      <c r="P49" s="296">
        <f>+'Input Data Shift A'!N137+'Input Data Shift B'!N137</f>
        <v>21882</v>
      </c>
      <c r="Q49" s="296">
        <f>+'Input Data Shift A'!O137+'Input Data Shift B'!O137</f>
        <v>21721</v>
      </c>
      <c r="R49" s="296">
        <f>+'Input Data Shift A'!P137+'Input Data Shift B'!P137</f>
        <v>20804</v>
      </c>
      <c r="S49" s="296">
        <f>+'Input Data Shift A'!Q137+'Input Data Shift B'!Q137</f>
        <v>15564</v>
      </c>
      <c r="T49" s="296">
        <f>+'Input Data Shift A'!R137+'Input Data Shift B'!R137</f>
        <v>0</v>
      </c>
      <c r="U49" s="296">
        <f>+'Input Data Shift A'!S137+'Input Data Shift B'!S137</f>
        <v>9853</v>
      </c>
      <c r="V49" s="296">
        <f>+'Input Data Shift A'!T137+'Input Data Shift B'!T137</f>
        <v>15373</v>
      </c>
      <c r="W49" s="296">
        <f>+'Input Data Shift A'!U137+'Input Data Shift B'!U137</f>
        <v>21507</v>
      </c>
      <c r="X49" s="296">
        <f>+'Input Data Shift A'!V137+'Input Data Shift B'!V137</f>
        <v>0</v>
      </c>
      <c r="Y49" s="296">
        <f>+'Input Data Shift A'!W137+'Input Data Shift B'!W137</f>
        <v>0</v>
      </c>
      <c r="Z49" s="296">
        <f>+'Input Data Shift A'!X137+'Input Data Shift B'!X137</f>
        <v>0</v>
      </c>
      <c r="AA49" s="296">
        <f>+'Input Data Shift A'!Y137+'Input Data Shift B'!Y137</f>
        <v>0</v>
      </c>
      <c r="AB49" s="296">
        <f>+'Input Data Shift A'!Z137+'Input Data Shift B'!Z137</f>
        <v>0</v>
      </c>
      <c r="AC49" s="296">
        <f>+'Input Data Shift A'!AA137+'Input Data Shift B'!AA137</f>
        <v>0</v>
      </c>
      <c r="AD49" s="296">
        <f>+'Input Data Shift A'!AB137+'Input Data Shift B'!AB137</f>
        <v>0</v>
      </c>
      <c r="AE49" s="296">
        <f>+'Input Data Shift A'!AC137+'Input Data Shift B'!AC137</f>
        <v>0</v>
      </c>
      <c r="AF49" s="296">
        <f>+'Input Data Shift A'!AD137+'Input Data Shift B'!AD137</f>
        <v>0</v>
      </c>
      <c r="AG49" s="296">
        <f>+'Input Data Shift A'!AE137+'Input Data Shift B'!AE137</f>
        <v>0</v>
      </c>
      <c r="AH49" s="296">
        <f>+'Input Data Shift A'!AF137+'Input Data Shift B'!AF137</f>
        <v>0</v>
      </c>
      <c r="AI49" s="296">
        <f>+'Input Data Shift A'!AG137+'Input Data Shift B'!AG137</f>
        <v>0</v>
      </c>
      <c r="AJ49" s="296">
        <f>+'Input Data Shift A'!AH137+'Input Data Shift B'!AH137</f>
        <v>0</v>
      </c>
      <c r="AK49" s="297">
        <f>SUM(F49:AJ49)</f>
        <v>281650</v>
      </c>
      <c r="AL49" s="293"/>
      <c r="AM49" s="293"/>
      <c r="AN49" s="293"/>
      <c r="AO49" s="293"/>
      <c r="AP49" s="293"/>
      <c r="AQ49" s="293"/>
      <c r="AR49" s="293"/>
      <c r="AS49" s="293"/>
      <c r="AT49" s="293"/>
      <c r="AU49" s="293"/>
      <c r="AV49" s="293"/>
      <c r="AW49" s="293"/>
      <c r="AX49" s="293"/>
      <c r="AY49" s="293"/>
      <c r="AZ49" s="293"/>
      <c r="BA49" s="293"/>
      <c r="BB49" s="293"/>
      <c r="BC49" s="293"/>
      <c r="BD49" s="293"/>
      <c r="BE49" s="293"/>
      <c r="BF49" s="293"/>
      <c r="BG49" s="293"/>
      <c r="BH49" s="293"/>
      <c r="BI49" s="293"/>
      <c r="BJ49" s="293"/>
      <c r="BK49" s="293"/>
      <c r="BL49" s="293"/>
      <c r="BM49" s="293"/>
      <c r="BN49" s="293"/>
      <c r="BO49" s="293"/>
    </row>
    <row r="50" spans="1:67" ht="21" customHeight="1">
      <c r="A50" s="293"/>
      <c r="B50" s="293"/>
      <c r="C50" s="569"/>
      <c r="D50" s="569"/>
      <c r="E50" s="294" t="s">
        <v>9</v>
      </c>
      <c r="F50" s="298">
        <f>+F49</f>
        <v>18827</v>
      </c>
      <c r="G50" s="299">
        <f t="shared" ref="G50:AJ50" si="1">+G49+F50</f>
        <v>18827</v>
      </c>
      <c r="H50" s="299">
        <f t="shared" si="1"/>
        <v>41096</v>
      </c>
      <c r="I50" s="299">
        <f t="shared" si="1"/>
        <v>64221</v>
      </c>
      <c r="J50" s="299">
        <f t="shared" si="1"/>
        <v>86856</v>
      </c>
      <c r="K50" s="299">
        <f t="shared" si="1"/>
        <v>108974</v>
      </c>
      <c r="L50" s="299">
        <f t="shared" si="1"/>
        <v>123382</v>
      </c>
      <c r="M50" s="299">
        <f t="shared" si="1"/>
        <v>123382</v>
      </c>
      <c r="N50" s="299">
        <f t="shared" si="1"/>
        <v>132759</v>
      </c>
      <c r="O50" s="299">
        <f t="shared" si="1"/>
        <v>154946</v>
      </c>
      <c r="P50" s="299">
        <f t="shared" si="1"/>
        <v>176828</v>
      </c>
      <c r="Q50" s="299">
        <f t="shared" si="1"/>
        <v>198549</v>
      </c>
      <c r="R50" s="299">
        <f t="shared" si="1"/>
        <v>219353</v>
      </c>
      <c r="S50" s="299">
        <f t="shared" si="1"/>
        <v>234917</v>
      </c>
      <c r="T50" s="299">
        <f t="shared" si="1"/>
        <v>234917</v>
      </c>
      <c r="U50" s="299">
        <f t="shared" si="1"/>
        <v>244770</v>
      </c>
      <c r="V50" s="299">
        <f t="shared" si="1"/>
        <v>260143</v>
      </c>
      <c r="W50" s="299">
        <f t="shared" si="1"/>
        <v>281650</v>
      </c>
      <c r="X50" s="299">
        <f t="shared" si="1"/>
        <v>281650</v>
      </c>
      <c r="Y50" s="299">
        <f t="shared" si="1"/>
        <v>281650</v>
      </c>
      <c r="Z50" s="299">
        <f t="shared" si="1"/>
        <v>281650</v>
      </c>
      <c r="AA50" s="299">
        <f t="shared" si="1"/>
        <v>281650</v>
      </c>
      <c r="AB50" s="299">
        <f t="shared" si="1"/>
        <v>281650</v>
      </c>
      <c r="AC50" s="299">
        <f t="shared" si="1"/>
        <v>281650</v>
      </c>
      <c r="AD50" s="299">
        <f t="shared" si="1"/>
        <v>281650</v>
      </c>
      <c r="AE50" s="299">
        <f t="shared" si="1"/>
        <v>281650</v>
      </c>
      <c r="AF50" s="299">
        <f t="shared" si="1"/>
        <v>281650</v>
      </c>
      <c r="AG50" s="299">
        <f t="shared" si="1"/>
        <v>281650</v>
      </c>
      <c r="AH50" s="299">
        <f t="shared" si="1"/>
        <v>281650</v>
      </c>
      <c r="AI50" s="299">
        <f t="shared" si="1"/>
        <v>281650</v>
      </c>
      <c r="AJ50" s="299">
        <f t="shared" si="1"/>
        <v>281650</v>
      </c>
      <c r="AK50" s="300"/>
      <c r="AL50" s="293"/>
      <c r="AM50" s="293"/>
      <c r="AN50" s="293"/>
      <c r="AO50" s="293"/>
      <c r="AP50" s="293"/>
      <c r="AQ50" s="293"/>
      <c r="AR50" s="293"/>
      <c r="AS50" s="293"/>
      <c r="AT50" s="293"/>
      <c r="AU50" s="293"/>
      <c r="AV50" s="293"/>
      <c r="AW50" s="293"/>
      <c r="AX50" s="293"/>
      <c r="AY50" s="293"/>
      <c r="AZ50" s="293"/>
      <c r="BA50" s="293"/>
      <c r="BB50" s="293"/>
      <c r="BC50" s="293"/>
      <c r="BD50" s="293"/>
      <c r="BE50" s="293"/>
      <c r="BF50" s="293"/>
      <c r="BG50" s="293"/>
      <c r="BH50" s="293"/>
      <c r="BI50" s="293"/>
      <c r="BJ50" s="293"/>
      <c r="BK50" s="293"/>
      <c r="BL50" s="293"/>
      <c r="BM50" s="293"/>
      <c r="BN50" s="293"/>
      <c r="BO50" s="293"/>
    </row>
    <row r="51" spans="1:67" ht="21" customHeight="1">
      <c r="A51" s="293"/>
      <c r="B51" s="293"/>
      <c r="C51" s="586" t="s">
        <v>10</v>
      </c>
      <c r="D51" s="586"/>
      <c r="E51" s="586"/>
      <c r="F51" s="301">
        <f>+'Input Data Shift A'!D146+'Input Data Shift B'!D146</f>
        <v>9</v>
      </c>
      <c r="G51" s="302">
        <f>+'Input Data Shift A'!E146+'Input Data Shift B'!E146</f>
        <v>0</v>
      </c>
      <c r="H51" s="302">
        <f>+'Input Data Shift A'!F146+'Input Data Shift B'!F146</f>
        <v>10</v>
      </c>
      <c r="I51" s="302">
        <f>+'Input Data Shift A'!G146+'Input Data Shift B'!G146</f>
        <v>9</v>
      </c>
      <c r="J51" s="302">
        <f>+'Input Data Shift A'!H146+'Input Data Shift B'!H146</f>
        <v>10</v>
      </c>
      <c r="K51" s="302">
        <f>+'Input Data Shift A'!I146+'Input Data Shift B'!I146</f>
        <v>10</v>
      </c>
      <c r="L51" s="302">
        <f>+'Input Data Shift A'!J146+'Input Data Shift B'!J146</f>
        <v>10</v>
      </c>
      <c r="M51" s="302">
        <f>+'Input Data Shift A'!K146+'Input Data Shift B'!K146</f>
        <v>1</v>
      </c>
      <c r="N51" s="302">
        <f>+'Input Data Shift A'!L146+'Input Data Shift B'!L146</f>
        <v>5</v>
      </c>
      <c r="O51" s="302">
        <f>+'Input Data Shift A'!M146+'Input Data Shift B'!M146</f>
        <v>10</v>
      </c>
      <c r="P51" s="302">
        <f>+'Input Data Shift A'!N146+'Input Data Shift B'!N146</f>
        <v>10</v>
      </c>
      <c r="Q51" s="302">
        <f>+'Input Data Shift A'!O146+'Input Data Shift B'!O146</f>
        <v>10</v>
      </c>
      <c r="R51" s="302">
        <f>+'Input Data Shift A'!P146+'Input Data Shift B'!P146</f>
        <v>10</v>
      </c>
      <c r="S51" s="302">
        <f>+'Input Data Shift A'!Q146+'Input Data Shift B'!Q146</f>
        <v>10</v>
      </c>
      <c r="T51" s="302">
        <f>+'Input Data Shift A'!R146+'Input Data Shift B'!R146</f>
        <v>0</v>
      </c>
      <c r="U51" s="302">
        <f>+'Input Data Shift A'!S146+'Input Data Shift B'!S146</f>
        <v>6</v>
      </c>
      <c r="V51" s="302">
        <f>+'Input Data Shift A'!T146+'Input Data Shift B'!T146</f>
        <v>10</v>
      </c>
      <c r="W51" s="302">
        <f>+'Input Data Shift A'!U146+'Input Data Shift B'!U146</f>
        <v>10</v>
      </c>
      <c r="X51" s="302">
        <f>+'Input Data Shift A'!V146+'Input Data Shift B'!V146</f>
        <v>0</v>
      </c>
      <c r="Y51" s="302">
        <f>+'Input Data Shift A'!W146+'Input Data Shift B'!W146</f>
        <v>0</v>
      </c>
      <c r="Z51" s="302">
        <f>+'Input Data Shift A'!X146+'Input Data Shift B'!X146</f>
        <v>0</v>
      </c>
      <c r="AA51" s="302">
        <f>+'Input Data Shift A'!Y146+'Input Data Shift B'!Y146</f>
        <v>0</v>
      </c>
      <c r="AB51" s="302">
        <f>+'Input Data Shift A'!Z146+'Input Data Shift B'!Z146</f>
        <v>0</v>
      </c>
      <c r="AC51" s="302">
        <f>+'Input Data Shift A'!AA146+'Input Data Shift B'!AA146</f>
        <v>0</v>
      </c>
      <c r="AD51" s="302">
        <f>+'Input Data Shift A'!AB146+'Input Data Shift B'!AB146</f>
        <v>0</v>
      </c>
      <c r="AE51" s="302">
        <f>+'Input Data Shift A'!AC146+'Input Data Shift B'!AC146</f>
        <v>0</v>
      </c>
      <c r="AF51" s="302">
        <f>+'Input Data Shift A'!AD146+'Input Data Shift B'!AD146</f>
        <v>0</v>
      </c>
      <c r="AG51" s="302">
        <f>+'Input Data Shift A'!AE146+'Input Data Shift B'!AE146</f>
        <v>0</v>
      </c>
      <c r="AH51" s="302">
        <f>+'Input Data Shift A'!AF146+'Input Data Shift B'!AF146</f>
        <v>0</v>
      </c>
      <c r="AI51" s="302">
        <f>+'Input Data Shift A'!AG146+'Input Data Shift B'!AG146</f>
        <v>0</v>
      </c>
      <c r="AJ51" s="302">
        <f>+'Input Data Shift A'!AH146+'Input Data Shift B'!AH146</f>
        <v>0</v>
      </c>
      <c r="AK51" s="303">
        <f>SUM(F51:AJ51)</f>
        <v>140</v>
      </c>
      <c r="AL51" s="293"/>
      <c r="AM51" s="293"/>
      <c r="AN51" s="293"/>
      <c r="AO51" s="293"/>
      <c r="AP51" s="293"/>
      <c r="AQ51" s="293"/>
      <c r="AR51" s="293"/>
      <c r="AS51" s="293"/>
      <c r="AT51" s="293"/>
      <c r="AU51" s="293"/>
      <c r="AV51" s="293"/>
      <c r="AW51" s="293"/>
      <c r="AX51" s="293"/>
      <c r="AY51" s="293"/>
      <c r="AZ51" s="293"/>
      <c r="BA51" s="293"/>
      <c r="BB51" s="293"/>
      <c r="BC51" s="293"/>
      <c r="BD51" s="293"/>
      <c r="BE51" s="293"/>
      <c r="BF51" s="293"/>
      <c r="BG51" s="293"/>
      <c r="BH51" s="293"/>
      <c r="BI51" s="293"/>
      <c r="BJ51" s="293"/>
      <c r="BK51" s="293"/>
      <c r="BL51" s="293"/>
      <c r="BM51" s="293"/>
      <c r="BN51" s="293"/>
      <c r="BO51" s="293"/>
    </row>
    <row r="52" spans="1:67" ht="21" customHeight="1">
      <c r="A52" s="293"/>
      <c r="B52" s="293"/>
      <c r="C52" s="586" t="s">
        <v>11</v>
      </c>
      <c r="D52" s="586"/>
      <c r="E52" s="586"/>
      <c r="F52" s="301">
        <f>+'Input Data Shift A'!D147+'Input Data Shift B'!D147</f>
        <v>0</v>
      </c>
      <c r="G52" s="302">
        <f>+'Input Data Shift A'!E147+'Input Data Shift B'!E147</f>
        <v>0</v>
      </c>
      <c r="H52" s="302">
        <f>+'Input Data Shift A'!F147+'Input Data Shift B'!F147</f>
        <v>0</v>
      </c>
      <c r="I52" s="302">
        <f>+'Input Data Shift A'!G147+'Input Data Shift B'!G147</f>
        <v>1</v>
      </c>
      <c r="J52" s="302">
        <f>+'Input Data Shift A'!H147+'Input Data Shift B'!H147</f>
        <v>0</v>
      </c>
      <c r="K52" s="302">
        <f>+'Input Data Shift A'!I147+'Input Data Shift B'!I147</f>
        <v>0</v>
      </c>
      <c r="L52" s="302">
        <f>+'Input Data Shift A'!J147+'Input Data Shift B'!J147</f>
        <v>0</v>
      </c>
      <c r="M52" s="302">
        <f>+'Input Data Shift A'!K147+'Input Data Shift B'!K147</f>
        <v>0</v>
      </c>
      <c r="N52" s="302">
        <f>+'Input Data Shift A'!L147+'Input Data Shift B'!L147</f>
        <v>0</v>
      </c>
      <c r="O52" s="302">
        <f>+'Input Data Shift A'!M147+'Input Data Shift B'!M147</f>
        <v>0</v>
      </c>
      <c r="P52" s="302">
        <f>+'Input Data Shift A'!N147+'Input Data Shift B'!N147</f>
        <v>0</v>
      </c>
      <c r="Q52" s="302">
        <f>+'Input Data Shift A'!O147+'Input Data Shift B'!O147</f>
        <v>0</v>
      </c>
      <c r="R52" s="302">
        <f>+'Input Data Shift A'!P147+'Input Data Shift B'!P147</f>
        <v>0</v>
      </c>
      <c r="S52" s="302">
        <f>+'Input Data Shift A'!Q147+'Input Data Shift B'!Q147</f>
        <v>0</v>
      </c>
      <c r="T52" s="302">
        <f>+'Input Data Shift A'!R147+'Input Data Shift B'!R147</f>
        <v>0</v>
      </c>
      <c r="U52" s="302">
        <f>+'Input Data Shift A'!S147+'Input Data Shift B'!S147</f>
        <v>0</v>
      </c>
      <c r="V52" s="302">
        <f>+'Input Data Shift A'!T147+'Input Data Shift B'!T147</f>
        <v>0</v>
      </c>
      <c r="W52" s="302">
        <f>+'Input Data Shift A'!U147+'Input Data Shift B'!U147</f>
        <v>0</v>
      </c>
      <c r="X52" s="302">
        <f>+'Input Data Shift A'!V147+'Input Data Shift B'!V147</f>
        <v>0</v>
      </c>
      <c r="Y52" s="302">
        <f>+'Input Data Shift A'!W147+'Input Data Shift B'!W147</f>
        <v>0</v>
      </c>
      <c r="Z52" s="302">
        <f>+'Input Data Shift A'!X147+'Input Data Shift B'!X147</f>
        <v>0</v>
      </c>
      <c r="AA52" s="302">
        <f>+'Input Data Shift A'!Y147+'Input Data Shift B'!Y147</f>
        <v>0</v>
      </c>
      <c r="AB52" s="302">
        <f>+'Input Data Shift A'!Z147+'Input Data Shift B'!Z147</f>
        <v>0</v>
      </c>
      <c r="AC52" s="302">
        <f>+'Input Data Shift A'!AA147+'Input Data Shift B'!AA147</f>
        <v>0</v>
      </c>
      <c r="AD52" s="302">
        <f>+'Input Data Shift A'!AB147+'Input Data Shift B'!AB147</f>
        <v>0</v>
      </c>
      <c r="AE52" s="302">
        <f>+'Input Data Shift A'!AC147+'Input Data Shift B'!AC147</f>
        <v>0</v>
      </c>
      <c r="AF52" s="302">
        <f>+'Input Data Shift A'!AD147+'Input Data Shift B'!AD147</f>
        <v>0</v>
      </c>
      <c r="AG52" s="302">
        <f>+'Input Data Shift A'!AE147+'Input Data Shift B'!AE147</f>
        <v>0</v>
      </c>
      <c r="AH52" s="302">
        <f>+'Input Data Shift A'!AF147+'Input Data Shift B'!AF147</f>
        <v>0</v>
      </c>
      <c r="AI52" s="302">
        <f>+'Input Data Shift A'!AG147+'Input Data Shift B'!AG147</f>
        <v>0</v>
      </c>
      <c r="AJ52" s="302">
        <f>+'Input Data Shift A'!AH147+'Input Data Shift B'!AH147</f>
        <v>0</v>
      </c>
      <c r="AK52" s="303">
        <f>SUM(F52:AJ52)</f>
        <v>1</v>
      </c>
      <c r="AL52" s="293"/>
      <c r="AM52" s="293"/>
      <c r="AN52" s="293"/>
      <c r="AO52" s="293"/>
      <c r="AP52" s="293"/>
      <c r="AQ52" s="293"/>
      <c r="AR52" s="293"/>
      <c r="AS52" s="293"/>
      <c r="AT52" s="293"/>
      <c r="AU52" s="293"/>
      <c r="AV52" s="293"/>
      <c r="AW52" s="293"/>
      <c r="AX52" s="293"/>
      <c r="AY52" s="293"/>
      <c r="AZ52" s="293"/>
      <c r="BA52" s="293"/>
      <c r="BB52" s="293"/>
      <c r="BC52" s="293"/>
      <c r="BD52" s="293"/>
      <c r="BE52" s="293"/>
      <c r="BF52" s="293"/>
      <c r="BG52" s="293"/>
      <c r="BH52" s="293"/>
      <c r="BI52" s="293"/>
      <c r="BJ52" s="293"/>
      <c r="BK52" s="293"/>
      <c r="BL52" s="293"/>
      <c r="BM52" s="293"/>
      <c r="BN52" s="293"/>
      <c r="BO52" s="293"/>
    </row>
    <row r="53" spans="1:67" ht="21" customHeight="1">
      <c r="A53" s="293"/>
      <c r="B53" s="293"/>
      <c r="C53" s="570" t="s">
        <v>12</v>
      </c>
      <c r="D53" s="570"/>
      <c r="E53" s="294" t="s">
        <v>8</v>
      </c>
      <c r="F53" s="304">
        <f>+'Input Data Shift A'!D148+'Input Data Shift B'!D148</f>
        <v>0</v>
      </c>
      <c r="G53" s="305">
        <f>+'Input Data Shift A'!E148+'Input Data Shift B'!E148</f>
        <v>0</v>
      </c>
      <c r="H53" s="305">
        <f>+'Input Data Shift A'!F148+'Input Data Shift B'!F148</f>
        <v>80</v>
      </c>
      <c r="I53" s="305">
        <f>+'Input Data Shift A'!G148+'Input Data Shift B'!G148</f>
        <v>72</v>
      </c>
      <c r="J53" s="305">
        <f>+'Input Data Shift A'!H148+'Input Data Shift B'!H148</f>
        <v>80</v>
      </c>
      <c r="K53" s="305">
        <f>+'Input Data Shift A'!I148+'Input Data Shift B'!I148</f>
        <v>80</v>
      </c>
      <c r="L53" s="305">
        <f>+'Input Data Shift A'!J148+'Input Data Shift B'!J148</f>
        <v>80</v>
      </c>
      <c r="M53" s="305">
        <f>+'Input Data Shift A'!K148+'Input Data Shift B'!K148</f>
        <v>0</v>
      </c>
      <c r="N53" s="305">
        <f>+'Input Data Shift A'!L148+'Input Data Shift B'!L148</f>
        <v>0</v>
      </c>
      <c r="O53" s="305">
        <f>+'Input Data Shift A'!M148+'Input Data Shift B'!M148</f>
        <v>80</v>
      </c>
      <c r="P53" s="305">
        <f>+'Input Data Shift A'!N148+'Input Data Shift B'!N148</f>
        <v>80</v>
      </c>
      <c r="Q53" s="305">
        <f>+'Input Data Shift A'!O148+'Input Data Shift B'!O148</f>
        <v>80</v>
      </c>
      <c r="R53" s="305">
        <f>+'Input Data Shift A'!P148+'Input Data Shift B'!P148</f>
        <v>80</v>
      </c>
      <c r="S53" s="305">
        <f>+'Input Data Shift A'!Q148+'Input Data Shift B'!Q148</f>
        <v>80</v>
      </c>
      <c r="T53" s="305">
        <f>+'Input Data Shift A'!R148+'Input Data Shift B'!R148</f>
        <v>0</v>
      </c>
      <c r="U53" s="305">
        <f>+'Input Data Shift A'!S148+'Input Data Shift B'!S148</f>
        <v>0</v>
      </c>
      <c r="V53" s="305">
        <f>+'Input Data Shift A'!T148+'Input Data Shift B'!T148</f>
        <v>80</v>
      </c>
      <c r="W53" s="305">
        <f>+'Input Data Shift A'!U148+'Input Data Shift B'!U148</f>
        <v>80</v>
      </c>
      <c r="X53" s="305">
        <f>+'Input Data Shift A'!V148+'Input Data Shift B'!V148</f>
        <v>0</v>
      </c>
      <c r="Y53" s="305">
        <f>+'Input Data Shift A'!W148+'Input Data Shift B'!W148</f>
        <v>0</v>
      </c>
      <c r="Z53" s="305">
        <f>+'Input Data Shift A'!X148+'Input Data Shift B'!X148</f>
        <v>0</v>
      </c>
      <c r="AA53" s="305">
        <f>+'Input Data Shift A'!Y148+'Input Data Shift B'!Y148</f>
        <v>0</v>
      </c>
      <c r="AB53" s="305">
        <f>+'Input Data Shift A'!Z148+'Input Data Shift B'!Z148</f>
        <v>0</v>
      </c>
      <c r="AC53" s="305">
        <f>+'Input Data Shift A'!AA148+'Input Data Shift B'!AA148</f>
        <v>0</v>
      </c>
      <c r="AD53" s="305">
        <f>+'Input Data Shift A'!AB148+'Input Data Shift B'!AB148</f>
        <v>0</v>
      </c>
      <c r="AE53" s="305">
        <f>+'Input Data Shift A'!AC148+'Input Data Shift B'!AC148</f>
        <v>0</v>
      </c>
      <c r="AF53" s="305">
        <f>+'Input Data Shift A'!AD148+'Input Data Shift B'!AD148</f>
        <v>0</v>
      </c>
      <c r="AG53" s="305">
        <f>+'Input Data Shift A'!AE148+'Input Data Shift B'!AE148</f>
        <v>0</v>
      </c>
      <c r="AH53" s="305">
        <f>+'Input Data Shift A'!AF148+'Input Data Shift B'!AF148</f>
        <v>0</v>
      </c>
      <c r="AI53" s="305">
        <f>+'Input Data Shift A'!AG148+'Input Data Shift B'!AG148</f>
        <v>0</v>
      </c>
      <c r="AJ53" s="305">
        <f>+'Input Data Shift A'!AH148+'Input Data Shift B'!AH148</f>
        <v>0</v>
      </c>
      <c r="AK53" s="303">
        <f>SUM(F53:AJ53)</f>
        <v>952</v>
      </c>
      <c r="AL53" s="293"/>
      <c r="AM53" s="293"/>
      <c r="AN53" s="293"/>
      <c r="AO53" s="293"/>
      <c r="AP53" s="293"/>
      <c r="AQ53" s="293"/>
      <c r="AR53" s="293"/>
      <c r="AS53" s="293"/>
      <c r="AT53" s="293"/>
      <c r="AU53" s="293"/>
      <c r="AV53" s="293"/>
      <c r="AW53" s="293"/>
      <c r="AX53" s="293"/>
      <c r="AY53" s="293"/>
      <c r="AZ53" s="293"/>
      <c r="BA53" s="293"/>
      <c r="BB53" s="293"/>
      <c r="BC53" s="293"/>
      <c r="BD53" s="293"/>
      <c r="BE53" s="293"/>
      <c r="BF53" s="293"/>
      <c r="BG53" s="293"/>
      <c r="BH53" s="293"/>
      <c r="BI53" s="293"/>
      <c r="BJ53" s="293"/>
      <c r="BK53" s="293"/>
      <c r="BL53" s="293"/>
      <c r="BM53" s="293"/>
      <c r="BN53" s="293"/>
      <c r="BO53" s="293"/>
    </row>
    <row r="54" spans="1:67" ht="21" customHeight="1">
      <c r="A54" s="293"/>
      <c r="B54" s="293"/>
      <c r="C54" s="570"/>
      <c r="D54" s="570"/>
      <c r="E54" s="294" t="s">
        <v>9</v>
      </c>
      <c r="F54" s="304">
        <f>+F53</f>
        <v>0</v>
      </c>
      <c r="G54" s="305">
        <f t="shared" ref="G54:AJ54" si="2">+G53+F54</f>
        <v>0</v>
      </c>
      <c r="H54" s="305">
        <f t="shared" si="2"/>
        <v>80</v>
      </c>
      <c r="I54" s="305">
        <f t="shared" si="2"/>
        <v>152</v>
      </c>
      <c r="J54" s="305">
        <f t="shared" si="2"/>
        <v>232</v>
      </c>
      <c r="K54" s="305">
        <f t="shared" si="2"/>
        <v>312</v>
      </c>
      <c r="L54" s="305">
        <f t="shared" si="2"/>
        <v>392</v>
      </c>
      <c r="M54" s="305">
        <f t="shared" si="2"/>
        <v>392</v>
      </c>
      <c r="N54" s="305">
        <f t="shared" si="2"/>
        <v>392</v>
      </c>
      <c r="O54" s="305">
        <f t="shared" si="2"/>
        <v>472</v>
      </c>
      <c r="P54" s="305">
        <f t="shared" si="2"/>
        <v>552</v>
      </c>
      <c r="Q54" s="305">
        <f t="shared" si="2"/>
        <v>632</v>
      </c>
      <c r="R54" s="305">
        <f t="shared" si="2"/>
        <v>712</v>
      </c>
      <c r="S54" s="305">
        <f t="shared" si="2"/>
        <v>792</v>
      </c>
      <c r="T54" s="305">
        <f t="shared" si="2"/>
        <v>792</v>
      </c>
      <c r="U54" s="305">
        <f t="shared" si="2"/>
        <v>792</v>
      </c>
      <c r="V54" s="305">
        <f t="shared" si="2"/>
        <v>872</v>
      </c>
      <c r="W54" s="305">
        <f t="shared" si="2"/>
        <v>952</v>
      </c>
      <c r="X54" s="305">
        <f t="shared" si="2"/>
        <v>952</v>
      </c>
      <c r="Y54" s="305">
        <f t="shared" si="2"/>
        <v>952</v>
      </c>
      <c r="Z54" s="305">
        <f t="shared" si="2"/>
        <v>952</v>
      </c>
      <c r="AA54" s="305">
        <f t="shared" si="2"/>
        <v>952</v>
      </c>
      <c r="AB54" s="305">
        <f t="shared" si="2"/>
        <v>952</v>
      </c>
      <c r="AC54" s="305">
        <f t="shared" si="2"/>
        <v>952</v>
      </c>
      <c r="AD54" s="305">
        <f t="shared" si="2"/>
        <v>952</v>
      </c>
      <c r="AE54" s="305">
        <f t="shared" si="2"/>
        <v>952</v>
      </c>
      <c r="AF54" s="305">
        <f t="shared" si="2"/>
        <v>952</v>
      </c>
      <c r="AG54" s="305">
        <f t="shared" si="2"/>
        <v>952</v>
      </c>
      <c r="AH54" s="305">
        <f t="shared" si="2"/>
        <v>952</v>
      </c>
      <c r="AI54" s="305">
        <f t="shared" si="2"/>
        <v>952</v>
      </c>
      <c r="AJ54" s="305">
        <f t="shared" si="2"/>
        <v>952</v>
      </c>
      <c r="AK54" s="306"/>
      <c r="AL54" s="293"/>
      <c r="AM54" s="293"/>
      <c r="AN54" s="293"/>
      <c r="AO54" s="293"/>
      <c r="AP54" s="293"/>
      <c r="AQ54" s="293"/>
      <c r="AR54" s="293"/>
      <c r="AS54" s="293"/>
      <c r="AT54" s="293"/>
      <c r="AU54" s="293"/>
      <c r="AV54" s="293"/>
      <c r="AW54" s="293"/>
      <c r="AX54" s="293"/>
      <c r="AY54" s="293"/>
      <c r="AZ54" s="293"/>
      <c r="BA54" s="293"/>
      <c r="BB54" s="293"/>
      <c r="BC54" s="293"/>
      <c r="BD54" s="293"/>
      <c r="BE54" s="293"/>
      <c r="BF54" s="293"/>
      <c r="BG54" s="293"/>
      <c r="BH54" s="293"/>
      <c r="BI54" s="293"/>
      <c r="BJ54" s="293"/>
      <c r="BK54" s="293"/>
      <c r="BL54" s="293"/>
      <c r="BM54" s="293"/>
      <c r="BN54" s="293"/>
      <c r="BO54" s="293"/>
    </row>
    <row r="55" spans="1:67" ht="21" customHeight="1">
      <c r="A55" s="293"/>
      <c r="B55" s="293"/>
      <c r="C55" s="586" t="s">
        <v>13</v>
      </c>
      <c r="D55" s="586"/>
      <c r="E55" s="586"/>
      <c r="F55" s="304">
        <f>+'Input Data Shift A'!D150+'Input Data Shift B'!D150</f>
        <v>0</v>
      </c>
      <c r="G55" s="305">
        <f>+'Input Data Shift A'!E150+'Input Data Shift B'!E150</f>
        <v>0</v>
      </c>
      <c r="H55" s="305">
        <f>+'Input Data Shift A'!F150+'Input Data Shift B'!F150</f>
        <v>15</v>
      </c>
      <c r="I55" s="305">
        <f>+'Input Data Shift A'!G150+'Input Data Shift B'!G150</f>
        <v>13.5</v>
      </c>
      <c r="J55" s="305">
        <f>+'Input Data Shift A'!H150+'Input Data Shift B'!H150</f>
        <v>15</v>
      </c>
      <c r="K55" s="305">
        <f>+'Input Data Shift A'!I150+'Input Data Shift B'!I150</f>
        <v>13.5</v>
      </c>
      <c r="L55" s="305">
        <f>+'Input Data Shift A'!J150+'Input Data Shift B'!J150</f>
        <v>12.5</v>
      </c>
      <c r="M55" s="305">
        <f>+'Input Data Shift A'!K150+'Input Data Shift B'!K150</f>
        <v>0</v>
      </c>
      <c r="N55" s="305">
        <f>+'Input Data Shift A'!L150+'Input Data Shift B'!L150</f>
        <v>0</v>
      </c>
      <c r="O55" s="305">
        <f>+'Input Data Shift A'!M150+'Input Data Shift B'!M150</f>
        <v>15</v>
      </c>
      <c r="P55" s="305">
        <f>+'Input Data Shift A'!N150+'Input Data Shift B'!N150</f>
        <v>15</v>
      </c>
      <c r="Q55" s="305">
        <f>+'Input Data Shift A'!O150+'Input Data Shift B'!O150</f>
        <v>15</v>
      </c>
      <c r="R55" s="305">
        <f>+'Input Data Shift A'!P150+'Input Data Shift B'!P150</f>
        <v>13.5</v>
      </c>
      <c r="S55" s="305">
        <f>+'Input Data Shift A'!Q150+'Input Data Shift B'!Q150</f>
        <v>12.5</v>
      </c>
      <c r="T55" s="305">
        <f>+'Input Data Shift A'!R150+'Input Data Shift B'!R150</f>
        <v>0</v>
      </c>
      <c r="U55" s="305">
        <f>+'Input Data Shift A'!S150+'Input Data Shift B'!S150</f>
        <v>0</v>
      </c>
      <c r="V55" s="305">
        <f>+'Input Data Shift A'!T150+'Input Data Shift B'!T150</f>
        <v>7.5</v>
      </c>
      <c r="W55" s="305">
        <f>+'Input Data Shift A'!U150+'Input Data Shift B'!U150</f>
        <v>15</v>
      </c>
      <c r="X55" s="305">
        <f>+'Input Data Shift A'!V150+'Input Data Shift B'!V150</f>
        <v>0</v>
      </c>
      <c r="Y55" s="305">
        <f>+'Input Data Shift A'!W150+'Input Data Shift B'!W150</f>
        <v>0</v>
      </c>
      <c r="Z55" s="305">
        <f>+'Input Data Shift A'!X150+'Input Data Shift B'!X150</f>
        <v>0</v>
      </c>
      <c r="AA55" s="305">
        <f>+'Input Data Shift A'!Y150+'Input Data Shift B'!Y150</f>
        <v>0</v>
      </c>
      <c r="AB55" s="305">
        <f>+'Input Data Shift A'!Z150+'Input Data Shift B'!Z150</f>
        <v>0</v>
      </c>
      <c r="AC55" s="305">
        <f>+'Input Data Shift A'!AA150+'Input Data Shift B'!AA150</f>
        <v>0</v>
      </c>
      <c r="AD55" s="305">
        <f>+'Input Data Shift A'!AB150+'Input Data Shift B'!AB150</f>
        <v>0</v>
      </c>
      <c r="AE55" s="305">
        <f>+'Input Data Shift A'!AC150+'Input Data Shift B'!AC150</f>
        <v>0</v>
      </c>
      <c r="AF55" s="305">
        <f>+'Input Data Shift A'!AD150+'Input Data Shift B'!AD150</f>
        <v>0</v>
      </c>
      <c r="AG55" s="305">
        <f>+'Input Data Shift A'!AE150+'Input Data Shift B'!AE150</f>
        <v>0</v>
      </c>
      <c r="AH55" s="305">
        <f>+'Input Data Shift A'!AF150+'Input Data Shift B'!AF150</f>
        <v>0</v>
      </c>
      <c r="AI55" s="305">
        <f>+'Input Data Shift A'!AG150+'Input Data Shift B'!AG150</f>
        <v>0</v>
      </c>
      <c r="AJ55" s="305">
        <f>+'Input Data Shift A'!AH150+'Input Data Shift B'!AH150</f>
        <v>0</v>
      </c>
      <c r="AK55" s="306">
        <f>SUM(F55:AJ55)</f>
        <v>163</v>
      </c>
      <c r="AL55" s="293"/>
      <c r="AM55" s="293"/>
      <c r="AN55" s="293"/>
      <c r="AO55" s="293"/>
      <c r="AP55" s="293"/>
      <c r="AQ55" s="293"/>
      <c r="AR55" s="293"/>
      <c r="AS55" s="293"/>
      <c r="AT55" s="293"/>
      <c r="AU55" s="293"/>
      <c r="AV55" s="293"/>
      <c r="AW55" s="293"/>
      <c r="AX55" s="293"/>
      <c r="AY55" s="293"/>
      <c r="AZ55" s="293"/>
      <c r="BA55" s="293"/>
      <c r="BB55" s="293"/>
      <c r="BC55" s="293"/>
      <c r="BD55" s="293"/>
      <c r="BE55" s="293"/>
      <c r="BF55" s="293"/>
      <c r="BG55" s="293"/>
      <c r="BH55" s="293"/>
      <c r="BI55" s="293"/>
      <c r="BJ55" s="293"/>
      <c r="BK55" s="293"/>
      <c r="BL55" s="293"/>
      <c r="BM55" s="293"/>
      <c r="BN55" s="293"/>
      <c r="BO55" s="293"/>
    </row>
    <row r="56" spans="1:67" ht="21" customHeight="1">
      <c r="A56" s="293"/>
      <c r="B56" s="293"/>
      <c r="C56" s="586" t="s">
        <v>14</v>
      </c>
      <c r="D56" s="586"/>
      <c r="E56" s="586"/>
      <c r="F56" s="304">
        <f>+'Input Data Shift A'!D151+'Input Data Shift B'!D151</f>
        <v>72</v>
      </c>
      <c r="G56" s="305">
        <f>+'Input Data Shift A'!E151+'Input Data Shift B'!E151</f>
        <v>0</v>
      </c>
      <c r="H56" s="305">
        <f>+'Input Data Shift A'!F151+'Input Data Shift B'!F151</f>
        <v>0</v>
      </c>
      <c r="I56" s="305">
        <f>+'Input Data Shift A'!G151+'Input Data Shift B'!G151</f>
        <v>0</v>
      </c>
      <c r="J56" s="305">
        <f>+'Input Data Shift A'!H151+'Input Data Shift B'!H151</f>
        <v>0</v>
      </c>
      <c r="K56" s="305">
        <f>+'Input Data Shift A'!I151+'Input Data Shift B'!I151</f>
        <v>0</v>
      </c>
      <c r="L56" s="305">
        <f>+'Input Data Shift A'!J151+'Input Data Shift B'!J151</f>
        <v>0</v>
      </c>
      <c r="M56" s="305">
        <f>+'Input Data Shift A'!K151+'Input Data Shift B'!K151</f>
        <v>8</v>
      </c>
      <c r="N56" s="305">
        <f>+'Input Data Shift A'!L151+'Input Data Shift B'!L151</f>
        <v>40</v>
      </c>
      <c r="O56" s="305">
        <f>+'Input Data Shift A'!M151+'Input Data Shift B'!M151</f>
        <v>0</v>
      </c>
      <c r="P56" s="305">
        <f>+'Input Data Shift A'!N151+'Input Data Shift B'!N151</f>
        <v>0</v>
      </c>
      <c r="Q56" s="305">
        <f>+'Input Data Shift A'!O151+'Input Data Shift B'!O151</f>
        <v>0</v>
      </c>
      <c r="R56" s="305">
        <f>+'Input Data Shift A'!P151+'Input Data Shift B'!P151</f>
        <v>0</v>
      </c>
      <c r="S56" s="305">
        <f>+'Input Data Shift A'!Q151+'Input Data Shift B'!Q151</f>
        <v>0</v>
      </c>
      <c r="T56" s="305">
        <f>+'Input Data Shift A'!R151+'Input Data Shift B'!R151</f>
        <v>0</v>
      </c>
      <c r="U56" s="305">
        <f>+'Input Data Shift A'!S151+'Input Data Shift B'!S151</f>
        <v>48</v>
      </c>
      <c r="V56" s="305">
        <f>+'Input Data Shift A'!T151+'Input Data Shift B'!T151</f>
        <v>0</v>
      </c>
      <c r="W56" s="305">
        <f>+'Input Data Shift A'!U151+'Input Data Shift B'!U151</f>
        <v>0</v>
      </c>
      <c r="X56" s="305">
        <f>+'Input Data Shift A'!V151+'Input Data Shift B'!V151</f>
        <v>0</v>
      </c>
      <c r="Y56" s="305">
        <f>+'Input Data Shift A'!W151+'Input Data Shift B'!W151</f>
        <v>0</v>
      </c>
      <c r="Z56" s="305">
        <f>+'Input Data Shift A'!X151+'Input Data Shift B'!X151</f>
        <v>0</v>
      </c>
      <c r="AA56" s="305">
        <f>+'Input Data Shift A'!Y151+'Input Data Shift B'!Y151</f>
        <v>0</v>
      </c>
      <c r="AB56" s="305">
        <f>+'Input Data Shift A'!Z151+'Input Data Shift B'!Z151</f>
        <v>0</v>
      </c>
      <c r="AC56" s="305">
        <f>+'Input Data Shift A'!AA151+'Input Data Shift B'!AA151</f>
        <v>0</v>
      </c>
      <c r="AD56" s="305">
        <f>+'Input Data Shift A'!AB151+'Input Data Shift B'!AB151</f>
        <v>0</v>
      </c>
      <c r="AE56" s="305">
        <f>+'Input Data Shift A'!AC151+'Input Data Shift B'!AC151</f>
        <v>0</v>
      </c>
      <c r="AF56" s="305">
        <f>+'Input Data Shift A'!AD151+'Input Data Shift B'!AD151</f>
        <v>0</v>
      </c>
      <c r="AG56" s="305">
        <f>+'Input Data Shift A'!AE151+'Input Data Shift B'!AE151</f>
        <v>0</v>
      </c>
      <c r="AH56" s="305">
        <f>+'Input Data Shift A'!AF151+'Input Data Shift B'!AF151</f>
        <v>0</v>
      </c>
      <c r="AI56" s="305">
        <f>+'Input Data Shift A'!AG151+'Input Data Shift B'!AG151</f>
        <v>0</v>
      </c>
      <c r="AJ56" s="305">
        <f>+'Input Data Shift A'!AH151+'Input Data Shift B'!AH151</f>
        <v>0</v>
      </c>
      <c r="AK56" s="306">
        <f>SUM(F56:AJ56)</f>
        <v>168</v>
      </c>
      <c r="AL56" s="293"/>
      <c r="AM56" s="293"/>
      <c r="AN56" s="293"/>
      <c r="AO56" s="293"/>
      <c r="AP56" s="293"/>
      <c r="AQ56" s="293"/>
      <c r="AR56" s="293"/>
      <c r="AS56" s="293"/>
      <c r="AT56" s="293"/>
      <c r="AU56" s="293"/>
      <c r="AV56" s="293"/>
      <c r="AW56" s="293"/>
      <c r="AX56" s="293"/>
      <c r="AY56" s="293"/>
      <c r="AZ56" s="293"/>
      <c r="BA56" s="293"/>
      <c r="BB56" s="293"/>
      <c r="BC56" s="293"/>
      <c r="BD56" s="293"/>
      <c r="BE56" s="293"/>
      <c r="BF56" s="293"/>
      <c r="BG56" s="293"/>
      <c r="BH56" s="293"/>
      <c r="BI56" s="293"/>
      <c r="BJ56" s="293"/>
      <c r="BK56" s="293"/>
      <c r="BL56" s="293"/>
      <c r="BM56" s="293"/>
      <c r="BN56" s="293"/>
      <c r="BO56" s="293"/>
    </row>
    <row r="57" spans="1:67" ht="21" customHeight="1">
      <c r="A57" s="293"/>
      <c r="B57" s="293"/>
      <c r="C57" s="572" t="s">
        <v>15</v>
      </c>
      <c r="D57" s="572"/>
      <c r="E57" s="572"/>
      <c r="F57" s="304">
        <f t="shared" ref="F57:AJ57" si="3">+F55+F56</f>
        <v>72</v>
      </c>
      <c r="G57" s="305">
        <f t="shared" si="3"/>
        <v>0</v>
      </c>
      <c r="H57" s="305">
        <f t="shared" si="3"/>
        <v>15</v>
      </c>
      <c r="I57" s="305">
        <f t="shared" si="3"/>
        <v>13.5</v>
      </c>
      <c r="J57" s="305">
        <f t="shared" si="3"/>
        <v>15</v>
      </c>
      <c r="K57" s="305">
        <f t="shared" si="3"/>
        <v>13.5</v>
      </c>
      <c r="L57" s="305">
        <f t="shared" si="3"/>
        <v>12.5</v>
      </c>
      <c r="M57" s="305">
        <f t="shared" si="3"/>
        <v>8</v>
      </c>
      <c r="N57" s="305">
        <f t="shared" si="3"/>
        <v>40</v>
      </c>
      <c r="O57" s="305">
        <f t="shared" si="3"/>
        <v>15</v>
      </c>
      <c r="P57" s="305">
        <f t="shared" si="3"/>
        <v>15</v>
      </c>
      <c r="Q57" s="305">
        <f t="shared" si="3"/>
        <v>15</v>
      </c>
      <c r="R57" s="305">
        <f t="shared" si="3"/>
        <v>13.5</v>
      </c>
      <c r="S57" s="305">
        <f t="shared" si="3"/>
        <v>12.5</v>
      </c>
      <c r="T57" s="305">
        <f t="shared" si="3"/>
        <v>0</v>
      </c>
      <c r="U57" s="305">
        <f t="shared" si="3"/>
        <v>48</v>
      </c>
      <c r="V57" s="305">
        <f t="shared" si="3"/>
        <v>7.5</v>
      </c>
      <c r="W57" s="305">
        <f t="shared" si="3"/>
        <v>15</v>
      </c>
      <c r="X57" s="305">
        <f t="shared" si="3"/>
        <v>0</v>
      </c>
      <c r="Y57" s="305">
        <f t="shared" si="3"/>
        <v>0</v>
      </c>
      <c r="Z57" s="305">
        <f t="shared" si="3"/>
        <v>0</v>
      </c>
      <c r="AA57" s="305">
        <f t="shared" si="3"/>
        <v>0</v>
      </c>
      <c r="AB57" s="305">
        <f t="shared" si="3"/>
        <v>0</v>
      </c>
      <c r="AC57" s="305">
        <f t="shared" si="3"/>
        <v>0</v>
      </c>
      <c r="AD57" s="305">
        <f t="shared" si="3"/>
        <v>0</v>
      </c>
      <c r="AE57" s="305">
        <f t="shared" si="3"/>
        <v>0</v>
      </c>
      <c r="AF57" s="305">
        <f t="shared" si="3"/>
        <v>0</v>
      </c>
      <c r="AG57" s="305">
        <f t="shared" si="3"/>
        <v>0</v>
      </c>
      <c r="AH57" s="305">
        <f t="shared" si="3"/>
        <v>0</v>
      </c>
      <c r="AI57" s="305">
        <f t="shared" si="3"/>
        <v>0</v>
      </c>
      <c r="AJ57" s="305">
        <f t="shared" si="3"/>
        <v>0</v>
      </c>
      <c r="AK57" s="306">
        <f>SUM(F57:AJ57)</f>
        <v>331</v>
      </c>
      <c r="AL57" s="293"/>
      <c r="AM57" s="293"/>
      <c r="AN57" s="293"/>
      <c r="AO57" s="293"/>
      <c r="AP57" s="293"/>
      <c r="AQ57" s="293"/>
      <c r="AR57" s="293"/>
      <c r="AS57" s="293"/>
      <c r="AT57" s="293"/>
      <c r="AU57" s="293"/>
      <c r="AV57" s="293"/>
      <c r="AW57" s="293"/>
      <c r="AX57" s="293"/>
      <c r="AY57" s="293"/>
      <c r="AZ57" s="293"/>
      <c r="BA57" s="293"/>
      <c r="BB57" s="293"/>
      <c r="BC57" s="293"/>
      <c r="BD57" s="293"/>
      <c r="BE57" s="293"/>
      <c r="BF57" s="293"/>
      <c r="BG57" s="293"/>
      <c r="BH57" s="293"/>
      <c r="BI57" s="293"/>
      <c r="BJ57" s="293"/>
      <c r="BK57" s="293"/>
      <c r="BL57" s="293"/>
      <c r="BM57" s="293"/>
      <c r="BN57" s="293"/>
      <c r="BO57" s="293"/>
    </row>
    <row r="58" spans="1:67" ht="21" customHeight="1">
      <c r="A58" s="293"/>
      <c r="B58" s="293"/>
      <c r="C58" s="572" t="s">
        <v>16</v>
      </c>
      <c r="D58" s="572"/>
      <c r="E58" s="572"/>
      <c r="F58" s="304">
        <f>+F57</f>
        <v>72</v>
      </c>
      <c r="G58" s="305">
        <f t="shared" ref="G58:AJ58" si="4">+G57+F58</f>
        <v>72</v>
      </c>
      <c r="H58" s="305">
        <f t="shared" si="4"/>
        <v>87</v>
      </c>
      <c r="I58" s="305">
        <f t="shared" si="4"/>
        <v>100.5</v>
      </c>
      <c r="J58" s="305">
        <f t="shared" si="4"/>
        <v>115.5</v>
      </c>
      <c r="K58" s="305">
        <f t="shared" si="4"/>
        <v>129</v>
      </c>
      <c r="L58" s="305">
        <f t="shared" si="4"/>
        <v>141.5</v>
      </c>
      <c r="M58" s="305">
        <f t="shared" si="4"/>
        <v>149.5</v>
      </c>
      <c r="N58" s="305">
        <f t="shared" si="4"/>
        <v>189.5</v>
      </c>
      <c r="O58" s="305">
        <f t="shared" si="4"/>
        <v>204.5</v>
      </c>
      <c r="P58" s="305">
        <f t="shared" si="4"/>
        <v>219.5</v>
      </c>
      <c r="Q58" s="305">
        <f t="shared" si="4"/>
        <v>234.5</v>
      </c>
      <c r="R58" s="305">
        <f t="shared" si="4"/>
        <v>248</v>
      </c>
      <c r="S58" s="305">
        <f t="shared" si="4"/>
        <v>260.5</v>
      </c>
      <c r="T58" s="305">
        <f t="shared" si="4"/>
        <v>260.5</v>
      </c>
      <c r="U58" s="305">
        <f t="shared" si="4"/>
        <v>308.5</v>
      </c>
      <c r="V58" s="305">
        <f t="shared" si="4"/>
        <v>316</v>
      </c>
      <c r="W58" s="305">
        <f t="shared" si="4"/>
        <v>331</v>
      </c>
      <c r="X58" s="305">
        <f t="shared" si="4"/>
        <v>331</v>
      </c>
      <c r="Y58" s="305">
        <f t="shared" si="4"/>
        <v>331</v>
      </c>
      <c r="Z58" s="305">
        <f t="shared" si="4"/>
        <v>331</v>
      </c>
      <c r="AA58" s="305">
        <f t="shared" si="4"/>
        <v>331</v>
      </c>
      <c r="AB58" s="305">
        <f t="shared" si="4"/>
        <v>331</v>
      </c>
      <c r="AC58" s="305">
        <f t="shared" si="4"/>
        <v>331</v>
      </c>
      <c r="AD58" s="305">
        <f t="shared" si="4"/>
        <v>331</v>
      </c>
      <c r="AE58" s="305">
        <f t="shared" si="4"/>
        <v>331</v>
      </c>
      <c r="AF58" s="305">
        <f t="shared" si="4"/>
        <v>331</v>
      </c>
      <c r="AG58" s="305">
        <f t="shared" si="4"/>
        <v>331</v>
      </c>
      <c r="AH58" s="305">
        <f t="shared" si="4"/>
        <v>331</v>
      </c>
      <c r="AI58" s="305">
        <f t="shared" si="4"/>
        <v>331</v>
      </c>
      <c r="AJ58" s="305">
        <f t="shared" si="4"/>
        <v>331</v>
      </c>
      <c r="AK58" s="306"/>
      <c r="AL58" s="293"/>
      <c r="AM58" s="566" t="s">
        <v>17</v>
      </c>
      <c r="AN58" s="293"/>
      <c r="AO58" s="293"/>
      <c r="AP58" s="293"/>
      <c r="AQ58" s="293"/>
      <c r="AR58" s="293"/>
      <c r="AS58" s="293"/>
      <c r="AT58" s="293"/>
      <c r="AU58" s="293"/>
      <c r="AV58" s="293"/>
      <c r="AW58" s="293"/>
      <c r="AX58" s="293"/>
      <c r="AY58" s="293"/>
      <c r="AZ58" s="293"/>
      <c r="BA58" s="293"/>
      <c r="BB58" s="293"/>
      <c r="BC58" s="293"/>
      <c r="BD58" s="293"/>
      <c r="BE58" s="293"/>
      <c r="BF58" s="293"/>
      <c r="BG58" s="293"/>
      <c r="BH58" s="293"/>
      <c r="BI58" s="293"/>
      <c r="BJ58" s="293"/>
      <c r="BK58" s="293"/>
      <c r="BL58" s="293"/>
      <c r="BM58" s="293"/>
      <c r="BN58" s="293"/>
      <c r="BO58" s="293"/>
    </row>
    <row r="59" spans="1:67" ht="21" customHeight="1">
      <c r="A59" s="293"/>
      <c r="B59" s="293"/>
      <c r="C59" s="572" t="s">
        <v>18</v>
      </c>
      <c r="D59" s="572"/>
      <c r="E59" s="572"/>
      <c r="F59" s="304">
        <f>+'Input Data Shift A'!D154+'Input Data Shift B'!D154</f>
        <v>8</v>
      </c>
      <c r="G59" s="305">
        <f>+'Input Data Shift A'!E154+'Input Data Shift B'!E154</f>
        <v>0</v>
      </c>
      <c r="H59" s="305">
        <f>+'Input Data Shift A'!F154+'Input Data Shift B'!F154</f>
        <v>0</v>
      </c>
      <c r="I59" s="305">
        <f>+'Input Data Shift A'!G154+'Input Data Shift B'!G154</f>
        <v>0</v>
      </c>
      <c r="J59" s="305">
        <f>+'Input Data Shift A'!H154+'Input Data Shift B'!H154</f>
        <v>0</v>
      </c>
      <c r="K59" s="305">
        <f>+'Input Data Shift A'!I154+'Input Data Shift B'!I154</f>
        <v>0</v>
      </c>
      <c r="L59" s="305">
        <f>+'Input Data Shift A'!J154+'Input Data Shift B'!J154</f>
        <v>0</v>
      </c>
      <c r="M59" s="305">
        <f>+'Input Data Shift A'!K154+'Input Data Shift B'!K154</f>
        <v>0</v>
      </c>
      <c r="N59" s="305">
        <f>+'Input Data Shift A'!L154+'Input Data Shift B'!L154</f>
        <v>0</v>
      </c>
      <c r="O59" s="305">
        <f>+'Input Data Shift A'!M154+'Input Data Shift B'!M154</f>
        <v>0</v>
      </c>
      <c r="P59" s="305">
        <f>+'Input Data Shift A'!N154+'Input Data Shift B'!N154</f>
        <v>0</v>
      </c>
      <c r="Q59" s="305">
        <f>+'Input Data Shift A'!O154+'Input Data Shift B'!O154</f>
        <v>0</v>
      </c>
      <c r="R59" s="305">
        <f>+'Input Data Shift A'!P154+'Input Data Shift B'!P154</f>
        <v>1.5</v>
      </c>
      <c r="S59" s="305">
        <f>+'Input Data Shift A'!Q154+'Input Data Shift B'!Q154</f>
        <v>0</v>
      </c>
      <c r="T59" s="305">
        <f>+'Input Data Shift A'!R154+'Input Data Shift B'!R154</f>
        <v>0</v>
      </c>
      <c r="U59" s="305">
        <f>+'Input Data Shift A'!S154+'Input Data Shift B'!S154</f>
        <v>0</v>
      </c>
      <c r="V59" s="305">
        <f>+'Input Data Shift A'!T154+'Input Data Shift B'!T154</f>
        <v>0</v>
      </c>
      <c r="W59" s="305">
        <f>+'Input Data Shift A'!U154+'Input Data Shift B'!U154</f>
        <v>0</v>
      </c>
      <c r="X59" s="305">
        <f>+'Input Data Shift A'!V154+'Input Data Shift B'!V154</f>
        <v>0</v>
      </c>
      <c r="Y59" s="305">
        <f>+'Input Data Shift A'!W154+'Input Data Shift B'!W154</f>
        <v>0</v>
      </c>
      <c r="Z59" s="305">
        <f>+'Input Data Shift A'!X154+'Input Data Shift B'!X154</f>
        <v>0</v>
      </c>
      <c r="AA59" s="305">
        <f>+'Input Data Shift A'!Y154+'Input Data Shift B'!Y154</f>
        <v>0</v>
      </c>
      <c r="AB59" s="305">
        <f>+'Input Data Shift A'!Z154+'Input Data Shift B'!Z154</f>
        <v>0</v>
      </c>
      <c r="AC59" s="305">
        <f>+'Input Data Shift A'!AA154+'Input Data Shift B'!AA154</f>
        <v>0</v>
      </c>
      <c r="AD59" s="305">
        <f>+'Input Data Shift A'!AB154+'Input Data Shift B'!AB154</f>
        <v>0</v>
      </c>
      <c r="AE59" s="305">
        <f>+'Input Data Shift A'!AC154+'Input Data Shift B'!AC154</f>
        <v>0</v>
      </c>
      <c r="AF59" s="305">
        <f>+'Input Data Shift A'!AD154+'Input Data Shift B'!AD154</f>
        <v>0</v>
      </c>
      <c r="AG59" s="305">
        <f>+'Input Data Shift A'!AE154+'Input Data Shift B'!AE154</f>
        <v>0</v>
      </c>
      <c r="AH59" s="305">
        <f>+'Input Data Shift A'!AF154+'Input Data Shift B'!AF154</f>
        <v>0</v>
      </c>
      <c r="AI59" s="305">
        <f>+'Input Data Shift A'!AG154+'Input Data Shift B'!AG154</f>
        <v>0</v>
      </c>
      <c r="AJ59" s="305">
        <f>+'Input Data Shift A'!AH154+'Input Data Shift B'!AH154</f>
        <v>0</v>
      </c>
      <c r="AK59" s="306">
        <f t="shared" ref="AK59:AK84" si="5">SUM(F59:AJ59)</f>
        <v>9.5</v>
      </c>
      <c r="AL59" s="293"/>
      <c r="AM59" s="566"/>
      <c r="AN59" s="293"/>
      <c r="AO59" s="293"/>
      <c r="AP59" s="293"/>
      <c r="AQ59" s="293"/>
      <c r="AR59" s="293"/>
      <c r="AS59" s="293"/>
      <c r="AT59" s="293"/>
      <c r="AU59" s="293"/>
      <c r="AV59" s="293"/>
      <c r="AW59" s="293"/>
      <c r="AX59" s="293"/>
      <c r="AY59" s="293"/>
      <c r="AZ59" s="293"/>
      <c r="BA59" s="293"/>
      <c r="BB59" s="293"/>
      <c r="BC59" s="293"/>
      <c r="BD59" s="293"/>
      <c r="BE59" s="293"/>
      <c r="BF59" s="293"/>
      <c r="BG59" s="293"/>
      <c r="BH59" s="293"/>
      <c r="BI59" s="293"/>
      <c r="BJ59" s="293"/>
      <c r="BK59" s="293"/>
      <c r="BL59" s="293"/>
      <c r="BM59" s="293"/>
      <c r="BN59" s="293"/>
      <c r="BO59" s="293"/>
    </row>
    <row r="60" spans="1:67" ht="27" customHeight="1">
      <c r="A60" s="293"/>
      <c r="B60" s="293"/>
      <c r="C60" s="572" t="s">
        <v>19</v>
      </c>
      <c r="D60" s="572"/>
      <c r="E60" s="572"/>
      <c r="F60" s="307">
        <f>+'Input Data Shift A'!D155+'Input Data Shift B'!D155</f>
        <v>0</v>
      </c>
      <c r="G60" s="308">
        <f>+'Input Data Shift A'!E155+'Input Data Shift B'!E155</f>
        <v>0</v>
      </c>
      <c r="H60" s="308">
        <f>+'Input Data Shift A'!F155+'Input Data Shift B'!F155</f>
        <v>0</v>
      </c>
      <c r="I60" s="308">
        <f>+'Input Data Shift A'!G155+'Input Data Shift B'!G155</f>
        <v>0</v>
      </c>
      <c r="J60" s="308">
        <f>+'Input Data Shift A'!H155+'Input Data Shift B'!H155</f>
        <v>0</v>
      </c>
      <c r="K60" s="308">
        <f>+'Input Data Shift A'!I155+'Input Data Shift B'!I155</f>
        <v>0</v>
      </c>
      <c r="L60" s="308">
        <f>+'Input Data Shift A'!J155+'Input Data Shift B'!J155</f>
        <v>0</v>
      </c>
      <c r="M60" s="308">
        <f>+'Input Data Shift A'!K155+'Input Data Shift B'!K155</f>
        <v>8</v>
      </c>
      <c r="N60" s="308">
        <f>+'Input Data Shift A'!L155+'Input Data Shift B'!L155</f>
        <v>8</v>
      </c>
      <c r="O60" s="308">
        <f>+'Input Data Shift A'!M155+'Input Data Shift B'!M155</f>
        <v>0</v>
      </c>
      <c r="P60" s="308">
        <f>+'Input Data Shift A'!N155+'Input Data Shift B'!N155</f>
        <v>0</v>
      </c>
      <c r="Q60" s="308">
        <f>+'Input Data Shift A'!O155+'Input Data Shift B'!O155</f>
        <v>0</v>
      </c>
      <c r="R60" s="308">
        <f>+'Input Data Shift A'!P155+'Input Data Shift B'!P155</f>
        <v>0</v>
      </c>
      <c r="S60" s="308">
        <f>+'Input Data Shift A'!Q155+'Input Data Shift B'!Q155</f>
        <v>0</v>
      </c>
      <c r="T60" s="308">
        <f>+'Input Data Shift A'!R155+'Input Data Shift B'!R155</f>
        <v>0</v>
      </c>
      <c r="U60" s="308">
        <f>+'Input Data Shift A'!S155+'Input Data Shift B'!S155</f>
        <v>8</v>
      </c>
      <c r="V60" s="308">
        <f>+'Input Data Shift A'!T155+'Input Data Shift B'!T155</f>
        <v>0</v>
      </c>
      <c r="W60" s="308">
        <f>+'Input Data Shift A'!U155+'Input Data Shift B'!U155</f>
        <v>0</v>
      </c>
      <c r="X60" s="308">
        <f>+'Input Data Shift A'!V155+'Input Data Shift B'!V155</f>
        <v>0</v>
      </c>
      <c r="Y60" s="308">
        <f>+'Input Data Shift A'!W155+'Input Data Shift B'!W155</f>
        <v>0</v>
      </c>
      <c r="Z60" s="308">
        <f>+'Input Data Shift A'!X155+'Input Data Shift B'!X155</f>
        <v>0</v>
      </c>
      <c r="AA60" s="308">
        <f>+'Input Data Shift A'!Y155+'Input Data Shift B'!Y155</f>
        <v>0</v>
      </c>
      <c r="AB60" s="308">
        <f>+'Input Data Shift A'!Z155+'Input Data Shift B'!Z155</f>
        <v>0</v>
      </c>
      <c r="AC60" s="308">
        <f>+'Input Data Shift A'!AA155+'Input Data Shift B'!AA155</f>
        <v>0</v>
      </c>
      <c r="AD60" s="308">
        <f>+'Input Data Shift A'!AB155+'Input Data Shift B'!AB155</f>
        <v>0</v>
      </c>
      <c r="AE60" s="308">
        <f>+'Input Data Shift A'!AC155+'Input Data Shift B'!AC155</f>
        <v>0</v>
      </c>
      <c r="AF60" s="308">
        <f>+'Input Data Shift A'!AD155+'Input Data Shift B'!AD155</f>
        <v>0</v>
      </c>
      <c r="AG60" s="308">
        <f>+'Input Data Shift A'!AE155+'Input Data Shift B'!AE155</f>
        <v>0</v>
      </c>
      <c r="AH60" s="308">
        <f>+'Input Data Shift A'!AF155+'Input Data Shift B'!AF155</f>
        <v>0</v>
      </c>
      <c r="AI60" s="308">
        <f>+'Input Data Shift A'!AG155+'Input Data Shift B'!AG155</f>
        <v>0</v>
      </c>
      <c r="AJ60" s="308">
        <f>+'Input Data Shift A'!AH155+'Input Data Shift B'!AH155</f>
        <v>0</v>
      </c>
      <c r="AK60" s="306">
        <f t="shared" si="5"/>
        <v>24</v>
      </c>
      <c r="AL60" s="293"/>
      <c r="AM60" s="309"/>
      <c r="AN60" s="293"/>
      <c r="AO60" s="293"/>
      <c r="AP60" s="293"/>
      <c r="AQ60" s="293"/>
      <c r="AR60" s="293"/>
      <c r="AS60" s="293"/>
      <c r="AT60" s="293"/>
      <c r="AU60" s="293"/>
      <c r="AV60" s="293"/>
      <c r="AW60" s="293"/>
      <c r="AX60" s="293"/>
      <c r="AY60" s="293"/>
      <c r="AZ60" s="293"/>
      <c r="BA60" s="293"/>
      <c r="BB60" s="293"/>
      <c r="BC60" s="293"/>
      <c r="BD60" s="293"/>
      <c r="BE60" s="293"/>
      <c r="BF60" s="293"/>
      <c r="BG60" s="293"/>
      <c r="BH60" s="293"/>
      <c r="BI60" s="293"/>
      <c r="BJ60" s="293"/>
      <c r="BK60" s="293"/>
      <c r="BL60" s="293"/>
      <c r="BM60" s="293"/>
      <c r="BN60" s="293"/>
      <c r="BO60" s="293"/>
    </row>
    <row r="61" spans="1:67" ht="18.75" customHeight="1">
      <c r="A61" s="293"/>
      <c r="B61" s="293"/>
      <c r="C61" s="592" t="s">
        <v>20</v>
      </c>
      <c r="D61" s="310" t="s">
        <v>21</v>
      </c>
      <c r="E61" s="311" t="s">
        <v>22</v>
      </c>
      <c r="F61" s="312">
        <f>+'Input Data Shift A'!D157+'Input Data Shift B'!D157</f>
        <v>0</v>
      </c>
      <c r="G61" s="313">
        <f>+'Input Data Shift A'!E157+'Input Data Shift B'!E157</f>
        <v>0</v>
      </c>
      <c r="H61" s="313">
        <f>+'Input Data Shift A'!F157+'Input Data Shift B'!F157</f>
        <v>0</v>
      </c>
      <c r="I61" s="313">
        <f>+'Input Data Shift A'!G157+'Input Data Shift B'!G157</f>
        <v>0</v>
      </c>
      <c r="J61" s="313">
        <f>+'Input Data Shift A'!H157+'Input Data Shift B'!H157</f>
        <v>0</v>
      </c>
      <c r="K61" s="313">
        <f>+'Input Data Shift A'!I157+'Input Data Shift B'!I157</f>
        <v>0</v>
      </c>
      <c r="L61" s="313">
        <f>+'Input Data Shift A'!J157+'Input Data Shift B'!J157</f>
        <v>0</v>
      </c>
      <c r="M61" s="313">
        <f>+'Input Data Shift A'!K157+'Input Data Shift B'!K157</f>
        <v>0</v>
      </c>
      <c r="N61" s="313">
        <f>+'Input Data Shift A'!L157+'Input Data Shift B'!L157</f>
        <v>0</v>
      </c>
      <c r="O61" s="313">
        <f>+'Input Data Shift A'!M157+'Input Data Shift B'!M157</f>
        <v>0</v>
      </c>
      <c r="P61" s="313">
        <f>+'Input Data Shift A'!N157+'Input Data Shift B'!N157</f>
        <v>0</v>
      </c>
      <c r="Q61" s="313">
        <f>+'Input Data Shift A'!O157+'Input Data Shift B'!O157</f>
        <v>0</v>
      </c>
      <c r="R61" s="313">
        <f>+'Input Data Shift A'!P157+'Input Data Shift B'!P157</f>
        <v>0</v>
      </c>
      <c r="S61" s="313">
        <f>+'Input Data Shift A'!Q157+'Input Data Shift B'!Q157</f>
        <v>0</v>
      </c>
      <c r="T61" s="313">
        <f>+'Input Data Shift A'!R157+'Input Data Shift B'!R157</f>
        <v>0</v>
      </c>
      <c r="U61" s="313">
        <f>+'Input Data Shift A'!S157+'Input Data Shift B'!S157</f>
        <v>0</v>
      </c>
      <c r="V61" s="313">
        <f>+'Input Data Shift A'!T157+'Input Data Shift B'!T157</f>
        <v>0</v>
      </c>
      <c r="W61" s="313">
        <f>+'Input Data Shift A'!U157+'Input Data Shift B'!U157</f>
        <v>0</v>
      </c>
      <c r="X61" s="313">
        <f>+'Input Data Shift A'!V157+'Input Data Shift B'!V157</f>
        <v>0</v>
      </c>
      <c r="Y61" s="313">
        <f>+'Input Data Shift A'!W157+'Input Data Shift B'!W157</f>
        <v>0</v>
      </c>
      <c r="Z61" s="313">
        <f>+'Input Data Shift A'!X157+'Input Data Shift B'!X157</f>
        <v>0</v>
      </c>
      <c r="AA61" s="313">
        <f>+'Input Data Shift A'!Y157+'Input Data Shift B'!Y157</f>
        <v>0</v>
      </c>
      <c r="AB61" s="313">
        <f>+'Input Data Shift A'!Z157+'Input Data Shift B'!Z157</f>
        <v>0</v>
      </c>
      <c r="AC61" s="313">
        <f>+'Input Data Shift A'!AA157+'Input Data Shift B'!AA157</f>
        <v>0</v>
      </c>
      <c r="AD61" s="313">
        <f>+'Input Data Shift A'!AB157+'Input Data Shift B'!AB157</f>
        <v>0</v>
      </c>
      <c r="AE61" s="313">
        <f>+'Input Data Shift A'!AC157+'Input Data Shift B'!AC157</f>
        <v>0</v>
      </c>
      <c r="AF61" s="313">
        <f>+'Input Data Shift A'!AD157+'Input Data Shift B'!AD157</f>
        <v>0</v>
      </c>
      <c r="AG61" s="313">
        <f>+'Input Data Shift A'!AE157+'Input Data Shift B'!AE157</f>
        <v>0</v>
      </c>
      <c r="AH61" s="313">
        <f>+'Input Data Shift A'!AF157+'Input Data Shift B'!AF157</f>
        <v>0</v>
      </c>
      <c r="AI61" s="313">
        <f>+'Input Data Shift A'!AG157+'Input Data Shift B'!AG157</f>
        <v>0</v>
      </c>
      <c r="AJ61" s="313">
        <f>+'Input Data Shift A'!AH157+'Input Data Shift B'!AH157</f>
        <v>0</v>
      </c>
      <c r="AK61" s="314">
        <f t="shared" si="5"/>
        <v>0</v>
      </c>
      <c r="AL61" s="185">
        <f t="shared" ref="AL61:AL82" si="6">+AK61/($AK$83+$AK$84)</f>
        <v>0</v>
      </c>
      <c r="AM61" s="293"/>
      <c r="AN61" s="293"/>
      <c r="AO61" s="293"/>
      <c r="AP61" s="293"/>
      <c r="AQ61" s="293"/>
      <c r="AR61" s="293"/>
      <c r="AS61" s="293"/>
      <c r="AT61" s="293"/>
      <c r="AU61" s="293"/>
      <c r="AV61" s="293"/>
      <c r="AW61" s="293"/>
      <c r="AX61" s="293"/>
      <c r="AY61" s="293"/>
      <c r="AZ61" s="293"/>
      <c r="BA61" s="293"/>
      <c r="BB61" s="293"/>
      <c r="BC61" s="293"/>
      <c r="BD61" s="293"/>
      <c r="BE61" s="293"/>
      <c r="BF61" s="293"/>
      <c r="BG61" s="293"/>
      <c r="BH61" s="293"/>
      <c r="BI61" s="293"/>
      <c r="BJ61" s="293"/>
      <c r="BK61" s="293"/>
      <c r="BL61" s="293"/>
      <c r="BM61" s="293"/>
      <c r="BN61" s="293"/>
      <c r="BO61" s="293"/>
    </row>
    <row r="62" spans="1:67" ht="18.75" customHeight="1">
      <c r="A62" s="293"/>
      <c r="B62" s="293"/>
      <c r="C62" s="592"/>
      <c r="D62" s="315" t="s">
        <v>23</v>
      </c>
      <c r="E62" s="316" t="s">
        <v>24</v>
      </c>
      <c r="F62" s="317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18"/>
      <c r="Z62" s="318"/>
      <c r="AA62" s="318"/>
      <c r="AB62" s="318"/>
      <c r="AC62" s="318"/>
      <c r="AD62" s="318"/>
      <c r="AE62" s="318"/>
      <c r="AF62" s="318"/>
      <c r="AG62" s="318"/>
      <c r="AH62" s="318"/>
      <c r="AI62" s="318"/>
      <c r="AJ62" s="318"/>
      <c r="AK62" s="319"/>
      <c r="AL62" s="186">
        <f t="shared" si="6"/>
        <v>0</v>
      </c>
      <c r="AM62" s="293"/>
      <c r="AN62" s="293"/>
      <c r="AO62" s="293"/>
      <c r="AP62" s="293"/>
      <c r="AQ62" s="293"/>
      <c r="AR62" s="293"/>
      <c r="AS62" s="293"/>
      <c r="AT62" s="293"/>
      <c r="AU62" s="293"/>
      <c r="AV62" s="293"/>
      <c r="AW62" s="293"/>
      <c r="AX62" s="293"/>
      <c r="AY62" s="293"/>
      <c r="AZ62" s="293"/>
      <c r="BA62" s="293"/>
      <c r="BB62" s="293"/>
      <c r="BC62" s="293"/>
      <c r="BD62" s="293"/>
      <c r="BE62" s="293"/>
      <c r="BF62" s="293"/>
      <c r="BG62" s="293"/>
      <c r="BH62" s="293"/>
      <c r="BI62" s="293"/>
      <c r="BJ62" s="293"/>
      <c r="BK62" s="293"/>
      <c r="BL62" s="293"/>
      <c r="BM62" s="293"/>
      <c r="BN62" s="293"/>
      <c r="BO62" s="293"/>
    </row>
    <row r="63" spans="1:67" ht="18.75" customHeight="1">
      <c r="A63" s="293"/>
      <c r="B63" s="293"/>
      <c r="C63" s="592"/>
      <c r="D63" s="320" t="s">
        <v>25</v>
      </c>
      <c r="E63" s="321" t="s">
        <v>26</v>
      </c>
      <c r="F63" s="317"/>
      <c r="G63" s="318"/>
      <c r="H63" s="318"/>
      <c r="I63" s="318"/>
      <c r="J63" s="318"/>
      <c r="K63" s="318"/>
      <c r="L63" s="318"/>
      <c r="M63" s="318"/>
      <c r="N63" s="318"/>
      <c r="O63" s="318"/>
      <c r="P63" s="318"/>
      <c r="Q63" s="318"/>
      <c r="R63" s="318"/>
      <c r="S63" s="318"/>
      <c r="T63" s="318"/>
      <c r="U63" s="318"/>
      <c r="V63" s="318"/>
      <c r="W63" s="318"/>
      <c r="X63" s="318"/>
      <c r="Y63" s="318"/>
      <c r="Z63" s="318"/>
      <c r="AA63" s="318"/>
      <c r="AB63" s="318"/>
      <c r="AC63" s="318"/>
      <c r="AD63" s="318"/>
      <c r="AE63" s="318"/>
      <c r="AF63" s="318"/>
      <c r="AG63" s="318"/>
      <c r="AH63" s="318"/>
      <c r="AI63" s="318"/>
      <c r="AJ63" s="318"/>
      <c r="AK63" s="322"/>
      <c r="AL63" s="186">
        <f t="shared" si="6"/>
        <v>0</v>
      </c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3"/>
      <c r="BG63" s="293"/>
      <c r="BH63" s="293"/>
      <c r="BI63" s="293"/>
      <c r="BJ63" s="293"/>
      <c r="BK63" s="293"/>
      <c r="BL63" s="293"/>
      <c r="BM63" s="293"/>
      <c r="BN63" s="293"/>
      <c r="BO63" s="293"/>
    </row>
    <row r="64" spans="1:67" ht="18.75" customHeight="1">
      <c r="A64" s="293"/>
      <c r="B64" s="293"/>
      <c r="C64" s="592"/>
      <c r="D64" s="315" t="s">
        <v>27</v>
      </c>
      <c r="E64" s="316" t="s">
        <v>28</v>
      </c>
      <c r="F64" s="317"/>
      <c r="G64" s="318"/>
      <c r="H64" s="318"/>
      <c r="I64" s="318"/>
      <c r="J64" s="318"/>
      <c r="K64" s="318"/>
      <c r="L64" s="318"/>
      <c r="M64" s="318"/>
      <c r="N64" s="318"/>
      <c r="O64" s="318"/>
      <c r="P64" s="318"/>
      <c r="Q64" s="318"/>
      <c r="R64" s="318"/>
      <c r="S64" s="318"/>
      <c r="T64" s="318"/>
      <c r="U64" s="318"/>
      <c r="V64" s="318"/>
      <c r="W64" s="318"/>
      <c r="X64" s="318"/>
      <c r="Y64" s="318"/>
      <c r="Z64" s="318"/>
      <c r="AA64" s="318"/>
      <c r="AB64" s="318"/>
      <c r="AC64" s="318"/>
      <c r="AD64" s="318"/>
      <c r="AE64" s="318"/>
      <c r="AF64" s="318"/>
      <c r="AG64" s="318"/>
      <c r="AH64" s="318"/>
      <c r="AI64" s="318"/>
      <c r="AJ64" s="318"/>
      <c r="AK64" s="319"/>
      <c r="AL64" s="186">
        <f t="shared" si="6"/>
        <v>0</v>
      </c>
      <c r="AM64" s="293"/>
      <c r="AN64" s="293"/>
      <c r="AO64" s="293"/>
      <c r="AP64" s="293"/>
      <c r="AQ64" s="293"/>
      <c r="AR64" s="293"/>
      <c r="AS64" s="293"/>
      <c r="AT64" s="293"/>
      <c r="AU64" s="293"/>
      <c r="AV64" s="293"/>
      <c r="AW64" s="293"/>
      <c r="AX64" s="293"/>
      <c r="AY64" s="293"/>
      <c r="AZ64" s="293"/>
      <c r="BA64" s="293"/>
      <c r="BB64" s="293"/>
      <c r="BC64" s="293"/>
      <c r="BD64" s="293"/>
      <c r="BE64" s="293"/>
      <c r="BF64" s="293"/>
      <c r="BG64" s="293"/>
      <c r="BH64" s="293"/>
      <c r="BI64" s="293"/>
      <c r="BJ64" s="293"/>
      <c r="BK64" s="293"/>
      <c r="BL64" s="293"/>
      <c r="BM64" s="293"/>
      <c r="BN64" s="293"/>
      <c r="BO64" s="293"/>
    </row>
    <row r="65" spans="1:67" ht="18.75" customHeight="1">
      <c r="A65" s="293"/>
      <c r="B65" s="293"/>
      <c r="C65" s="592"/>
      <c r="D65" s="320" t="s">
        <v>29</v>
      </c>
      <c r="E65" s="321" t="s">
        <v>30</v>
      </c>
      <c r="F65" s="317"/>
      <c r="G65" s="318"/>
      <c r="H65" s="318"/>
      <c r="I65" s="318"/>
      <c r="J65" s="318"/>
      <c r="K65" s="318"/>
      <c r="L65" s="318"/>
      <c r="M65" s="318"/>
      <c r="N65" s="318"/>
      <c r="O65" s="318"/>
      <c r="P65" s="318"/>
      <c r="Q65" s="318"/>
      <c r="R65" s="318"/>
      <c r="S65" s="318"/>
      <c r="T65" s="318"/>
      <c r="U65" s="318"/>
      <c r="V65" s="318"/>
      <c r="W65" s="318"/>
      <c r="X65" s="318"/>
      <c r="Y65" s="318"/>
      <c r="Z65" s="318"/>
      <c r="AA65" s="318"/>
      <c r="AB65" s="318"/>
      <c r="AC65" s="318"/>
      <c r="AD65" s="318"/>
      <c r="AE65" s="318"/>
      <c r="AF65" s="318"/>
      <c r="AG65" s="318"/>
      <c r="AH65" s="318"/>
      <c r="AI65" s="318"/>
      <c r="AJ65" s="318"/>
      <c r="AK65" s="322"/>
      <c r="AL65" s="186">
        <f t="shared" si="6"/>
        <v>0</v>
      </c>
      <c r="AM65" s="293"/>
      <c r="AN65" s="293"/>
      <c r="AO65" s="293"/>
      <c r="AP65" s="293"/>
      <c r="AQ65" s="293"/>
      <c r="AR65" s="293"/>
      <c r="AS65" s="293"/>
      <c r="AT65" s="293"/>
      <c r="AU65" s="293"/>
      <c r="AV65" s="293"/>
      <c r="AW65" s="293"/>
      <c r="AX65" s="293"/>
      <c r="AY65" s="293"/>
      <c r="AZ65" s="293"/>
      <c r="BA65" s="293"/>
      <c r="BB65" s="293"/>
      <c r="BC65" s="293"/>
      <c r="BD65" s="293"/>
      <c r="BE65" s="293"/>
      <c r="BF65" s="293"/>
      <c r="BG65" s="293"/>
      <c r="BH65" s="293"/>
      <c r="BI65" s="293"/>
      <c r="BJ65" s="293"/>
      <c r="BK65" s="293"/>
      <c r="BL65" s="293"/>
      <c r="BM65" s="293"/>
      <c r="BN65" s="293"/>
      <c r="BO65" s="293"/>
    </row>
    <row r="66" spans="1:67" ht="18.75" customHeight="1">
      <c r="A66" s="293"/>
      <c r="B66" s="293"/>
      <c r="C66" s="592"/>
      <c r="D66" s="310" t="s">
        <v>31</v>
      </c>
      <c r="E66" s="311" t="s">
        <v>32</v>
      </c>
      <c r="F66" s="323">
        <f>+'Input Data Shift A'!D162+'Input Data Shift B'!D162</f>
        <v>0</v>
      </c>
      <c r="G66" s="324">
        <f>+'Input Data Shift A'!E162+'Input Data Shift B'!E162</f>
        <v>0</v>
      </c>
      <c r="H66" s="324">
        <f>+'Input Data Shift A'!F162+'Input Data Shift B'!F162</f>
        <v>0</v>
      </c>
      <c r="I66" s="324">
        <f>+'Input Data Shift A'!G162+'Input Data Shift B'!G162</f>
        <v>0</v>
      </c>
      <c r="J66" s="324">
        <f>+'Input Data Shift A'!H162+'Input Data Shift B'!H162</f>
        <v>0</v>
      </c>
      <c r="K66" s="324">
        <f>+'Input Data Shift A'!I162+'Input Data Shift B'!I162</f>
        <v>0</v>
      </c>
      <c r="L66" s="324">
        <f>+'Input Data Shift A'!J162+'Input Data Shift B'!J162</f>
        <v>0</v>
      </c>
      <c r="M66" s="324">
        <f>+'Input Data Shift A'!K162+'Input Data Shift B'!K162</f>
        <v>0</v>
      </c>
      <c r="N66" s="324">
        <f>+'Input Data Shift A'!L162+'Input Data Shift B'!L162</f>
        <v>0</v>
      </c>
      <c r="O66" s="324">
        <f>+'Input Data Shift A'!M162+'Input Data Shift B'!M162</f>
        <v>0</v>
      </c>
      <c r="P66" s="324">
        <f>+'Input Data Shift A'!N162+'Input Data Shift B'!N162</f>
        <v>0</v>
      </c>
      <c r="Q66" s="324">
        <f>+'Input Data Shift A'!O162+'Input Data Shift B'!O162</f>
        <v>0</v>
      </c>
      <c r="R66" s="324">
        <f>+'Input Data Shift A'!P162+'Input Data Shift B'!P162</f>
        <v>0</v>
      </c>
      <c r="S66" s="324">
        <f>+'Input Data Shift A'!Q162+'Input Data Shift B'!Q162</f>
        <v>0</v>
      </c>
      <c r="T66" s="324">
        <f>+'Input Data Shift A'!R162+'Input Data Shift B'!R162</f>
        <v>0</v>
      </c>
      <c r="U66" s="324">
        <f>+'Input Data Shift A'!S162+'Input Data Shift B'!S162</f>
        <v>0</v>
      </c>
      <c r="V66" s="324">
        <f>+'Input Data Shift A'!T162+'Input Data Shift B'!T162</f>
        <v>0</v>
      </c>
      <c r="W66" s="324">
        <f>+'Input Data Shift A'!U162+'Input Data Shift B'!U162</f>
        <v>0</v>
      </c>
      <c r="X66" s="324">
        <f>+'Input Data Shift A'!V162+'Input Data Shift B'!V162</f>
        <v>0</v>
      </c>
      <c r="Y66" s="324">
        <f>+'Input Data Shift A'!W162+'Input Data Shift B'!W162</f>
        <v>0</v>
      </c>
      <c r="Z66" s="324">
        <f>+'Input Data Shift A'!X162+'Input Data Shift B'!X162</f>
        <v>0</v>
      </c>
      <c r="AA66" s="324">
        <f>+'Input Data Shift A'!Y162+'Input Data Shift B'!Y162</f>
        <v>0</v>
      </c>
      <c r="AB66" s="324">
        <f>+'Input Data Shift A'!Z162+'Input Data Shift B'!Z162</f>
        <v>0</v>
      </c>
      <c r="AC66" s="324">
        <f>+'Input Data Shift A'!AA162+'Input Data Shift B'!AA162</f>
        <v>0</v>
      </c>
      <c r="AD66" s="324">
        <f>+'Input Data Shift A'!AB162+'Input Data Shift B'!AB162</f>
        <v>0</v>
      </c>
      <c r="AE66" s="324">
        <f>+'Input Data Shift A'!AC162+'Input Data Shift B'!AC162</f>
        <v>0</v>
      </c>
      <c r="AF66" s="324">
        <f>+'Input Data Shift A'!AD162+'Input Data Shift B'!AD162</f>
        <v>0</v>
      </c>
      <c r="AG66" s="324">
        <f>+'Input Data Shift A'!AE162+'Input Data Shift B'!AE162</f>
        <v>0</v>
      </c>
      <c r="AH66" s="324">
        <f>+'Input Data Shift A'!AF162+'Input Data Shift B'!AF162</f>
        <v>0</v>
      </c>
      <c r="AI66" s="324">
        <f>+'Input Data Shift A'!AG162+'Input Data Shift B'!AG162</f>
        <v>0</v>
      </c>
      <c r="AJ66" s="324">
        <f>+'Input Data Shift A'!AH162+'Input Data Shift B'!AH162</f>
        <v>0</v>
      </c>
      <c r="AK66" s="325">
        <f t="shared" si="5"/>
        <v>0</v>
      </c>
      <c r="AL66" s="186">
        <f t="shared" si="6"/>
        <v>0</v>
      </c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3"/>
      <c r="BG66" s="293"/>
      <c r="BH66" s="293"/>
      <c r="BI66" s="293"/>
      <c r="BJ66" s="293"/>
      <c r="BK66" s="293"/>
      <c r="BL66" s="293"/>
      <c r="BM66" s="293"/>
      <c r="BN66" s="293"/>
      <c r="BO66" s="293"/>
    </row>
    <row r="67" spans="1:67" ht="25.5">
      <c r="C67" s="592"/>
      <c r="D67" s="310" t="s">
        <v>33</v>
      </c>
      <c r="E67" s="311" t="s">
        <v>34</v>
      </c>
      <c r="F67" s="323">
        <f>+'Input Data Shift A'!D163+'Input Data Shift B'!D163</f>
        <v>0</v>
      </c>
      <c r="G67" s="324">
        <f>+'Input Data Shift A'!E163+'Input Data Shift B'!E163</f>
        <v>0</v>
      </c>
      <c r="H67" s="324">
        <f>+'Input Data Shift A'!F163+'Input Data Shift B'!F163</f>
        <v>0</v>
      </c>
      <c r="I67" s="324">
        <f>+'Input Data Shift A'!G163+'Input Data Shift B'!G163</f>
        <v>0</v>
      </c>
      <c r="J67" s="324">
        <f>+'Input Data Shift A'!H163+'Input Data Shift B'!H163</f>
        <v>0</v>
      </c>
      <c r="K67" s="324">
        <f>+'Input Data Shift A'!I163+'Input Data Shift B'!I163</f>
        <v>0</v>
      </c>
      <c r="L67" s="324">
        <f>+'Input Data Shift A'!J163+'Input Data Shift B'!J163</f>
        <v>0</v>
      </c>
      <c r="M67" s="324">
        <f>+'Input Data Shift A'!K163+'Input Data Shift B'!K163</f>
        <v>0</v>
      </c>
      <c r="N67" s="324">
        <f>+'Input Data Shift A'!L163+'Input Data Shift B'!L163</f>
        <v>0</v>
      </c>
      <c r="O67" s="324">
        <f>+'Input Data Shift A'!M163+'Input Data Shift B'!M163</f>
        <v>0</v>
      </c>
      <c r="P67" s="324">
        <f>+'Input Data Shift A'!N163+'Input Data Shift B'!N163</f>
        <v>0</v>
      </c>
      <c r="Q67" s="324">
        <f>+'Input Data Shift A'!O163+'Input Data Shift B'!O163</f>
        <v>0</v>
      </c>
      <c r="R67" s="324">
        <f>+'Input Data Shift A'!P163+'Input Data Shift B'!P163</f>
        <v>0</v>
      </c>
      <c r="S67" s="324">
        <f>+'Input Data Shift A'!Q163+'Input Data Shift B'!Q163</f>
        <v>0</v>
      </c>
      <c r="T67" s="324">
        <f>+'Input Data Shift A'!R163+'Input Data Shift B'!R163</f>
        <v>0</v>
      </c>
      <c r="U67" s="324">
        <f>+'Input Data Shift A'!S163+'Input Data Shift B'!S163</f>
        <v>0</v>
      </c>
      <c r="V67" s="324">
        <f>+'Input Data Shift A'!T163+'Input Data Shift B'!T163</f>
        <v>0</v>
      </c>
      <c r="W67" s="324">
        <f>+'Input Data Shift A'!U163+'Input Data Shift B'!U163</f>
        <v>0</v>
      </c>
      <c r="X67" s="324">
        <f>+'Input Data Shift A'!V163+'Input Data Shift B'!V163</f>
        <v>0</v>
      </c>
      <c r="Y67" s="324">
        <f>+'Input Data Shift A'!W163+'Input Data Shift B'!W163</f>
        <v>0</v>
      </c>
      <c r="Z67" s="324">
        <f>+'Input Data Shift A'!X163+'Input Data Shift B'!X163</f>
        <v>0</v>
      </c>
      <c r="AA67" s="324">
        <f>+'Input Data Shift A'!Y163+'Input Data Shift B'!Y163</f>
        <v>0</v>
      </c>
      <c r="AB67" s="324">
        <f>+'Input Data Shift A'!Z163+'Input Data Shift B'!Z163</f>
        <v>0</v>
      </c>
      <c r="AC67" s="324">
        <f>+'Input Data Shift A'!AA163+'Input Data Shift B'!AA163</f>
        <v>0</v>
      </c>
      <c r="AD67" s="324">
        <f>+'Input Data Shift A'!AB163+'Input Data Shift B'!AB163</f>
        <v>0</v>
      </c>
      <c r="AE67" s="324">
        <f>+'Input Data Shift A'!AC163+'Input Data Shift B'!AC163</f>
        <v>0</v>
      </c>
      <c r="AF67" s="324">
        <f>+'Input Data Shift A'!AD163+'Input Data Shift B'!AD163</f>
        <v>0</v>
      </c>
      <c r="AG67" s="324">
        <f>+'Input Data Shift A'!AE163+'Input Data Shift B'!AE163</f>
        <v>0</v>
      </c>
      <c r="AH67" s="324">
        <f>+'Input Data Shift A'!AF163+'Input Data Shift B'!AF163</f>
        <v>0</v>
      </c>
      <c r="AI67" s="324">
        <f>+'Input Data Shift A'!AG163+'Input Data Shift B'!AG163</f>
        <v>0</v>
      </c>
      <c r="AJ67" s="324">
        <f>+'Input Data Shift A'!AH163+'Input Data Shift B'!AH163</f>
        <v>0</v>
      </c>
      <c r="AK67" s="325">
        <f t="shared" si="5"/>
        <v>0</v>
      </c>
      <c r="AL67" s="186">
        <f t="shared" si="6"/>
        <v>0</v>
      </c>
    </row>
    <row r="68" spans="1:67" ht="18" customHeight="1">
      <c r="A68" s="293"/>
      <c r="B68" s="293"/>
      <c r="C68" s="592"/>
      <c r="D68" s="310" t="s">
        <v>35</v>
      </c>
      <c r="E68" s="311" t="s">
        <v>36</v>
      </c>
      <c r="F68" s="323">
        <f>+'Input Data Shift A'!D164+'Input Data Shift B'!D164</f>
        <v>0</v>
      </c>
      <c r="G68" s="324">
        <f>+'Input Data Shift A'!E164+'Input Data Shift B'!E164</f>
        <v>0</v>
      </c>
      <c r="H68" s="324">
        <f>+'Input Data Shift A'!F164+'Input Data Shift B'!F164</f>
        <v>0</v>
      </c>
      <c r="I68" s="324">
        <f>+'Input Data Shift A'!G164+'Input Data Shift B'!G164</f>
        <v>0</v>
      </c>
      <c r="J68" s="324">
        <f>+'Input Data Shift A'!H164+'Input Data Shift B'!H164</f>
        <v>0</v>
      </c>
      <c r="K68" s="324">
        <f>+'Input Data Shift A'!I164+'Input Data Shift B'!I164</f>
        <v>0</v>
      </c>
      <c r="L68" s="324">
        <f>+'Input Data Shift A'!J164+'Input Data Shift B'!J164</f>
        <v>0</v>
      </c>
      <c r="M68" s="324">
        <f>+'Input Data Shift A'!K164+'Input Data Shift B'!K164</f>
        <v>0</v>
      </c>
      <c r="N68" s="324">
        <f>+'Input Data Shift A'!L164+'Input Data Shift B'!L164</f>
        <v>0</v>
      </c>
      <c r="O68" s="324">
        <f>+'Input Data Shift A'!M164+'Input Data Shift B'!M164</f>
        <v>0</v>
      </c>
      <c r="P68" s="324">
        <f>+'Input Data Shift A'!N164+'Input Data Shift B'!N164</f>
        <v>0</v>
      </c>
      <c r="Q68" s="324">
        <f>+'Input Data Shift A'!O164+'Input Data Shift B'!O164</f>
        <v>0</v>
      </c>
      <c r="R68" s="324">
        <f>+'Input Data Shift A'!P164+'Input Data Shift B'!P164</f>
        <v>0</v>
      </c>
      <c r="S68" s="324">
        <f>+'Input Data Shift A'!Q164+'Input Data Shift B'!Q164</f>
        <v>0</v>
      </c>
      <c r="T68" s="324">
        <f>+'Input Data Shift A'!R164+'Input Data Shift B'!R164</f>
        <v>0</v>
      </c>
      <c r="U68" s="324">
        <f>+'Input Data Shift A'!S164+'Input Data Shift B'!S164</f>
        <v>0</v>
      </c>
      <c r="V68" s="324">
        <f>+'Input Data Shift A'!T164+'Input Data Shift B'!T164</f>
        <v>0</v>
      </c>
      <c r="W68" s="324">
        <f>+'Input Data Shift A'!U164+'Input Data Shift B'!U164</f>
        <v>0</v>
      </c>
      <c r="X68" s="324">
        <f>+'Input Data Shift A'!V164+'Input Data Shift B'!V164</f>
        <v>0</v>
      </c>
      <c r="Y68" s="324">
        <f>+'Input Data Shift A'!W164+'Input Data Shift B'!W164</f>
        <v>0</v>
      </c>
      <c r="Z68" s="324">
        <f>+'Input Data Shift A'!X164+'Input Data Shift B'!X164</f>
        <v>0</v>
      </c>
      <c r="AA68" s="324">
        <f>+'Input Data Shift A'!Y164+'Input Data Shift B'!Y164</f>
        <v>0</v>
      </c>
      <c r="AB68" s="324">
        <f>+'Input Data Shift A'!Z164+'Input Data Shift B'!Z164</f>
        <v>0</v>
      </c>
      <c r="AC68" s="324">
        <f>+'Input Data Shift A'!AA164+'Input Data Shift B'!AA164</f>
        <v>0</v>
      </c>
      <c r="AD68" s="324">
        <f>+'Input Data Shift A'!AB164+'Input Data Shift B'!AB164</f>
        <v>0</v>
      </c>
      <c r="AE68" s="324">
        <f>+'Input Data Shift A'!AC164+'Input Data Shift B'!AC164</f>
        <v>0</v>
      </c>
      <c r="AF68" s="324">
        <f>+'Input Data Shift A'!AD164+'Input Data Shift B'!AD164</f>
        <v>0</v>
      </c>
      <c r="AG68" s="324">
        <f>+'Input Data Shift A'!AE164+'Input Data Shift B'!AE164</f>
        <v>0</v>
      </c>
      <c r="AH68" s="324">
        <f>+'Input Data Shift A'!AF164+'Input Data Shift B'!AF164</f>
        <v>0</v>
      </c>
      <c r="AI68" s="324">
        <f>+'Input Data Shift A'!AG164+'Input Data Shift B'!AG164</f>
        <v>0</v>
      </c>
      <c r="AJ68" s="324">
        <f>+'Input Data Shift A'!AH164+'Input Data Shift B'!AH164</f>
        <v>0</v>
      </c>
      <c r="AK68" s="325">
        <f t="shared" si="5"/>
        <v>0</v>
      </c>
      <c r="AL68" s="186">
        <f t="shared" si="6"/>
        <v>0</v>
      </c>
      <c r="AM68" s="293"/>
      <c r="AN68" s="293"/>
      <c r="AO68" s="293"/>
      <c r="AP68" s="293"/>
      <c r="AQ68" s="293"/>
      <c r="AR68" s="293"/>
      <c r="AS68" s="293"/>
      <c r="AT68" s="293"/>
      <c r="AU68" s="293"/>
      <c r="AV68" s="293"/>
      <c r="AW68" s="293"/>
      <c r="AX68" s="293"/>
      <c r="AY68" s="293"/>
      <c r="AZ68" s="293"/>
      <c r="BA68" s="293"/>
      <c r="BB68" s="293"/>
      <c r="BC68" s="293"/>
      <c r="BD68" s="293"/>
      <c r="BE68" s="293"/>
      <c r="BF68" s="293"/>
      <c r="BG68" s="293"/>
      <c r="BH68" s="293"/>
      <c r="BI68" s="293"/>
      <c r="BJ68" s="293"/>
      <c r="BK68" s="293"/>
      <c r="BL68" s="293"/>
      <c r="BM68" s="293"/>
      <c r="BN68" s="293"/>
      <c r="BO68" s="293"/>
    </row>
    <row r="69" spans="1:67">
      <c r="C69" s="592"/>
      <c r="D69" s="310" t="s">
        <v>37</v>
      </c>
      <c r="E69" s="311" t="s">
        <v>38</v>
      </c>
      <c r="F69" s="323">
        <f>+'Input Data Shift A'!D165+'Input Data Shift B'!D165</f>
        <v>0</v>
      </c>
      <c r="G69" s="324">
        <f>+'Input Data Shift A'!E165+'Input Data Shift B'!E165</f>
        <v>0</v>
      </c>
      <c r="H69" s="324">
        <f>+'Input Data Shift A'!F165+'Input Data Shift B'!F165</f>
        <v>0</v>
      </c>
      <c r="I69" s="324">
        <f>+'Input Data Shift A'!G165+'Input Data Shift B'!G165</f>
        <v>0</v>
      </c>
      <c r="J69" s="324">
        <f>+'Input Data Shift A'!H165+'Input Data Shift B'!H165</f>
        <v>0</v>
      </c>
      <c r="K69" s="324">
        <f>+'Input Data Shift A'!I165+'Input Data Shift B'!I165</f>
        <v>0</v>
      </c>
      <c r="L69" s="324">
        <f>+'Input Data Shift A'!J165+'Input Data Shift B'!J165</f>
        <v>0</v>
      </c>
      <c r="M69" s="324">
        <f>+'Input Data Shift A'!K165+'Input Data Shift B'!K165</f>
        <v>0</v>
      </c>
      <c r="N69" s="324">
        <f>+'Input Data Shift A'!L165+'Input Data Shift B'!L165</f>
        <v>0</v>
      </c>
      <c r="O69" s="324">
        <f>+'Input Data Shift A'!M165+'Input Data Shift B'!M165</f>
        <v>0</v>
      </c>
      <c r="P69" s="324">
        <f>+'Input Data Shift A'!N165+'Input Data Shift B'!N165</f>
        <v>0</v>
      </c>
      <c r="Q69" s="324">
        <f>+'Input Data Shift A'!O165+'Input Data Shift B'!O165</f>
        <v>0</v>
      </c>
      <c r="R69" s="324">
        <f>+'Input Data Shift A'!P165+'Input Data Shift B'!P165</f>
        <v>0</v>
      </c>
      <c r="S69" s="324">
        <f>+'Input Data Shift A'!Q165+'Input Data Shift B'!Q165</f>
        <v>0</v>
      </c>
      <c r="T69" s="324">
        <f>+'Input Data Shift A'!R165+'Input Data Shift B'!R165</f>
        <v>0</v>
      </c>
      <c r="U69" s="324">
        <f>+'Input Data Shift A'!S165+'Input Data Shift B'!S165</f>
        <v>0</v>
      </c>
      <c r="V69" s="324">
        <f>+'Input Data Shift A'!T165+'Input Data Shift B'!T165</f>
        <v>0</v>
      </c>
      <c r="W69" s="324">
        <f>+'Input Data Shift A'!U165+'Input Data Shift B'!U165</f>
        <v>0</v>
      </c>
      <c r="X69" s="324">
        <f>+'Input Data Shift A'!V165+'Input Data Shift B'!V165</f>
        <v>0</v>
      </c>
      <c r="Y69" s="324">
        <f>+'Input Data Shift A'!W165+'Input Data Shift B'!W165</f>
        <v>0</v>
      </c>
      <c r="Z69" s="324">
        <f>+'Input Data Shift A'!X165+'Input Data Shift B'!X165</f>
        <v>0</v>
      </c>
      <c r="AA69" s="324">
        <f>+'Input Data Shift A'!Y165+'Input Data Shift B'!Y165</f>
        <v>0</v>
      </c>
      <c r="AB69" s="324">
        <f>+'Input Data Shift A'!Z165+'Input Data Shift B'!Z165</f>
        <v>0</v>
      </c>
      <c r="AC69" s="324">
        <f>+'Input Data Shift A'!AA165+'Input Data Shift B'!AA165</f>
        <v>0</v>
      </c>
      <c r="AD69" s="324">
        <f>+'Input Data Shift A'!AB165+'Input Data Shift B'!AB165</f>
        <v>0</v>
      </c>
      <c r="AE69" s="324">
        <f>+'Input Data Shift A'!AC165+'Input Data Shift B'!AC165</f>
        <v>0</v>
      </c>
      <c r="AF69" s="324">
        <f>+'Input Data Shift A'!AD165+'Input Data Shift B'!AD165</f>
        <v>0</v>
      </c>
      <c r="AG69" s="324">
        <f>+'Input Data Shift A'!AE165+'Input Data Shift B'!AE165</f>
        <v>0</v>
      </c>
      <c r="AH69" s="324">
        <f>+'Input Data Shift A'!AF165+'Input Data Shift B'!AF165</f>
        <v>0</v>
      </c>
      <c r="AI69" s="324">
        <f>+'Input Data Shift A'!AG165+'Input Data Shift B'!AG165</f>
        <v>0</v>
      </c>
      <c r="AJ69" s="324">
        <f>+'Input Data Shift A'!AH165+'Input Data Shift B'!AH165</f>
        <v>0</v>
      </c>
      <c r="AK69" s="325">
        <f t="shared" si="5"/>
        <v>0</v>
      </c>
      <c r="AL69" s="186">
        <f t="shared" si="6"/>
        <v>0</v>
      </c>
    </row>
    <row r="70" spans="1:67" ht="19.5" customHeight="1">
      <c r="C70" s="592"/>
      <c r="D70" s="310" t="s">
        <v>39</v>
      </c>
      <c r="E70" s="311" t="s">
        <v>40</v>
      </c>
      <c r="F70" s="323">
        <f>+'Input Data Shift A'!D166+'Input Data Shift B'!D166</f>
        <v>0</v>
      </c>
      <c r="G70" s="324">
        <f>+'Input Data Shift A'!E166+'Input Data Shift B'!E166</f>
        <v>0</v>
      </c>
      <c r="H70" s="324">
        <f>+'Input Data Shift A'!F166+'Input Data Shift B'!F166</f>
        <v>0</v>
      </c>
      <c r="I70" s="324">
        <f>+'Input Data Shift A'!G166+'Input Data Shift B'!G166</f>
        <v>0</v>
      </c>
      <c r="J70" s="324">
        <f>+'Input Data Shift A'!H166+'Input Data Shift B'!H166</f>
        <v>0</v>
      </c>
      <c r="K70" s="324">
        <f>+'Input Data Shift A'!I166+'Input Data Shift B'!I166</f>
        <v>0</v>
      </c>
      <c r="L70" s="324">
        <f>+'Input Data Shift A'!J166+'Input Data Shift B'!J166</f>
        <v>27.5</v>
      </c>
      <c r="M70" s="324">
        <f>+'Input Data Shift A'!K166+'Input Data Shift B'!K166</f>
        <v>0</v>
      </c>
      <c r="N70" s="324">
        <f>+'Input Data Shift A'!L166+'Input Data Shift B'!L166</f>
        <v>0</v>
      </c>
      <c r="O70" s="324">
        <f>+'Input Data Shift A'!M166+'Input Data Shift B'!M166</f>
        <v>0</v>
      </c>
      <c r="P70" s="324">
        <f>+'Input Data Shift A'!N166+'Input Data Shift B'!N166</f>
        <v>0</v>
      </c>
      <c r="Q70" s="324">
        <f>+'Input Data Shift A'!O166+'Input Data Shift B'!O166</f>
        <v>0</v>
      </c>
      <c r="R70" s="324">
        <f>+'Input Data Shift A'!P166+'Input Data Shift B'!P166</f>
        <v>0</v>
      </c>
      <c r="S70" s="324">
        <f>+'Input Data Shift A'!Q166+'Input Data Shift B'!Q166</f>
        <v>30</v>
      </c>
      <c r="T70" s="324">
        <f>+'Input Data Shift A'!R166+'Input Data Shift B'!R166</f>
        <v>0</v>
      </c>
      <c r="U70" s="324">
        <f>+'Input Data Shift A'!S166+'Input Data Shift B'!S166</f>
        <v>0</v>
      </c>
      <c r="V70" s="324">
        <f>+'Input Data Shift A'!T166+'Input Data Shift B'!T166</f>
        <v>0</v>
      </c>
      <c r="W70" s="324">
        <f>+'Input Data Shift A'!U166+'Input Data Shift B'!U166</f>
        <v>0</v>
      </c>
      <c r="X70" s="324">
        <f>+'Input Data Shift A'!V166+'Input Data Shift B'!V166</f>
        <v>0</v>
      </c>
      <c r="Y70" s="324">
        <f>+'Input Data Shift A'!W166+'Input Data Shift B'!W166</f>
        <v>0</v>
      </c>
      <c r="Z70" s="324">
        <f>+'Input Data Shift A'!X166+'Input Data Shift B'!X166</f>
        <v>0</v>
      </c>
      <c r="AA70" s="324">
        <f>+'Input Data Shift A'!Y166+'Input Data Shift B'!Y166</f>
        <v>0</v>
      </c>
      <c r="AB70" s="324">
        <f>+'Input Data Shift A'!Z166+'Input Data Shift B'!Z166</f>
        <v>0</v>
      </c>
      <c r="AC70" s="324">
        <f>+'Input Data Shift A'!AA166+'Input Data Shift B'!AA166</f>
        <v>0</v>
      </c>
      <c r="AD70" s="324">
        <f>+'Input Data Shift A'!AB166+'Input Data Shift B'!AB166</f>
        <v>0</v>
      </c>
      <c r="AE70" s="324">
        <f>+'Input Data Shift A'!AC166+'Input Data Shift B'!AC166</f>
        <v>0</v>
      </c>
      <c r="AF70" s="324">
        <f>+'Input Data Shift A'!AD166+'Input Data Shift B'!AD166</f>
        <v>0</v>
      </c>
      <c r="AG70" s="324">
        <f>+'Input Data Shift A'!AE166+'Input Data Shift B'!AE166</f>
        <v>0</v>
      </c>
      <c r="AH70" s="324">
        <f>+'Input Data Shift A'!AF166+'Input Data Shift B'!AF166</f>
        <v>0</v>
      </c>
      <c r="AI70" s="324">
        <f>+'Input Data Shift A'!AG166+'Input Data Shift B'!AG166</f>
        <v>0</v>
      </c>
      <c r="AJ70" s="324">
        <f>+'Input Data Shift A'!AH166+'Input Data Shift B'!AH166</f>
        <v>0</v>
      </c>
      <c r="AK70" s="325">
        <f t="shared" si="5"/>
        <v>57.5</v>
      </c>
      <c r="AL70" s="186">
        <f t="shared" si="6"/>
        <v>4.5329128892392587E-2</v>
      </c>
    </row>
    <row r="71" spans="1:67">
      <c r="C71" s="592"/>
      <c r="D71" s="310" t="s">
        <v>41</v>
      </c>
      <c r="E71" s="311" t="s">
        <v>42</v>
      </c>
      <c r="F71" s="323">
        <f>+'Input Data Shift A'!D167+'Input Data Shift B'!D167</f>
        <v>0</v>
      </c>
      <c r="G71" s="324">
        <f>+'Input Data Shift A'!E167+'Input Data Shift B'!E167</f>
        <v>0</v>
      </c>
      <c r="H71" s="324">
        <f>+'Input Data Shift A'!F167+'Input Data Shift B'!F167</f>
        <v>0</v>
      </c>
      <c r="I71" s="324">
        <f>+'Input Data Shift A'!G167+'Input Data Shift B'!G167</f>
        <v>0</v>
      </c>
      <c r="J71" s="324">
        <f>+'Input Data Shift A'!H167+'Input Data Shift B'!H167</f>
        <v>0</v>
      </c>
      <c r="K71" s="324">
        <f>+'Input Data Shift A'!I167+'Input Data Shift B'!I167</f>
        <v>0</v>
      </c>
      <c r="L71" s="324">
        <f>+'Input Data Shift A'!J167+'Input Data Shift B'!J167</f>
        <v>0</v>
      </c>
      <c r="M71" s="324">
        <f>+'Input Data Shift A'!K167+'Input Data Shift B'!K167</f>
        <v>0</v>
      </c>
      <c r="N71" s="324">
        <f>+'Input Data Shift A'!L167+'Input Data Shift B'!L167</f>
        <v>0</v>
      </c>
      <c r="O71" s="324">
        <f>+'Input Data Shift A'!M167+'Input Data Shift B'!M167</f>
        <v>0</v>
      </c>
      <c r="P71" s="324">
        <f>+'Input Data Shift A'!N167+'Input Data Shift B'!N167</f>
        <v>0</v>
      </c>
      <c r="Q71" s="324">
        <f>+'Input Data Shift A'!O167+'Input Data Shift B'!O167</f>
        <v>0</v>
      </c>
      <c r="R71" s="324">
        <f>+'Input Data Shift A'!P167+'Input Data Shift B'!P167</f>
        <v>0</v>
      </c>
      <c r="S71" s="324">
        <f>+'Input Data Shift A'!Q167+'Input Data Shift B'!Q167</f>
        <v>0</v>
      </c>
      <c r="T71" s="324">
        <f>+'Input Data Shift A'!R167+'Input Data Shift B'!R167</f>
        <v>0</v>
      </c>
      <c r="U71" s="324">
        <f>+'Input Data Shift A'!S167+'Input Data Shift B'!S167</f>
        <v>0</v>
      </c>
      <c r="V71" s="324">
        <f>+'Input Data Shift A'!T167+'Input Data Shift B'!T167</f>
        <v>0</v>
      </c>
      <c r="W71" s="324">
        <f>+'Input Data Shift A'!U167+'Input Data Shift B'!U167</f>
        <v>0</v>
      </c>
      <c r="X71" s="324">
        <f>+'Input Data Shift A'!V167+'Input Data Shift B'!V167</f>
        <v>0</v>
      </c>
      <c r="Y71" s="324">
        <f>+'Input Data Shift A'!W167+'Input Data Shift B'!W167</f>
        <v>0</v>
      </c>
      <c r="Z71" s="324">
        <f>+'Input Data Shift A'!X167+'Input Data Shift B'!X167</f>
        <v>0</v>
      </c>
      <c r="AA71" s="324">
        <f>+'Input Data Shift A'!Y167+'Input Data Shift B'!Y167</f>
        <v>0</v>
      </c>
      <c r="AB71" s="324">
        <f>+'Input Data Shift A'!Z167+'Input Data Shift B'!Z167</f>
        <v>0</v>
      </c>
      <c r="AC71" s="324">
        <f>+'Input Data Shift A'!AA167+'Input Data Shift B'!AA167</f>
        <v>0</v>
      </c>
      <c r="AD71" s="324">
        <f>+'Input Data Shift A'!AB167+'Input Data Shift B'!AB167</f>
        <v>0</v>
      </c>
      <c r="AE71" s="324">
        <f>+'Input Data Shift A'!AC167+'Input Data Shift B'!AC167</f>
        <v>0</v>
      </c>
      <c r="AF71" s="324">
        <f>+'Input Data Shift A'!AD167+'Input Data Shift B'!AD167</f>
        <v>0</v>
      </c>
      <c r="AG71" s="324">
        <f>+'Input Data Shift A'!AE167+'Input Data Shift B'!AE167</f>
        <v>0</v>
      </c>
      <c r="AH71" s="324">
        <f>+'Input Data Shift A'!AF167+'Input Data Shift B'!AF167</f>
        <v>0</v>
      </c>
      <c r="AI71" s="324">
        <f>+'Input Data Shift A'!AG167+'Input Data Shift B'!AG167</f>
        <v>0</v>
      </c>
      <c r="AJ71" s="324">
        <f>+'Input Data Shift A'!AH167+'Input Data Shift B'!AH167</f>
        <v>0</v>
      </c>
      <c r="AK71" s="325">
        <f t="shared" si="5"/>
        <v>0</v>
      </c>
      <c r="AL71" s="186">
        <f t="shared" si="6"/>
        <v>0</v>
      </c>
    </row>
    <row r="72" spans="1:67" ht="18" customHeight="1">
      <c r="A72" s="293"/>
      <c r="B72" s="293"/>
      <c r="C72" s="592"/>
      <c r="D72" s="310" t="s">
        <v>43</v>
      </c>
      <c r="E72" s="311" t="s">
        <v>44</v>
      </c>
      <c r="F72" s="323">
        <f>+'Input Data Shift A'!D168+'Input Data Shift B'!D168</f>
        <v>0</v>
      </c>
      <c r="G72" s="324">
        <f>+'Input Data Shift A'!E168+'Input Data Shift B'!E168</f>
        <v>0</v>
      </c>
      <c r="H72" s="324">
        <f>+'Input Data Shift A'!F168+'Input Data Shift B'!F168</f>
        <v>0</v>
      </c>
      <c r="I72" s="324">
        <f>+'Input Data Shift A'!G168+'Input Data Shift B'!G168</f>
        <v>0</v>
      </c>
      <c r="J72" s="324">
        <f>+'Input Data Shift A'!H168+'Input Data Shift B'!H168</f>
        <v>0</v>
      </c>
      <c r="K72" s="324">
        <f>+'Input Data Shift A'!I168+'Input Data Shift B'!I168</f>
        <v>0</v>
      </c>
      <c r="L72" s="324">
        <f>+'Input Data Shift A'!J168+'Input Data Shift B'!J168</f>
        <v>0</v>
      </c>
      <c r="M72" s="324">
        <f>+'Input Data Shift A'!K168+'Input Data Shift B'!K168</f>
        <v>0</v>
      </c>
      <c r="N72" s="324">
        <f>+'Input Data Shift A'!L168+'Input Data Shift B'!L168</f>
        <v>0</v>
      </c>
      <c r="O72" s="324">
        <f>+'Input Data Shift A'!M168+'Input Data Shift B'!M168</f>
        <v>0</v>
      </c>
      <c r="P72" s="324">
        <f>+'Input Data Shift A'!N168+'Input Data Shift B'!N168</f>
        <v>0</v>
      </c>
      <c r="Q72" s="324">
        <f>+'Input Data Shift A'!O168+'Input Data Shift B'!O168</f>
        <v>0</v>
      </c>
      <c r="R72" s="324">
        <f>+'Input Data Shift A'!P168+'Input Data Shift B'!P168</f>
        <v>0</v>
      </c>
      <c r="S72" s="324">
        <f>+'Input Data Shift A'!Q168+'Input Data Shift B'!Q168</f>
        <v>0</v>
      </c>
      <c r="T72" s="324">
        <f>+'Input Data Shift A'!R168+'Input Data Shift B'!R168</f>
        <v>0</v>
      </c>
      <c r="U72" s="324">
        <f>+'Input Data Shift A'!S168+'Input Data Shift B'!S168</f>
        <v>0</v>
      </c>
      <c r="V72" s="324">
        <f>+'Input Data Shift A'!T168+'Input Data Shift B'!T168</f>
        <v>0</v>
      </c>
      <c r="W72" s="324">
        <f>+'Input Data Shift A'!U168+'Input Data Shift B'!U168</f>
        <v>0</v>
      </c>
      <c r="X72" s="324">
        <f>+'Input Data Shift A'!V168+'Input Data Shift B'!V168</f>
        <v>0</v>
      </c>
      <c r="Y72" s="324">
        <f>+'Input Data Shift A'!W168+'Input Data Shift B'!W168</f>
        <v>0</v>
      </c>
      <c r="Z72" s="324">
        <f>+'Input Data Shift A'!X168+'Input Data Shift B'!X168</f>
        <v>0</v>
      </c>
      <c r="AA72" s="324">
        <f>+'Input Data Shift A'!Y168+'Input Data Shift B'!Y168</f>
        <v>0</v>
      </c>
      <c r="AB72" s="324">
        <f>+'Input Data Shift A'!Z168+'Input Data Shift B'!Z168</f>
        <v>0</v>
      </c>
      <c r="AC72" s="324">
        <f>+'Input Data Shift A'!AA168+'Input Data Shift B'!AA168</f>
        <v>0</v>
      </c>
      <c r="AD72" s="324">
        <f>+'Input Data Shift A'!AB168+'Input Data Shift B'!AB168</f>
        <v>0</v>
      </c>
      <c r="AE72" s="324">
        <f>+'Input Data Shift A'!AC168+'Input Data Shift B'!AC168</f>
        <v>0</v>
      </c>
      <c r="AF72" s="324">
        <f>+'Input Data Shift A'!AD168+'Input Data Shift B'!AD168</f>
        <v>0</v>
      </c>
      <c r="AG72" s="324">
        <f>+'Input Data Shift A'!AE168+'Input Data Shift B'!AE168</f>
        <v>0</v>
      </c>
      <c r="AH72" s="324">
        <f>+'Input Data Shift A'!AF168+'Input Data Shift B'!AF168</f>
        <v>0</v>
      </c>
      <c r="AI72" s="324">
        <f>+'Input Data Shift A'!AG168+'Input Data Shift B'!AG168</f>
        <v>0</v>
      </c>
      <c r="AJ72" s="324">
        <f>+'Input Data Shift A'!AH168+'Input Data Shift B'!AH168</f>
        <v>0</v>
      </c>
      <c r="AK72" s="325">
        <f t="shared" si="5"/>
        <v>0</v>
      </c>
      <c r="AL72" s="186">
        <f t="shared" si="6"/>
        <v>0</v>
      </c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3"/>
      <c r="BG72" s="293"/>
      <c r="BH72" s="293"/>
      <c r="BI72" s="293"/>
      <c r="BJ72" s="293"/>
      <c r="BK72" s="293"/>
      <c r="BL72" s="293"/>
      <c r="BM72" s="293"/>
      <c r="BN72" s="293"/>
      <c r="BO72" s="293"/>
    </row>
    <row r="73" spans="1:67" ht="18" customHeight="1">
      <c r="A73" s="293"/>
      <c r="B73" s="293"/>
      <c r="C73" s="592"/>
      <c r="D73" s="310" t="s">
        <v>45</v>
      </c>
      <c r="E73" s="311" t="s">
        <v>46</v>
      </c>
      <c r="F73" s="323">
        <f>+'Input Data Shift A'!D169+'Input Data Shift B'!D169</f>
        <v>0</v>
      </c>
      <c r="G73" s="324">
        <f>+'Input Data Shift A'!E169+'Input Data Shift B'!E169</f>
        <v>0</v>
      </c>
      <c r="H73" s="324">
        <f>+'Input Data Shift A'!F169+'Input Data Shift B'!F169</f>
        <v>0</v>
      </c>
      <c r="I73" s="324">
        <f>+'Input Data Shift A'!G169+'Input Data Shift B'!G169</f>
        <v>0</v>
      </c>
      <c r="J73" s="324">
        <f>+'Input Data Shift A'!H169+'Input Data Shift B'!H169</f>
        <v>0</v>
      </c>
      <c r="K73" s="324">
        <f>+'Input Data Shift A'!I169+'Input Data Shift B'!I169</f>
        <v>0</v>
      </c>
      <c r="L73" s="324">
        <f>+'Input Data Shift A'!J169+'Input Data Shift B'!J169</f>
        <v>0</v>
      </c>
      <c r="M73" s="324">
        <f>+'Input Data Shift A'!K169+'Input Data Shift B'!K169</f>
        <v>0</v>
      </c>
      <c r="N73" s="324">
        <f>+'Input Data Shift A'!L169+'Input Data Shift B'!L169</f>
        <v>0</v>
      </c>
      <c r="O73" s="324">
        <f>+'Input Data Shift A'!M169+'Input Data Shift B'!M169</f>
        <v>0</v>
      </c>
      <c r="P73" s="324">
        <f>+'Input Data Shift A'!N169+'Input Data Shift B'!N169</f>
        <v>0</v>
      </c>
      <c r="Q73" s="324">
        <f>+'Input Data Shift A'!O169+'Input Data Shift B'!O169</f>
        <v>0</v>
      </c>
      <c r="R73" s="324">
        <f>+'Input Data Shift A'!P169+'Input Data Shift B'!P169</f>
        <v>0</v>
      </c>
      <c r="S73" s="324">
        <f>+'Input Data Shift A'!Q169+'Input Data Shift B'!Q169</f>
        <v>0</v>
      </c>
      <c r="T73" s="324">
        <f>+'Input Data Shift A'!R169+'Input Data Shift B'!R169</f>
        <v>0</v>
      </c>
      <c r="U73" s="324">
        <f>+'Input Data Shift A'!S169+'Input Data Shift B'!S169</f>
        <v>0</v>
      </c>
      <c r="V73" s="324">
        <f>+'Input Data Shift A'!T169+'Input Data Shift B'!T169</f>
        <v>0</v>
      </c>
      <c r="W73" s="324">
        <f>+'Input Data Shift A'!U169+'Input Data Shift B'!U169</f>
        <v>0</v>
      </c>
      <c r="X73" s="324">
        <f>+'Input Data Shift A'!V169+'Input Data Shift B'!V169</f>
        <v>0</v>
      </c>
      <c r="Y73" s="324">
        <f>+'Input Data Shift A'!W169+'Input Data Shift B'!W169</f>
        <v>0</v>
      </c>
      <c r="Z73" s="324">
        <f>+'Input Data Shift A'!X169+'Input Data Shift B'!X169</f>
        <v>0</v>
      </c>
      <c r="AA73" s="324">
        <f>+'Input Data Shift A'!Y169+'Input Data Shift B'!Y169</f>
        <v>0</v>
      </c>
      <c r="AB73" s="324">
        <f>+'Input Data Shift A'!Z169+'Input Data Shift B'!Z169</f>
        <v>0</v>
      </c>
      <c r="AC73" s="324">
        <f>+'Input Data Shift A'!AA169+'Input Data Shift B'!AA169</f>
        <v>0</v>
      </c>
      <c r="AD73" s="324">
        <f>+'Input Data Shift A'!AB169+'Input Data Shift B'!AB169</f>
        <v>0</v>
      </c>
      <c r="AE73" s="324">
        <f>+'Input Data Shift A'!AC169+'Input Data Shift B'!AC169</f>
        <v>0</v>
      </c>
      <c r="AF73" s="324">
        <f>+'Input Data Shift A'!AD169+'Input Data Shift B'!AD169</f>
        <v>0</v>
      </c>
      <c r="AG73" s="324">
        <f>+'Input Data Shift A'!AE169+'Input Data Shift B'!AE169</f>
        <v>0</v>
      </c>
      <c r="AH73" s="324">
        <f>+'Input Data Shift A'!AF169+'Input Data Shift B'!AF169</f>
        <v>0</v>
      </c>
      <c r="AI73" s="324">
        <f>+'Input Data Shift A'!AG169+'Input Data Shift B'!AG169</f>
        <v>0</v>
      </c>
      <c r="AJ73" s="324">
        <f>+'Input Data Shift A'!AH169+'Input Data Shift B'!AH169</f>
        <v>0</v>
      </c>
      <c r="AK73" s="325">
        <f t="shared" si="5"/>
        <v>0</v>
      </c>
      <c r="AL73" s="186">
        <f t="shared" si="6"/>
        <v>0</v>
      </c>
      <c r="AM73" s="293"/>
      <c r="AN73" s="293"/>
      <c r="AO73" s="293"/>
      <c r="AP73" s="293"/>
      <c r="AQ73" s="293"/>
      <c r="AR73" s="293"/>
      <c r="AS73" s="293"/>
      <c r="AT73" s="293"/>
      <c r="AU73" s="293"/>
      <c r="AV73" s="293"/>
      <c r="AW73" s="293"/>
      <c r="AX73" s="293"/>
      <c r="AY73" s="293"/>
      <c r="AZ73" s="293"/>
      <c r="BA73" s="293"/>
      <c r="BB73" s="293"/>
      <c r="BC73" s="293"/>
      <c r="BD73" s="293"/>
      <c r="BE73" s="293"/>
      <c r="BF73" s="293"/>
      <c r="BG73" s="293"/>
      <c r="BH73" s="293"/>
      <c r="BI73" s="293"/>
      <c r="BJ73" s="293"/>
      <c r="BK73" s="293"/>
      <c r="BL73" s="293"/>
      <c r="BM73" s="293"/>
      <c r="BN73" s="293"/>
      <c r="BO73" s="293"/>
    </row>
    <row r="74" spans="1:67" ht="18" customHeight="1">
      <c r="A74" s="293"/>
      <c r="B74" s="293"/>
      <c r="C74" s="592"/>
      <c r="D74" s="310" t="s">
        <v>47</v>
      </c>
      <c r="E74" s="311" t="s">
        <v>48</v>
      </c>
      <c r="F74" s="323">
        <f>+'Input Data Shift A'!D170+'Input Data Shift B'!D170</f>
        <v>0</v>
      </c>
      <c r="G74" s="324">
        <f>+'Input Data Shift A'!E170+'Input Data Shift B'!E170</f>
        <v>0</v>
      </c>
      <c r="H74" s="324">
        <f>+'Input Data Shift A'!F170+'Input Data Shift B'!F170</f>
        <v>0</v>
      </c>
      <c r="I74" s="324">
        <f>+'Input Data Shift A'!G170+'Input Data Shift B'!G170</f>
        <v>0</v>
      </c>
      <c r="J74" s="324">
        <f>+'Input Data Shift A'!H170+'Input Data Shift B'!H170</f>
        <v>0</v>
      </c>
      <c r="K74" s="324">
        <f>+'Input Data Shift A'!I170+'Input Data Shift B'!I170</f>
        <v>0</v>
      </c>
      <c r="L74" s="324">
        <f>+'Input Data Shift A'!J170+'Input Data Shift B'!J170</f>
        <v>0</v>
      </c>
      <c r="M74" s="324">
        <f>+'Input Data Shift A'!K170+'Input Data Shift B'!K170</f>
        <v>0</v>
      </c>
      <c r="N74" s="324">
        <f>+'Input Data Shift A'!L170+'Input Data Shift B'!L170</f>
        <v>0</v>
      </c>
      <c r="O74" s="324">
        <f>+'Input Data Shift A'!M170+'Input Data Shift B'!M170</f>
        <v>0</v>
      </c>
      <c r="P74" s="324">
        <f>+'Input Data Shift A'!N170+'Input Data Shift B'!N170</f>
        <v>0</v>
      </c>
      <c r="Q74" s="324">
        <f>+'Input Data Shift A'!O170+'Input Data Shift B'!O170</f>
        <v>0</v>
      </c>
      <c r="R74" s="324">
        <f>+'Input Data Shift A'!P170+'Input Data Shift B'!P170</f>
        <v>0</v>
      </c>
      <c r="S74" s="324">
        <f>+'Input Data Shift A'!Q170+'Input Data Shift B'!Q170</f>
        <v>0</v>
      </c>
      <c r="T74" s="324">
        <f>+'Input Data Shift A'!R170+'Input Data Shift B'!R170</f>
        <v>0</v>
      </c>
      <c r="U74" s="324">
        <f>+'Input Data Shift A'!S170+'Input Data Shift B'!S170</f>
        <v>0</v>
      </c>
      <c r="V74" s="324">
        <f>+'Input Data Shift A'!T170+'Input Data Shift B'!T170</f>
        <v>0</v>
      </c>
      <c r="W74" s="324">
        <f>+'Input Data Shift A'!U170+'Input Data Shift B'!U170</f>
        <v>0</v>
      </c>
      <c r="X74" s="324">
        <f>+'Input Data Shift A'!V170+'Input Data Shift B'!V170</f>
        <v>0</v>
      </c>
      <c r="Y74" s="324">
        <f>+'Input Data Shift A'!W170+'Input Data Shift B'!W170</f>
        <v>0</v>
      </c>
      <c r="Z74" s="324">
        <f>+'Input Data Shift A'!X170+'Input Data Shift B'!X170</f>
        <v>0</v>
      </c>
      <c r="AA74" s="324">
        <f>+'Input Data Shift A'!Y170+'Input Data Shift B'!Y170</f>
        <v>0</v>
      </c>
      <c r="AB74" s="324">
        <f>+'Input Data Shift A'!Z170+'Input Data Shift B'!Z170</f>
        <v>0</v>
      </c>
      <c r="AC74" s="324">
        <f>+'Input Data Shift A'!AA170+'Input Data Shift B'!AA170</f>
        <v>0</v>
      </c>
      <c r="AD74" s="324">
        <f>+'Input Data Shift A'!AB170+'Input Data Shift B'!AB170</f>
        <v>0</v>
      </c>
      <c r="AE74" s="324">
        <f>+'Input Data Shift A'!AC170+'Input Data Shift B'!AC170</f>
        <v>0</v>
      </c>
      <c r="AF74" s="324">
        <f>+'Input Data Shift A'!AD170+'Input Data Shift B'!AD170</f>
        <v>0</v>
      </c>
      <c r="AG74" s="324">
        <f>+'Input Data Shift A'!AE170+'Input Data Shift B'!AE170</f>
        <v>0</v>
      </c>
      <c r="AH74" s="324">
        <f>+'Input Data Shift A'!AF170+'Input Data Shift B'!AF170</f>
        <v>0</v>
      </c>
      <c r="AI74" s="324">
        <f>+'Input Data Shift A'!AG170+'Input Data Shift B'!AG170</f>
        <v>0</v>
      </c>
      <c r="AJ74" s="324">
        <f>+'Input Data Shift A'!AH170+'Input Data Shift B'!AH170</f>
        <v>0</v>
      </c>
      <c r="AK74" s="325">
        <f t="shared" si="5"/>
        <v>0</v>
      </c>
      <c r="AL74" s="186">
        <f t="shared" si="6"/>
        <v>0</v>
      </c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3"/>
      <c r="BG74" s="293"/>
      <c r="BH74" s="293"/>
      <c r="BI74" s="293"/>
      <c r="BJ74" s="293"/>
      <c r="BK74" s="293"/>
      <c r="BL74" s="293"/>
      <c r="BM74" s="293"/>
      <c r="BN74" s="293"/>
      <c r="BO74" s="293"/>
    </row>
    <row r="75" spans="1:67" ht="18" customHeight="1">
      <c r="A75" s="293"/>
      <c r="B75" s="293"/>
      <c r="C75" s="592"/>
      <c r="D75" s="310" t="s">
        <v>49</v>
      </c>
      <c r="E75" s="311" t="s">
        <v>50</v>
      </c>
      <c r="F75" s="323">
        <f>+'Input Data Shift A'!D171+'Input Data Shift B'!D171</f>
        <v>0</v>
      </c>
      <c r="G75" s="324">
        <f>+'Input Data Shift A'!E171+'Input Data Shift B'!E171</f>
        <v>0</v>
      </c>
      <c r="H75" s="324">
        <f>+'Input Data Shift A'!F171+'Input Data Shift B'!F171</f>
        <v>0</v>
      </c>
      <c r="I75" s="324">
        <f>+'Input Data Shift A'!G171+'Input Data Shift B'!G171</f>
        <v>0</v>
      </c>
      <c r="J75" s="324">
        <f>+'Input Data Shift A'!H171+'Input Data Shift B'!H171</f>
        <v>0</v>
      </c>
      <c r="K75" s="324">
        <f>+'Input Data Shift A'!I171+'Input Data Shift B'!I171</f>
        <v>0</v>
      </c>
      <c r="L75" s="324">
        <f>+'Input Data Shift A'!J171+'Input Data Shift B'!J171</f>
        <v>0</v>
      </c>
      <c r="M75" s="324">
        <f>+'Input Data Shift A'!K171+'Input Data Shift B'!K171</f>
        <v>0</v>
      </c>
      <c r="N75" s="324">
        <f>+'Input Data Shift A'!L171+'Input Data Shift B'!L171</f>
        <v>0</v>
      </c>
      <c r="O75" s="324">
        <f>+'Input Data Shift A'!M171+'Input Data Shift B'!M171</f>
        <v>0</v>
      </c>
      <c r="P75" s="324">
        <f>+'Input Data Shift A'!N171+'Input Data Shift B'!N171</f>
        <v>0</v>
      </c>
      <c r="Q75" s="324">
        <f>+'Input Data Shift A'!O171+'Input Data Shift B'!O171</f>
        <v>0</v>
      </c>
      <c r="R75" s="324">
        <f>+'Input Data Shift A'!P171+'Input Data Shift B'!P171</f>
        <v>0</v>
      </c>
      <c r="S75" s="324">
        <f>+'Input Data Shift A'!Q171+'Input Data Shift B'!Q171</f>
        <v>0</v>
      </c>
      <c r="T75" s="324">
        <f>+'Input Data Shift A'!R171+'Input Data Shift B'!R171</f>
        <v>0</v>
      </c>
      <c r="U75" s="324">
        <f>+'Input Data Shift A'!S171+'Input Data Shift B'!S171</f>
        <v>0</v>
      </c>
      <c r="V75" s="324">
        <f>+'Input Data Shift A'!T171+'Input Data Shift B'!T171</f>
        <v>0</v>
      </c>
      <c r="W75" s="324">
        <f>+'Input Data Shift A'!U171+'Input Data Shift B'!U171</f>
        <v>0</v>
      </c>
      <c r="X75" s="324">
        <f>+'Input Data Shift A'!V171+'Input Data Shift B'!V171</f>
        <v>0</v>
      </c>
      <c r="Y75" s="324">
        <f>+'Input Data Shift A'!W171+'Input Data Shift B'!W171</f>
        <v>0</v>
      </c>
      <c r="Z75" s="324">
        <f>+'Input Data Shift A'!X171+'Input Data Shift B'!X171</f>
        <v>0</v>
      </c>
      <c r="AA75" s="324">
        <f>+'Input Data Shift A'!Y171+'Input Data Shift B'!Y171</f>
        <v>0</v>
      </c>
      <c r="AB75" s="324">
        <f>+'Input Data Shift A'!Z171+'Input Data Shift B'!Z171</f>
        <v>0</v>
      </c>
      <c r="AC75" s="324">
        <f>+'Input Data Shift A'!AA171+'Input Data Shift B'!AA171</f>
        <v>0</v>
      </c>
      <c r="AD75" s="324">
        <f>+'Input Data Shift A'!AB171+'Input Data Shift B'!AB171</f>
        <v>0</v>
      </c>
      <c r="AE75" s="324">
        <f>+'Input Data Shift A'!AC171+'Input Data Shift B'!AC171</f>
        <v>0</v>
      </c>
      <c r="AF75" s="324">
        <f>+'Input Data Shift A'!AD171+'Input Data Shift B'!AD171</f>
        <v>0</v>
      </c>
      <c r="AG75" s="324">
        <f>+'Input Data Shift A'!AE171+'Input Data Shift B'!AE171</f>
        <v>0</v>
      </c>
      <c r="AH75" s="324">
        <f>+'Input Data Shift A'!AF171+'Input Data Shift B'!AF171</f>
        <v>0</v>
      </c>
      <c r="AI75" s="324">
        <f>+'Input Data Shift A'!AG171+'Input Data Shift B'!AG171</f>
        <v>0</v>
      </c>
      <c r="AJ75" s="324">
        <f>+'Input Data Shift A'!AH171+'Input Data Shift B'!AH171</f>
        <v>0</v>
      </c>
      <c r="AK75" s="325">
        <f t="shared" si="5"/>
        <v>0</v>
      </c>
      <c r="AL75" s="186">
        <f t="shared" si="6"/>
        <v>0</v>
      </c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3"/>
      <c r="BG75" s="293"/>
      <c r="BH75" s="293"/>
      <c r="BI75" s="293"/>
      <c r="BJ75" s="293"/>
      <c r="BK75" s="293"/>
      <c r="BL75" s="293"/>
      <c r="BM75" s="293"/>
      <c r="BN75" s="293"/>
      <c r="BO75" s="293"/>
    </row>
    <row r="76" spans="1:67" ht="25.5">
      <c r="C76" s="592"/>
      <c r="D76" s="310" t="s">
        <v>51</v>
      </c>
      <c r="E76" s="311" t="s">
        <v>52</v>
      </c>
      <c r="F76" s="323">
        <f>+'Input Data Shift A'!D172+'Input Data Shift B'!D172</f>
        <v>0</v>
      </c>
      <c r="G76" s="324">
        <f>+'Input Data Shift A'!E172+'Input Data Shift B'!E172</f>
        <v>0</v>
      </c>
      <c r="H76" s="324">
        <f>+'Input Data Shift A'!F172+'Input Data Shift B'!F172</f>
        <v>0</v>
      </c>
      <c r="I76" s="324">
        <f>+'Input Data Shift A'!G172+'Input Data Shift B'!G172</f>
        <v>0</v>
      </c>
      <c r="J76" s="324">
        <f>+'Input Data Shift A'!H172+'Input Data Shift B'!H172</f>
        <v>0</v>
      </c>
      <c r="K76" s="324">
        <f>+'Input Data Shift A'!I172+'Input Data Shift B'!I172</f>
        <v>0</v>
      </c>
      <c r="L76" s="324">
        <f>+'Input Data Shift A'!J172+'Input Data Shift B'!J172</f>
        <v>0</v>
      </c>
      <c r="M76" s="324">
        <f>+'Input Data Shift A'!K172+'Input Data Shift B'!K172</f>
        <v>0</v>
      </c>
      <c r="N76" s="324">
        <f>+'Input Data Shift A'!L172+'Input Data Shift B'!L172</f>
        <v>0</v>
      </c>
      <c r="O76" s="324">
        <f>+'Input Data Shift A'!M172+'Input Data Shift B'!M172</f>
        <v>0</v>
      </c>
      <c r="P76" s="324">
        <f>+'Input Data Shift A'!N172+'Input Data Shift B'!N172</f>
        <v>0</v>
      </c>
      <c r="Q76" s="324">
        <f>+'Input Data Shift A'!O172+'Input Data Shift B'!O172</f>
        <v>0</v>
      </c>
      <c r="R76" s="324">
        <f>+'Input Data Shift A'!P172+'Input Data Shift B'!P172</f>
        <v>0</v>
      </c>
      <c r="S76" s="324">
        <f>+'Input Data Shift A'!Q172+'Input Data Shift B'!Q172</f>
        <v>0</v>
      </c>
      <c r="T76" s="324">
        <f>+'Input Data Shift A'!R172+'Input Data Shift B'!R172</f>
        <v>0</v>
      </c>
      <c r="U76" s="324">
        <f>+'Input Data Shift A'!S172+'Input Data Shift B'!S172</f>
        <v>0</v>
      </c>
      <c r="V76" s="324">
        <f>+'Input Data Shift A'!T172+'Input Data Shift B'!T172</f>
        <v>0</v>
      </c>
      <c r="W76" s="324">
        <f>+'Input Data Shift A'!U172+'Input Data Shift B'!U172</f>
        <v>0</v>
      </c>
      <c r="X76" s="324">
        <f>+'Input Data Shift A'!V172+'Input Data Shift B'!V172</f>
        <v>0</v>
      </c>
      <c r="Y76" s="324">
        <f>+'Input Data Shift A'!W172+'Input Data Shift B'!W172</f>
        <v>0</v>
      </c>
      <c r="Z76" s="324">
        <f>+'Input Data Shift A'!X172+'Input Data Shift B'!X172</f>
        <v>0</v>
      </c>
      <c r="AA76" s="324">
        <f>+'Input Data Shift A'!Y172+'Input Data Shift B'!Y172</f>
        <v>0</v>
      </c>
      <c r="AB76" s="324">
        <f>+'Input Data Shift A'!Z172+'Input Data Shift B'!Z172</f>
        <v>0</v>
      </c>
      <c r="AC76" s="324">
        <f>+'Input Data Shift A'!AA172+'Input Data Shift B'!AA172</f>
        <v>0</v>
      </c>
      <c r="AD76" s="324">
        <f>+'Input Data Shift A'!AB172+'Input Data Shift B'!AB172</f>
        <v>0</v>
      </c>
      <c r="AE76" s="324">
        <f>+'Input Data Shift A'!AC172+'Input Data Shift B'!AC172</f>
        <v>0</v>
      </c>
      <c r="AF76" s="324">
        <f>+'Input Data Shift A'!AD172+'Input Data Shift B'!AD172</f>
        <v>0</v>
      </c>
      <c r="AG76" s="324">
        <f>+'Input Data Shift A'!AE172+'Input Data Shift B'!AE172</f>
        <v>0</v>
      </c>
      <c r="AH76" s="324">
        <f>+'Input Data Shift A'!AF172+'Input Data Shift B'!AF172</f>
        <v>0</v>
      </c>
      <c r="AI76" s="324">
        <f>+'Input Data Shift A'!AG172+'Input Data Shift B'!AG172</f>
        <v>0</v>
      </c>
      <c r="AJ76" s="324">
        <f>+'Input Data Shift A'!AH172+'Input Data Shift B'!AH172</f>
        <v>0</v>
      </c>
      <c r="AK76" s="325">
        <f t="shared" si="5"/>
        <v>0</v>
      </c>
      <c r="AL76" s="186">
        <f t="shared" si="6"/>
        <v>0</v>
      </c>
    </row>
    <row r="77" spans="1:67" ht="25.5">
      <c r="C77" s="592"/>
      <c r="D77" s="310" t="s">
        <v>53</v>
      </c>
      <c r="E77" s="311" t="s">
        <v>54</v>
      </c>
      <c r="F77" s="323">
        <f>+'Input Data Shift A'!D173+'Input Data Shift B'!D173</f>
        <v>0</v>
      </c>
      <c r="G77" s="324">
        <f>+'Input Data Shift A'!E173+'Input Data Shift B'!E173</f>
        <v>0</v>
      </c>
      <c r="H77" s="324">
        <f>+'Input Data Shift A'!F173+'Input Data Shift B'!F173</f>
        <v>0</v>
      </c>
      <c r="I77" s="324">
        <f>+'Input Data Shift A'!G173+'Input Data Shift B'!G173</f>
        <v>0</v>
      </c>
      <c r="J77" s="324">
        <f>+'Input Data Shift A'!H173+'Input Data Shift B'!H173</f>
        <v>0</v>
      </c>
      <c r="K77" s="324">
        <f>+'Input Data Shift A'!I173+'Input Data Shift B'!I173</f>
        <v>0</v>
      </c>
      <c r="L77" s="324">
        <f>+'Input Data Shift A'!J173+'Input Data Shift B'!J173</f>
        <v>0</v>
      </c>
      <c r="M77" s="324">
        <f>+'Input Data Shift A'!K173+'Input Data Shift B'!K173</f>
        <v>0</v>
      </c>
      <c r="N77" s="324">
        <f>+'Input Data Shift A'!L173+'Input Data Shift B'!L173</f>
        <v>0</v>
      </c>
      <c r="O77" s="324">
        <f>+'Input Data Shift A'!M173+'Input Data Shift B'!M173</f>
        <v>0</v>
      </c>
      <c r="P77" s="324">
        <f>+'Input Data Shift A'!N173+'Input Data Shift B'!N173</f>
        <v>0</v>
      </c>
      <c r="Q77" s="324">
        <f>+'Input Data Shift A'!O173+'Input Data Shift B'!O173</f>
        <v>0</v>
      </c>
      <c r="R77" s="324">
        <f>+'Input Data Shift A'!P173+'Input Data Shift B'!P173</f>
        <v>0</v>
      </c>
      <c r="S77" s="324">
        <f>+'Input Data Shift A'!Q173+'Input Data Shift B'!Q173</f>
        <v>0</v>
      </c>
      <c r="T77" s="324">
        <f>+'Input Data Shift A'!R173+'Input Data Shift B'!R173</f>
        <v>0</v>
      </c>
      <c r="U77" s="324">
        <f>+'Input Data Shift A'!S173+'Input Data Shift B'!S173</f>
        <v>0</v>
      </c>
      <c r="V77" s="324">
        <f>+'Input Data Shift A'!T173+'Input Data Shift B'!T173</f>
        <v>0</v>
      </c>
      <c r="W77" s="324">
        <f>+'Input Data Shift A'!U173+'Input Data Shift B'!U173</f>
        <v>0</v>
      </c>
      <c r="X77" s="324">
        <f>+'Input Data Shift A'!V173+'Input Data Shift B'!V173</f>
        <v>0</v>
      </c>
      <c r="Y77" s="324">
        <f>+'Input Data Shift A'!W173+'Input Data Shift B'!W173</f>
        <v>0</v>
      </c>
      <c r="Z77" s="324">
        <f>+'Input Data Shift A'!X173+'Input Data Shift B'!X173</f>
        <v>0</v>
      </c>
      <c r="AA77" s="324">
        <f>+'Input Data Shift A'!Y173+'Input Data Shift B'!Y173</f>
        <v>0</v>
      </c>
      <c r="AB77" s="324">
        <f>+'Input Data Shift A'!Z173+'Input Data Shift B'!Z173</f>
        <v>0</v>
      </c>
      <c r="AC77" s="324">
        <f>+'Input Data Shift A'!AA173+'Input Data Shift B'!AA173</f>
        <v>0</v>
      </c>
      <c r="AD77" s="324">
        <f>+'Input Data Shift A'!AB173+'Input Data Shift B'!AB173</f>
        <v>0</v>
      </c>
      <c r="AE77" s="324">
        <f>+'Input Data Shift A'!AC173+'Input Data Shift B'!AC173</f>
        <v>0</v>
      </c>
      <c r="AF77" s="324">
        <f>+'Input Data Shift A'!AD173+'Input Data Shift B'!AD173</f>
        <v>0</v>
      </c>
      <c r="AG77" s="324">
        <f>+'Input Data Shift A'!AE173+'Input Data Shift B'!AE173</f>
        <v>0</v>
      </c>
      <c r="AH77" s="324">
        <f>+'Input Data Shift A'!AF173+'Input Data Shift B'!AF173</f>
        <v>0</v>
      </c>
      <c r="AI77" s="324">
        <f>+'Input Data Shift A'!AG173+'Input Data Shift B'!AG173</f>
        <v>0</v>
      </c>
      <c r="AJ77" s="324">
        <f>+'Input Data Shift A'!AH173+'Input Data Shift B'!AH173</f>
        <v>0</v>
      </c>
      <c r="AK77" s="325">
        <f t="shared" si="5"/>
        <v>0</v>
      </c>
      <c r="AL77" s="186">
        <f t="shared" si="6"/>
        <v>0</v>
      </c>
    </row>
    <row r="78" spans="1:67" ht="17.25" customHeight="1">
      <c r="A78" s="293"/>
      <c r="B78" s="293"/>
      <c r="C78" s="592"/>
      <c r="D78" s="310" t="s">
        <v>55</v>
      </c>
      <c r="E78" s="311" t="s">
        <v>56</v>
      </c>
      <c r="F78" s="323">
        <f>+'Input Data Shift A'!D174+'Input Data Shift B'!D174</f>
        <v>0</v>
      </c>
      <c r="G78" s="324">
        <f>+'Input Data Shift A'!E174+'Input Data Shift B'!E174</f>
        <v>0</v>
      </c>
      <c r="H78" s="324">
        <f>+'Input Data Shift A'!F174+'Input Data Shift B'!F174</f>
        <v>0</v>
      </c>
      <c r="I78" s="324">
        <f>+'Input Data Shift A'!G174+'Input Data Shift B'!G174</f>
        <v>0</v>
      </c>
      <c r="J78" s="324">
        <f>+'Input Data Shift A'!H174+'Input Data Shift B'!H174</f>
        <v>0</v>
      </c>
      <c r="K78" s="324">
        <f>+'Input Data Shift A'!I174+'Input Data Shift B'!I174</f>
        <v>0</v>
      </c>
      <c r="L78" s="324">
        <f>+'Input Data Shift A'!J174+'Input Data Shift B'!J174</f>
        <v>0</v>
      </c>
      <c r="M78" s="324">
        <f>+'Input Data Shift A'!K174+'Input Data Shift B'!K174</f>
        <v>0</v>
      </c>
      <c r="N78" s="324">
        <f>+'Input Data Shift A'!L174+'Input Data Shift B'!L174</f>
        <v>0</v>
      </c>
      <c r="O78" s="324">
        <f>+'Input Data Shift A'!M174+'Input Data Shift B'!M174</f>
        <v>0</v>
      </c>
      <c r="P78" s="324">
        <f>+'Input Data Shift A'!N174+'Input Data Shift B'!N174</f>
        <v>0</v>
      </c>
      <c r="Q78" s="324">
        <f>+'Input Data Shift A'!O174+'Input Data Shift B'!O174</f>
        <v>0</v>
      </c>
      <c r="R78" s="324">
        <f>+'Input Data Shift A'!P174+'Input Data Shift B'!P174</f>
        <v>0</v>
      </c>
      <c r="S78" s="324">
        <f>+'Input Data Shift A'!Q174+'Input Data Shift B'!Q174</f>
        <v>0</v>
      </c>
      <c r="T78" s="324">
        <f>+'Input Data Shift A'!R174+'Input Data Shift B'!R174</f>
        <v>0</v>
      </c>
      <c r="U78" s="324">
        <f>+'Input Data Shift A'!S174+'Input Data Shift B'!S174</f>
        <v>0</v>
      </c>
      <c r="V78" s="324">
        <f>+'Input Data Shift A'!T174+'Input Data Shift B'!T174</f>
        <v>0</v>
      </c>
      <c r="W78" s="324">
        <f>+'Input Data Shift A'!U174+'Input Data Shift B'!U174</f>
        <v>0</v>
      </c>
      <c r="X78" s="324">
        <f>+'Input Data Shift A'!V174+'Input Data Shift B'!V174</f>
        <v>0</v>
      </c>
      <c r="Y78" s="324">
        <f>+'Input Data Shift A'!W174+'Input Data Shift B'!W174</f>
        <v>0</v>
      </c>
      <c r="Z78" s="324">
        <f>+'Input Data Shift A'!X174+'Input Data Shift B'!X174</f>
        <v>0</v>
      </c>
      <c r="AA78" s="324">
        <f>+'Input Data Shift A'!Y174+'Input Data Shift B'!Y174</f>
        <v>0</v>
      </c>
      <c r="AB78" s="324">
        <f>+'Input Data Shift A'!Z174+'Input Data Shift B'!Z174</f>
        <v>0</v>
      </c>
      <c r="AC78" s="324">
        <f>+'Input Data Shift A'!AA174+'Input Data Shift B'!AA174</f>
        <v>0</v>
      </c>
      <c r="AD78" s="324">
        <f>+'Input Data Shift A'!AB174+'Input Data Shift B'!AB174</f>
        <v>0</v>
      </c>
      <c r="AE78" s="324">
        <f>+'Input Data Shift A'!AC174+'Input Data Shift B'!AC174</f>
        <v>0</v>
      </c>
      <c r="AF78" s="324">
        <f>+'Input Data Shift A'!AD174+'Input Data Shift B'!AD174</f>
        <v>0</v>
      </c>
      <c r="AG78" s="324">
        <f>+'Input Data Shift A'!AE174+'Input Data Shift B'!AE174</f>
        <v>0</v>
      </c>
      <c r="AH78" s="324">
        <f>+'Input Data Shift A'!AF174+'Input Data Shift B'!AF174</f>
        <v>0</v>
      </c>
      <c r="AI78" s="324">
        <f>+'Input Data Shift A'!AG174+'Input Data Shift B'!AG174</f>
        <v>0</v>
      </c>
      <c r="AJ78" s="324">
        <f>+'Input Data Shift A'!AH174+'Input Data Shift B'!AH174</f>
        <v>0</v>
      </c>
      <c r="AK78" s="325">
        <f t="shared" si="5"/>
        <v>0</v>
      </c>
      <c r="AL78" s="186">
        <f t="shared" si="6"/>
        <v>0</v>
      </c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3"/>
      <c r="BG78" s="293"/>
      <c r="BH78" s="293"/>
      <c r="BI78" s="293"/>
      <c r="BJ78" s="293"/>
      <c r="BK78" s="293"/>
      <c r="BL78" s="293"/>
      <c r="BM78" s="293"/>
      <c r="BN78" s="293"/>
      <c r="BO78" s="293"/>
    </row>
    <row r="79" spans="1:67" ht="17.25" customHeight="1">
      <c r="A79" s="293"/>
      <c r="B79" s="293"/>
      <c r="C79" s="592"/>
      <c r="D79" s="310" t="s">
        <v>57</v>
      </c>
      <c r="E79" s="311" t="s">
        <v>58</v>
      </c>
      <c r="F79" s="323">
        <f>+'Input Data Shift A'!D175+'Input Data Shift B'!D175</f>
        <v>0</v>
      </c>
      <c r="G79" s="324">
        <f>+'Input Data Shift A'!E175+'Input Data Shift B'!E175</f>
        <v>0</v>
      </c>
      <c r="H79" s="324">
        <f>+'Input Data Shift A'!F175+'Input Data Shift B'!F175</f>
        <v>0</v>
      </c>
      <c r="I79" s="324">
        <f>+'Input Data Shift A'!G175+'Input Data Shift B'!G175</f>
        <v>0</v>
      </c>
      <c r="J79" s="324">
        <f>+'Input Data Shift A'!H175+'Input Data Shift B'!H175</f>
        <v>0</v>
      </c>
      <c r="K79" s="324">
        <f>+'Input Data Shift A'!I175+'Input Data Shift B'!I175</f>
        <v>0</v>
      </c>
      <c r="L79" s="324">
        <f>+'Input Data Shift A'!J175+'Input Data Shift B'!J175</f>
        <v>0</v>
      </c>
      <c r="M79" s="324">
        <f>+'Input Data Shift A'!K175+'Input Data Shift B'!K175</f>
        <v>0</v>
      </c>
      <c r="N79" s="324">
        <f>+'Input Data Shift A'!L175+'Input Data Shift B'!L175</f>
        <v>0</v>
      </c>
      <c r="O79" s="324">
        <f>+'Input Data Shift A'!M175+'Input Data Shift B'!M175</f>
        <v>0</v>
      </c>
      <c r="P79" s="324">
        <f>+'Input Data Shift A'!N175+'Input Data Shift B'!N175</f>
        <v>0</v>
      </c>
      <c r="Q79" s="324">
        <f>+'Input Data Shift A'!O175+'Input Data Shift B'!O175</f>
        <v>0</v>
      </c>
      <c r="R79" s="324">
        <f>+'Input Data Shift A'!P175+'Input Data Shift B'!P175</f>
        <v>0</v>
      </c>
      <c r="S79" s="324">
        <f>+'Input Data Shift A'!Q175+'Input Data Shift B'!Q175</f>
        <v>0</v>
      </c>
      <c r="T79" s="324">
        <f>+'Input Data Shift A'!R175+'Input Data Shift B'!R175</f>
        <v>0</v>
      </c>
      <c r="U79" s="324">
        <f>+'Input Data Shift A'!S175+'Input Data Shift B'!S175</f>
        <v>0</v>
      </c>
      <c r="V79" s="324">
        <f>+'Input Data Shift A'!T175+'Input Data Shift B'!T175</f>
        <v>0</v>
      </c>
      <c r="W79" s="324">
        <f>+'Input Data Shift A'!U175+'Input Data Shift B'!U175</f>
        <v>0</v>
      </c>
      <c r="X79" s="324">
        <f>+'Input Data Shift A'!V175+'Input Data Shift B'!V175</f>
        <v>0</v>
      </c>
      <c r="Y79" s="324">
        <f>+'Input Data Shift A'!W175+'Input Data Shift B'!W175</f>
        <v>0</v>
      </c>
      <c r="Z79" s="324">
        <f>+'Input Data Shift A'!X175+'Input Data Shift B'!X175</f>
        <v>0</v>
      </c>
      <c r="AA79" s="324">
        <f>+'Input Data Shift A'!Y175+'Input Data Shift B'!Y175</f>
        <v>0</v>
      </c>
      <c r="AB79" s="324">
        <f>+'Input Data Shift A'!Z175+'Input Data Shift B'!Z175</f>
        <v>0</v>
      </c>
      <c r="AC79" s="324">
        <f>+'Input Data Shift A'!AA175+'Input Data Shift B'!AA175</f>
        <v>0</v>
      </c>
      <c r="AD79" s="324">
        <f>+'Input Data Shift A'!AB175+'Input Data Shift B'!AB175</f>
        <v>0</v>
      </c>
      <c r="AE79" s="324">
        <f>+'Input Data Shift A'!AC175+'Input Data Shift B'!AC175</f>
        <v>0</v>
      </c>
      <c r="AF79" s="324">
        <f>+'Input Data Shift A'!AD175+'Input Data Shift B'!AD175</f>
        <v>0</v>
      </c>
      <c r="AG79" s="324">
        <f>+'Input Data Shift A'!AE175+'Input Data Shift B'!AE175</f>
        <v>0</v>
      </c>
      <c r="AH79" s="324">
        <f>+'Input Data Shift A'!AF175+'Input Data Shift B'!AF175</f>
        <v>0</v>
      </c>
      <c r="AI79" s="324">
        <f>+'Input Data Shift A'!AG175+'Input Data Shift B'!AG175</f>
        <v>0</v>
      </c>
      <c r="AJ79" s="324">
        <f>+'Input Data Shift A'!AH175+'Input Data Shift B'!AH175</f>
        <v>0</v>
      </c>
      <c r="AK79" s="325">
        <f t="shared" si="5"/>
        <v>0</v>
      </c>
      <c r="AL79" s="186">
        <f t="shared" si="6"/>
        <v>0</v>
      </c>
      <c r="AM79" s="293"/>
      <c r="AN79" s="293"/>
      <c r="AO79" s="293"/>
      <c r="AP79" s="293"/>
      <c r="AQ79" s="293"/>
      <c r="AR79" s="293"/>
      <c r="AS79" s="293"/>
      <c r="AT79" s="293"/>
      <c r="AU79" s="293"/>
      <c r="AV79" s="293"/>
      <c r="AW79" s="293"/>
      <c r="AX79" s="293"/>
      <c r="AY79" s="293"/>
      <c r="AZ79" s="293"/>
      <c r="BA79" s="293"/>
      <c r="BB79" s="293"/>
      <c r="BC79" s="293"/>
      <c r="BD79" s="293"/>
      <c r="BE79" s="293"/>
      <c r="BF79" s="293"/>
      <c r="BG79" s="293"/>
      <c r="BH79" s="293"/>
      <c r="BI79" s="293"/>
      <c r="BJ79" s="293"/>
      <c r="BK79" s="293"/>
      <c r="BL79" s="293"/>
      <c r="BM79" s="293"/>
      <c r="BN79" s="293"/>
      <c r="BO79" s="293"/>
    </row>
    <row r="80" spans="1:67" ht="17.25" customHeight="1">
      <c r="A80" s="293"/>
      <c r="B80" s="293"/>
      <c r="C80" s="592"/>
      <c r="D80" s="310" t="s">
        <v>59</v>
      </c>
      <c r="E80" s="311" t="s">
        <v>60</v>
      </c>
      <c r="F80" s="323">
        <f>+'Input Data Shift A'!D176+'Input Data Shift B'!D176</f>
        <v>0</v>
      </c>
      <c r="G80" s="324">
        <f>+'Input Data Shift A'!E176+'Input Data Shift B'!E176</f>
        <v>0</v>
      </c>
      <c r="H80" s="324">
        <f>+'Input Data Shift A'!F176+'Input Data Shift B'!F176</f>
        <v>0</v>
      </c>
      <c r="I80" s="324">
        <f>+'Input Data Shift A'!G176+'Input Data Shift B'!G176</f>
        <v>0</v>
      </c>
      <c r="J80" s="324">
        <f>+'Input Data Shift A'!H176+'Input Data Shift B'!H176</f>
        <v>0</v>
      </c>
      <c r="K80" s="324">
        <f>+'Input Data Shift A'!I176+'Input Data Shift B'!I176</f>
        <v>0</v>
      </c>
      <c r="L80" s="324">
        <f>+'Input Data Shift A'!J176+'Input Data Shift B'!J176</f>
        <v>0</v>
      </c>
      <c r="M80" s="324">
        <f>+'Input Data Shift A'!K176+'Input Data Shift B'!K176</f>
        <v>0</v>
      </c>
      <c r="N80" s="324">
        <f>+'Input Data Shift A'!L176+'Input Data Shift B'!L176</f>
        <v>0</v>
      </c>
      <c r="O80" s="324">
        <f>+'Input Data Shift A'!M176+'Input Data Shift B'!M176</f>
        <v>0</v>
      </c>
      <c r="P80" s="324">
        <f>+'Input Data Shift A'!N176+'Input Data Shift B'!N176</f>
        <v>0</v>
      </c>
      <c r="Q80" s="324">
        <f>+'Input Data Shift A'!O176+'Input Data Shift B'!O176</f>
        <v>0</v>
      </c>
      <c r="R80" s="324">
        <f>+'Input Data Shift A'!P176+'Input Data Shift B'!P176</f>
        <v>0</v>
      </c>
      <c r="S80" s="324">
        <f>+'Input Data Shift A'!Q176+'Input Data Shift B'!Q176</f>
        <v>0</v>
      </c>
      <c r="T80" s="324">
        <f>+'Input Data Shift A'!R176+'Input Data Shift B'!R176</f>
        <v>0</v>
      </c>
      <c r="U80" s="324">
        <f>+'Input Data Shift A'!S176+'Input Data Shift B'!S176</f>
        <v>0</v>
      </c>
      <c r="V80" s="324">
        <f>+'Input Data Shift A'!T176+'Input Data Shift B'!T176</f>
        <v>0</v>
      </c>
      <c r="W80" s="324">
        <f>+'Input Data Shift A'!U176+'Input Data Shift B'!U176</f>
        <v>0</v>
      </c>
      <c r="X80" s="324">
        <f>+'Input Data Shift A'!V176+'Input Data Shift B'!V176</f>
        <v>0</v>
      </c>
      <c r="Y80" s="324">
        <f>+'Input Data Shift A'!W176+'Input Data Shift B'!W176</f>
        <v>0</v>
      </c>
      <c r="Z80" s="324">
        <f>+'Input Data Shift A'!X176+'Input Data Shift B'!X176</f>
        <v>0</v>
      </c>
      <c r="AA80" s="324">
        <f>+'Input Data Shift A'!Y176+'Input Data Shift B'!Y176</f>
        <v>0</v>
      </c>
      <c r="AB80" s="324">
        <f>+'Input Data Shift A'!Z176+'Input Data Shift B'!Z176</f>
        <v>0</v>
      </c>
      <c r="AC80" s="324">
        <f>+'Input Data Shift A'!AA176+'Input Data Shift B'!AA176</f>
        <v>0</v>
      </c>
      <c r="AD80" s="324">
        <f>+'Input Data Shift A'!AB176+'Input Data Shift B'!AB176</f>
        <v>0</v>
      </c>
      <c r="AE80" s="324">
        <f>+'Input Data Shift A'!AC176+'Input Data Shift B'!AC176</f>
        <v>0</v>
      </c>
      <c r="AF80" s="324">
        <f>+'Input Data Shift A'!AD176+'Input Data Shift B'!AD176</f>
        <v>0</v>
      </c>
      <c r="AG80" s="324">
        <f>+'Input Data Shift A'!AE176+'Input Data Shift B'!AE176</f>
        <v>0</v>
      </c>
      <c r="AH80" s="324">
        <f>+'Input Data Shift A'!AF176+'Input Data Shift B'!AF176</f>
        <v>0</v>
      </c>
      <c r="AI80" s="324">
        <f>+'Input Data Shift A'!AG176+'Input Data Shift B'!AG176</f>
        <v>0</v>
      </c>
      <c r="AJ80" s="324">
        <f>+'Input Data Shift A'!AH176+'Input Data Shift B'!AH176</f>
        <v>0</v>
      </c>
      <c r="AK80" s="325">
        <f t="shared" si="5"/>
        <v>0</v>
      </c>
      <c r="AL80" s="186">
        <f t="shared" si="6"/>
        <v>0</v>
      </c>
      <c r="AM80" s="293"/>
      <c r="AN80" s="293"/>
      <c r="AO80" s="293"/>
      <c r="AP80" s="293"/>
      <c r="AQ80" s="293"/>
      <c r="AR80" s="293"/>
      <c r="AS80" s="293"/>
      <c r="AT80" s="293"/>
      <c r="AU80" s="293"/>
      <c r="AV80" s="293"/>
      <c r="AW80" s="293"/>
      <c r="AX80" s="293"/>
      <c r="AY80" s="293"/>
      <c r="AZ80" s="293"/>
      <c r="BA80" s="293"/>
      <c r="BB80" s="293"/>
      <c r="BC80" s="293"/>
      <c r="BD80" s="293"/>
      <c r="BE80" s="293"/>
      <c r="BF80" s="293"/>
      <c r="BG80" s="293"/>
      <c r="BH80" s="293"/>
      <c r="BI80" s="293"/>
      <c r="BJ80" s="293"/>
      <c r="BK80" s="293"/>
      <c r="BL80" s="293"/>
      <c r="BM80" s="293"/>
      <c r="BN80" s="293"/>
      <c r="BO80" s="293"/>
    </row>
    <row r="81" spans="1:67" ht="17.25" customHeight="1">
      <c r="A81" s="293"/>
      <c r="B81" s="293"/>
      <c r="C81" s="592"/>
      <c r="D81" s="310" t="s">
        <v>61</v>
      </c>
      <c r="E81" s="311" t="s">
        <v>62</v>
      </c>
      <c r="F81" s="323">
        <f>+'Input Data Shift A'!D177+'Input Data Shift B'!D177</f>
        <v>0</v>
      </c>
      <c r="G81" s="324">
        <f>+'Input Data Shift A'!E177+'Input Data Shift B'!E177</f>
        <v>0</v>
      </c>
      <c r="H81" s="324">
        <f>+'Input Data Shift A'!F177+'Input Data Shift B'!F177</f>
        <v>0</v>
      </c>
      <c r="I81" s="324">
        <f>+'Input Data Shift A'!G177+'Input Data Shift B'!G177</f>
        <v>0</v>
      </c>
      <c r="J81" s="324">
        <f>+'Input Data Shift A'!H177+'Input Data Shift B'!H177</f>
        <v>0</v>
      </c>
      <c r="K81" s="324">
        <f>+'Input Data Shift A'!I177+'Input Data Shift B'!I177</f>
        <v>0</v>
      </c>
      <c r="L81" s="324">
        <f>+'Input Data Shift A'!J177+'Input Data Shift B'!J177</f>
        <v>0</v>
      </c>
      <c r="M81" s="324">
        <f>+'Input Data Shift A'!K177+'Input Data Shift B'!K177</f>
        <v>0</v>
      </c>
      <c r="N81" s="324">
        <f>+'Input Data Shift A'!L177+'Input Data Shift B'!L177</f>
        <v>0</v>
      </c>
      <c r="O81" s="324">
        <f>+'Input Data Shift A'!M177+'Input Data Shift B'!M177</f>
        <v>0</v>
      </c>
      <c r="P81" s="324">
        <f>+'Input Data Shift A'!N177+'Input Data Shift B'!N177</f>
        <v>0</v>
      </c>
      <c r="Q81" s="324">
        <f>+'Input Data Shift A'!O177+'Input Data Shift B'!O177</f>
        <v>0</v>
      </c>
      <c r="R81" s="324">
        <f>+'Input Data Shift A'!P177+'Input Data Shift B'!P177</f>
        <v>0</v>
      </c>
      <c r="S81" s="324">
        <f>+'Input Data Shift A'!Q177+'Input Data Shift B'!Q177</f>
        <v>0</v>
      </c>
      <c r="T81" s="324">
        <f>+'Input Data Shift A'!R177+'Input Data Shift B'!R177</f>
        <v>0</v>
      </c>
      <c r="U81" s="324">
        <f>+'Input Data Shift A'!S177+'Input Data Shift B'!S177</f>
        <v>0</v>
      </c>
      <c r="V81" s="324">
        <f>+'Input Data Shift A'!T177+'Input Data Shift B'!T177</f>
        <v>0</v>
      </c>
      <c r="W81" s="324">
        <f>+'Input Data Shift A'!U177+'Input Data Shift B'!U177</f>
        <v>0</v>
      </c>
      <c r="X81" s="324">
        <f>+'Input Data Shift A'!V177+'Input Data Shift B'!V177</f>
        <v>0</v>
      </c>
      <c r="Y81" s="324">
        <f>+'Input Data Shift A'!W177+'Input Data Shift B'!W177</f>
        <v>0</v>
      </c>
      <c r="Z81" s="324">
        <f>+'Input Data Shift A'!X177+'Input Data Shift B'!X177</f>
        <v>0</v>
      </c>
      <c r="AA81" s="324">
        <f>+'Input Data Shift A'!Y177+'Input Data Shift B'!Y177</f>
        <v>0</v>
      </c>
      <c r="AB81" s="324">
        <f>+'Input Data Shift A'!Z177+'Input Data Shift B'!Z177</f>
        <v>0</v>
      </c>
      <c r="AC81" s="324">
        <f>+'Input Data Shift A'!AA177+'Input Data Shift B'!AA177</f>
        <v>0</v>
      </c>
      <c r="AD81" s="324">
        <f>+'Input Data Shift A'!AB177+'Input Data Shift B'!AB177</f>
        <v>0</v>
      </c>
      <c r="AE81" s="324">
        <f>+'Input Data Shift A'!AC177+'Input Data Shift B'!AC177</f>
        <v>0</v>
      </c>
      <c r="AF81" s="324">
        <f>+'Input Data Shift A'!AD177+'Input Data Shift B'!AD177</f>
        <v>0</v>
      </c>
      <c r="AG81" s="324">
        <f>+'Input Data Shift A'!AE177+'Input Data Shift B'!AE177</f>
        <v>0</v>
      </c>
      <c r="AH81" s="324">
        <f>+'Input Data Shift A'!AF177+'Input Data Shift B'!AF177</f>
        <v>0</v>
      </c>
      <c r="AI81" s="324">
        <f>+'Input Data Shift A'!AG177+'Input Data Shift B'!AG177</f>
        <v>0</v>
      </c>
      <c r="AJ81" s="324">
        <f>+'Input Data Shift A'!AH177+'Input Data Shift B'!AH177</f>
        <v>0</v>
      </c>
      <c r="AK81" s="325">
        <f t="shared" si="5"/>
        <v>0</v>
      </c>
      <c r="AL81" s="186">
        <f t="shared" si="6"/>
        <v>0</v>
      </c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3"/>
      <c r="BG81" s="293"/>
      <c r="BH81" s="293"/>
      <c r="BI81" s="293"/>
      <c r="BJ81" s="293"/>
      <c r="BK81" s="293"/>
      <c r="BL81" s="293"/>
      <c r="BM81" s="293"/>
      <c r="BN81" s="293"/>
      <c r="BO81" s="293"/>
    </row>
    <row r="82" spans="1:67" ht="17.25" customHeight="1">
      <c r="A82" s="293"/>
      <c r="B82" s="293"/>
      <c r="C82" s="592"/>
      <c r="D82" s="310" t="s">
        <v>63</v>
      </c>
      <c r="E82" s="311" t="s">
        <v>64</v>
      </c>
      <c r="F82" s="326">
        <f>+'Input Data Shift A'!D178+'Input Data Shift B'!D178</f>
        <v>0</v>
      </c>
      <c r="G82" s="327">
        <f>+'Input Data Shift A'!E178+'Input Data Shift B'!E178</f>
        <v>0</v>
      </c>
      <c r="H82" s="327">
        <f>+'Input Data Shift A'!F178+'Input Data Shift B'!F178</f>
        <v>0</v>
      </c>
      <c r="I82" s="327">
        <f>+'Input Data Shift A'!G178+'Input Data Shift B'!G178</f>
        <v>0</v>
      </c>
      <c r="J82" s="327">
        <f>+'Input Data Shift A'!H178+'Input Data Shift B'!H178</f>
        <v>0</v>
      </c>
      <c r="K82" s="327">
        <f>+'Input Data Shift A'!I178+'Input Data Shift B'!I178</f>
        <v>0</v>
      </c>
      <c r="L82" s="327">
        <f>+'Input Data Shift A'!J178+'Input Data Shift B'!J178</f>
        <v>0</v>
      </c>
      <c r="M82" s="327">
        <f>+'Input Data Shift A'!K178+'Input Data Shift B'!K178</f>
        <v>0</v>
      </c>
      <c r="N82" s="327">
        <f>+'Input Data Shift A'!L178+'Input Data Shift B'!L178</f>
        <v>0</v>
      </c>
      <c r="O82" s="327">
        <f>+'Input Data Shift A'!M178+'Input Data Shift B'!M178</f>
        <v>0</v>
      </c>
      <c r="P82" s="327">
        <f>+'Input Data Shift A'!N178+'Input Data Shift B'!N178</f>
        <v>0</v>
      </c>
      <c r="Q82" s="327">
        <f>+'Input Data Shift A'!O178+'Input Data Shift B'!O178</f>
        <v>0</v>
      </c>
      <c r="R82" s="327">
        <f>+'Input Data Shift A'!P178+'Input Data Shift B'!P178</f>
        <v>0</v>
      </c>
      <c r="S82" s="327">
        <f>+'Input Data Shift A'!Q178+'Input Data Shift B'!Q178</f>
        <v>0</v>
      </c>
      <c r="T82" s="327">
        <f>+'Input Data Shift A'!R178+'Input Data Shift B'!R178</f>
        <v>0</v>
      </c>
      <c r="U82" s="327">
        <f>+'Input Data Shift A'!S178+'Input Data Shift B'!S178</f>
        <v>0</v>
      </c>
      <c r="V82" s="327">
        <f>+'Input Data Shift A'!T178+'Input Data Shift B'!T178</f>
        <v>0</v>
      </c>
      <c r="W82" s="327">
        <f>+'Input Data Shift A'!U178+'Input Data Shift B'!U178</f>
        <v>0</v>
      </c>
      <c r="X82" s="327">
        <f>+'Input Data Shift A'!V178+'Input Data Shift B'!V178</f>
        <v>0</v>
      </c>
      <c r="Y82" s="327">
        <f>+'Input Data Shift A'!W178+'Input Data Shift B'!W178</f>
        <v>0</v>
      </c>
      <c r="Z82" s="327">
        <f>+'Input Data Shift A'!X178+'Input Data Shift B'!X178</f>
        <v>0</v>
      </c>
      <c r="AA82" s="327">
        <f>+'Input Data Shift A'!Y178+'Input Data Shift B'!Y178</f>
        <v>0</v>
      </c>
      <c r="AB82" s="327">
        <f>+'Input Data Shift A'!Z178+'Input Data Shift B'!Z178</f>
        <v>0</v>
      </c>
      <c r="AC82" s="327">
        <f>+'Input Data Shift A'!AA178+'Input Data Shift B'!AA178</f>
        <v>0</v>
      </c>
      <c r="AD82" s="327">
        <f>+'Input Data Shift A'!AB178+'Input Data Shift B'!AB178</f>
        <v>0</v>
      </c>
      <c r="AE82" s="327">
        <f>+'Input Data Shift A'!AC178+'Input Data Shift B'!AC178</f>
        <v>0</v>
      </c>
      <c r="AF82" s="327">
        <f>+'Input Data Shift A'!AD178+'Input Data Shift B'!AD178</f>
        <v>0</v>
      </c>
      <c r="AG82" s="327">
        <f>+'Input Data Shift A'!AE178+'Input Data Shift B'!AE178</f>
        <v>0</v>
      </c>
      <c r="AH82" s="327">
        <f>+'Input Data Shift A'!AF178+'Input Data Shift B'!AF178</f>
        <v>0</v>
      </c>
      <c r="AI82" s="327">
        <f>+'Input Data Shift A'!AG178+'Input Data Shift B'!AG178</f>
        <v>0</v>
      </c>
      <c r="AJ82" s="327">
        <f>+'Input Data Shift A'!AH178+'Input Data Shift B'!AH178</f>
        <v>0</v>
      </c>
      <c r="AK82" s="328">
        <f t="shared" si="5"/>
        <v>0</v>
      </c>
      <c r="AL82" s="205">
        <f t="shared" si="6"/>
        <v>0</v>
      </c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3"/>
      <c r="AX82" s="293"/>
      <c r="AY82" s="293"/>
      <c r="AZ82" s="293"/>
      <c r="BA82" s="293"/>
      <c r="BB82" s="293"/>
      <c r="BC82" s="293"/>
      <c r="BD82" s="293"/>
      <c r="BE82" s="293"/>
      <c r="BF82" s="293"/>
      <c r="BG82" s="293"/>
      <c r="BH82" s="293"/>
      <c r="BI82" s="293"/>
      <c r="BJ82" s="293"/>
      <c r="BK82" s="293"/>
      <c r="BL82" s="293"/>
      <c r="BM82" s="293"/>
      <c r="BN82" s="293"/>
      <c r="BO82" s="293"/>
    </row>
    <row r="83" spans="1:67" ht="17.25" customHeight="1">
      <c r="A83" s="293"/>
      <c r="B83" s="293"/>
      <c r="C83" s="592"/>
      <c r="D83" s="593" t="s">
        <v>65</v>
      </c>
      <c r="E83" s="593"/>
      <c r="F83" s="329">
        <f t="shared" ref="F83:AJ83" si="7">SUM(F61:F82)</f>
        <v>0</v>
      </c>
      <c r="G83" s="330">
        <f t="shared" si="7"/>
        <v>0</v>
      </c>
      <c r="H83" s="330">
        <f t="shared" si="7"/>
        <v>0</v>
      </c>
      <c r="I83" s="330">
        <f t="shared" si="7"/>
        <v>0</v>
      </c>
      <c r="J83" s="330">
        <f t="shared" si="7"/>
        <v>0</v>
      </c>
      <c r="K83" s="330">
        <f t="shared" si="7"/>
        <v>0</v>
      </c>
      <c r="L83" s="330">
        <f t="shared" si="7"/>
        <v>27.5</v>
      </c>
      <c r="M83" s="330">
        <f t="shared" si="7"/>
        <v>0</v>
      </c>
      <c r="N83" s="330">
        <f t="shared" si="7"/>
        <v>0</v>
      </c>
      <c r="O83" s="330">
        <f t="shared" si="7"/>
        <v>0</v>
      </c>
      <c r="P83" s="330">
        <f t="shared" si="7"/>
        <v>0</v>
      </c>
      <c r="Q83" s="330">
        <f t="shared" si="7"/>
        <v>0</v>
      </c>
      <c r="R83" s="330">
        <f t="shared" si="7"/>
        <v>0</v>
      </c>
      <c r="S83" s="330">
        <f t="shared" si="7"/>
        <v>30</v>
      </c>
      <c r="T83" s="330">
        <f t="shared" si="7"/>
        <v>0</v>
      </c>
      <c r="U83" s="330">
        <f t="shared" si="7"/>
        <v>0</v>
      </c>
      <c r="V83" s="330">
        <f t="shared" si="7"/>
        <v>0</v>
      </c>
      <c r="W83" s="330">
        <f t="shared" si="7"/>
        <v>0</v>
      </c>
      <c r="X83" s="330">
        <f t="shared" si="7"/>
        <v>0</v>
      </c>
      <c r="Y83" s="330">
        <f t="shared" si="7"/>
        <v>0</v>
      </c>
      <c r="Z83" s="330">
        <f t="shared" si="7"/>
        <v>0</v>
      </c>
      <c r="AA83" s="330">
        <f t="shared" si="7"/>
        <v>0</v>
      </c>
      <c r="AB83" s="330">
        <f t="shared" si="7"/>
        <v>0</v>
      </c>
      <c r="AC83" s="330">
        <f t="shared" si="7"/>
        <v>0</v>
      </c>
      <c r="AD83" s="330">
        <f t="shared" si="7"/>
        <v>0</v>
      </c>
      <c r="AE83" s="330">
        <f t="shared" si="7"/>
        <v>0</v>
      </c>
      <c r="AF83" s="330">
        <f t="shared" si="7"/>
        <v>0</v>
      </c>
      <c r="AG83" s="330">
        <f t="shared" si="7"/>
        <v>0</v>
      </c>
      <c r="AH83" s="330">
        <f t="shared" si="7"/>
        <v>0</v>
      </c>
      <c r="AI83" s="330">
        <f t="shared" si="7"/>
        <v>0</v>
      </c>
      <c r="AJ83" s="330">
        <f t="shared" si="7"/>
        <v>0</v>
      </c>
      <c r="AK83" s="331">
        <f t="shared" si="5"/>
        <v>57.5</v>
      </c>
      <c r="AL83" s="332">
        <f>SUM(AL61:AL82)</f>
        <v>4.5329128892392587E-2</v>
      </c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3"/>
      <c r="BG83" s="293"/>
      <c r="BH83" s="293"/>
      <c r="BI83" s="293"/>
      <c r="BJ83" s="293"/>
      <c r="BK83" s="293"/>
      <c r="BL83" s="293"/>
      <c r="BM83" s="293"/>
      <c r="BN83" s="293"/>
      <c r="BO83" s="293"/>
    </row>
    <row r="84" spans="1:67" ht="17.25" customHeight="1">
      <c r="A84" s="293"/>
      <c r="B84" s="293"/>
      <c r="C84" s="568" t="s">
        <v>66</v>
      </c>
      <c r="D84" s="568"/>
      <c r="E84" s="333" t="s">
        <v>8</v>
      </c>
      <c r="F84" s="334">
        <f t="shared" ref="F84:AJ84" si="8">+F53+F57+F59-F60-F83</f>
        <v>80</v>
      </c>
      <c r="G84" s="335">
        <f t="shared" si="8"/>
        <v>0</v>
      </c>
      <c r="H84" s="335">
        <f t="shared" si="8"/>
        <v>95</v>
      </c>
      <c r="I84" s="335">
        <f t="shared" si="8"/>
        <v>85.5</v>
      </c>
      <c r="J84" s="335">
        <f t="shared" si="8"/>
        <v>95</v>
      </c>
      <c r="K84" s="335">
        <f t="shared" si="8"/>
        <v>93.5</v>
      </c>
      <c r="L84" s="335">
        <f t="shared" si="8"/>
        <v>65</v>
      </c>
      <c r="M84" s="335">
        <f t="shared" si="8"/>
        <v>0</v>
      </c>
      <c r="N84" s="335">
        <f t="shared" si="8"/>
        <v>32</v>
      </c>
      <c r="O84" s="335">
        <f t="shared" si="8"/>
        <v>95</v>
      </c>
      <c r="P84" s="335">
        <f t="shared" si="8"/>
        <v>95</v>
      </c>
      <c r="Q84" s="335">
        <f t="shared" si="8"/>
        <v>95</v>
      </c>
      <c r="R84" s="335">
        <f t="shared" si="8"/>
        <v>95</v>
      </c>
      <c r="S84" s="335">
        <f t="shared" si="8"/>
        <v>62.5</v>
      </c>
      <c r="T84" s="335">
        <f t="shared" si="8"/>
        <v>0</v>
      </c>
      <c r="U84" s="335">
        <f t="shared" si="8"/>
        <v>40</v>
      </c>
      <c r="V84" s="335">
        <f t="shared" si="8"/>
        <v>87.5</v>
      </c>
      <c r="W84" s="335">
        <f t="shared" si="8"/>
        <v>95</v>
      </c>
      <c r="X84" s="335">
        <f t="shared" si="8"/>
        <v>0</v>
      </c>
      <c r="Y84" s="335">
        <f t="shared" si="8"/>
        <v>0</v>
      </c>
      <c r="Z84" s="335">
        <f t="shared" si="8"/>
        <v>0</v>
      </c>
      <c r="AA84" s="335">
        <f t="shared" si="8"/>
        <v>0</v>
      </c>
      <c r="AB84" s="335">
        <f t="shared" si="8"/>
        <v>0</v>
      </c>
      <c r="AC84" s="335">
        <f t="shared" si="8"/>
        <v>0</v>
      </c>
      <c r="AD84" s="335">
        <f t="shared" si="8"/>
        <v>0</v>
      </c>
      <c r="AE84" s="335">
        <f t="shared" si="8"/>
        <v>0</v>
      </c>
      <c r="AF84" s="335">
        <f t="shared" si="8"/>
        <v>0</v>
      </c>
      <c r="AG84" s="335">
        <f t="shared" si="8"/>
        <v>0</v>
      </c>
      <c r="AH84" s="335">
        <f t="shared" si="8"/>
        <v>0</v>
      </c>
      <c r="AI84" s="335">
        <f t="shared" si="8"/>
        <v>0</v>
      </c>
      <c r="AJ84" s="335">
        <f t="shared" si="8"/>
        <v>0</v>
      </c>
      <c r="AK84" s="336">
        <f t="shared" si="5"/>
        <v>1211</v>
      </c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3"/>
      <c r="BG84" s="293"/>
      <c r="BH84" s="293"/>
      <c r="BI84" s="293"/>
      <c r="BJ84" s="293"/>
      <c r="BK84" s="293"/>
      <c r="BL84" s="293"/>
      <c r="BM84" s="293"/>
      <c r="BN84" s="293"/>
      <c r="BO84" s="293"/>
    </row>
    <row r="85" spans="1:67" ht="17.25" customHeight="1">
      <c r="A85" s="293"/>
      <c r="B85" s="293"/>
      <c r="C85" s="568"/>
      <c r="D85" s="568"/>
      <c r="E85" s="333" t="s">
        <v>9</v>
      </c>
      <c r="F85" s="337">
        <f>+F84</f>
        <v>80</v>
      </c>
      <c r="G85" s="338">
        <f t="shared" ref="G85:AJ85" si="9">+G84+F85</f>
        <v>80</v>
      </c>
      <c r="H85" s="338">
        <f t="shared" si="9"/>
        <v>175</v>
      </c>
      <c r="I85" s="338">
        <f t="shared" si="9"/>
        <v>260.5</v>
      </c>
      <c r="J85" s="338">
        <f t="shared" si="9"/>
        <v>355.5</v>
      </c>
      <c r="K85" s="338">
        <f t="shared" si="9"/>
        <v>449</v>
      </c>
      <c r="L85" s="338">
        <f t="shared" si="9"/>
        <v>514</v>
      </c>
      <c r="M85" s="338">
        <f t="shared" si="9"/>
        <v>514</v>
      </c>
      <c r="N85" s="338">
        <f t="shared" si="9"/>
        <v>546</v>
      </c>
      <c r="O85" s="338">
        <f t="shared" si="9"/>
        <v>641</v>
      </c>
      <c r="P85" s="338">
        <f t="shared" si="9"/>
        <v>736</v>
      </c>
      <c r="Q85" s="338">
        <f t="shared" si="9"/>
        <v>831</v>
      </c>
      <c r="R85" s="338">
        <f t="shared" si="9"/>
        <v>926</v>
      </c>
      <c r="S85" s="338">
        <f t="shared" si="9"/>
        <v>988.5</v>
      </c>
      <c r="T85" s="338">
        <f t="shared" si="9"/>
        <v>988.5</v>
      </c>
      <c r="U85" s="338">
        <f t="shared" si="9"/>
        <v>1028.5</v>
      </c>
      <c r="V85" s="338">
        <f t="shared" si="9"/>
        <v>1116</v>
      </c>
      <c r="W85" s="338">
        <f t="shared" si="9"/>
        <v>1211</v>
      </c>
      <c r="X85" s="338">
        <f t="shared" si="9"/>
        <v>1211</v>
      </c>
      <c r="Y85" s="338">
        <f t="shared" si="9"/>
        <v>1211</v>
      </c>
      <c r="Z85" s="338">
        <f t="shared" si="9"/>
        <v>1211</v>
      </c>
      <c r="AA85" s="338">
        <f t="shared" si="9"/>
        <v>1211</v>
      </c>
      <c r="AB85" s="338">
        <f t="shared" si="9"/>
        <v>1211</v>
      </c>
      <c r="AC85" s="338">
        <f t="shared" si="9"/>
        <v>1211</v>
      </c>
      <c r="AD85" s="338">
        <f t="shared" si="9"/>
        <v>1211</v>
      </c>
      <c r="AE85" s="338">
        <f t="shared" si="9"/>
        <v>1211</v>
      </c>
      <c r="AF85" s="338">
        <f t="shared" si="9"/>
        <v>1211</v>
      </c>
      <c r="AG85" s="338">
        <f t="shared" si="9"/>
        <v>1211</v>
      </c>
      <c r="AH85" s="338">
        <f t="shared" si="9"/>
        <v>1211</v>
      </c>
      <c r="AI85" s="338">
        <f t="shared" si="9"/>
        <v>1211</v>
      </c>
      <c r="AJ85" s="338">
        <f t="shared" si="9"/>
        <v>1211</v>
      </c>
      <c r="AK85" s="339"/>
      <c r="AL85" s="293"/>
      <c r="AM85" s="293"/>
      <c r="AN85" s="293"/>
      <c r="AO85" s="293"/>
      <c r="AP85" s="293"/>
      <c r="AQ85" s="293"/>
      <c r="AR85" s="293"/>
      <c r="AS85" s="293"/>
      <c r="AT85" s="293"/>
      <c r="AU85" s="293"/>
      <c r="AV85" s="293"/>
      <c r="AW85" s="293"/>
      <c r="AX85" s="293"/>
      <c r="AY85" s="293"/>
      <c r="AZ85" s="293"/>
      <c r="BA85" s="293"/>
      <c r="BB85" s="293"/>
      <c r="BC85" s="293"/>
      <c r="BD85" s="293"/>
      <c r="BE85" s="293"/>
      <c r="BF85" s="293"/>
      <c r="BG85" s="293"/>
      <c r="BH85" s="293"/>
      <c r="BI85" s="293"/>
      <c r="BJ85" s="293"/>
      <c r="BK85" s="293"/>
      <c r="BL85" s="293"/>
      <c r="BM85" s="293"/>
      <c r="BN85" s="293"/>
      <c r="BO85" s="293"/>
    </row>
    <row r="86" spans="1:67" ht="20.25" customHeight="1">
      <c r="A86" s="293"/>
      <c r="B86" s="293"/>
      <c r="C86" s="573" t="s">
        <v>67</v>
      </c>
      <c r="D86" s="573"/>
      <c r="E86" s="573"/>
      <c r="F86" s="323">
        <f t="shared" ref="F86:AJ86" si="10">+F84*3600/F49</f>
        <v>15.297179582514474</v>
      </c>
      <c r="G86" s="324" t="e">
        <f t="shared" si="10"/>
        <v>#DIV/0!</v>
      </c>
      <c r="H86" s="324">
        <f t="shared" si="10"/>
        <v>15.357672100229017</v>
      </c>
      <c r="I86" s="324">
        <f t="shared" si="10"/>
        <v>13.310270270270271</v>
      </c>
      <c r="J86" s="324">
        <f t="shared" si="10"/>
        <v>15.109343936381709</v>
      </c>
      <c r="K86" s="324">
        <f t="shared" si="10"/>
        <v>15.218374174880188</v>
      </c>
      <c r="L86" s="324">
        <f t="shared" si="10"/>
        <v>16.240977234869518</v>
      </c>
      <c r="M86" s="324" t="e">
        <f t="shared" si="10"/>
        <v>#DIV/0!</v>
      </c>
      <c r="N86" s="324">
        <f t="shared" si="10"/>
        <v>12.285379119121254</v>
      </c>
      <c r="O86" s="324">
        <f t="shared" si="10"/>
        <v>15.414431874521116</v>
      </c>
      <c r="P86" s="324">
        <f t="shared" si="10"/>
        <v>15.629284343295859</v>
      </c>
      <c r="Q86" s="324">
        <f t="shared" si="10"/>
        <v>15.745131439620643</v>
      </c>
      <c r="R86" s="324">
        <f t="shared" si="10"/>
        <v>16.439146318015766</v>
      </c>
      <c r="S86" s="324">
        <f t="shared" si="10"/>
        <v>14.456437933693138</v>
      </c>
      <c r="T86" s="324" t="e">
        <f t="shared" si="10"/>
        <v>#DIV/0!</v>
      </c>
      <c r="U86" s="324">
        <f t="shared" si="10"/>
        <v>14.614838120369431</v>
      </c>
      <c r="V86" s="324">
        <f t="shared" si="10"/>
        <v>20.490470305080336</v>
      </c>
      <c r="W86" s="324">
        <f t="shared" si="10"/>
        <v>15.901799414144232</v>
      </c>
      <c r="X86" s="324" t="e">
        <f t="shared" si="10"/>
        <v>#DIV/0!</v>
      </c>
      <c r="Y86" s="324" t="e">
        <f t="shared" si="10"/>
        <v>#DIV/0!</v>
      </c>
      <c r="Z86" s="324" t="e">
        <f t="shared" si="10"/>
        <v>#DIV/0!</v>
      </c>
      <c r="AA86" s="324" t="e">
        <f t="shared" si="10"/>
        <v>#DIV/0!</v>
      </c>
      <c r="AB86" s="324" t="e">
        <f t="shared" si="10"/>
        <v>#DIV/0!</v>
      </c>
      <c r="AC86" s="324" t="e">
        <f t="shared" si="10"/>
        <v>#DIV/0!</v>
      </c>
      <c r="AD86" s="324" t="e">
        <f t="shared" si="10"/>
        <v>#DIV/0!</v>
      </c>
      <c r="AE86" s="324" t="e">
        <f t="shared" si="10"/>
        <v>#DIV/0!</v>
      </c>
      <c r="AF86" s="324" t="e">
        <f t="shared" si="10"/>
        <v>#DIV/0!</v>
      </c>
      <c r="AG86" s="324" t="e">
        <f t="shared" si="10"/>
        <v>#DIV/0!</v>
      </c>
      <c r="AH86" s="324" t="e">
        <f t="shared" si="10"/>
        <v>#DIV/0!</v>
      </c>
      <c r="AI86" s="324" t="e">
        <f t="shared" si="10"/>
        <v>#DIV/0!</v>
      </c>
      <c r="AJ86" s="324" t="e">
        <f t="shared" si="10"/>
        <v>#DIV/0!</v>
      </c>
      <c r="AK86" s="325"/>
      <c r="AL86" s="293"/>
      <c r="AM86" s="293"/>
      <c r="AN86" s="293"/>
      <c r="AO86" s="293"/>
      <c r="AP86" s="293"/>
      <c r="AQ86" s="293"/>
      <c r="AR86" s="293"/>
      <c r="AS86" s="293"/>
      <c r="AT86" s="293"/>
      <c r="AU86" s="293"/>
      <c r="AV86" s="293"/>
      <c r="AW86" s="293"/>
      <c r="AX86" s="293"/>
      <c r="AY86" s="293"/>
      <c r="AZ86" s="293"/>
      <c r="BA86" s="293"/>
      <c r="BB86" s="293"/>
      <c r="BC86" s="293"/>
      <c r="BD86" s="293"/>
      <c r="BE86" s="293"/>
      <c r="BF86" s="293"/>
      <c r="BG86" s="293"/>
      <c r="BH86" s="293"/>
      <c r="BI86" s="293"/>
      <c r="BJ86" s="293"/>
      <c r="BK86" s="293"/>
      <c r="BL86" s="293"/>
      <c r="BM86" s="293"/>
      <c r="BN86" s="293"/>
      <c r="BO86" s="293"/>
    </row>
    <row r="87" spans="1:67" ht="20.25" customHeight="1">
      <c r="A87" s="293"/>
      <c r="B87" s="293"/>
      <c r="C87" s="573" t="s">
        <v>68</v>
      </c>
      <c r="D87" s="573"/>
      <c r="E87" s="573"/>
      <c r="F87" s="323">
        <f t="shared" ref="F87:AJ87" si="11">F85*3600/F50</f>
        <v>15.297179582514474</v>
      </c>
      <c r="G87" s="324">
        <f t="shared" si="11"/>
        <v>15.297179582514474</v>
      </c>
      <c r="H87" s="324">
        <f t="shared" si="11"/>
        <v>15.329959120109013</v>
      </c>
      <c r="I87" s="324">
        <f t="shared" si="11"/>
        <v>14.60270005138506</v>
      </c>
      <c r="J87" s="324">
        <f t="shared" si="11"/>
        <v>14.734733351754628</v>
      </c>
      <c r="K87" s="324">
        <f t="shared" si="11"/>
        <v>14.832895920127736</v>
      </c>
      <c r="L87" s="324">
        <f t="shared" si="11"/>
        <v>14.997325379715031</v>
      </c>
      <c r="M87" s="324">
        <f t="shared" si="11"/>
        <v>14.997325379715031</v>
      </c>
      <c r="N87" s="324">
        <f t="shared" si="11"/>
        <v>14.805775879601383</v>
      </c>
      <c r="O87" s="324">
        <f t="shared" si="11"/>
        <v>14.892930440282422</v>
      </c>
      <c r="P87" s="324">
        <f t="shared" si="11"/>
        <v>14.984052299409596</v>
      </c>
      <c r="Q87" s="324">
        <f t="shared" si="11"/>
        <v>15.067313358415303</v>
      </c>
      <c r="R87" s="324">
        <f t="shared" si="11"/>
        <v>15.197421507797934</v>
      </c>
      <c r="S87" s="324">
        <f t="shared" si="11"/>
        <v>15.148328984279553</v>
      </c>
      <c r="T87" s="324">
        <f t="shared" si="11"/>
        <v>15.148328984279553</v>
      </c>
      <c r="U87" s="324">
        <f t="shared" si="11"/>
        <v>15.126853781100625</v>
      </c>
      <c r="V87" s="324">
        <f t="shared" si="11"/>
        <v>15.443813594830536</v>
      </c>
      <c r="W87" s="324">
        <f t="shared" si="11"/>
        <v>15.478785726966093</v>
      </c>
      <c r="X87" s="324">
        <f t="shared" si="11"/>
        <v>15.478785726966093</v>
      </c>
      <c r="Y87" s="324">
        <f t="shared" si="11"/>
        <v>15.478785726966093</v>
      </c>
      <c r="Z87" s="324">
        <f t="shared" si="11"/>
        <v>15.478785726966093</v>
      </c>
      <c r="AA87" s="324">
        <f t="shared" si="11"/>
        <v>15.478785726966093</v>
      </c>
      <c r="AB87" s="324">
        <f t="shared" si="11"/>
        <v>15.478785726966093</v>
      </c>
      <c r="AC87" s="324">
        <f t="shared" si="11"/>
        <v>15.478785726966093</v>
      </c>
      <c r="AD87" s="324">
        <f t="shared" si="11"/>
        <v>15.478785726966093</v>
      </c>
      <c r="AE87" s="324">
        <f t="shared" si="11"/>
        <v>15.478785726966093</v>
      </c>
      <c r="AF87" s="324">
        <f t="shared" si="11"/>
        <v>15.478785726966093</v>
      </c>
      <c r="AG87" s="324">
        <f t="shared" si="11"/>
        <v>15.478785726966093</v>
      </c>
      <c r="AH87" s="324">
        <f t="shared" si="11"/>
        <v>15.478785726966093</v>
      </c>
      <c r="AI87" s="324">
        <f t="shared" si="11"/>
        <v>15.478785726966093</v>
      </c>
      <c r="AJ87" s="324">
        <f t="shared" si="11"/>
        <v>15.478785726966093</v>
      </c>
      <c r="AK87" s="325"/>
      <c r="AL87" s="293"/>
      <c r="AM87" s="293"/>
      <c r="AN87" s="293"/>
      <c r="AO87" s="293"/>
      <c r="AP87" s="293"/>
      <c r="AQ87" s="293"/>
      <c r="AR87" s="293"/>
      <c r="AS87" s="293"/>
      <c r="AT87" s="293"/>
      <c r="AU87" s="293"/>
      <c r="AV87" s="293"/>
      <c r="AW87" s="293"/>
      <c r="AX87" s="293"/>
      <c r="AY87" s="293"/>
      <c r="AZ87" s="293"/>
      <c r="BA87" s="293"/>
      <c r="BB87" s="293"/>
      <c r="BC87" s="293"/>
      <c r="BD87" s="293"/>
      <c r="BE87" s="293"/>
      <c r="BF87" s="293"/>
      <c r="BG87" s="293"/>
      <c r="BH87" s="293"/>
      <c r="BI87" s="293"/>
      <c r="BJ87" s="293"/>
      <c r="BK87" s="293"/>
      <c r="BL87" s="293"/>
      <c r="BM87" s="293"/>
      <c r="BN87" s="293"/>
      <c r="BO87" s="293"/>
    </row>
    <row r="88" spans="1:67" ht="20.25" customHeight="1">
      <c r="A88" s="293"/>
      <c r="B88" s="293"/>
      <c r="C88" s="573" t="s">
        <v>69</v>
      </c>
      <c r="D88" s="573"/>
      <c r="E88" s="573"/>
      <c r="F88" s="323">
        <f>F89*3600/F49</f>
        <v>15.340909090909092</v>
      </c>
      <c r="G88" s="324" t="e">
        <f t="shared" ref="G88:AJ88" si="12">G89*3600/G49</f>
        <v>#DIV/0!</v>
      </c>
      <c r="H88" s="324">
        <f t="shared" si="12"/>
        <v>15.340909090909095</v>
      </c>
      <c r="I88" s="324">
        <f t="shared" si="12"/>
        <v>15.340909090909092</v>
      </c>
      <c r="J88" s="324">
        <f t="shared" si="12"/>
        <v>15.34090909090909</v>
      </c>
      <c r="K88" s="324">
        <f t="shared" si="12"/>
        <v>15.340909090909092</v>
      </c>
      <c r="L88" s="324">
        <f t="shared" si="12"/>
        <v>15.34090909090909</v>
      </c>
      <c r="M88" s="324" t="e">
        <f t="shared" si="12"/>
        <v>#DIV/0!</v>
      </c>
      <c r="N88" s="324">
        <f t="shared" si="12"/>
        <v>15.340909090909095</v>
      </c>
      <c r="O88" s="324">
        <f t="shared" si="12"/>
        <v>15.340909090909092</v>
      </c>
      <c r="P88" s="324">
        <f t="shared" si="12"/>
        <v>15.340909090909092</v>
      </c>
      <c r="Q88" s="324">
        <f t="shared" si="12"/>
        <v>15.340909090909093</v>
      </c>
      <c r="R88" s="324">
        <f t="shared" si="12"/>
        <v>15.340909090909093</v>
      </c>
      <c r="S88" s="324">
        <f t="shared" si="12"/>
        <v>15.340909090909093</v>
      </c>
      <c r="T88" s="324" t="e">
        <f t="shared" si="12"/>
        <v>#DIV/0!</v>
      </c>
      <c r="U88" s="324">
        <f t="shared" si="12"/>
        <v>15.34090909090909</v>
      </c>
      <c r="V88" s="324">
        <f t="shared" si="12"/>
        <v>15.340909090909092</v>
      </c>
      <c r="W88" s="324">
        <f t="shared" si="12"/>
        <v>15.340909090909093</v>
      </c>
      <c r="X88" s="324" t="e">
        <f t="shared" si="12"/>
        <v>#DIV/0!</v>
      </c>
      <c r="Y88" s="324" t="e">
        <f t="shared" si="12"/>
        <v>#DIV/0!</v>
      </c>
      <c r="Z88" s="324" t="e">
        <f t="shared" si="12"/>
        <v>#DIV/0!</v>
      </c>
      <c r="AA88" s="324" t="e">
        <f t="shared" si="12"/>
        <v>#DIV/0!</v>
      </c>
      <c r="AB88" s="324" t="e">
        <f t="shared" si="12"/>
        <v>#DIV/0!</v>
      </c>
      <c r="AC88" s="324" t="e">
        <f t="shared" si="12"/>
        <v>#DIV/0!</v>
      </c>
      <c r="AD88" s="324" t="e">
        <f t="shared" si="12"/>
        <v>#DIV/0!</v>
      </c>
      <c r="AE88" s="324" t="e">
        <f t="shared" si="12"/>
        <v>#DIV/0!</v>
      </c>
      <c r="AF88" s="324" t="e">
        <f t="shared" si="12"/>
        <v>#DIV/0!</v>
      </c>
      <c r="AG88" s="324" t="e">
        <f t="shared" si="12"/>
        <v>#DIV/0!</v>
      </c>
      <c r="AH88" s="324" t="e">
        <f t="shared" si="12"/>
        <v>#DIV/0!</v>
      </c>
      <c r="AI88" s="324" t="e">
        <f t="shared" si="12"/>
        <v>#DIV/0!</v>
      </c>
      <c r="AJ88" s="324" t="e">
        <f t="shared" si="12"/>
        <v>#DIV/0!</v>
      </c>
      <c r="AK88" s="325"/>
      <c r="AL88" s="293"/>
      <c r="AM88" s="293"/>
      <c r="AN88" s="293"/>
      <c r="AO88" s="293"/>
      <c r="AP88" s="293"/>
      <c r="AQ88" s="293"/>
      <c r="AR88" s="293"/>
      <c r="AS88" s="293"/>
      <c r="AT88" s="293"/>
      <c r="AU88" s="293"/>
      <c r="AV88" s="293"/>
      <c r="AW88" s="293"/>
      <c r="AX88" s="293"/>
      <c r="AY88" s="293"/>
      <c r="AZ88" s="293"/>
      <c r="BA88" s="293"/>
      <c r="BB88" s="293"/>
      <c r="BC88" s="293"/>
      <c r="BD88" s="293"/>
      <c r="BE88" s="293"/>
      <c r="BF88" s="293"/>
      <c r="BG88" s="293"/>
      <c r="BH88" s="293"/>
      <c r="BI88" s="293"/>
      <c r="BJ88" s="293"/>
      <c r="BK88" s="293"/>
      <c r="BL88" s="293"/>
      <c r="BM88" s="293"/>
      <c r="BN88" s="293"/>
      <c r="BO88" s="293"/>
    </row>
    <row r="89" spans="1:67" ht="20.25" customHeight="1">
      <c r="A89" s="293"/>
      <c r="B89" s="293"/>
      <c r="C89" s="573" t="s">
        <v>70</v>
      </c>
      <c r="D89" s="573"/>
      <c r="E89" s="573"/>
      <c r="F89" s="337">
        <f>+'Shift A Calculation'!E133+'Shift B Calculation'!E133</f>
        <v>80.228693181818187</v>
      </c>
      <c r="G89" s="338">
        <f>+'Shift A Calculation'!F133+'Shift B Calculation'!F133</f>
        <v>0</v>
      </c>
      <c r="H89" s="338">
        <f>+'Shift A Calculation'!G133+'Shift B Calculation'!G133</f>
        <v>94.896306818181841</v>
      </c>
      <c r="I89" s="338">
        <f>+'Shift A Calculation'!H133+'Shift B Calculation'!H133</f>
        <v>98.544034090909093</v>
      </c>
      <c r="J89" s="338">
        <f>+'Shift A Calculation'!I133+'Shift B Calculation'!I133</f>
        <v>96.455965909090907</v>
      </c>
      <c r="K89" s="338">
        <f>+'Shift A Calculation'!J133+'Shift B Calculation'!J133</f>
        <v>94.252840909090921</v>
      </c>
      <c r="L89" s="338">
        <f>+'Shift A Calculation'!K133+'Shift B Calculation'!K133</f>
        <v>61.397727272727273</v>
      </c>
      <c r="M89" s="338">
        <f>+'Shift A Calculation'!L133+'Shift B Calculation'!L133</f>
        <v>0</v>
      </c>
      <c r="N89" s="338">
        <f>+'Shift A Calculation'!M133+'Shift B Calculation'!M133</f>
        <v>39.958806818181827</v>
      </c>
      <c r="O89" s="338">
        <f>+'Shift A Calculation'!N133+'Shift B Calculation'!N133</f>
        <v>94.546875</v>
      </c>
      <c r="P89" s="338">
        <f>+'Shift A Calculation'!O133+'Shift B Calculation'!O133</f>
        <v>93.247159090909093</v>
      </c>
      <c r="Q89" s="338">
        <f>+'Shift A Calculation'!P133+'Shift B Calculation'!P133</f>
        <v>92.561079545454561</v>
      </c>
      <c r="R89" s="338">
        <f>+'Shift A Calculation'!Q133+'Shift B Calculation'!Q133</f>
        <v>88.653409090909093</v>
      </c>
      <c r="S89" s="338">
        <f>+'Shift A Calculation'!R133+'Shift B Calculation'!R133</f>
        <v>66.32386363636364</v>
      </c>
      <c r="T89" s="338">
        <f>+'Shift A Calculation'!S133+'Shift B Calculation'!S133</f>
        <v>0</v>
      </c>
      <c r="U89" s="338">
        <f>+'Shift A Calculation'!T133+'Shift B Calculation'!T133</f>
        <v>41.987215909090907</v>
      </c>
      <c r="V89" s="338">
        <f>+'Shift A Calculation'!U133+'Shift B Calculation'!U133</f>
        <v>65.509943181818187</v>
      </c>
      <c r="W89" s="338">
        <f>+'Shift A Calculation'!V133+'Shift B Calculation'!V133</f>
        <v>91.649147727272748</v>
      </c>
      <c r="X89" s="338">
        <f>+'Shift A Calculation'!W133+'Shift B Calculation'!W133</f>
        <v>0</v>
      </c>
      <c r="Y89" s="338">
        <f>+'Shift A Calculation'!X133+'Shift B Calculation'!X133</f>
        <v>0</v>
      </c>
      <c r="Z89" s="338">
        <f>+'Shift A Calculation'!Y133+'Shift B Calculation'!Y133</f>
        <v>0</v>
      </c>
      <c r="AA89" s="338">
        <f>+'Shift A Calculation'!Z133+'Shift B Calculation'!Z133</f>
        <v>0</v>
      </c>
      <c r="AB89" s="338">
        <f>+'Shift A Calculation'!AA133+'Shift B Calculation'!AA133</f>
        <v>0</v>
      </c>
      <c r="AC89" s="338">
        <f>+'Shift A Calculation'!AB133+'Shift B Calculation'!AB133</f>
        <v>0</v>
      </c>
      <c r="AD89" s="338">
        <f>+'Shift A Calculation'!AC133+'Shift B Calculation'!AC133</f>
        <v>0</v>
      </c>
      <c r="AE89" s="338">
        <f>+'Shift A Calculation'!AD133+'Shift B Calculation'!AD133</f>
        <v>0</v>
      </c>
      <c r="AF89" s="338">
        <f>+'Shift A Calculation'!AE133+'Shift B Calculation'!AE133</f>
        <v>0</v>
      </c>
      <c r="AG89" s="338">
        <f>+'Shift A Calculation'!AF133+'Shift B Calculation'!AF133</f>
        <v>0</v>
      </c>
      <c r="AH89" s="338">
        <f>+'Shift A Calculation'!AG133+'Shift B Calculation'!AG133</f>
        <v>0</v>
      </c>
      <c r="AI89" s="338">
        <f>+'Shift A Calculation'!AH133+'Shift B Calculation'!AH133</f>
        <v>0</v>
      </c>
      <c r="AJ89" s="338">
        <f>+'Shift A Calculation'!AI133+'Shift B Calculation'!AI133</f>
        <v>0</v>
      </c>
      <c r="AK89" s="339"/>
      <c r="AL89" s="293"/>
      <c r="AM89" s="293"/>
      <c r="AN89" s="293"/>
      <c r="AO89" s="293"/>
      <c r="AP89" s="293"/>
      <c r="AQ89" s="293"/>
      <c r="AR89" s="293"/>
      <c r="AS89" s="293"/>
      <c r="AT89" s="293"/>
      <c r="AU89" s="293"/>
      <c r="AV89" s="293"/>
      <c r="AW89" s="293"/>
      <c r="AX89" s="293"/>
      <c r="AY89" s="293"/>
      <c r="AZ89" s="293"/>
      <c r="BA89" s="293"/>
      <c r="BB89" s="293"/>
      <c r="BC89" s="293"/>
      <c r="BD89" s="293"/>
      <c r="BE89" s="293"/>
      <c r="BF89" s="293"/>
      <c r="BG89" s="293"/>
      <c r="BH89" s="293"/>
      <c r="BI89" s="293"/>
      <c r="BJ89" s="293"/>
      <c r="BK89" s="293"/>
      <c r="BL89" s="293"/>
      <c r="BM89" s="293"/>
      <c r="BN89" s="293"/>
      <c r="BO89" s="293"/>
    </row>
    <row r="90" spans="1:67" ht="20.25" customHeight="1">
      <c r="A90" s="293"/>
      <c r="B90" s="293"/>
      <c r="C90" s="574" t="s">
        <v>71</v>
      </c>
      <c r="D90" s="574"/>
      <c r="E90" s="574"/>
      <c r="F90" s="340">
        <f>+F89</f>
        <v>80.228693181818187</v>
      </c>
      <c r="G90" s="341">
        <f t="shared" ref="G90:AJ90" si="13">+G89+F90</f>
        <v>80.228693181818187</v>
      </c>
      <c r="H90" s="341">
        <f t="shared" si="13"/>
        <v>175.12500000000003</v>
      </c>
      <c r="I90" s="341">
        <f t="shared" si="13"/>
        <v>273.66903409090912</v>
      </c>
      <c r="J90" s="341">
        <f t="shared" si="13"/>
        <v>370.125</v>
      </c>
      <c r="K90" s="341">
        <f t="shared" si="13"/>
        <v>464.37784090909093</v>
      </c>
      <c r="L90" s="341">
        <f t="shared" si="13"/>
        <v>525.77556818181824</v>
      </c>
      <c r="M90" s="341">
        <f t="shared" si="13"/>
        <v>525.77556818181824</v>
      </c>
      <c r="N90" s="341">
        <f t="shared" si="13"/>
        <v>565.73437500000011</v>
      </c>
      <c r="O90" s="341">
        <f t="shared" si="13"/>
        <v>660.28125000000011</v>
      </c>
      <c r="P90" s="341">
        <f t="shared" si="13"/>
        <v>753.52840909090924</v>
      </c>
      <c r="Q90" s="341">
        <f t="shared" si="13"/>
        <v>846.08948863636374</v>
      </c>
      <c r="R90" s="341">
        <f t="shared" si="13"/>
        <v>934.74289772727286</v>
      </c>
      <c r="S90" s="341">
        <f t="shared" si="13"/>
        <v>1001.0667613636365</v>
      </c>
      <c r="T90" s="341">
        <f t="shared" si="13"/>
        <v>1001.0667613636365</v>
      </c>
      <c r="U90" s="341">
        <f t="shared" si="13"/>
        <v>1043.0539772727275</v>
      </c>
      <c r="V90" s="341">
        <f t="shared" si="13"/>
        <v>1108.5639204545457</v>
      </c>
      <c r="W90" s="341">
        <f t="shared" si="13"/>
        <v>1200.2130681818185</v>
      </c>
      <c r="X90" s="341">
        <f t="shared" si="13"/>
        <v>1200.2130681818185</v>
      </c>
      <c r="Y90" s="341">
        <f t="shared" si="13"/>
        <v>1200.2130681818185</v>
      </c>
      <c r="Z90" s="341">
        <f t="shared" si="13"/>
        <v>1200.2130681818185</v>
      </c>
      <c r="AA90" s="341">
        <f t="shared" si="13"/>
        <v>1200.2130681818185</v>
      </c>
      <c r="AB90" s="341">
        <f t="shared" si="13"/>
        <v>1200.2130681818185</v>
      </c>
      <c r="AC90" s="341">
        <f t="shared" si="13"/>
        <v>1200.2130681818185</v>
      </c>
      <c r="AD90" s="341">
        <f t="shared" si="13"/>
        <v>1200.2130681818185</v>
      </c>
      <c r="AE90" s="341">
        <f t="shared" si="13"/>
        <v>1200.2130681818185</v>
      </c>
      <c r="AF90" s="341">
        <f t="shared" si="13"/>
        <v>1200.2130681818185</v>
      </c>
      <c r="AG90" s="341">
        <f t="shared" si="13"/>
        <v>1200.2130681818185</v>
      </c>
      <c r="AH90" s="341">
        <f t="shared" si="13"/>
        <v>1200.2130681818185</v>
      </c>
      <c r="AI90" s="341">
        <f t="shared" si="13"/>
        <v>1200.2130681818185</v>
      </c>
      <c r="AJ90" s="341">
        <f t="shared" si="13"/>
        <v>1200.2130681818185</v>
      </c>
      <c r="AK90" s="342"/>
      <c r="AL90" s="293"/>
      <c r="AM90" s="293"/>
      <c r="AN90" s="293"/>
      <c r="AO90" s="293"/>
      <c r="AP90" s="293"/>
      <c r="AQ90" s="293"/>
      <c r="AR90" s="293"/>
      <c r="AS90" s="293"/>
      <c r="AT90" s="293"/>
      <c r="AU90" s="293"/>
      <c r="AV90" s="293"/>
      <c r="AW90" s="293"/>
      <c r="AX90" s="293"/>
      <c r="AY90" s="293"/>
      <c r="AZ90" s="293"/>
      <c r="BA90" s="293"/>
      <c r="BB90" s="293"/>
      <c r="BC90" s="293"/>
      <c r="BD90" s="293"/>
      <c r="BE90" s="293"/>
      <c r="BF90" s="293"/>
      <c r="BG90" s="293"/>
      <c r="BH90" s="293"/>
      <c r="BI90" s="293"/>
      <c r="BJ90" s="293"/>
      <c r="BK90" s="293"/>
      <c r="BL90" s="293"/>
      <c r="BM90" s="293"/>
      <c r="BN90" s="293"/>
      <c r="BO90" s="293"/>
    </row>
    <row r="91" spans="1:67" ht="20.25" customHeight="1">
      <c r="A91" s="293"/>
      <c r="B91" s="293"/>
      <c r="C91" s="343" t="s">
        <v>72</v>
      </c>
      <c r="D91" s="344"/>
      <c r="E91" s="345"/>
      <c r="F91" s="187">
        <f>+HLOOKUP($D$3,Kousu!$Y$13:$AJ$14,2,0)</f>
        <v>0.8587471036457861</v>
      </c>
      <c r="G91" s="188">
        <f t="shared" ref="G91:AJ91" si="14">+F91</f>
        <v>0.8587471036457861</v>
      </c>
      <c r="H91" s="188">
        <f t="shared" si="14"/>
        <v>0.8587471036457861</v>
      </c>
      <c r="I91" s="188">
        <f t="shared" si="14"/>
        <v>0.8587471036457861</v>
      </c>
      <c r="J91" s="188">
        <f t="shared" si="14"/>
        <v>0.8587471036457861</v>
      </c>
      <c r="K91" s="188">
        <f t="shared" si="14"/>
        <v>0.8587471036457861</v>
      </c>
      <c r="L91" s="188">
        <f t="shared" si="14"/>
        <v>0.8587471036457861</v>
      </c>
      <c r="M91" s="188">
        <f t="shared" si="14"/>
        <v>0.8587471036457861</v>
      </c>
      <c r="N91" s="188">
        <f t="shared" si="14"/>
        <v>0.8587471036457861</v>
      </c>
      <c r="O91" s="188">
        <f t="shared" si="14"/>
        <v>0.8587471036457861</v>
      </c>
      <c r="P91" s="188">
        <f t="shared" si="14"/>
        <v>0.8587471036457861</v>
      </c>
      <c r="Q91" s="188">
        <f t="shared" si="14"/>
        <v>0.8587471036457861</v>
      </c>
      <c r="R91" s="188">
        <f t="shared" si="14"/>
        <v>0.8587471036457861</v>
      </c>
      <c r="S91" s="188">
        <f t="shared" si="14"/>
        <v>0.8587471036457861</v>
      </c>
      <c r="T91" s="188">
        <f t="shared" si="14"/>
        <v>0.8587471036457861</v>
      </c>
      <c r="U91" s="188">
        <f t="shared" si="14"/>
        <v>0.8587471036457861</v>
      </c>
      <c r="V91" s="188">
        <f t="shared" si="14"/>
        <v>0.8587471036457861</v>
      </c>
      <c r="W91" s="188">
        <f t="shared" si="14"/>
        <v>0.8587471036457861</v>
      </c>
      <c r="X91" s="188">
        <f t="shared" si="14"/>
        <v>0.8587471036457861</v>
      </c>
      <c r="Y91" s="188">
        <f t="shared" si="14"/>
        <v>0.8587471036457861</v>
      </c>
      <c r="Z91" s="188">
        <f t="shared" si="14"/>
        <v>0.8587471036457861</v>
      </c>
      <c r="AA91" s="188">
        <f t="shared" si="14"/>
        <v>0.8587471036457861</v>
      </c>
      <c r="AB91" s="188">
        <f t="shared" si="14"/>
        <v>0.8587471036457861</v>
      </c>
      <c r="AC91" s="188">
        <f t="shared" si="14"/>
        <v>0.8587471036457861</v>
      </c>
      <c r="AD91" s="188">
        <f t="shared" si="14"/>
        <v>0.8587471036457861</v>
      </c>
      <c r="AE91" s="188">
        <f t="shared" si="14"/>
        <v>0.8587471036457861</v>
      </c>
      <c r="AF91" s="188">
        <f t="shared" si="14"/>
        <v>0.8587471036457861</v>
      </c>
      <c r="AG91" s="188">
        <f t="shared" si="14"/>
        <v>0.8587471036457861</v>
      </c>
      <c r="AH91" s="188">
        <f t="shared" si="14"/>
        <v>0.8587471036457861</v>
      </c>
      <c r="AI91" s="188">
        <f t="shared" si="14"/>
        <v>0.8587471036457861</v>
      </c>
      <c r="AJ91" s="188">
        <f t="shared" si="14"/>
        <v>0.8587471036457861</v>
      </c>
      <c r="AK91" s="206"/>
      <c r="AL91" s="293"/>
      <c r="AM91" s="293"/>
      <c r="AN91" s="293"/>
      <c r="AO91" s="293"/>
      <c r="AP91" s="293"/>
      <c r="AQ91" s="293"/>
      <c r="AR91" s="293"/>
      <c r="AS91" s="293"/>
      <c r="AT91" s="293"/>
      <c r="AU91" s="293"/>
      <c r="AV91" s="293"/>
      <c r="AW91" s="293"/>
      <c r="AX91" s="293"/>
      <c r="AY91" s="293"/>
      <c r="AZ91" s="293"/>
      <c r="BA91" s="293"/>
      <c r="BB91" s="293"/>
      <c r="BC91" s="293"/>
      <c r="BD91" s="293"/>
      <c r="BE91" s="293"/>
      <c r="BF91" s="293"/>
      <c r="BG91" s="293"/>
      <c r="BH91" s="293"/>
      <c r="BI91" s="293"/>
      <c r="BJ91" s="293"/>
      <c r="BK91" s="293"/>
      <c r="BL91" s="293"/>
      <c r="BM91" s="293"/>
      <c r="BN91" s="293"/>
      <c r="BO91" s="293"/>
    </row>
    <row r="92" spans="1:67" ht="20.25" customHeight="1">
      <c r="A92" s="293"/>
      <c r="B92" s="293"/>
      <c r="C92" s="343" t="s">
        <v>73</v>
      </c>
      <c r="D92" s="344"/>
      <c r="E92" s="345"/>
      <c r="F92" s="187">
        <f t="shared" ref="F92:AJ92" si="15">F84/F89</f>
        <v>0.99714948389723967</v>
      </c>
      <c r="G92" s="188" t="e">
        <f t="shared" si="15"/>
        <v>#DIV/0!</v>
      </c>
      <c r="H92" s="188">
        <f t="shared" si="15"/>
        <v>1.0010926998667802</v>
      </c>
      <c r="I92" s="188">
        <f t="shared" si="15"/>
        <v>0.86763243243243238</v>
      </c>
      <c r="J92" s="188">
        <f t="shared" si="15"/>
        <v>0.98490538251969661</v>
      </c>
      <c r="K92" s="188">
        <f t="shared" si="15"/>
        <v>0.99201253880700468</v>
      </c>
      <c r="L92" s="188">
        <f t="shared" si="15"/>
        <v>1.0586711086433462</v>
      </c>
      <c r="M92" s="188" t="e">
        <f t="shared" si="15"/>
        <v>#DIV/0!</v>
      </c>
      <c r="N92" s="188">
        <f t="shared" si="15"/>
        <v>0.80082471295012603</v>
      </c>
      <c r="O92" s="188">
        <f t="shared" si="15"/>
        <v>1.0047925962650801</v>
      </c>
      <c r="P92" s="188">
        <f t="shared" si="15"/>
        <v>1.018797794229656</v>
      </c>
      <c r="Q92" s="188">
        <f t="shared" si="15"/>
        <v>1.026349308656753</v>
      </c>
      <c r="R92" s="188">
        <f t="shared" si="15"/>
        <v>1.0715887970262128</v>
      </c>
      <c r="S92" s="188">
        <f t="shared" si="15"/>
        <v>0.94234558382592304</v>
      </c>
      <c r="T92" s="188" t="e">
        <f t="shared" si="15"/>
        <v>#DIV/0!</v>
      </c>
      <c r="U92" s="188">
        <f t="shared" si="15"/>
        <v>0.95267092932778519</v>
      </c>
      <c r="V92" s="188">
        <f t="shared" si="15"/>
        <v>1.3356751013681996</v>
      </c>
      <c r="W92" s="188">
        <f t="shared" si="15"/>
        <v>1.0365617395886608</v>
      </c>
      <c r="X92" s="188" t="e">
        <f t="shared" si="15"/>
        <v>#DIV/0!</v>
      </c>
      <c r="Y92" s="188" t="e">
        <f t="shared" si="15"/>
        <v>#DIV/0!</v>
      </c>
      <c r="Z92" s="188" t="e">
        <f t="shared" si="15"/>
        <v>#DIV/0!</v>
      </c>
      <c r="AA92" s="188" t="e">
        <f t="shared" si="15"/>
        <v>#DIV/0!</v>
      </c>
      <c r="AB92" s="188" t="e">
        <f t="shared" si="15"/>
        <v>#DIV/0!</v>
      </c>
      <c r="AC92" s="188" t="e">
        <f t="shared" si="15"/>
        <v>#DIV/0!</v>
      </c>
      <c r="AD92" s="188" t="e">
        <f t="shared" si="15"/>
        <v>#DIV/0!</v>
      </c>
      <c r="AE92" s="188" t="e">
        <f t="shared" si="15"/>
        <v>#DIV/0!</v>
      </c>
      <c r="AF92" s="188" t="e">
        <f t="shared" si="15"/>
        <v>#DIV/0!</v>
      </c>
      <c r="AG92" s="188" t="e">
        <f t="shared" si="15"/>
        <v>#DIV/0!</v>
      </c>
      <c r="AH92" s="188" t="e">
        <f t="shared" si="15"/>
        <v>#DIV/0!</v>
      </c>
      <c r="AI92" s="188" t="e">
        <f t="shared" si="15"/>
        <v>#DIV/0!</v>
      </c>
      <c r="AJ92" s="188" t="e">
        <f t="shared" si="15"/>
        <v>#DIV/0!</v>
      </c>
      <c r="AK92" s="206"/>
      <c r="AL92" s="293"/>
      <c r="AM92" s="293"/>
      <c r="AN92" s="293"/>
      <c r="AO92" s="293"/>
      <c r="AP92" s="293"/>
      <c r="AQ92" s="293"/>
      <c r="AR92" s="293"/>
      <c r="AS92" s="293"/>
      <c r="AT92" s="293"/>
      <c r="AU92" s="293"/>
      <c r="AV92" s="293"/>
      <c r="AW92" s="293"/>
      <c r="AX92" s="293"/>
      <c r="AY92" s="293"/>
      <c r="AZ92" s="293"/>
      <c r="BA92" s="293"/>
      <c r="BB92" s="293"/>
      <c r="BC92" s="293"/>
      <c r="BD92" s="293"/>
      <c r="BE92" s="293"/>
      <c r="BF92" s="293"/>
      <c r="BG92" s="293"/>
      <c r="BH92" s="293"/>
      <c r="BI92" s="293"/>
      <c r="BJ92" s="293"/>
      <c r="BK92" s="293"/>
      <c r="BL92" s="293"/>
      <c r="BM92" s="293"/>
      <c r="BN92" s="293"/>
      <c r="BO92" s="293"/>
    </row>
    <row r="93" spans="1:67" ht="20.25" customHeight="1">
      <c r="A93" s="293"/>
      <c r="B93" s="293"/>
      <c r="C93" s="346" t="s">
        <v>74</v>
      </c>
      <c r="D93" s="347"/>
      <c r="E93" s="348"/>
      <c r="F93" s="189">
        <f t="shared" ref="F93:AJ93" si="16">+F85/F90</f>
        <v>0.99714948389723967</v>
      </c>
      <c r="G93" s="190">
        <f t="shared" si="16"/>
        <v>0.99714948389723967</v>
      </c>
      <c r="H93" s="190">
        <f t="shared" si="16"/>
        <v>0.9992862241256244</v>
      </c>
      <c r="I93" s="190">
        <f t="shared" si="16"/>
        <v>0.95187970705324831</v>
      </c>
      <c r="J93" s="190">
        <f t="shared" si="16"/>
        <v>0.96048632218844987</v>
      </c>
      <c r="K93" s="190">
        <f t="shared" si="16"/>
        <v>0.96688506738610425</v>
      </c>
      <c r="L93" s="190">
        <f t="shared" si="16"/>
        <v>0.97760343215920198</v>
      </c>
      <c r="M93" s="190">
        <f t="shared" si="16"/>
        <v>0.97760343215920198</v>
      </c>
      <c r="N93" s="190">
        <f t="shared" si="16"/>
        <v>0.96511724252216402</v>
      </c>
      <c r="O93" s="190">
        <f t="shared" si="16"/>
        <v>0.97079842869989097</v>
      </c>
      <c r="P93" s="190">
        <f t="shared" si="16"/>
        <v>0.97673822396151422</v>
      </c>
      <c r="Q93" s="190">
        <f t="shared" si="16"/>
        <v>0.98216561151151593</v>
      </c>
      <c r="R93" s="190">
        <f t="shared" si="16"/>
        <v>0.99064673532312442</v>
      </c>
      <c r="S93" s="190">
        <f t="shared" si="16"/>
        <v>0.98744663008637079</v>
      </c>
      <c r="T93" s="190">
        <f t="shared" si="16"/>
        <v>0.98744663008637079</v>
      </c>
      <c r="U93" s="190">
        <f t="shared" si="16"/>
        <v>0.98604676499026278</v>
      </c>
      <c r="V93" s="190">
        <f t="shared" si="16"/>
        <v>1.0067078491445087</v>
      </c>
      <c r="W93" s="190">
        <f t="shared" si="16"/>
        <v>1.0089875140540858</v>
      </c>
      <c r="X93" s="190">
        <f t="shared" si="16"/>
        <v>1.0089875140540858</v>
      </c>
      <c r="Y93" s="190">
        <f t="shared" si="16"/>
        <v>1.0089875140540858</v>
      </c>
      <c r="Z93" s="190">
        <f t="shared" si="16"/>
        <v>1.0089875140540858</v>
      </c>
      <c r="AA93" s="190">
        <f t="shared" si="16"/>
        <v>1.0089875140540858</v>
      </c>
      <c r="AB93" s="190">
        <f t="shared" si="16"/>
        <v>1.0089875140540858</v>
      </c>
      <c r="AC93" s="190">
        <f t="shared" si="16"/>
        <v>1.0089875140540858</v>
      </c>
      <c r="AD93" s="190">
        <f t="shared" si="16"/>
        <v>1.0089875140540858</v>
      </c>
      <c r="AE93" s="190">
        <f t="shared" si="16"/>
        <v>1.0089875140540858</v>
      </c>
      <c r="AF93" s="190">
        <f t="shared" si="16"/>
        <v>1.0089875140540858</v>
      </c>
      <c r="AG93" s="190">
        <f t="shared" si="16"/>
        <v>1.0089875140540858</v>
      </c>
      <c r="AH93" s="190">
        <f t="shared" si="16"/>
        <v>1.0089875140540858</v>
      </c>
      <c r="AI93" s="190">
        <f t="shared" si="16"/>
        <v>1.0089875140540858</v>
      </c>
      <c r="AJ93" s="190">
        <f t="shared" si="16"/>
        <v>1.0089875140540858</v>
      </c>
      <c r="AK93" s="207"/>
      <c r="AL93" s="293"/>
      <c r="AM93" s="293"/>
      <c r="AN93" s="293"/>
      <c r="AO93" s="293"/>
      <c r="AP93" s="293"/>
      <c r="AQ93" s="293"/>
      <c r="AR93" s="293"/>
      <c r="AS93" s="293"/>
      <c r="AT93" s="293"/>
      <c r="AU93" s="293"/>
      <c r="AV93" s="293"/>
      <c r="AW93" s="293"/>
      <c r="AX93" s="293"/>
      <c r="AY93" s="293"/>
      <c r="AZ93" s="293"/>
      <c r="BA93" s="293"/>
      <c r="BB93" s="293"/>
      <c r="BC93" s="293"/>
      <c r="BD93" s="293"/>
      <c r="BE93" s="293"/>
      <c r="BF93" s="293"/>
      <c r="BG93" s="293"/>
      <c r="BH93" s="293"/>
      <c r="BI93" s="293"/>
      <c r="BJ93" s="293"/>
      <c r="BK93" s="293"/>
      <c r="BL93" s="293"/>
      <c r="BM93" s="293"/>
      <c r="BN93" s="293"/>
      <c r="BO93" s="293"/>
    </row>
    <row r="94" spans="1:67" ht="15" thickBot="1"/>
    <row r="95" spans="1:67" ht="20.25" customHeight="1">
      <c r="A95" s="293"/>
      <c r="B95" s="293"/>
      <c r="C95" s="577" t="s">
        <v>75</v>
      </c>
      <c r="D95" s="578"/>
      <c r="E95" s="349" t="s">
        <v>76</v>
      </c>
      <c r="F95" s="350">
        <f>+'Shift A Calculation'!E268*60</f>
        <v>420.57000000000005</v>
      </c>
      <c r="G95" s="351">
        <f>+'Shift A Calculation'!F268*60</f>
        <v>0</v>
      </c>
      <c r="H95" s="351">
        <f>+'Shift A Calculation'!G268*60</f>
        <v>526.36500000000001</v>
      </c>
      <c r="I95" s="351">
        <f>+'Shift A Calculation'!H268*60</f>
        <v>517.45500000000004</v>
      </c>
      <c r="J95" s="351">
        <f>+'Shift A Calculation'!I268*60</f>
        <v>514.35000000000014</v>
      </c>
      <c r="K95" s="351">
        <f>+'Shift A Calculation'!J268*60</f>
        <v>522.00000000000011</v>
      </c>
      <c r="L95" s="351">
        <f>+'Shift A Calculation'!K268*60</f>
        <v>455.94000000000005</v>
      </c>
      <c r="M95" s="351">
        <f>+'Shift A Calculation'!L268*60</f>
        <v>0</v>
      </c>
      <c r="N95" s="351">
        <f>+'Shift A Calculation'!M268*60</f>
        <v>0</v>
      </c>
      <c r="O95" s="351">
        <f>+'Shift A Calculation'!N268*60</f>
        <v>523.84500000000003</v>
      </c>
      <c r="P95" s="351">
        <f>+'Shift A Calculation'!O268*60</f>
        <v>466.06500000000005</v>
      </c>
      <c r="Q95" s="351">
        <f>+'Shift A Calculation'!P268*60</f>
        <v>505.84500000000008</v>
      </c>
      <c r="R95" s="351">
        <f>+'Shift A Calculation'!Q268*60</f>
        <v>404.6400000000001</v>
      </c>
      <c r="S95" s="351">
        <f>+'Shift A Calculation'!R268*60</f>
        <v>168.12</v>
      </c>
      <c r="T95" s="351">
        <f>+'Shift A Calculation'!S268*60</f>
        <v>0</v>
      </c>
      <c r="U95" s="351">
        <f>+'Shift A Calculation'!T268*60</f>
        <v>443.38499999999999</v>
      </c>
      <c r="V95" s="351">
        <f>+'Shift A Calculation'!U268*60</f>
        <v>412.29000000000008</v>
      </c>
      <c r="W95" s="351">
        <f>+'Shift A Calculation'!V268*60</f>
        <v>524.56500000000005</v>
      </c>
      <c r="X95" s="351">
        <f>+'Shift A Calculation'!W268*60</f>
        <v>0</v>
      </c>
      <c r="Y95" s="351">
        <f>+'Shift A Calculation'!X268*60</f>
        <v>0</v>
      </c>
      <c r="Z95" s="351">
        <f>+'Shift A Calculation'!Y268*60</f>
        <v>0</v>
      </c>
      <c r="AA95" s="351">
        <f>+'Shift A Calculation'!Z268*60</f>
        <v>0</v>
      </c>
      <c r="AB95" s="351">
        <f>+'Shift A Calculation'!AA268*60</f>
        <v>0</v>
      </c>
      <c r="AC95" s="351">
        <f>+'Shift A Calculation'!AB268*60</f>
        <v>0</v>
      </c>
      <c r="AD95" s="351">
        <f>+'Shift A Calculation'!AC268*60</f>
        <v>0</v>
      </c>
      <c r="AE95" s="351">
        <f>+'Shift A Calculation'!AD268*60</f>
        <v>0</v>
      </c>
      <c r="AF95" s="351">
        <f>+'Shift A Calculation'!AE268*60</f>
        <v>0</v>
      </c>
      <c r="AG95" s="351">
        <f>+'Shift A Calculation'!AF268*60</f>
        <v>0</v>
      </c>
      <c r="AH95" s="351">
        <f>+'Shift A Calculation'!AG268*60</f>
        <v>0</v>
      </c>
      <c r="AI95" s="351">
        <f>+'Shift A Calculation'!AH268*60</f>
        <v>0</v>
      </c>
      <c r="AJ95" s="351">
        <f>+'Shift A Calculation'!AI268*60</f>
        <v>0</v>
      </c>
      <c r="AK95" s="352">
        <f t="shared" ref="AK95:AK100" si="17">SUM(F95:AJ95)</f>
        <v>6405.4350000000013</v>
      </c>
      <c r="AL95" s="293"/>
      <c r="AM95" s="293"/>
      <c r="AN95" s="293"/>
      <c r="AO95" s="293"/>
      <c r="AP95" s="293"/>
      <c r="AQ95" s="293"/>
      <c r="AR95" s="293"/>
      <c r="AS95" s="293"/>
      <c r="AT95" s="293"/>
      <c r="AU95" s="293"/>
      <c r="AV95" s="293"/>
      <c r="AW95" s="293"/>
      <c r="AX95" s="293"/>
      <c r="AY95" s="293"/>
      <c r="AZ95" s="293"/>
      <c r="BA95" s="293"/>
      <c r="BB95" s="293"/>
      <c r="BC95" s="293"/>
      <c r="BD95" s="293"/>
      <c r="BE95" s="293"/>
      <c r="BF95" s="293"/>
      <c r="BG95" s="293"/>
      <c r="BH95" s="293"/>
      <c r="BI95" s="293"/>
      <c r="BJ95" s="293"/>
      <c r="BK95" s="293"/>
      <c r="BL95" s="293"/>
      <c r="BM95" s="293"/>
      <c r="BN95" s="293"/>
      <c r="BO95" s="293"/>
    </row>
    <row r="96" spans="1:67" ht="20.25" customHeight="1">
      <c r="A96" s="293"/>
      <c r="B96" s="293"/>
      <c r="C96" s="579"/>
      <c r="D96" s="580"/>
      <c r="E96" s="353" t="s">
        <v>77</v>
      </c>
      <c r="F96" s="354">
        <f>+'Shift B Calculation'!E268*60</f>
        <v>426.64500000000004</v>
      </c>
      <c r="G96" s="338">
        <f>+'Shift B Calculation'!F268*60</f>
        <v>0</v>
      </c>
      <c r="H96" s="338">
        <f>+'Shift B Calculation'!G268*60</f>
        <v>475.74</v>
      </c>
      <c r="I96" s="338">
        <f>+'Shift B Calculation'!H268*60</f>
        <v>523.16999999999996</v>
      </c>
      <c r="J96" s="338">
        <f>+'Shift B Calculation'!I268*60</f>
        <v>504.22500000000002</v>
      </c>
      <c r="K96" s="338">
        <f>+'Shift B Calculation'!J268*60</f>
        <v>473.31000000000006</v>
      </c>
      <c r="L96" s="338">
        <f>+'Shift B Calculation'!K268*60</f>
        <v>192.42</v>
      </c>
      <c r="M96" s="338">
        <f>+'Shift B Calculation'!L268*60</f>
        <v>0</v>
      </c>
      <c r="N96" s="338">
        <f>+'Shift B Calculation'!M268*60</f>
        <v>421.96500000000009</v>
      </c>
      <c r="O96" s="338">
        <f>+'Shift B Calculation'!N268*60</f>
        <v>474.57000000000005</v>
      </c>
      <c r="P96" s="338">
        <f>+'Shift B Calculation'!O268*60</f>
        <v>518.62500000000011</v>
      </c>
      <c r="Q96" s="338">
        <f>+'Shift B Calculation'!P268*60</f>
        <v>471.59999999999997</v>
      </c>
      <c r="R96" s="338">
        <f>+'Shift B Calculation'!Q268*60</f>
        <v>531.54000000000008</v>
      </c>
      <c r="S96" s="338">
        <f>+'Shift B Calculation'!R268*60</f>
        <v>532.26</v>
      </c>
      <c r="T96" s="338">
        <f>+'Shift B Calculation'!S268*60</f>
        <v>0</v>
      </c>
      <c r="U96" s="338">
        <f>+'Shift B Calculation'!T268*60</f>
        <v>0</v>
      </c>
      <c r="V96" s="338">
        <f>+'Shift B Calculation'!U268*60</f>
        <v>279.49500000000006</v>
      </c>
      <c r="W96" s="338">
        <f>+'Shift B Calculation'!V268*60</f>
        <v>443.25000000000006</v>
      </c>
      <c r="X96" s="338">
        <f>+'Shift B Calculation'!W268*60</f>
        <v>0</v>
      </c>
      <c r="Y96" s="338">
        <f>+'Shift B Calculation'!X268*60</f>
        <v>0</v>
      </c>
      <c r="Z96" s="338">
        <f>+'Shift B Calculation'!Y268*60</f>
        <v>0</v>
      </c>
      <c r="AA96" s="338">
        <f>+'Shift B Calculation'!Z268*60</f>
        <v>0</v>
      </c>
      <c r="AB96" s="338">
        <f>+'Shift B Calculation'!AA268*60</f>
        <v>0</v>
      </c>
      <c r="AC96" s="338">
        <f>+'Shift B Calculation'!AB268*60</f>
        <v>0</v>
      </c>
      <c r="AD96" s="338">
        <f>+'Shift B Calculation'!AC268*60</f>
        <v>0</v>
      </c>
      <c r="AE96" s="338">
        <f>+'Shift B Calculation'!AD268*60</f>
        <v>0</v>
      </c>
      <c r="AF96" s="338">
        <f>+'Shift B Calculation'!AE268*60</f>
        <v>0</v>
      </c>
      <c r="AG96" s="338">
        <f>+'Shift B Calculation'!AF268*60</f>
        <v>0</v>
      </c>
      <c r="AH96" s="338">
        <f>+'Shift B Calculation'!AG268*60</f>
        <v>0</v>
      </c>
      <c r="AI96" s="338">
        <f>+'Shift B Calculation'!AH268*60</f>
        <v>0</v>
      </c>
      <c r="AJ96" s="338">
        <f>+'Shift B Calculation'!AI268*60</f>
        <v>0</v>
      </c>
      <c r="AK96" s="339">
        <f t="shared" si="17"/>
        <v>6268.8150000000005</v>
      </c>
      <c r="AL96" s="293"/>
      <c r="AM96" s="293"/>
      <c r="AN96" s="293"/>
      <c r="AO96" s="293"/>
      <c r="AP96" s="293"/>
      <c r="AQ96" s="293"/>
      <c r="AR96" s="293"/>
      <c r="AS96" s="293"/>
      <c r="AT96" s="293"/>
      <c r="AU96" s="293"/>
      <c r="AV96" s="293"/>
      <c r="AW96" s="293"/>
      <c r="AX96" s="293"/>
      <c r="AY96" s="293"/>
      <c r="AZ96" s="293"/>
      <c r="BA96" s="293"/>
      <c r="BB96" s="293"/>
      <c r="BC96" s="293"/>
      <c r="BD96" s="293"/>
      <c r="BE96" s="293"/>
      <c r="BF96" s="293"/>
      <c r="BG96" s="293"/>
      <c r="BH96" s="293"/>
      <c r="BI96" s="293"/>
      <c r="BJ96" s="293"/>
      <c r="BK96" s="293"/>
      <c r="BL96" s="293"/>
      <c r="BM96" s="293"/>
      <c r="BN96" s="293"/>
      <c r="BO96" s="293"/>
    </row>
    <row r="97" spans="1:67" ht="20.25" customHeight="1">
      <c r="A97" s="293"/>
      <c r="B97" s="293"/>
      <c r="C97" s="579"/>
      <c r="D97" s="580"/>
      <c r="E97" s="353" t="s">
        <v>3819</v>
      </c>
      <c r="F97" s="354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38"/>
      <c r="AB97" s="338"/>
      <c r="AC97" s="338"/>
      <c r="AD97" s="338"/>
      <c r="AE97" s="338"/>
      <c r="AF97" s="338"/>
      <c r="AG97" s="338"/>
      <c r="AH97" s="338"/>
      <c r="AI97" s="338"/>
      <c r="AJ97" s="338"/>
      <c r="AK97" s="339">
        <f>SUM(F97:AJ97)</f>
        <v>0</v>
      </c>
      <c r="AL97" s="293"/>
      <c r="AM97" s="293"/>
      <c r="AN97" s="293"/>
      <c r="AO97" s="293"/>
      <c r="AP97" s="293"/>
      <c r="AQ97" s="293"/>
      <c r="AR97" s="293"/>
      <c r="AS97" s="293"/>
      <c r="AT97" s="293"/>
      <c r="AU97" s="293"/>
      <c r="AV97" s="293"/>
      <c r="AW97" s="293"/>
      <c r="AX97" s="293"/>
      <c r="AY97" s="293"/>
      <c r="AZ97" s="293"/>
      <c r="BA97" s="293"/>
      <c r="BB97" s="293"/>
      <c r="BC97" s="293"/>
      <c r="BD97" s="293"/>
      <c r="BE97" s="293"/>
      <c r="BF97" s="293"/>
      <c r="BG97" s="293"/>
      <c r="BH97" s="293"/>
      <c r="BI97" s="293"/>
      <c r="BJ97" s="293"/>
      <c r="BK97" s="293"/>
      <c r="BL97" s="293"/>
      <c r="BM97" s="293"/>
      <c r="BN97" s="293"/>
      <c r="BO97" s="293"/>
    </row>
    <row r="98" spans="1:67" ht="20.25" customHeight="1">
      <c r="A98" s="293"/>
      <c r="B98" s="293"/>
      <c r="C98" s="575" t="s">
        <v>78</v>
      </c>
      <c r="D98" s="575"/>
      <c r="E98" s="355" t="s">
        <v>79</v>
      </c>
      <c r="F98" s="356">
        <f>SUM(F95:F97)</f>
        <v>847.21500000000015</v>
      </c>
      <c r="G98" s="357">
        <f t="shared" ref="G98:AJ98" si="18">SUM(G95:G97)</f>
        <v>0</v>
      </c>
      <c r="H98" s="357">
        <f t="shared" si="18"/>
        <v>1002.105</v>
      </c>
      <c r="I98" s="357">
        <f t="shared" si="18"/>
        <v>1040.625</v>
      </c>
      <c r="J98" s="357">
        <f t="shared" si="18"/>
        <v>1018.5750000000002</v>
      </c>
      <c r="K98" s="357">
        <f t="shared" si="18"/>
        <v>995.31000000000017</v>
      </c>
      <c r="L98" s="357">
        <f t="shared" si="18"/>
        <v>648.36</v>
      </c>
      <c r="M98" s="357">
        <f t="shared" si="18"/>
        <v>0</v>
      </c>
      <c r="N98" s="357">
        <f t="shared" si="18"/>
        <v>421.96500000000009</v>
      </c>
      <c r="O98" s="357">
        <f t="shared" si="18"/>
        <v>998.41500000000008</v>
      </c>
      <c r="P98" s="357">
        <f t="shared" si="18"/>
        <v>984.69000000000017</v>
      </c>
      <c r="Q98" s="357">
        <f t="shared" si="18"/>
        <v>977.44500000000005</v>
      </c>
      <c r="R98" s="357">
        <f t="shared" si="18"/>
        <v>936.18000000000018</v>
      </c>
      <c r="S98" s="357">
        <f t="shared" si="18"/>
        <v>700.38</v>
      </c>
      <c r="T98" s="357">
        <f t="shared" si="18"/>
        <v>0</v>
      </c>
      <c r="U98" s="357">
        <f t="shared" si="18"/>
        <v>443.38499999999999</v>
      </c>
      <c r="V98" s="357">
        <f t="shared" si="18"/>
        <v>691.78500000000008</v>
      </c>
      <c r="W98" s="357">
        <f t="shared" si="18"/>
        <v>967.81500000000005</v>
      </c>
      <c r="X98" s="357">
        <f t="shared" si="18"/>
        <v>0</v>
      </c>
      <c r="Y98" s="357">
        <f t="shared" si="18"/>
        <v>0</v>
      </c>
      <c r="Z98" s="357">
        <f t="shared" si="18"/>
        <v>0</v>
      </c>
      <c r="AA98" s="357">
        <f t="shared" si="18"/>
        <v>0</v>
      </c>
      <c r="AB98" s="357">
        <f t="shared" si="18"/>
        <v>0</v>
      </c>
      <c r="AC98" s="357">
        <f t="shared" si="18"/>
        <v>0</v>
      </c>
      <c r="AD98" s="357">
        <f t="shared" si="18"/>
        <v>0</v>
      </c>
      <c r="AE98" s="357">
        <f t="shared" si="18"/>
        <v>0</v>
      </c>
      <c r="AF98" s="357">
        <f t="shared" si="18"/>
        <v>0</v>
      </c>
      <c r="AG98" s="357">
        <f t="shared" si="18"/>
        <v>0</v>
      </c>
      <c r="AH98" s="357">
        <f t="shared" si="18"/>
        <v>0</v>
      </c>
      <c r="AI98" s="357">
        <f t="shared" si="18"/>
        <v>0</v>
      </c>
      <c r="AJ98" s="357">
        <f t="shared" si="18"/>
        <v>0</v>
      </c>
      <c r="AK98" s="358">
        <f>SUM(AK95:AK97)</f>
        <v>12674.250000000002</v>
      </c>
      <c r="AL98" s="293"/>
      <c r="AM98" s="293"/>
      <c r="AN98" s="293"/>
      <c r="AO98" s="293"/>
      <c r="AP98" s="293"/>
      <c r="AQ98" s="293"/>
      <c r="AR98" s="293"/>
      <c r="AS98" s="293"/>
      <c r="AT98" s="293"/>
      <c r="AU98" s="293"/>
      <c r="AV98" s="293"/>
      <c r="AW98" s="293"/>
      <c r="AX98" s="293"/>
      <c r="AY98" s="293"/>
      <c r="AZ98" s="293"/>
      <c r="BA98" s="293"/>
      <c r="BB98" s="293"/>
      <c r="BC98" s="293"/>
      <c r="BD98" s="293"/>
      <c r="BE98" s="293"/>
      <c r="BF98" s="293"/>
      <c r="BG98" s="293"/>
      <c r="BH98" s="293"/>
      <c r="BI98" s="293"/>
      <c r="BJ98" s="293"/>
      <c r="BK98" s="293"/>
      <c r="BL98" s="293"/>
      <c r="BM98" s="293"/>
      <c r="BN98" s="293"/>
      <c r="BO98" s="293"/>
    </row>
    <row r="99" spans="1:67" ht="20.25" customHeight="1">
      <c r="A99" s="293"/>
      <c r="B99" s="293"/>
      <c r="C99" s="594" t="s">
        <v>80</v>
      </c>
      <c r="D99" s="595"/>
      <c r="E99" s="359" t="s">
        <v>76</v>
      </c>
      <c r="F99" s="360">
        <f>IF(+'Input Data Shift A'!D141*60&gt;0,'Input Data Shift A'!D141*60,0)</f>
        <v>480</v>
      </c>
      <c r="G99" s="360">
        <f>IF(+'Input Data Shift A'!E141*60&gt;0,'Input Data Shift A'!E141*60,0)</f>
        <v>0</v>
      </c>
      <c r="H99" s="360">
        <f>IF(+'Input Data Shift A'!F141*60&gt;0,'Input Data Shift A'!F141*60,0)</f>
        <v>570</v>
      </c>
      <c r="I99" s="360">
        <f>IF(+'Input Data Shift A'!G141*60&gt;0,'Input Data Shift A'!G141*60,0)</f>
        <v>570</v>
      </c>
      <c r="J99" s="360">
        <f>IF(+'Input Data Shift A'!H141*60&gt;0,'Input Data Shift A'!H141*60,0)</f>
        <v>570</v>
      </c>
      <c r="K99" s="360">
        <f>IF(+'Input Data Shift A'!I141*60&gt;0,'Input Data Shift A'!I141*60,0)</f>
        <v>570</v>
      </c>
      <c r="L99" s="360">
        <f>IF(+'Input Data Shift A'!J141*60&gt;0,'Input Data Shift A'!J141*60,0)</f>
        <v>570</v>
      </c>
      <c r="M99" s="360">
        <f>IF(+'Input Data Shift A'!K141*60&gt;0,'Input Data Shift A'!K141*60,0)</f>
        <v>0</v>
      </c>
      <c r="N99" s="360">
        <f>IF(+'Input Data Shift A'!L141*60&gt;0,'Input Data Shift A'!L141*60,0)</f>
        <v>0</v>
      </c>
      <c r="O99" s="360">
        <f>IF(+'Input Data Shift A'!M141*60&gt;0,'Input Data Shift A'!M141*60,0)</f>
        <v>570</v>
      </c>
      <c r="P99" s="360">
        <f>IF(+'Input Data Shift A'!N141*60&gt;0,'Input Data Shift A'!N141*60,0)</f>
        <v>570</v>
      </c>
      <c r="Q99" s="360">
        <f>IF(+'Input Data Shift A'!O141*60&gt;0,'Input Data Shift A'!O141*60,0)</f>
        <v>570</v>
      </c>
      <c r="R99" s="360">
        <f>IF(+'Input Data Shift A'!P141*60&gt;0,'Input Data Shift A'!P141*60,0)</f>
        <v>570</v>
      </c>
      <c r="S99" s="360">
        <f>IF(+'Input Data Shift A'!Q141*60&gt;0,'Input Data Shift A'!Q141*60,0)</f>
        <v>180</v>
      </c>
      <c r="T99" s="360">
        <f>IF(+'Input Data Shift A'!R141*60&gt;0,'Input Data Shift A'!R141*60,0)</f>
        <v>0</v>
      </c>
      <c r="U99" s="360">
        <f>IF(+'Input Data Shift A'!S141*60&gt;0,'Input Data Shift A'!S141*60,0)</f>
        <v>480</v>
      </c>
      <c r="V99" s="360">
        <f>IF(+'Input Data Shift A'!T141*60&gt;0,'Input Data Shift A'!T141*60,0)</f>
        <v>570</v>
      </c>
      <c r="W99" s="360">
        <f>IF(+'Input Data Shift A'!U141*60&gt;0,'Input Data Shift A'!U141*60,0)</f>
        <v>570</v>
      </c>
      <c r="X99" s="360">
        <f>IF(+'Input Data Shift A'!V141*60&gt;0,'Input Data Shift A'!V141*60,0)</f>
        <v>0</v>
      </c>
      <c r="Y99" s="360">
        <f>IF(+'Input Data Shift A'!W141*60&gt;0,'Input Data Shift A'!W141*60,0)</f>
        <v>0</v>
      </c>
      <c r="Z99" s="360">
        <f>IF(+'Input Data Shift A'!X141*60&gt;0,'Input Data Shift A'!X141*60,0)</f>
        <v>0</v>
      </c>
      <c r="AA99" s="360">
        <f>IF(+'Input Data Shift A'!Y141*60&gt;0,'Input Data Shift A'!Y141*60,0)</f>
        <v>0</v>
      </c>
      <c r="AB99" s="360">
        <f>IF(+'Input Data Shift A'!Z141*60&gt;0,'Input Data Shift A'!Z141*60,0)</f>
        <v>0</v>
      </c>
      <c r="AC99" s="360">
        <f>IF(+'Input Data Shift A'!AA141*60&gt;0,'Input Data Shift A'!AA141*60,0)</f>
        <v>0</v>
      </c>
      <c r="AD99" s="360">
        <f>IF(+'Input Data Shift A'!AB141*60&gt;0,'Input Data Shift A'!AB141*60,0)</f>
        <v>0</v>
      </c>
      <c r="AE99" s="360">
        <f>IF(+'Input Data Shift A'!AC141*60&gt;0,'Input Data Shift A'!AC141*60,0)</f>
        <v>0</v>
      </c>
      <c r="AF99" s="360">
        <f>IF(+'Input Data Shift A'!AD141*60&gt;0,'Input Data Shift A'!AD141*60,0)</f>
        <v>0</v>
      </c>
      <c r="AG99" s="360">
        <f>IF(+'Input Data Shift A'!AE141*60&gt;0,'Input Data Shift A'!AE141*60,0)</f>
        <v>0</v>
      </c>
      <c r="AH99" s="360">
        <f>IF(+'Input Data Shift A'!AF141*60&gt;0,'Input Data Shift A'!AF141*60,0)</f>
        <v>0</v>
      </c>
      <c r="AI99" s="360">
        <f>IF(+'Input Data Shift A'!AG141*60&gt;0,'Input Data Shift A'!AG141*60,0)</f>
        <v>0</v>
      </c>
      <c r="AJ99" s="360">
        <f>IF(+'Input Data Shift A'!AH141*60&gt;0,'Input Data Shift A'!AH141*60,0)</f>
        <v>0</v>
      </c>
      <c r="AK99" s="336">
        <f t="shared" si="17"/>
        <v>7410</v>
      </c>
      <c r="AL99" s="293"/>
      <c r="AM99" s="293"/>
      <c r="AN99" s="293"/>
      <c r="AO99" s="293"/>
      <c r="AP99" s="293"/>
      <c r="AQ99" s="293"/>
      <c r="AR99" s="293"/>
      <c r="AS99" s="293"/>
      <c r="AT99" s="293"/>
      <c r="AU99" s="293"/>
      <c r="AV99" s="293"/>
      <c r="AW99" s="293"/>
      <c r="AX99" s="293"/>
      <c r="AY99" s="293"/>
      <c r="AZ99" s="293"/>
      <c r="BA99" s="293"/>
      <c r="BB99" s="293"/>
      <c r="BC99" s="293"/>
      <c r="BD99" s="293"/>
      <c r="BE99" s="293"/>
      <c r="BF99" s="293"/>
      <c r="BG99" s="293"/>
      <c r="BH99" s="293"/>
      <c r="BI99" s="293"/>
      <c r="BJ99" s="293"/>
      <c r="BK99" s="293"/>
      <c r="BL99" s="293"/>
      <c r="BM99" s="293"/>
      <c r="BN99" s="293"/>
      <c r="BO99" s="293"/>
    </row>
    <row r="100" spans="1:67" ht="20.25" customHeight="1">
      <c r="A100" s="293"/>
      <c r="B100" s="293"/>
      <c r="C100" s="579"/>
      <c r="D100" s="580"/>
      <c r="E100" s="353" t="s">
        <v>77</v>
      </c>
      <c r="F100" s="354">
        <f>IF(+'Input Data Shift B'!D141*60&gt;0,'Input Data Shift B'!D141*60,0)</f>
        <v>480</v>
      </c>
      <c r="G100" s="354">
        <f>IF(+'Input Data Shift B'!E141*60&gt;0,'Input Data Shift B'!E141*60,0)</f>
        <v>0</v>
      </c>
      <c r="H100" s="354">
        <f>IF(+'Input Data Shift B'!F141*60&gt;0,'Input Data Shift B'!F141*60,0)</f>
        <v>540</v>
      </c>
      <c r="I100" s="354">
        <f>IF(+'Input Data Shift B'!G141*60&gt;0,'Input Data Shift B'!G141*60,0)</f>
        <v>570</v>
      </c>
      <c r="J100" s="354">
        <f>IF(+'Input Data Shift B'!H141*60&gt;0,'Input Data Shift B'!H141*60,0)</f>
        <v>570</v>
      </c>
      <c r="K100" s="354">
        <f>IF(+'Input Data Shift B'!I141*60&gt;0,'Input Data Shift B'!I141*60,0)</f>
        <v>570</v>
      </c>
      <c r="L100" s="354">
        <f>IF(+'Input Data Shift B'!J141*60&gt;0,'Input Data Shift B'!J141*60,0)</f>
        <v>210</v>
      </c>
      <c r="M100" s="354">
        <f>IF(+'Input Data Shift B'!K141*60&gt;0,'Input Data Shift B'!K141*60,0)</f>
        <v>0</v>
      </c>
      <c r="N100" s="354">
        <f>IF(+'Input Data Shift B'!L141*60&gt;0,'Input Data Shift B'!L141*60,0)</f>
        <v>480</v>
      </c>
      <c r="O100" s="354">
        <f>IF(+'Input Data Shift B'!M141*60&gt;0,'Input Data Shift B'!M141*60,0)</f>
        <v>570</v>
      </c>
      <c r="P100" s="354">
        <f>IF(+'Input Data Shift B'!N141*60&gt;0,'Input Data Shift B'!N141*60,0)</f>
        <v>570</v>
      </c>
      <c r="Q100" s="354">
        <f>IF(+'Input Data Shift B'!O141*60&gt;0,'Input Data Shift B'!O141*60,0)</f>
        <v>570</v>
      </c>
      <c r="R100" s="354">
        <f>IF(+'Input Data Shift B'!P141*60&gt;0,'Input Data Shift B'!P141*60,0)</f>
        <v>570</v>
      </c>
      <c r="S100" s="354">
        <f>IF(+'Input Data Shift B'!Q141*60&gt;0,'Input Data Shift B'!Q141*60,0)</f>
        <v>570</v>
      </c>
      <c r="T100" s="354">
        <f>IF(+'Input Data Shift B'!R141*60&gt;0,'Input Data Shift B'!R141*60,0)</f>
        <v>0</v>
      </c>
      <c r="U100" s="354">
        <f>IF(+'Input Data Shift B'!S141*60&gt;0,'Input Data Shift B'!S141*60,0)</f>
        <v>0</v>
      </c>
      <c r="V100" s="354">
        <f>IF(+'Input Data Shift B'!T141*60&gt;0,'Input Data Shift B'!T141*60,0)</f>
        <v>480</v>
      </c>
      <c r="W100" s="354">
        <f>IF(+'Input Data Shift B'!U141*60&gt;0,'Input Data Shift B'!U141*60,0)</f>
        <v>570</v>
      </c>
      <c r="X100" s="354">
        <f>IF(+'Input Data Shift B'!V141*60&gt;0,'Input Data Shift B'!V141*60,0)</f>
        <v>0</v>
      </c>
      <c r="Y100" s="354">
        <f>IF(+'Input Data Shift B'!W141*60&gt;0,'Input Data Shift B'!W141*60,0)</f>
        <v>0</v>
      </c>
      <c r="Z100" s="354">
        <f>IF(+'Input Data Shift B'!X141*60&gt;0,'Input Data Shift B'!X141*60,0)</f>
        <v>0</v>
      </c>
      <c r="AA100" s="354">
        <f>IF(+'Input Data Shift B'!Y141*60&gt;0,'Input Data Shift B'!Y141*60,0)</f>
        <v>0</v>
      </c>
      <c r="AB100" s="354">
        <f>IF(+'Input Data Shift B'!Z141*60&gt;0,'Input Data Shift B'!Z141*60,0)</f>
        <v>0</v>
      </c>
      <c r="AC100" s="354">
        <f>IF(+'Input Data Shift B'!AA141*60&gt;0,'Input Data Shift B'!AA141*60,0)</f>
        <v>0</v>
      </c>
      <c r="AD100" s="354">
        <f>IF(+'Input Data Shift B'!AB141*60&gt;0,'Input Data Shift B'!AB141*60,0)</f>
        <v>0</v>
      </c>
      <c r="AE100" s="354">
        <f>IF(+'Input Data Shift B'!AC141*60&gt;0,'Input Data Shift B'!AC141*60,0)</f>
        <v>0</v>
      </c>
      <c r="AF100" s="354">
        <f>IF(+'Input Data Shift B'!AD141*60&gt;0,'Input Data Shift B'!AD141*60,0)</f>
        <v>0</v>
      </c>
      <c r="AG100" s="354">
        <f>IF(+'Input Data Shift B'!AE141*60&gt;0,'Input Data Shift B'!AE141*60,0)</f>
        <v>0</v>
      </c>
      <c r="AH100" s="354">
        <f>IF(+'Input Data Shift B'!AF141*60&gt;0,'Input Data Shift B'!AF141*60,0)</f>
        <v>0</v>
      </c>
      <c r="AI100" s="354">
        <f>IF(+'Input Data Shift B'!AG141*60&gt;0,'Input Data Shift B'!AG141*60,0)</f>
        <v>0</v>
      </c>
      <c r="AJ100" s="354">
        <f>IF(+'Input Data Shift B'!AH141*60&gt;0,'Input Data Shift B'!AH141*60,0)</f>
        <v>0</v>
      </c>
      <c r="AK100" s="339">
        <f t="shared" si="17"/>
        <v>7320</v>
      </c>
      <c r="AL100" s="293"/>
      <c r="AM100" s="293"/>
      <c r="AN100" s="293"/>
      <c r="AO100" s="293"/>
      <c r="AP100" s="293"/>
      <c r="AQ100" s="293"/>
      <c r="AR100" s="293"/>
      <c r="AS100" s="293"/>
      <c r="AT100" s="293"/>
      <c r="AU100" s="293"/>
      <c r="AV100" s="293"/>
      <c r="AW100" s="293"/>
      <c r="AX100" s="293"/>
      <c r="AY100" s="293"/>
      <c r="AZ100" s="293"/>
      <c r="BA100" s="293"/>
      <c r="BB100" s="293"/>
      <c r="BC100" s="293"/>
      <c r="BD100" s="293"/>
      <c r="BE100" s="293"/>
      <c r="BF100" s="293"/>
      <c r="BG100" s="293"/>
      <c r="BH100" s="293"/>
      <c r="BI100" s="293"/>
      <c r="BJ100" s="293"/>
      <c r="BK100" s="293"/>
      <c r="BL100" s="293"/>
      <c r="BM100" s="293"/>
      <c r="BN100" s="293"/>
      <c r="BO100" s="293"/>
    </row>
    <row r="101" spans="1:67" ht="20.25" customHeight="1">
      <c r="A101" s="293"/>
      <c r="B101" s="293"/>
      <c r="C101" s="596"/>
      <c r="D101" s="597"/>
      <c r="E101" s="353" t="s">
        <v>3819</v>
      </c>
      <c r="F101" s="354"/>
      <c r="G101" s="354"/>
      <c r="H101" s="354"/>
      <c r="I101" s="354"/>
      <c r="J101" s="354"/>
      <c r="K101" s="354"/>
      <c r="L101" s="354"/>
      <c r="M101" s="354"/>
      <c r="N101" s="354"/>
      <c r="O101" s="354"/>
      <c r="P101" s="354"/>
      <c r="Q101" s="354"/>
      <c r="R101" s="354"/>
      <c r="S101" s="354"/>
      <c r="T101" s="354"/>
      <c r="U101" s="354"/>
      <c r="V101" s="354"/>
      <c r="W101" s="354"/>
      <c r="X101" s="354"/>
      <c r="Y101" s="354"/>
      <c r="Z101" s="354"/>
      <c r="AA101" s="354"/>
      <c r="AB101" s="354"/>
      <c r="AC101" s="354"/>
      <c r="AD101" s="354"/>
      <c r="AE101" s="354"/>
      <c r="AF101" s="354"/>
      <c r="AG101" s="354"/>
      <c r="AH101" s="354"/>
      <c r="AI101" s="354"/>
      <c r="AJ101" s="354"/>
      <c r="AK101" s="339">
        <f>SUM(F101:AJ101)</f>
        <v>0</v>
      </c>
      <c r="AL101" s="293"/>
      <c r="AM101" s="293"/>
      <c r="AN101" s="293"/>
      <c r="AO101" s="293"/>
      <c r="AP101" s="293"/>
      <c r="AQ101" s="293"/>
      <c r="AR101" s="293"/>
      <c r="AS101" s="293"/>
      <c r="AT101" s="293"/>
      <c r="AU101" s="293"/>
      <c r="AV101" s="293"/>
      <c r="AW101" s="293"/>
      <c r="AX101" s="293"/>
      <c r="AY101" s="293"/>
      <c r="AZ101" s="293"/>
      <c r="BA101" s="293"/>
      <c r="BB101" s="293"/>
      <c r="BC101" s="293"/>
      <c r="BD101" s="293"/>
      <c r="BE101" s="293"/>
      <c r="BF101" s="293"/>
      <c r="BG101" s="293"/>
      <c r="BH101" s="293"/>
      <c r="BI101" s="293"/>
      <c r="BJ101" s="293"/>
      <c r="BK101" s="293"/>
      <c r="BL101" s="293"/>
      <c r="BM101" s="293"/>
      <c r="BN101" s="293"/>
      <c r="BO101" s="293"/>
    </row>
    <row r="102" spans="1:67" ht="20.25" customHeight="1">
      <c r="A102" s="293"/>
      <c r="B102" s="293"/>
      <c r="C102" s="576" t="s">
        <v>81</v>
      </c>
      <c r="D102" s="576"/>
      <c r="E102" s="361" t="s">
        <v>79</v>
      </c>
      <c r="F102" s="356">
        <f>SUM(F99:F101)</f>
        <v>960</v>
      </c>
      <c r="G102" s="357">
        <f t="shared" ref="G102:AK102" si="19">SUM(G99:G101)</f>
        <v>0</v>
      </c>
      <c r="H102" s="357">
        <f t="shared" si="19"/>
        <v>1110</v>
      </c>
      <c r="I102" s="357">
        <f t="shared" si="19"/>
        <v>1140</v>
      </c>
      <c r="J102" s="357">
        <f t="shared" si="19"/>
        <v>1140</v>
      </c>
      <c r="K102" s="357">
        <f t="shared" si="19"/>
        <v>1140</v>
      </c>
      <c r="L102" s="357">
        <f t="shared" si="19"/>
        <v>780</v>
      </c>
      <c r="M102" s="357">
        <f t="shared" si="19"/>
        <v>0</v>
      </c>
      <c r="N102" s="357">
        <f t="shared" si="19"/>
        <v>480</v>
      </c>
      <c r="O102" s="357">
        <f t="shared" si="19"/>
        <v>1140</v>
      </c>
      <c r="P102" s="357">
        <f t="shared" si="19"/>
        <v>1140</v>
      </c>
      <c r="Q102" s="357">
        <f t="shared" si="19"/>
        <v>1140</v>
      </c>
      <c r="R102" s="357">
        <f t="shared" si="19"/>
        <v>1140</v>
      </c>
      <c r="S102" s="357">
        <f t="shared" si="19"/>
        <v>750</v>
      </c>
      <c r="T102" s="357">
        <f t="shared" si="19"/>
        <v>0</v>
      </c>
      <c r="U102" s="357">
        <f t="shared" si="19"/>
        <v>480</v>
      </c>
      <c r="V102" s="357">
        <f t="shared" si="19"/>
        <v>1050</v>
      </c>
      <c r="W102" s="357">
        <f t="shared" si="19"/>
        <v>1140</v>
      </c>
      <c r="X102" s="357">
        <f t="shared" si="19"/>
        <v>0</v>
      </c>
      <c r="Y102" s="357">
        <f t="shared" si="19"/>
        <v>0</v>
      </c>
      <c r="Z102" s="357">
        <f t="shared" si="19"/>
        <v>0</v>
      </c>
      <c r="AA102" s="357">
        <f t="shared" si="19"/>
        <v>0</v>
      </c>
      <c r="AB102" s="357">
        <f t="shared" si="19"/>
        <v>0</v>
      </c>
      <c r="AC102" s="357">
        <f t="shared" si="19"/>
        <v>0</v>
      </c>
      <c r="AD102" s="357">
        <f t="shared" si="19"/>
        <v>0</v>
      </c>
      <c r="AE102" s="357">
        <f t="shared" si="19"/>
        <v>0</v>
      </c>
      <c r="AF102" s="357">
        <f t="shared" si="19"/>
        <v>0</v>
      </c>
      <c r="AG102" s="357">
        <f t="shared" si="19"/>
        <v>0</v>
      </c>
      <c r="AH102" s="357">
        <f t="shared" si="19"/>
        <v>0</v>
      </c>
      <c r="AI102" s="357">
        <f t="shared" si="19"/>
        <v>0</v>
      </c>
      <c r="AJ102" s="357">
        <f t="shared" si="19"/>
        <v>0</v>
      </c>
      <c r="AK102" s="358">
        <f t="shared" si="19"/>
        <v>14730</v>
      </c>
      <c r="AL102" s="293"/>
      <c r="AM102" s="293"/>
      <c r="AN102" s="293"/>
      <c r="AO102" s="293"/>
      <c r="AP102" s="293"/>
      <c r="AQ102" s="293"/>
      <c r="AR102" s="293"/>
      <c r="AS102" s="293"/>
      <c r="AT102" s="293"/>
      <c r="AU102" s="293"/>
      <c r="AV102" s="293"/>
      <c r="AW102" s="293"/>
      <c r="AX102" s="293"/>
      <c r="AY102" s="293"/>
      <c r="AZ102" s="293"/>
      <c r="BA102" s="293"/>
      <c r="BB102" s="293"/>
      <c r="BC102" s="293"/>
      <c r="BD102" s="293"/>
      <c r="BE102" s="293"/>
      <c r="BF102" s="293"/>
      <c r="BG102" s="293"/>
      <c r="BH102" s="293"/>
      <c r="BI102" s="293"/>
      <c r="BJ102" s="293"/>
      <c r="BK102" s="293"/>
      <c r="BL102" s="293"/>
      <c r="BM102" s="293"/>
      <c r="BN102" s="293"/>
      <c r="BO102" s="293"/>
    </row>
    <row r="103" spans="1:67" ht="20.25" customHeight="1">
      <c r="A103" s="293"/>
      <c r="B103" s="293"/>
      <c r="C103" s="598" t="s">
        <v>82</v>
      </c>
      <c r="D103" s="598"/>
      <c r="E103" s="362">
        <v>0.85</v>
      </c>
      <c r="F103" s="329"/>
      <c r="G103" s="330"/>
      <c r="H103" s="330"/>
      <c r="I103" s="330"/>
      <c r="J103" s="330"/>
      <c r="K103" s="330"/>
      <c r="L103" s="330"/>
      <c r="M103" s="330"/>
      <c r="N103" s="330"/>
      <c r="O103" s="330"/>
      <c r="P103" s="330"/>
      <c r="Q103" s="330"/>
      <c r="R103" s="330"/>
      <c r="S103" s="330"/>
      <c r="T103" s="330"/>
      <c r="U103" s="330"/>
      <c r="V103" s="330"/>
      <c r="W103" s="330"/>
      <c r="X103" s="330"/>
      <c r="Y103" s="330"/>
      <c r="Z103" s="330"/>
      <c r="AA103" s="330"/>
      <c r="AB103" s="330"/>
      <c r="AC103" s="330"/>
      <c r="AD103" s="330"/>
      <c r="AE103" s="330"/>
      <c r="AF103" s="330"/>
      <c r="AG103" s="330"/>
      <c r="AH103" s="330"/>
      <c r="AI103" s="330"/>
      <c r="AJ103" s="331"/>
      <c r="AK103" s="363"/>
      <c r="AL103" s="293"/>
      <c r="AM103" s="293"/>
      <c r="AN103" s="293"/>
      <c r="AO103" s="293"/>
      <c r="AP103" s="293"/>
      <c r="AQ103" s="293"/>
      <c r="AR103" s="293"/>
      <c r="AS103" s="293"/>
      <c r="AT103" s="293"/>
      <c r="AU103" s="293"/>
      <c r="AV103" s="293"/>
      <c r="AW103" s="293"/>
      <c r="AX103" s="293"/>
      <c r="AY103" s="293"/>
      <c r="AZ103" s="293"/>
      <c r="BA103" s="293"/>
      <c r="BB103" s="293"/>
      <c r="BC103" s="293"/>
      <c r="BD103" s="293"/>
      <c r="BE103" s="293"/>
      <c r="BF103" s="293"/>
      <c r="BG103" s="293"/>
      <c r="BH103" s="293"/>
      <c r="BI103" s="293"/>
      <c r="BJ103" s="293"/>
      <c r="BK103" s="293"/>
      <c r="BL103" s="293"/>
      <c r="BM103" s="293"/>
      <c r="BN103" s="293"/>
      <c r="BO103" s="293"/>
    </row>
    <row r="104" spans="1:67" ht="20.25" customHeight="1">
      <c r="A104" s="293"/>
      <c r="B104" s="293"/>
      <c r="C104" s="567" t="s">
        <v>83</v>
      </c>
      <c r="D104" s="567"/>
      <c r="E104" s="364" t="s">
        <v>8</v>
      </c>
      <c r="F104" s="191">
        <f t="shared" ref="F104:AJ104" si="20">F95/F99</f>
        <v>0.87618750000000012</v>
      </c>
      <c r="G104" s="192" t="e">
        <f t="shared" si="20"/>
        <v>#DIV/0!</v>
      </c>
      <c r="H104" s="192">
        <f t="shared" si="20"/>
        <v>0.92344736842105268</v>
      </c>
      <c r="I104" s="192">
        <f t="shared" si="20"/>
        <v>0.90781578947368424</v>
      </c>
      <c r="J104" s="192">
        <f t="shared" si="20"/>
        <v>0.90236842105263182</v>
      </c>
      <c r="K104" s="192">
        <f t="shared" si="20"/>
        <v>0.91578947368421071</v>
      </c>
      <c r="L104" s="192">
        <f t="shared" si="20"/>
        <v>0.79989473684210533</v>
      </c>
      <c r="M104" s="192" t="e">
        <f t="shared" si="20"/>
        <v>#DIV/0!</v>
      </c>
      <c r="N104" s="192" t="e">
        <f t="shared" si="20"/>
        <v>#DIV/0!</v>
      </c>
      <c r="O104" s="192">
        <f t="shared" si="20"/>
        <v>0.91902631578947369</v>
      </c>
      <c r="P104" s="192">
        <f t="shared" si="20"/>
        <v>0.81765789473684225</v>
      </c>
      <c r="Q104" s="192">
        <f t="shared" si="20"/>
        <v>0.88744736842105276</v>
      </c>
      <c r="R104" s="192">
        <f t="shared" si="20"/>
        <v>0.70989473684210547</v>
      </c>
      <c r="S104" s="192">
        <f t="shared" si="20"/>
        <v>0.93400000000000005</v>
      </c>
      <c r="T104" s="192" t="e">
        <f t="shared" si="20"/>
        <v>#DIV/0!</v>
      </c>
      <c r="U104" s="192">
        <f t="shared" si="20"/>
        <v>0.92371875000000003</v>
      </c>
      <c r="V104" s="192">
        <f t="shared" si="20"/>
        <v>0.72331578947368436</v>
      </c>
      <c r="W104" s="192">
        <f t="shared" si="20"/>
        <v>0.92028947368421066</v>
      </c>
      <c r="X104" s="192" t="e">
        <f t="shared" si="20"/>
        <v>#DIV/0!</v>
      </c>
      <c r="Y104" s="192" t="e">
        <f t="shared" si="20"/>
        <v>#DIV/0!</v>
      </c>
      <c r="Z104" s="192" t="e">
        <f t="shared" si="20"/>
        <v>#DIV/0!</v>
      </c>
      <c r="AA104" s="192" t="e">
        <f t="shared" si="20"/>
        <v>#DIV/0!</v>
      </c>
      <c r="AB104" s="192" t="e">
        <f t="shared" si="20"/>
        <v>#DIV/0!</v>
      </c>
      <c r="AC104" s="192" t="e">
        <f t="shared" si="20"/>
        <v>#DIV/0!</v>
      </c>
      <c r="AD104" s="192" t="e">
        <f t="shared" si="20"/>
        <v>#DIV/0!</v>
      </c>
      <c r="AE104" s="192" t="e">
        <f t="shared" si="20"/>
        <v>#DIV/0!</v>
      </c>
      <c r="AF104" s="192" t="e">
        <f t="shared" si="20"/>
        <v>#DIV/0!</v>
      </c>
      <c r="AG104" s="192" t="e">
        <f t="shared" si="20"/>
        <v>#DIV/0!</v>
      </c>
      <c r="AH104" s="192" t="e">
        <f t="shared" si="20"/>
        <v>#DIV/0!</v>
      </c>
      <c r="AI104" s="192" t="e">
        <f t="shared" si="20"/>
        <v>#DIV/0!</v>
      </c>
      <c r="AJ104" s="208" t="e">
        <f t="shared" si="20"/>
        <v>#DIV/0!</v>
      </c>
      <c r="AK104" s="365"/>
      <c r="AL104" s="293"/>
      <c r="AM104" s="293"/>
      <c r="AN104" s="293"/>
      <c r="AO104" s="293"/>
      <c r="AP104" s="293"/>
      <c r="AQ104" s="293"/>
      <c r="AR104" s="293"/>
      <c r="AS104" s="293"/>
      <c r="AT104" s="293"/>
      <c r="AU104" s="293"/>
      <c r="AV104" s="293"/>
      <c r="AW104" s="293"/>
      <c r="AX104" s="293"/>
      <c r="AY104" s="293"/>
      <c r="AZ104" s="293"/>
      <c r="BA104" s="293"/>
      <c r="BB104" s="293"/>
      <c r="BC104" s="293"/>
      <c r="BD104" s="293"/>
      <c r="BE104" s="293"/>
      <c r="BF104" s="293"/>
      <c r="BG104" s="293"/>
      <c r="BH104" s="293"/>
      <c r="BI104" s="293"/>
      <c r="BJ104" s="293"/>
      <c r="BK104" s="293"/>
      <c r="BL104" s="293"/>
      <c r="BM104" s="293"/>
      <c r="BN104" s="293"/>
      <c r="BO104" s="293"/>
    </row>
    <row r="105" spans="1:67" ht="20.25" customHeight="1" thickBot="1">
      <c r="A105" s="293"/>
      <c r="B105" s="293"/>
      <c r="C105" s="567"/>
      <c r="D105" s="567"/>
      <c r="E105" s="364" t="s">
        <v>9</v>
      </c>
      <c r="F105" s="191">
        <f t="shared" ref="F105:AJ106" si="21">F96/F100</f>
        <v>0.88884375000000004</v>
      </c>
      <c r="G105" s="192" t="e">
        <f t="shared" si="21"/>
        <v>#DIV/0!</v>
      </c>
      <c r="H105" s="192">
        <f t="shared" si="21"/>
        <v>0.88100000000000001</v>
      </c>
      <c r="I105" s="192">
        <f t="shared" si="21"/>
        <v>0.91784210526315779</v>
      </c>
      <c r="J105" s="192">
        <f t="shared" si="21"/>
        <v>0.88460526315789478</v>
      </c>
      <c r="K105" s="192">
        <f t="shared" si="21"/>
        <v>0.83036842105263164</v>
      </c>
      <c r="L105" s="192">
        <f t="shared" si="21"/>
        <v>0.91628571428571426</v>
      </c>
      <c r="M105" s="192" t="e">
        <f t="shared" si="21"/>
        <v>#DIV/0!</v>
      </c>
      <c r="N105" s="192">
        <f t="shared" si="21"/>
        <v>0.87909375000000023</v>
      </c>
      <c r="O105" s="192">
        <f t="shared" si="21"/>
        <v>0.83257894736842109</v>
      </c>
      <c r="P105" s="192">
        <f t="shared" si="21"/>
        <v>0.90986842105263177</v>
      </c>
      <c r="Q105" s="192">
        <f t="shared" si="21"/>
        <v>0.82736842105263153</v>
      </c>
      <c r="R105" s="192">
        <f t="shared" si="21"/>
        <v>0.93252631578947387</v>
      </c>
      <c r="S105" s="192">
        <f t="shared" si="21"/>
        <v>0.9337894736842105</v>
      </c>
      <c r="T105" s="192" t="e">
        <f t="shared" si="21"/>
        <v>#DIV/0!</v>
      </c>
      <c r="U105" s="192" t="e">
        <f t="shared" si="21"/>
        <v>#DIV/0!</v>
      </c>
      <c r="V105" s="192">
        <f t="shared" si="21"/>
        <v>0.58228125000000008</v>
      </c>
      <c r="W105" s="192">
        <f t="shared" si="21"/>
        <v>0.77763157894736856</v>
      </c>
      <c r="X105" s="192" t="e">
        <f t="shared" si="21"/>
        <v>#DIV/0!</v>
      </c>
      <c r="Y105" s="192" t="e">
        <f t="shared" si="21"/>
        <v>#DIV/0!</v>
      </c>
      <c r="Z105" s="192" t="e">
        <f t="shared" si="21"/>
        <v>#DIV/0!</v>
      </c>
      <c r="AA105" s="192" t="e">
        <f t="shared" si="21"/>
        <v>#DIV/0!</v>
      </c>
      <c r="AB105" s="192" t="e">
        <f t="shared" si="21"/>
        <v>#DIV/0!</v>
      </c>
      <c r="AC105" s="192" t="e">
        <f t="shared" si="21"/>
        <v>#DIV/0!</v>
      </c>
      <c r="AD105" s="192" t="e">
        <f t="shared" si="21"/>
        <v>#DIV/0!</v>
      </c>
      <c r="AE105" s="192" t="e">
        <f t="shared" si="21"/>
        <v>#DIV/0!</v>
      </c>
      <c r="AF105" s="192" t="e">
        <f t="shared" si="21"/>
        <v>#DIV/0!</v>
      </c>
      <c r="AG105" s="192" t="e">
        <f t="shared" si="21"/>
        <v>#DIV/0!</v>
      </c>
      <c r="AH105" s="192" t="e">
        <f t="shared" si="21"/>
        <v>#DIV/0!</v>
      </c>
      <c r="AI105" s="192" t="e">
        <f t="shared" si="21"/>
        <v>#DIV/0!</v>
      </c>
      <c r="AJ105" s="208" t="e">
        <f t="shared" si="21"/>
        <v>#DIV/0!</v>
      </c>
      <c r="AK105" s="365"/>
      <c r="AL105" s="293"/>
      <c r="AM105" s="293"/>
      <c r="AN105" s="293"/>
      <c r="AO105" s="293"/>
      <c r="AP105" s="293"/>
      <c r="AQ105" s="293"/>
      <c r="AR105" s="293"/>
      <c r="AS105" s="293"/>
      <c r="AT105" s="293"/>
      <c r="AU105" s="293"/>
      <c r="AV105" s="293"/>
      <c r="AW105" s="293"/>
      <c r="AX105" s="293"/>
      <c r="AY105" s="293"/>
      <c r="AZ105" s="293"/>
      <c r="BA105" s="293"/>
      <c r="BB105" s="293"/>
      <c r="BC105" s="293"/>
      <c r="BD105" s="293"/>
      <c r="BE105" s="293"/>
      <c r="BF105" s="293"/>
      <c r="BG105" s="293"/>
      <c r="BH105" s="293"/>
      <c r="BI105" s="293"/>
      <c r="BJ105" s="293"/>
      <c r="BK105" s="293"/>
      <c r="BL105" s="293"/>
      <c r="BM105" s="293"/>
      <c r="BN105" s="293"/>
      <c r="BO105" s="293"/>
    </row>
    <row r="106" spans="1:67" ht="20.25" customHeight="1" thickBot="1">
      <c r="A106" s="293"/>
      <c r="B106" s="293"/>
      <c r="C106" s="567"/>
      <c r="D106" s="567"/>
      <c r="E106" s="364" t="s">
        <v>3563</v>
      </c>
      <c r="F106" s="191" t="e">
        <f>F97/F101</f>
        <v>#DIV/0!</v>
      </c>
      <c r="G106" s="192" t="e">
        <f>G97/G101</f>
        <v>#DIV/0!</v>
      </c>
      <c r="H106" s="192" t="e">
        <f t="shared" si="21"/>
        <v>#DIV/0!</v>
      </c>
      <c r="I106" s="192" t="e">
        <f t="shared" si="21"/>
        <v>#DIV/0!</v>
      </c>
      <c r="J106" s="192" t="e">
        <f t="shared" si="21"/>
        <v>#DIV/0!</v>
      </c>
      <c r="K106" s="192" t="e">
        <f t="shared" si="21"/>
        <v>#DIV/0!</v>
      </c>
      <c r="L106" s="192" t="e">
        <f t="shared" si="21"/>
        <v>#DIV/0!</v>
      </c>
      <c r="M106" s="192" t="e">
        <f t="shared" si="21"/>
        <v>#DIV/0!</v>
      </c>
      <c r="N106" s="192" t="e">
        <f t="shared" si="21"/>
        <v>#DIV/0!</v>
      </c>
      <c r="O106" s="192" t="e">
        <f t="shared" si="21"/>
        <v>#DIV/0!</v>
      </c>
      <c r="P106" s="192" t="e">
        <f t="shared" si="21"/>
        <v>#DIV/0!</v>
      </c>
      <c r="Q106" s="192" t="e">
        <f t="shared" si="21"/>
        <v>#DIV/0!</v>
      </c>
      <c r="R106" s="192" t="e">
        <f t="shared" si="21"/>
        <v>#DIV/0!</v>
      </c>
      <c r="S106" s="192" t="e">
        <f t="shared" si="21"/>
        <v>#DIV/0!</v>
      </c>
      <c r="T106" s="192" t="e">
        <f t="shared" si="21"/>
        <v>#DIV/0!</v>
      </c>
      <c r="U106" s="192" t="e">
        <f t="shared" si="21"/>
        <v>#DIV/0!</v>
      </c>
      <c r="V106" s="192" t="e">
        <f t="shared" si="21"/>
        <v>#DIV/0!</v>
      </c>
      <c r="W106" s="192" t="e">
        <f t="shared" si="21"/>
        <v>#DIV/0!</v>
      </c>
      <c r="X106" s="192" t="e">
        <f t="shared" si="21"/>
        <v>#DIV/0!</v>
      </c>
      <c r="Y106" s="192" t="e">
        <f t="shared" si="21"/>
        <v>#DIV/0!</v>
      </c>
      <c r="Z106" s="192" t="e">
        <f t="shared" si="21"/>
        <v>#DIV/0!</v>
      </c>
      <c r="AA106" s="192" t="e">
        <f t="shared" si="21"/>
        <v>#DIV/0!</v>
      </c>
      <c r="AB106" s="192" t="e">
        <f t="shared" si="21"/>
        <v>#DIV/0!</v>
      </c>
      <c r="AC106" s="192" t="e">
        <f t="shared" si="21"/>
        <v>#DIV/0!</v>
      </c>
      <c r="AD106" s="192" t="e">
        <f t="shared" si="21"/>
        <v>#DIV/0!</v>
      </c>
      <c r="AE106" s="192" t="e">
        <f t="shared" si="21"/>
        <v>#DIV/0!</v>
      </c>
      <c r="AF106" s="192" t="e">
        <f t="shared" si="21"/>
        <v>#DIV/0!</v>
      </c>
      <c r="AG106" s="192" t="e">
        <f t="shared" si="21"/>
        <v>#DIV/0!</v>
      </c>
      <c r="AH106" s="192" t="e">
        <f t="shared" si="21"/>
        <v>#DIV/0!</v>
      </c>
      <c r="AI106" s="192" t="e">
        <f t="shared" si="21"/>
        <v>#DIV/0!</v>
      </c>
      <c r="AJ106" s="208" t="e">
        <f t="shared" si="21"/>
        <v>#DIV/0!</v>
      </c>
      <c r="AK106" s="365"/>
      <c r="AL106" s="293"/>
      <c r="AM106" s="293"/>
      <c r="AN106" s="293"/>
      <c r="AO106" s="293"/>
      <c r="AP106" s="293"/>
      <c r="AQ106" s="293"/>
      <c r="AR106" s="293"/>
      <c r="AS106" s="293"/>
      <c r="AT106" s="293"/>
      <c r="AU106" s="293"/>
      <c r="AV106" s="293"/>
      <c r="AW106" s="293"/>
      <c r="AX106" s="293"/>
      <c r="AY106" s="293"/>
      <c r="AZ106" s="293"/>
      <c r="BA106" s="293"/>
      <c r="BB106" s="293"/>
      <c r="BC106" s="293"/>
      <c r="BD106" s="293"/>
      <c r="BE106" s="293"/>
      <c r="BF106" s="293"/>
      <c r="BG106" s="293"/>
      <c r="BH106" s="293"/>
      <c r="BI106" s="293"/>
      <c r="BJ106" s="293"/>
      <c r="BK106" s="293"/>
      <c r="BL106" s="293"/>
      <c r="BM106" s="293"/>
      <c r="BN106" s="293"/>
      <c r="BO106" s="293"/>
    </row>
    <row r="107" spans="1:67" ht="20.25" customHeight="1" thickBot="1">
      <c r="A107" s="293"/>
      <c r="B107" s="293"/>
      <c r="C107" s="567"/>
      <c r="D107" s="567"/>
      <c r="E107" s="366" t="s">
        <v>79</v>
      </c>
      <c r="F107" s="193">
        <f t="shared" ref="F107:AK107" si="22">F98/F102</f>
        <v>0.88251562500000014</v>
      </c>
      <c r="G107" s="194" t="e">
        <f t="shared" si="22"/>
        <v>#DIV/0!</v>
      </c>
      <c r="H107" s="194">
        <f t="shared" si="22"/>
        <v>0.9027972972972973</v>
      </c>
      <c r="I107" s="194">
        <f t="shared" si="22"/>
        <v>0.91282894736842102</v>
      </c>
      <c r="J107" s="194">
        <f t="shared" si="22"/>
        <v>0.8934868421052633</v>
      </c>
      <c r="K107" s="194">
        <f t="shared" si="22"/>
        <v>0.87307894736842118</v>
      </c>
      <c r="L107" s="194">
        <f t="shared" si="22"/>
        <v>0.83123076923076922</v>
      </c>
      <c r="M107" s="194" t="e">
        <f t="shared" si="22"/>
        <v>#DIV/0!</v>
      </c>
      <c r="N107" s="194">
        <f t="shared" si="22"/>
        <v>0.87909375000000023</v>
      </c>
      <c r="O107" s="194">
        <f t="shared" si="22"/>
        <v>0.87580263157894744</v>
      </c>
      <c r="P107" s="194">
        <f t="shared" si="22"/>
        <v>0.86376315789473701</v>
      </c>
      <c r="Q107" s="194">
        <f t="shared" si="22"/>
        <v>0.8574078947368422</v>
      </c>
      <c r="R107" s="194">
        <f t="shared" si="22"/>
        <v>0.82121052631578961</v>
      </c>
      <c r="S107" s="194">
        <f t="shared" si="22"/>
        <v>0.93384</v>
      </c>
      <c r="T107" s="194" t="e">
        <f t="shared" si="22"/>
        <v>#DIV/0!</v>
      </c>
      <c r="U107" s="194">
        <f t="shared" si="22"/>
        <v>0.92371875000000003</v>
      </c>
      <c r="V107" s="194">
        <f t="shared" si="22"/>
        <v>0.65884285714285717</v>
      </c>
      <c r="W107" s="194">
        <f t="shared" si="22"/>
        <v>0.84896052631578955</v>
      </c>
      <c r="X107" s="194" t="e">
        <f t="shared" si="22"/>
        <v>#DIV/0!</v>
      </c>
      <c r="Y107" s="194" t="e">
        <f t="shared" si="22"/>
        <v>#DIV/0!</v>
      </c>
      <c r="Z107" s="194" t="e">
        <f t="shared" si="22"/>
        <v>#DIV/0!</v>
      </c>
      <c r="AA107" s="194" t="e">
        <f t="shared" si="22"/>
        <v>#DIV/0!</v>
      </c>
      <c r="AB107" s="194" t="e">
        <f t="shared" si="22"/>
        <v>#DIV/0!</v>
      </c>
      <c r="AC107" s="194" t="e">
        <f t="shared" si="22"/>
        <v>#DIV/0!</v>
      </c>
      <c r="AD107" s="194" t="e">
        <f t="shared" si="22"/>
        <v>#DIV/0!</v>
      </c>
      <c r="AE107" s="194" t="e">
        <f t="shared" si="22"/>
        <v>#DIV/0!</v>
      </c>
      <c r="AF107" s="194" t="e">
        <f t="shared" si="22"/>
        <v>#DIV/0!</v>
      </c>
      <c r="AG107" s="194" t="e">
        <f t="shared" si="22"/>
        <v>#DIV/0!</v>
      </c>
      <c r="AH107" s="194" t="e">
        <f t="shared" si="22"/>
        <v>#DIV/0!</v>
      </c>
      <c r="AI107" s="194" t="e">
        <f t="shared" si="22"/>
        <v>#DIV/0!</v>
      </c>
      <c r="AJ107" s="209" t="e">
        <f t="shared" si="22"/>
        <v>#DIV/0!</v>
      </c>
      <c r="AK107" s="210">
        <f t="shared" si="22"/>
        <v>0.86043788187372716</v>
      </c>
      <c r="AL107" s="293"/>
      <c r="AM107" s="293"/>
      <c r="AN107" s="293"/>
      <c r="AO107" s="293"/>
      <c r="AP107" s="293"/>
      <c r="AQ107" s="293"/>
      <c r="AR107" s="293"/>
      <c r="AS107" s="293"/>
      <c r="AT107" s="293"/>
      <c r="AU107" s="293"/>
      <c r="AV107" s="293"/>
      <c r="AW107" s="293"/>
      <c r="AX107" s="293"/>
      <c r="AY107" s="293"/>
      <c r="AZ107" s="293"/>
      <c r="BA107" s="293"/>
      <c r="BB107" s="293"/>
      <c r="BC107" s="293"/>
      <c r="BD107" s="293"/>
      <c r="BE107" s="293"/>
      <c r="BF107" s="293"/>
      <c r="BG107" s="293"/>
      <c r="BH107" s="293"/>
      <c r="BI107" s="293"/>
      <c r="BJ107" s="293"/>
      <c r="BK107" s="293"/>
      <c r="BL107" s="293"/>
      <c r="BM107" s="293"/>
      <c r="BN107" s="293"/>
      <c r="BO107" s="293"/>
    </row>
    <row r="108" spans="1:67" s="293" customFormat="1" ht="18.75" customHeight="1" thickBot="1">
      <c r="C108" s="367"/>
      <c r="D108" s="367"/>
      <c r="E108" s="368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</row>
    <row r="109" spans="1:67" s="40" customFormat="1" ht="19.5" customHeight="1" thickBot="1">
      <c r="A109" s="293"/>
      <c r="B109" s="293"/>
      <c r="C109" s="591" t="s">
        <v>84</v>
      </c>
      <c r="D109" s="591"/>
      <c r="E109" s="591"/>
      <c r="F109" s="369">
        <f>+'Input Data Shift A'!D216+'Input Data Shift B'!D216</f>
        <v>0</v>
      </c>
      <c r="G109" s="369">
        <f>+'Input Data Shift A'!E216+'Input Data Shift B'!E216</f>
        <v>0</v>
      </c>
      <c r="H109" s="369">
        <f>+'Input Data Shift A'!F216+'Input Data Shift B'!F216</f>
        <v>0</v>
      </c>
      <c r="I109" s="369">
        <f>+'Input Data Shift A'!G216+'Input Data Shift B'!G216</f>
        <v>0</v>
      </c>
      <c r="J109" s="369">
        <f>+'Input Data Shift A'!H216+'Input Data Shift B'!H216</f>
        <v>0</v>
      </c>
      <c r="K109" s="369">
        <f>+'Input Data Shift A'!I216+'Input Data Shift B'!I216</f>
        <v>0</v>
      </c>
      <c r="L109" s="369">
        <f>+'Input Data Shift A'!J216+'Input Data Shift B'!J216</f>
        <v>0</v>
      </c>
      <c r="M109" s="369">
        <f>+'Input Data Shift A'!K216+'Input Data Shift B'!K216</f>
        <v>0</v>
      </c>
      <c r="N109" s="369">
        <f>+'Input Data Shift A'!L216+'Input Data Shift B'!L216</f>
        <v>0</v>
      </c>
      <c r="O109" s="369">
        <f>+'Input Data Shift A'!M216+'Input Data Shift B'!M216</f>
        <v>0</v>
      </c>
      <c r="P109" s="369">
        <f>+'Input Data Shift A'!N216+'Input Data Shift B'!N216</f>
        <v>0</v>
      </c>
      <c r="Q109" s="369">
        <f>+'Input Data Shift A'!O216+'Input Data Shift B'!O216</f>
        <v>0</v>
      </c>
      <c r="R109" s="369">
        <f>+'Input Data Shift A'!P216+'Input Data Shift B'!P216</f>
        <v>0</v>
      </c>
      <c r="S109" s="369">
        <f>+'Input Data Shift A'!Q216+'Input Data Shift B'!Q216</f>
        <v>0</v>
      </c>
      <c r="T109" s="369">
        <f>+'Input Data Shift A'!R216+'Input Data Shift B'!R216</f>
        <v>0</v>
      </c>
      <c r="U109" s="369">
        <f>+'Input Data Shift A'!S216+'Input Data Shift B'!S216</f>
        <v>0</v>
      </c>
      <c r="V109" s="369">
        <f>+'Input Data Shift A'!T216+'Input Data Shift B'!T216</f>
        <v>0</v>
      </c>
      <c r="W109" s="369">
        <f>+'Input Data Shift A'!U216+'Input Data Shift B'!U216</f>
        <v>0</v>
      </c>
      <c r="X109" s="369">
        <f>+'Input Data Shift A'!V216+'Input Data Shift B'!V216</f>
        <v>0</v>
      </c>
      <c r="Y109" s="369">
        <f>+'Input Data Shift A'!W216+'Input Data Shift B'!W216</f>
        <v>0</v>
      </c>
      <c r="Z109" s="369">
        <f>+'Input Data Shift A'!X216+'Input Data Shift B'!X216</f>
        <v>0</v>
      </c>
      <c r="AA109" s="369">
        <f>+'Input Data Shift A'!Y216+'Input Data Shift B'!Y216</f>
        <v>0</v>
      </c>
      <c r="AB109" s="369">
        <f>+'Input Data Shift A'!Z216+'Input Data Shift B'!Z216</f>
        <v>0</v>
      </c>
      <c r="AC109" s="369">
        <f>+'Input Data Shift A'!AA216+'Input Data Shift B'!AA216</f>
        <v>0</v>
      </c>
      <c r="AD109" s="369">
        <f>+'Input Data Shift A'!AB216+'Input Data Shift B'!AB216</f>
        <v>0</v>
      </c>
      <c r="AE109" s="369">
        <f>+'Input Data Shift A'!AC216+'Input Data Shift B'!AC216</f>
        <v>0</v>
      </c>
      <c r="AF109" s="369">
        <f>+'Input Data Shift A'!AD216+'Input Data Shift B'!AD216</f>
        <v>0</v>
      </c>
      <c r="AG109" s="369">
        <f>+'Input Data Shift A'!AE216+'Input Data Shift B'!AE216</f>
        <v>0</v>
      </c>
      <c r="AH109" s="369">
        <f>+'Input Data Shift A'!AF216+'Input Data Shift B'!AF216</f>
        <v>0</v>
      </c>
      <c r="AI109" s="369">
        <f>+'Input Data Shift A'!AG216+'Input Data Shift B'!AG216</f>
        <v>0</v>
      </c>
      <c r="AJ109" s="369">
        <f>+'Input Data Shift A'!AH216+'Input Data Shift B'!AH216</f>
        <v>0</v>
      </c>
      <c r="AK109" s="370">
        <f>SUM(F109:AJ109)</f>
        <v>0</v>
      </c>
    </row>
    <row r="110" spans="1:67" s="40" customFormat="1" ht="19.5" customHeight="1" thickBot="1">
      <c r="A110" s="293"/>
      <c r="B110" s="293"/>
      <c r="C110" s="590" t="s">
        <v>85</v>
      </c>
      <c r="D110" s="590"/>
      <c r="E110" s="590"/>
      <c r="F110" s="369">
        <f>+'Input Data Shift A'!D217+'Input Data Shift B'!D217</f>
        <v>8</v>
      </c>
      <c r="G110" s="369">
        <f>+'Input Data Shift A'!E217+'Input Data Shift B'!E217</f>
        <v>0</v>
      </c>
      <c r="H110" s="369">
        <f>+'Input Data Shift A'!F217+'Input Data Shift B'!F217</f>
        <v>9</v>
      </c>
      <c r="I110" s="369">
        <f>+'Input Data Shift A'!G217+'Input Data Shift B'!G217</f>
        <v>8</v>
      </c>
      <c r="J110" s="369">
        <f>+'Input Data Shift A'!H217+'Input Data Shift B'!H217</f>
        <v>10</v>
      </c>
      <c r="K110" s="369">
        <f>+'Input Data Shift A'!I217+'Input Data Shift B'!I217</f>
        <v>8</v>
      </c>
      <c r="L110" s="369">
        <f>+'Input Data Shift A'!J217+'Input Data Shift B'!J217</f>
        <v>5</v>
      </c>
      <c r="M110" s="369">
        <f>+'Input Data Shift A'!K217+'Input Data Shift B'!K217</f>
        <v>0</v>
      </c>
      <c r="N110" s="369">
        <f>+'Input Data Shift A'!L217+'Input Data Shift B'!L217</f>
        <v>3</v>
      </c>
      <c r="O110" s="369">
        <f>+'Input Data Shift A'!M217+'Input Data Shift B'!M217</f>
        <v>10</v>
      </c>
      <c r="P110" s="369">
        <f>+'Input Data Shift A'!N217+'Input Data Shift B'!N217</f>
        <v>10</v>
      </c>
      <c r="Q110" s="369">
        <f>+'Input Data Shift A'!O217+'Input Data Shift B'!O217</f>
        <v>10</v>
      </c>
      <c r="R110" s="369">
        <f>+'Input Data Shift A'!P217+'Input Data Shift B'!P217</f>
        <v>10</v>
      </c>
      <c r="S110" s="369">
        <f>+'Input Data Shift A'!Q217+'Input Data Shift B'!Q217</f>
        <v>12</v>
      </c>
      <c r="T110" s="369">
        <f>+'Input Data Shift A'!R217+'Input Data Shift B'!R217</f>
        <v>0</v>
      </c>
      <c r="U110" s="369">
        <f>+'Input Data Shift A'!S217+'Input Data Shift B'!S217</f>
        <v>5</v>
      </c>
      <c r="V110" s="369">
        <f>+'Input Data Shift A'!T217+'Input Data Shift B'!T217</f>
        <v>0</v>
      </c>
      <c r="W110" s="369">
        <f>+'Input Data Shift A'!U217+'Input Data Shift B'!U217</f>
        <v>0</v>
      </c>
      <c r="X110" s="369">
        <f>+'Input Data Shift A'!V217+'Input Data Shift B'!V217</f>
        <v>0</v>
      </c>
      <c r="Y110" s="369">
        <f>+'Input Data Shift A'!W217+'Input Data Shift B'!W217</f>
        <v>0</v>
      </c>
      <c r="Z110" s="369">
        <f>+'Input Data Shift A'!X217+'Input Data Shift B'!X217</f>
        <v>0</v>
      </c>
      <c r="AA110" s="369">
        <f>+'Input Data Shift A'!Y217+'Input Data Shift B'!Y217</f>
        <v>0</v>
      </c>
      <c r="AB110" s="369">
        <f>+'Input Data Shift A'!Z217+'Input Data Shift B'!Z217</f>
        <v>0</v>
      </c>
      <c r="AC110" s="369">
        <f>+'Input Data Shift A'!AA217+'Input Data Shift B'!AA217</f>
        <v>0</v>
      </c>
      <c r="AD110" s="369">
        <f>+'Input Data Shift A'!AB217+'Input Data Shift B'!AB217</f>
        <v>0</v>
      </c>
      <c r="AE110" s="369">
        <f>+'Input Data Shift A'!AC217+'Input Data Shift B'!AC217</f>
        <v>0</v>
      </c>
      <c r="AF110" s="369">
        <f>+'Input Data Shift A'!AD217+'Input Data Shift B'!AD217</f>
        <v>0</v>
      </c>
      <c r="AG110" s="369">
        <f>+'Input Data Shift A'!AE217+'Input Data Shift B'!AE217</f>
        <v>0</v>
      </c>
      <c r="AH110" s="369">
        <f>+'Input Data Shift A'!AF217+'Input Data Shift B'!AF217</f>
        <v>0</v>
      </c>
      <c r="AI110" s="369">
        <f>+'Input Data Shift A'!AG217+'Input Data Shift B'!AG217</f>
        <v>0</v>
      </c>
      <c r="AJ110" s="369">
        <f>+'Input Data Shift A'!AH217+'Input Data Shift B'!AH217</f>
        <v>0</v>
      </c>
      <c r="AK110" s="370">
        <f>SUM(F110:AJ110)</f>
        <v>108</v>
      </c>
    </row>
    <row r="111" spans="1:67" s="40" customFormat="1" ht="19.5" customHeight="1" thickBot="1">
      <c r="A111" s="293"/>
      <c r="B111" s="293"/>
      <c r="C111" s="591" t="s">
        <v>86</v>
      </c>
      <c r="D111" s="591"/>
      <c r="E111" s="591"/>
      <c r="F111" s="196">
        <f>F109/(F109+F49)</f>
        <v>0</v>
      </c>
      <c r="G111" s="196" t="e">
        <f t="shared" ref="G111:AK111" si="23">G109/(G109+G49)</f>
        <v>#DIV/0!</v>
      </c>
      <c r="H111" s="196">
        <f t="shared" si="23"/>
        <v>0</v>
      </c>
      <c r="I111" s="196">
        <f t="shared" si="23"/>
        <v>0</v>
      </c>
      <c r="J111" s="196">
        <f t="shared" si="23"/>
        <v>0</v>
      </c>
      <c r="K111" s="196">
        <f t="shared" si="23"/>
        <v>0</v>
      </c>
      <c r="L111" s="196">
        <f t="shared" si="23"/>
        <v>0</v>
      </c>
      <c r="M111" s="196" t="e">
        <f t="shared" si="23"/>
        <v>#DIV/0!</v>
      </c>
      <c r="N111" s="196">
        <f t="shared" si="23"/>
        <v>0</v>
      </c>
      <c r="O111" s="196">
        <f t="shared" si="23"/>
        <v>0</v>
      </c>
      <c r="P111" s="196">
        <f t="shared" si="23"/>
        <v>0</v>
      </c>
      <c r="Q111" s="196">
        <f t="shared" si="23"/>
        <v>0</v>
      </c>
      <c r="R111" s="196">
        <f t="shared" si="23"/>
        <v>0</v>
      </c>
      <c r="S111" s="196">
        <f t="shared" si="23"/>
        <v>0</v>
      </c>
      <c r="T111" s="196" t="e">
        <f t="shared" si="23"/>
        <v>#DIV/0!</v>
      </c>
      <c r="U111" s="196">
        <f t="shared" si="23"/>
        <v>0</v>
      </c>
      <c r="V111" s="196">
        <f t="shared" si="23"/>
        <v>0</v>
      </c>
      <c r="W111" s="196">
        <f t="shared" si="23"/>
        <v>0</v>
      </c>
      <c r="X111" s="196" t="e">
        <f t="shared" si="23"/>
        <v>#DIV/0!</v>
      </c>
      <c r="Y111" s="196" t="e">
        <f t="shared" si="23"/>
        <v>#DIV/0!</v>
      </c>
      <c r="Z111" s="196" t="e">
        <f t="shared" si="23"/>
        <v>#DIV/0!</v>
      </c>
      <c r="AA111" s="196" t="e">
        <f t="shared" si="23"/>
        <v>#DIV/0!</v>
      </c>
      <c r="AB111" s="196" t="e">
        <f t="shared" si="23"/>
        <v>#DIV/0!</v>
      </c>
      <c r="AC111" s="196" t="e">
        <f t="shared" si="23"/>
        <v>#DIV/0!</v>
      </c>
      <c r="AD111" s="196" t="e">
        <f t="shared" si="23"/>
        <v>#DIV/0!</v>
      </c>
      <c r="AE111" s="196" t="e">
        <f t="shared" si="23"/>
        <v>#DIV/0!</v>
      </c>
      <c r="AF111" s="196" t="e">
        <f t="shared" si="23"/>
        <v>#DIV/0!</v>
      </c>
      <c r="AG111" s="196" t="e">
        <f t="shared" si="23"/>
        <v>#DIV/0!</v>
      </c>
      <c r="AH111" s="196" t="e">
        <f t="shared" si="23"/>
        <v>#DIV/0!</v>
      </c>
      <c r="AI111" s="196" t="e">
        <f t="shared" si="23"/>
        <v>#DIV/0!</v>
      </c>
      <c r="AJ111" s="196" t="e">
        <f t="shared" si="23"/>
        <v>#DIV/0!</v>
      </c>
      <c r="AK111" s="211">
        <f t="shared" si="23"/>
        <v>0</v>
      </c>
    </row>
    <row r="112" spans="1:67" s="40" customFormat="1" ht="19.5" customHeight="1" thickBot="1">
      <c r="A112" s="293"/>
      <c r="B112" s="293"/>
      <c r="C112" s="590" t="s">
        <v>87</v>
      </c>
      <c r="D112" s="590"/>
      <c r="E112" s="590"/>
      <c r="F112" s="196">
        <f>F110/(F110+F49)</f>
        <v>4.2474117334749138E-4</v>
      </c>
      <c r="G112" s="196" t="e">
        <f t="shared" ref="G112:AK112" si="24">G110/(G110+G49)</f>
        <v>#DIV/0!</v>
      </c>
      <c r="H112" s="196">
        <f t="shared" si="24"/>
        <v>4.0398599515216807E-4</v>
      </c>
      <c r="I112" s="196">
        <f t="shared" si="24"/>
        <v>3.4582630873643711E-4</v>
      </c>
      <c r="J112" s="196">
        <f t="shared" si="24"/>
        <v>4.4159858688452196E-4</v>
      </c>
      <c r="K112" s="196">
        <f t="shared" si="24"/>
        <v>3.615655789568833E-4</v>
      </c>
      <c r="L112" s="196">
        <f t="shared" si="24"/>
        <v>3.469090404495941E-4</v>
      </c>
      <c r="M112" s="196" t="e">
        <f t="shared" si="24"/>
        <v>#DIV/0!</v>
      </c>
      <c r="N112" s="196">
        <f t="shared" si="24"/>
        <v>3.1982942430703627E-4</v>
      </c>
      <c r="O112" s="196">
        <f t="shared" si="24"/>
        <v>4.5051133035995853E-4</v>
      </c>
      <c r="P112" s="196">
        <f t="shared" si="24"/>
        <v>4.5678786771423353E-4</v>
      </c>
      <c r="Q112" s="196">
        <f t="shared" si="24"/>
        <v>4.6017210436703326E-4</v>
      </c>
      <c r="R112" s="196">
        <f t="shared" si="24"/>
        <v>4.8044585375228211E-4</v>
      </c>
      <c r="S112" s="196">
        <f t="shared" si="24"/>
        <v>7.7041602465331282E-4</v>
      </c>
      <c r="T112" s="196" t="e">
        <f t="shared" si="24"/>
        <v>#DIV/0!</v>
      </c>
      <c r="U112" s="196">
        <f t="shared" si="24"/>
        <v>5.0720227226617976E-4</v>
      </c>
      <c r="V112" s="196">
        <f t="shared" si="24"/>
        <v>0</v>
      </c>
      <c r="W112" s="196">
        <f t="shared" si="24"/>
        <v>0</v>
      </c>
      <c r="X112" s="196" t="e">
        <f t="shared" si="24"/>
        <v>#DIV/0!</v>
      </c>
      <c r="Y112" s="196" t="e">
        <f t="shared" si="24"/>
        <v>#DIV/0!</v>
      </c>
      <c r="Z112" s="196" t="e">
        <f t="shared" si="24"/>
        <v>#DIV/0!</v>
      </c>
      <c r="AA112" s="196" t="e">
        <f t="shared" si="24"/>
        <v>#DIV/0!</v>
      </c>
      <c r="AB112" s="196" t="e">
        <f t="shared" si="24"/>
        <v>#DIV/0!</v>
      </c>
      <c r="AC112" s="196" t="e">
        <f t="shared" si="24"/>
        <v>#DIV/0!</v>
      </c>
      <c r="AD112" s="196" t="e">
        <f t="shared" si="24"/>
        <v>#DIV/0!</v>
      </c>
      <c r="AE112" s="196" t="e">
        <f t="shared" si="24"/>
        <v>#DIV/0!</v>
      </c>
      <c r="AF112" s="196" t="e">
        <f t="shared" si="24"/>
        <v>#DIV/0!</v>
      </c>
      <c r="AG112" s="196" t="e">
        <f t="shared" si="24"/>
        <v>#DIV/0!</v>
      </c>
      <c r="AH112" s="196" t="e">
        <f t="shared" si="24"/>
        <v>#DIV/0!</v>
      </c>
      <c r="AI112" s="196" t="e">
        <f t="shared" si="24"/>
        <v>#DIV/0!</v>
      </c>
      <c r="AJ112" s="196" t="e">
        <f t="shared" si="24"/>
        <v>#DIV/0!</v>
      </c>
      <c r="AK112" s="212">
        <f t="shared" si="24"/>
        <v>3.8330766118442068E-4</v>
      </c>
    </row>
    <row r="113" spans="1:67" ht="15" thickBot="1"/>
    <row r="114" spans="1:67" ht="18.75" customHeight="1" thickBot="1">
      <c r="A114" s="587" t="s">
        <v>76</v>
      </c>
      <c r="B114" s="371" t="s">
        <v>4215</v>
      </c>
      <c r="C114" s="588" t="s">
        <v>88</v>
      </c>
      <c r="D114" s="372" t="s">
        <v>89</v>
      </c>
      <c r="E114" s="373"/>
      <c r="F114" s="197">
        <f>'Input Data Shift A'!D187</f>
        <v>0</v>
      </c>
      <c r="G114" s="198">
        <f>'Input Data Shift A'!E187</f>
        <v>0</v>
      </c>
      <c r="H114" s="198">
        <f>'Input Data Shift A'!F187</f>
        <v>0</v>
      </c>
      <c r="I114" s="198">
        <f>'Input Data Shift A'!G187</f>
        <v>0</v>
      </c>
      <c r="J114" s="198">
        <f>'Input Data Shift A'!H187</f>
        <v>0</v>
      </c>
      <c r="K114" s="198">
        <f>'Input Data Shift A'!I187</f>
        <v>0</v>
      </c>
      <c r="L114" s="198">
        <f>'Input Data Shift A'!J187</f>
        <v>69.8</v>
      </c>
      <c r="M114" s="198">
        <f>'Input Data Shift A'!K187</f>
        <v>0</v>
      </c>
      <c r="N114" s="198">
        <f>'Input Data Shift A'!L187</f>
        <v>0</v>
      </c>
      <c r="O114" s="198">
        <f>'Input Data Shift A'!M187</f>
        <v>0</v>
      </c>
      <c r="P114" s="198">
        <f>'Input Data Shift A'!N187</f>
        <v>0</v>
      </c>
      <c r="Q114" s="198">
        <f>'Input Data Shift A'!O187</f>
        <v>0</v>
      </c>
      <c r="R114" s="198">
        <f>'Input Data Shift A'!P187</f>
        <v>0</v>
      </c>
      <c r="S114" s="198">
        <f>'Input Data Shift A'!Q187</f>
        <v>0</v>
      </c>
      <c r="T114" s="198">
        <f>'Input Data Shift A'!R187</f>
        <v>0</v>
      </c>
      <c r="U114" s="198">
        <f>'Input Data Shift A'!S187</f>
        <v>0</v>
      </c>
      <c r="V114" s="198">
        <f>'Input Data Shift A'!T187</f>
        <v>0</v>
      </c>
      <c r="W114" s="198">
        <f>'Input Data Shift A'!U187</f>
        <v>0</v>
      </c>
      <c r="X114" s="198">
        <f>'Input Data Shift A'!V187</f>
        <v>0</v>
      </c>
      <c r="Y114" s="198">
        <f>'Input Data Shift A'!W187</f>
        <v>0</v>
      </c>
      <c r="Z114" s="198">
        <f>'Input Data Shift A'!X187</f>
        <v>0</v>
      </c>
      <c r="AA114" s="198">
        <f>'Input Data Shift A'!Y187</f>
        <v>0</v>
      </c>
      <c r="AB114" s="198">
        <f>'Input Data Shift A'!Z187</f>
        <v>0</v>
      </c>
      <c r="AC114" s="198">
        <f>'Input Data Shift A'!AA187</f>
        <v>0</v>
      </c>
      <c r="AD114" s="198">
        <f>'Input Data Shift A'!AB187</f>
        <v>0</v>
      </c>
      <c r="AE114" s="198">
        <f>'Input Data Shift A'!AC187</f>
        <v>0</v>
      </c>
      <c r="AF114" s="198">
        <f>'Input Data Shift A'!AD187</f>
        <v>0</v>
      </c>
      <c r="AG114" s="198">
        <f>'Input Data Shift A'!AE187</f>
        <v>0</v>
      </c>
      <c r="AH114" s="198">
        <f>'Input Data Shift A'!AF187</f>
        <v>0</v>
      </c>
      <c r="AI114" s="198">
        <f>'Input Data Shift A'!AG187</f>
        <v>0</v>
      </c>
      <c r="AJ114" s="213">
        <f>'Input Data Shift A'!AH187</f>
        <v>0</v>
      </c>
      <c r="AK114" s="214">
        <f t="shared" ref="AK114:AK125" si="25">SUM(F114:AJ114)</f>
        <v>69.8</v>
      </c>
      <c r="AL114" s="293"/>
      <c r="AM114" s="293"/>
      <c r="AN114" s="293"/>
      <c r="AO114" s="293"/>
      <c r="AP114" s="293"/>
      <c r="AQ114" s="293"/>
      <c r="AR114" s="293"/>
      <c r="AS114" s="293"/>
      <c r="AT114" s="293"/>
      <c r="AU114" s="293"/>
      <c r="AV114" s="293"/>
      <c r="AW114" s="293"/>
      <c r="AX114" s="293"/>
      <c r="AY114" s="293"/>
      <c r="AZ114" s="293"/>
      <c r="BA114" s="293"/>
      <c r="BB114" s="293"/>
      <c r="BC114" s="293"/>
      <c r="BD114" s="293"/>
      <c r="BE114" s="293"/>
      <c r="BF114" s="293"/>
      <c r="BG114" s="293"/>
      <c r="BH114" s="293"/>
      <c r="BI114" s="293"/>
      <c r="BJ114" s="293"/>
      <c r="BK114" s="293"/>
      <c r="BL114" s="293"/>
      <c r="BM114" s="293"/>
      <c r="BN114" s="293"/>
      <c r="BO114" s="293"/>
    </row>
    <row r="115" spans="1:67" ht="18.75" customHeight="1" thickBot="1">
      <c r="A115" s="587"/>
      <c r="B115" s="371" t="s">
        <v>4215</v>
      </c>
      <c r="C115" s="588"/>
      <c r="D115" s="374" t="s">
        <v>90</v>
      </c>
      <c r="E115" s="375"/>
      <c r="F115" s="199">
        <f>'Input Data Shift A'!D188</f>
        <v>29.2</v>
      </c>
      <c r="G115" s="200">
        <f>'Input Data Shift A'!E188</f>
        <v>0</v>
      </c>
      <c r="H115" s="200">
        <f>'Input Data Shift A'!F188</f>
        <v>8.4</v>
      </c>
      <c r="I115" s="200">
        <f>'Input Data Shift A'!G188</f>
        <v>17.399999999999999</v>
      </c>
      <c r="J115" s="200">
        <f>'Input Data Shift A'!H188</f>
        <v>20.399999999999999</v>
      </c>
      <c r="K115" s="200">
        <f>'Input Data Shift A'!I188</f>
        <v>12.9</v>
      </c>
      <c r="L115" s="200">
        <f>'Input Data Shift A'!J188</f>
        <v>9.1</v>
      </c>
      <c r="M115" s="200">
        <f>'Input Data Shift A'!K188</f>
        <v>0</v>
      </c>
      <c r="N115" s="200">
        <f>'Input Data Shift A'!L188</f>
        <v>0</v>
      </c>
      <c r="O115" s="200">
        <f>'Input Data Shift A'!M188</f>
        <v>10.9</v>
      </c>
      <c r="P115" s="200">
        <f>'Input Data Shift A'!N188</f>
        <v>11.1</v>
      </c>
      <c r="Q115" s="200">
        <f>'Input Data Shift A'!O188</f>
        <v>28.9</v>
      </c>
      <c r="R115" s="200">
        <f>'Input Data Shift A'!P188</f>
        <v>10.1</v>
      </c>
      <c r="S115" s="200">
        <f>'Input Data Shift A'!Q188</f>
        <v>0</v>
      </c>
      <c r="T115" s="200">
        <f>'Input Data Shift A'!R188</f>
        <v>0</v>
      </c>
      <c r="U115" s="200">
        <f>'Input Data Shift A'!S188</f>
        <v>0</v>
      </c>
      <c r="V115" s="200">
        <f>'Input Data Shift A'!T188</f>
        <v>22.7</v>
      </c>
      <c r="W115" s="200">
        <f>'Input Data Shift A'!U188</f>
        <v>0</v>
      </c>
      <c r="X115" s="200">
        <f>'Input Data Shift A'!V188</f>
        <v>0</v>
      </c>
      <c r="Y115" s="200">
        <f>'Input Data Shift A'!W188</f>
        <v>0</v>
      </c>
      <c r="Z115" s="200">
        <f>'Input Data Shift A'!X188</f>
        <v>0</v>
      </c>
      <c r="AA115" s="200">
        <f>'Input Data Shift A'!Y188</f>
        <v>0</v>
      </c>
      <c r="AB115" s="200">
        <f>'Input Data Shift A'!Z188</f>
        <v>0</v>
      </c>
      <c r="AC115" s="200">
        <f>'Input Data Shift A'!AA188</f>
        <v>0</v>
      </c>
      <c r="AD115" s="200">
        <f>'Input Data Shift A'!AB188</f>
        <v>0</v>
      </c>
      <c r="AE115" s="200">
        <f>'Input Data Shift A'!AC188</f>
        <v>0</v>
      </c>
      <c r="AF115" s="200">
        <f>'Input Data Shift A'!AD188</f>
        <v>0</v>
      </c>
      <c r="AG115" s="200">
        <f>'Input Data Shift A'!AE188</f>
        <v>0</v>
      </c>
      <c r="AH115" s="200">
        <f>'Input Data Shift A'!AF188</f>
        <v>0</v>
      </c>
      <c r="AI115" s="200">
        <f>'Input Data Shift A'!AG188</f>
        <v>0</v>
      </c>
      <c r="AJ115" s="215">
        <f>'Input Data Shift A'!AH188</f>
        <v>0</v>
      </c>
      <c r="AK115" s="216">
        <f t="shared" si="25"/>
        <v>181.1</v>
      </c>
      <c r="AL115" s="293"/>
      <c r="AM115" s="293"/>
      <c r="AN115" s="293"/>
      <c r="AO115" s="293"/>
      <c r="AP115" s="293"/>
      <c r="AQ115" s="293"/>
      <c r="AR115" s="293"/>
      <c r="AS115" s="293"/>
      <c r="AT115" s="293"/>
      <c r="AU115" s="293"/>
      <c r="AV115" s="293"/>
      <c r="AW115" s="293"/>
      <c r="AX115" s="293"/>
      <c r="AY115" s="293"/>
      <c r="AZ115" s="293"/>
      <c r="BA115" s="293"/>
      <c r="BB115" s="293"/>
      <c r="BC115" s="293"/>
      <c r="BD115" s="293"/>
      <c r="BE115" s="293"/>
      <c r="BF115" s="293"/>
      <c r="BG115" s="293"/>
      <c r="BH115" s="293"/>
      <c r="BI115" s="293"/>
      <c r="BJ115" s="293"/>
      <c r="BK115" s="293"/>
      <c r="BL115" s="293"/>
      <c r="BM115" s="293"/>
      <c r="BN115" s="293"/>
      <c r="BO115" s="293"/>
    </row>
    <row r="116" spans="1:67" ht="18.75" customHeight="1" thickBot="1">
      <c r="A116" s="587"/>
      <c r="B116" s="371" t="s">
        <v>4215</v>
      </c>
      <c r="C116" s="588"/>
      <c r="D116" s="374" t="s">
        <v>4209</v>
      </c>
      <c r="E116" s="375"/>
      <c r="F116" s="199">
        <f>'Input Data Shift A'!D189</f>
        <v>20</v>
      </c>
      <c r="G116" s="200">
        <f>'Input Data Shift A'!E189</f>
        <v>0</v>
      </c>
      <c r="H116" s="200">
        <f>'Input Data Shift A'!F189</f>
        <v>20</v>
      </c>
      <c r="I116" s="200">
        <f>'Input Data Shift A'!G189</f>
        <v>20</v>
      </c>
      <c r="J116" s="200">
        <f>'Input Data Shift A'!H189</f>
        <v>20</v>
      </c>
      <c r="K116" s="200">
        <f>'Input Data Shift A'!I189</f>
        <v>20</v>
      </c>
      <c r="L116" s="200">
        <f>'Input Data Shift A'!J189</f>
        <v>20</v>
      </c>
      <c r="M116" s="200">
        <f>'Input Data Shift A'!K189</f>
        <v>0</v>
      </c>
      <c r="N116" s="200">
        <f>'Input Data Shift A'!L189</f>
        <v>0</v>
      </c>
      <c r="O116" s="200">
        <f>'Input Data Shift A'!M189</f>
        <v>20</v>
      </c>
      <c r="P116" s="200">
        <f>'Input Data Shift A'!N189</f>
        <v>20</v>
      </c>
      <c r="Q116" s="200">
        <f>'Input Data Shift A'!O189</f>
        <v>20</v>
      </c>
      <c r="R116" s="200">
        <f>'Input Data Shift A'!P189</f>
        <v>20</v>
      </c>
      <c r="S116" s="200">
        <f>'Input Data Shift A'!Q189</f>
        <v>0</v>
      </c>
      <c r="T116" s="200">
        <f>'Input Data Shift A'!R189</f>
        <v>0</v>
      </c>
      <c r="U116" s="200">
        <f>'Input Data Shift A'!S189</f>
        <v>21.4</v>
      </c>
      <c r="V116" s="200">
        <f>'Input Data Shift A'!T189</f>
        <v>20</v>
      </c>
      <c r="W116" s="200">
        <f>'Input Data Shift A'!U189</f>
        <v>30.4</v>
      </c>
      <c r="X116" s="200">
        <f>'Input Data Shift A'!V189</f>
        <v>0</v>
      </c>
      <c r="Y116" s="200">
        <f>'Input Data Shift A'!W189</f>
        <v>0</v>
      </c>
      <c r="Z116" s="200">
        <f>'Input Data Shift A'!X189</f>
        <v>0</v>
      </c>
      <c r="AA116" s="200">
        <f>'Input Data Shift A'!Y189</f>
        <v>0</v>
      </c>
      <c r="AB116" s="200">
        <f>'Input Data Shift A'!Z189</f>
        <v>0</v>
      </c>
      <c r="AC116" s="200">
        <f>'Input Data Shift A'!AA189</f>
        <v>0</v>
      </c>
      <c r="AD116" s="200">
        <f>'Input Data Shift A'!AB189</f>
        <v>0</v>
      </c>
      <c r="AE116" s="200">
        <f>'Input Data Shift A'!AC189</f>
        <v>0</v>
      </c>
      <c r="AF116" s="200">
        <f>'Input Data Shift A'!AD189</f>
        <v>0</v>
      </c>
      <c r="AG116" s="200">
        <f>'Input Data Shift A'!AE189</f>
        <v>0</v>
      </c>
      <c r="AH116" s="200">
        <f>'Input Data Shift A'!AF189</f>
        <v>0</v>
      </c>
      <c r="AI116" s="200">
        <f>'Input Data Shift A'!AG189</f>
        <v>0</v>
      </c>
      <c r="AJ116" s="215">
        <f>'Input Data Shift A'!AH189</f>
        <v>0</v>
      </c>
      <c r="AK116" s="216">
        <f t="shared" si="25"/>
        <v>271.8</v>
      </c>
      <c r="AL116" s="293"/>
      <c r="AM116" s="293"/>
      <c r="AN116" s="293"/>
      <c r="AO116" s="293"/>
      <c r="AP116" s="293"/>
      <c r="AQ116" s="293"/>
      <c r="AR116" s="293"/>
      <c r="AS116" s="293"/>
      <c r="AT116" s="293"/>
      <c r="AU116" s="293"/>
      <c r="AV116" s="293"/>
      <c r="AW116" s="293"/>
      <c r="AX116" s="293"/>
      <c r="AY116" s="293"/>
      <c r="AZ116" s="293"/>
      <c r="BA116" s="293"/>
      <c r="BB116" s="293"/>
      <c r="BC116" s="293"/>
      <c r="BD116" s="293"/>
      <c r="BE116" s="293"/>
      <c r="BF116" s="293"/>
      <c r="BG116" s="293"/>
      <c r="BH116" s="293"/>
      <c r="BI116" s="293"/>
      <c r="BJ116" s="293"/>
      <c r="BK116" s="293"/>
      <c r="BL116" s="293"/>
      <c r="BM116" s="293"/>
      <c r="BN116" s="293"/>
      <c r="BO116" s="293"/>
    </row>
    <row r="117" spans="1:67" ht="18.75" customHeight="1" thickBot="1">
      <c r="A117" s="587"/>
      <c r="B117" s="371" t="s">
        <v>4215</v>
      </c>
      <c r="C117" s="588"/>
      <c r="D117" s="374" t="s">
        <v>5461</v>
      </c>
      <c r="E117" s="375"/>
      <c r="F117" s="199">
        <f>'Input Data Shift A'!D190</f>
        <v>0</v>
      </c>
      <c r="G117" s="200">
        <f>'Input Data Shift A'!E190</f>
        <v>0</v>
      </c>
      <c r="H117" s="200">
        <f>'Input Data Shift A'!F190</f>
        <v>0</v>
      </c>
      <c r="I117" s="200">
        <f>'Input Data Shift A'!G190</f>
        <v>0</v>
      </c>
      <c r="J117" s="200">
        <f>'Input Data Shift A'!H190</f>
        <v>0</v>
      </c>
      <c r="K117" s="200">
        <f>'Input Data Shift A'!I190</f>
        <v>0</v>
      </c>
      <c r="L117" s="200">
        <f>'Input Data Shift A'!J190</f>
        <v>0</v>
      </c>
      <c r="M117" s="200">
        <f>'Input Data Shift A'!K190</f>
        <v>0</v>
      </c>
      <c r="N117" s="200">
        <f>'Input Data Shift A'!L190</f>
        <v>0</v>
      </c>
      <c r="O117" s="200">
        <f>'Input Data Shift A'!M190</f>
        <v>0</v>
      </c>
      <c r="P117" s="200">
        <f>'Input Data Shift A'!N190</f>
        <v>45</v>
      </c>
      <c r="Q117" s="200">
        <f>'Input Data Shift A'!O190</f>
        <v>0</v>
      </c>
      <c r="R117" s="200">
        <f>'Input Data Shift A'!P190</f>
        <v>0</v>
      </c>
      <c r="S117" s="200">
        <f>'Input Data Shift A'!Q190</f>
        <v>0</v>
      </c>
      <c r="T117" s="200">
        <f>'Input Data Shift A'!R190</f>
        <v>0</v>
      </c>
      <c r="U117" s="200">
        <f>'Input Data Shift A'!S190</f>
        <v>0</v>
      </c>
      <c r="V117" s="200">
        <f>'Input Data Shift A'!T190</f>
        <v>0</v>
      </c>
      <c r="W117" s="200">
        <f>'Input Data Shift A'!U190</f>
        <v>0</v>
      </c>
      <c r="X117" s="200">
        <f>'Input Data Shift A'!V190</f>
        <v>0</v>
      </c>
      <c r="Y117" s="200">
        <f>'Input Data Shift A'!W190</f>
        <v>0</v>
      </c>
      <c r="Z117" s="200">
        <f>'Input Data Shift A'!X190</f>
        <v>0</v>
      </c>
      <c r="AA117" s="200">
        <f>'Input Data Shift A'!Y190</f>
        <v>0</v>
      </c>
      <c r="AB117" s="200">
        <f>'Input Data Shift A'!Z190</f>
        <v>0</v>
      </c>
      <c r="AC117" s="200">
        <f>'Input Data Shift A'!AA190</f>
        <v>0</v>
      </c>
      <c r="AD117" s="200">
        <f>'Input Data Shift A'!AB190</f>
        <v>0</v>
      </c>
      <c r="AE117" s="200">
        <f>'Input Data Shift A'!AC190</f>
        <v>0</v>
      </c>
      <c r="AF117" s="200">
        <f>'Input Data Shift A'!AD190</f>
        <v>0</v>
      </c>
      <c r="AG117" s="200">
        <f>'Input Data Shift A'!AE190</f>
        <v>0</v>
      </c>
      <c r="AH117" s="200">
        <f>'Input Data Shift A'!AF190</f>
        <v>0</v>
      </c>
      <c r="AI117" s="200">
        <f>'Input Data Shift A'!AG190</f>
        <v>0</v>
      </c>
      <c r="AJ117" s="215">
        <f>'Input Data Shift A'!AH190</f>
        <v>0</v>
      </c>
      <c r="AK117" s="216">
        <f t="shared" si="25"/>
        <v>45</v>
      </c>
      <c r="AL117" s="293"/>
      <c r="AM117" s="293"/>
      <c r="AN117" s="293"/>
      <c r="AO117" s="293"/>
      <c r="AP117" s="293"/>
      <c r="AQ117" s="293"/>
      <c r="AR117" s="293"/>
      <c r="AS117" s="293"/>
      <c r="AT117" s="293"/>
      <c r="AU117" s="293"/>
      <c r="AV117" s="293"/>
      <c r="AW117" s="293"/>
      <c r="AX117" s="293"/>
      <c r="AY117" s="293"/>
      <c r="AZ117" s="293"/>
      <c r="BA117" s="293"/>
      <c r="BB117" s="293"/>
      <c r="BC117" s="293"/>
      <c r="BD117" s="293"/>
      <c r="BE117" s="293"/>
      <c r="BF117" s="293"/>
      <c r="BG117" s="293"/>
      <c r="BH117" s="293"/>
      <c r="BI117" s="293"/>
      <c r="BJ117" s="293"/>
      <c r="BK117" s="293"/>
      <c r="BL117" s="293"/>
      <c r="BM117" s="293"/>
      <c r="BN117" s="293"/>
      <c r="BO117" s="293"/>
    </row>
    <row r="118" spans="1:67" ht="18.75" customHeight="1" thickBot="1">
      <c r="A118" s="587"/>
      <c r="B118" s="371" t="s">
        <v>4215</v>
      </c>
      <c r="C118" s="588"/>
      <c r="D118" s="374" t="s">
        <v>5462</v>
      </c>
      <c r="E118" s="375"/>
      <c r="F118" s="199">
        <f>'Input Data Shift A'!D191</f>
        <v>0</v>
      </c>
      <c r="G118" s="200">
        <f>'Input Data Shift A'!E191</f>
        <v>0</v>
      </c>
      <c r="H118" s="200">
        <f>'Input Data Shift A'!F191</f>
        <v>0</v>
      </c>
      <c r="I118" s="200">
        <f>'Input Data Shift A'!G191</f>
        <v>0</v>
      </c>
      <c r="J118" s="200">
        <f>'Input Data Shift A'!H191</f>
        <v>0</v>
      </c>
      <c r="K118" s="200">
        <f>'Input Data Shift A'!I191</f>
        <v>0</v>
      </c>
      <c r="L118" s="200">
        <f>'Input Data Shift A'!J191</f>
        <v>0</v>
      </c>
      <c r="M118" s="200">
        <f>'Input Data Shift A'!K191</f>
        <v>0</v>
      </c>
      <c r="N118" s="200">
        <f>'Input Data Shift A'!L191</f>
        <v>0</v>
      </c>
      <c r="O118" s="200">
        <f>'Input Data Shift A'!M191</f>
        <v>0</v>
      </c>
      <c r="P118" s="200">
        <f>'Input Data Shift A'!N191</f>
        <v>0</v>
      </c>
      <c r="Q118" s="200">
        <f>'Input Data Shift A'!O191</f>
        <v>0</v>
      </c>
      <c r="R118" s="200">
        <f>'Input Data Shift A'!P191</f>
        <v>120</v>
      </c>
      <c r="S118" s="200">
        <f>'Input Data Shift A'!Q191</f>
        <v>0</v>
      </c>
      <c r="T118" s="200">
        <f>'Input Data Shift A'!R191</f>
        <v>0</v>
      </c>
      <c r="U118" s="200">
        <f>'Input Data Shift A'!S191</f>
        <v>0</v>
      </c>
      <c r="V118" s="200">
        <f>'Input Data Shift A'!T191</f>
        <v>100</v>
      </c>
      <c r="W118" s="200">
        <f>'Input Data Shift A'!U191</f>
        <v>0</v>
      </c>
      <c r="X118" s="200">
        <f>'Input Data Shift A'!V191</f>
        <v>0</v>
      </c>
      <c r="Y118" s="200">
        <f>'Input Data Shift A'!W191</f>
        <v>0</v>
      </c>
      <c r="Z118" s="200">
        <f>'Input Data Shift A'!X191</f>
        <v>0</v>
      </c>
      <c r="AA118" s="200">
        <f>'Input Data Shift A'!Y191</f>
        <v>0</v>
      </c>
      <c r="AB118" s="200">
        <f>'Input Data Shift A'!Z191</f>
        <v>0</v>
      </c>
      <c r="AC118" s="200">
        <f>'Input Data Shift A'!AA191</f>
        <v>0</v>
      </c>
      <c r="AD118" s="200">
        <f>'Input Data Shift A'!AB191</f>
        <v>0</v>
      </c>
      <c r="AE118" s="200">
        <f>'Input Data Shift A'!AC191</f>
        <v>0</v>
      </c>
      <c r="AF118" s="200">
        <f>'Input Data Shift A'!AD191</f>
        <v>0</v>
      </c>
      <c r="AG118" s="200">
        <f>'Input Data Shift A'!AE191</f>
        <v>0</v>
      </c>
      <c r="AH118" s="200">
        <f>'Input Data Shift A'!AF191</f>
        <v>0</v>
      </c>
      <c r="AI118" s="200">
        <f>'Input Data Shift A'!AG191</f>
        <v>0</v>
      </c>
      <c r="AJ118" s="215">
        <f>'Input Data Shift A'!AH191</f>
        <v>0</v>
      </c>
      <c r="AK118" s="216">
        <f t="shared" ref="AK118" si="26">SUM(F118:AJ118)</f>
        <v>220</v>
      </c>
      <c r="AL118" s="293"/>
      <c r="AM118" s="293"/>
      <c r="AN118" s="293"/>
      <c r="AO118" s="293"/>
      <c r="AP118" s="293"/>
      <c r="AQ118" s="293"/>
      <c r="AR118" s="293"/>
      <c r="AS118" s="293"/>
      <c r="AT118" s="293"/>
      <c r="AU118" s="293"/>
      <c r="AV118" s="293"/>
      <c r="AW118" s="293"/>
      <c r="AX118" s="293"/>
      <c r="AY118" s="293"/>
      <c r="AZ118" s="293"/>
      <c r="BA118" s="293"/>
      <c r="BB118" s="293"/>
      <c r="BC118" s="293"/>
      <c r="BD118" s="293"/>
      <c r="BE118" s="293"/>
      <c r="BF118" s="293"/>
      <c r="BG118" s="293"/>
      <c r="BH118" s="293"/>
      <c r="BI118" s="293"/>
      <c r="BJ118" s="293"/>
      <c r="BK118" s="293"/>
      <c r="BL118" s="293"/>
      <c r="BM118" s="293"/>
      <c r="BN118" s="293"/>
      <c r="BO118" s="293"/>
    </row>
    <row r="119" spans="1:67" ht="18.75" customHeight="1" thickBot="1">
      <c r="A119" s="587"/>
      <c r="B119" s="371" t="s">
        <v>4215</v>
      </c>
      <c r="C119" s="588"/>
      <c r="D119" s="374" t="s">
        <v>4210</v>
      </c>
      <c r="E119" s="375"/>
      <c r="F119" s="199">
        <f>'Input Data Shift A'!D192</f>
        <v>0</v>
      </c>
      <c r="G119" s="200">
        <f>'Input Data Shift A'!E192</f>
        <v>0</v>
      </c>
      <c r="H119" s="200">
        <f>'Input Data Shift A'!F192</f>
        <v>0</v>
      </c>
      <c r="I119" s="200">
        <f>'Input Data Shift A'!G192</f>
        <v>0</v>
      </c>
      <c r="J119" s="200">
        <f>'Input Data Shift A'!H192</f>
        <v>0</v>
      </c>
      <c r="K119" s="200">
        <f>'Input Data Shift A'!I192</f>
        <v>0</v>
      </c>
      <c r="L119" s="200">
        <f>'Input Data Shift A'!J192</f>
        <v>0</v>
      </c>
      <c r="M119" s="200">
        <f>'Input Data Shift A'!K192</f>
        <v>0</v>
      </c>
      <c r="N119" s="200">
        <f>'Input Data Shift A'!L192</f>
        <v>0</v>
      </c>
      <c r="O119" s="200">
        <f>'Input Data Shift A'!M192</f>
        <v>0</v>
      </c>
      <c r="P119" s="200">
        <f>'Input Data Shift A'!N192</f>
        <v>0</v>
      </c>
      <c r="Q119" s="200">
        <f>'Input Data Shift A'!O192</f>
        <v>0</v>
      </c>
      <c r="R119" s="200">
        <f>'Input Data Shift A'!P192</f>
        <v>0</v>
      </c>
      <c r="S119" s="200">
        <f>'Input Data Shift A'!Q192</f>
        <v>0</v>
      </c>
      <c r="T119" s="200">
        <f>'Input Data Shift A'!R192</f>
        <v>0</v>
      </c>
      <c r="U119" s="200">
        <f>'Input Data Shift A'!S192</f>
        <v>0</v>
      </c>
      <c r="V119" s="200">
        <f>'Input Data Shift A'!T192</f>
        <v>0</v>
      </c>
      <c r="W119" s="200">
        <f>'Input Data Shift A'!U192</f>
        <v>0</v>
      </c>
      <c r="X119" s="200">
        <f>'Input Data Shift A'!V192</f>
        <v>0</v>
      </c>
      <c r="Y119" s="200">
        <f>'Input Data Shift A'!W192</f>
        <v>0</v>
      </c>
      <c r="Z119" s="200">
        <f>'Input Data Shift A'!X192</f>
        <v>0</v>
      </c>
      <c r="AA119" s="200">
        <f>'Input Data Shift A'!Y192</f>
        <v>0</v>
      </c>
      <c r="AB119" s="200">
        <f>'Input Data Shift A'!Z192</f>
        <v>0</v>
      </c>
      <c r="AC119" s="200">
        <f>'Input Data Shift A'!AA192</f>
        <v>0</v>
      </c>
      <c r="AD119" s="200">
        <f>'Input Data Shift A'!AB192</f>
        <v>0</v>
      </c>
      <c r="AE119" s="200">
        <f>'Input Data Shift A'!AC192</f>
        <v>0</v>
      </c>
      <c r="AF119" s="200">
        <f>'Input Data Shift A'!AD192</f>
        <v>0</v>
      </c>
      <c r="AG119" s="200">
        <f>'Input Data Shift A'!AE192</f>
        <v>0</v>
      </c>
      <c r="AH119" s="200">
        <f>'Input Data Shift A'!AF192</f>
        <v>0</v>
      </c>
      <c r="AI119" s="200">
        <f>'Input Data Shift A'!AG192</f>
        <v>0</v>
      </c>
      <c r="AJ119" s="215">
        <f>'Input Data Shift A'!AH192</f>
        <v>0</v>
      </c>
      <c r="AK119" s="216">
        <f t="shared" si="25"/>
        <v>0</v>
      </c>
      <c r="AL119" s="293"/>
      <c r="AM119" s="293"/>
      <c r="AN119" s="293"/>
      <c r="AO119" s="293"/>
      <c r="AP119" s="293"/>
      <c r="AQ119" s="293"/>
      <c r="AR119" s="293"/>
      <c r="AS119" s="293"/>
      <c r="AT119" s="293"/>
      <c r="AU119" s="293"/>
      <c r="AV119" s="293"/>
      <c r="AW119" s="293"/>
      <c r="AX119" s="293"/>
      <c r="AY119" s="293"/>
      <c r="AZ119" s="293"/>
      <c r="BA119" s="293"/>
      <c r="BB119" s="293"/>
      <c r="BC119" s="293"/>
      <c r="BD119" s="293"/>
      <c r="BE119" s="293"/>
      <c r="BF119" s="293"/>
      <c r="BG119" s="293"/>
      <c r="BH119" s="293"/>
      <c r="BI119" s="293"/>
      <c r="BJ119" s="293"/>
      <c r="BK119" s="293"/>
      <c r="BL119" s="293"/>
      <c r="BM119" s="293"/>
      <c r="BN119" s="293"/>
      <c r="BO119" s="293"/>
    </row>
    <row r="120" spans="1:67" ht="18.75" customHeight="1" thickBot="1">
      <c r="A120" s="587"/>
      <c r="B120" s="371" t="s">
        <v>4215</v>
      </c>
      <c r="C120" s="588"/>
      <c r="D120" s="374" t="s">
        <v>4226</v>
      </c>
      <c r="E120" s="375"/>
      <c r="F120" s="199">
        <f>'Input Data Shift A'!D193</f>
        <v>0.19333333333333338</v>
      </c>
      <c r="G120" s="200">
        <f>'Input Data Shift A'!E193</f>
        <v>0</v>
      </c>
      <c r="H120" s="200">
        <f>'Input Data Shift A'!F193</f>
        <v>0.2416666666666667</v>
      </c>
      <c r="I120" s="200">
        <f>'Input Data Shift A'!G193</f>
        <v>0.19333333333333333</v>
      </c>
      <c r="J120" s="200">
        <f>'Input Data Shift A'!H193</f>
        <v>0.24166666666666672</v>
      </c>
      <c r="K120" s="200">
        <f>'Input Data Shift A'!I193</f>
        <v>0.14500000000000002</v>
      </c>
      <c r="L120" s="200">
        <f>'Input Data Shift A'!J193</f>
        <v>0.14500000000000005</v>
      </c>
      <c r="M120" s="200">
        <f>'Input Data Shift A'!K193</f>
        <v>0</v>
      </c>
      <c r="N120" s="200">
        <f>'Input Data Shift A'!L193</f>
        <v>0</v>
      </c>
      <c r="O120" s="200">
        <f>'Input Data Shift A'!M193</f>
        <v>0.29000000000000004</v>
      </c>
      <c r="P120" s="200">
        <f>'Input Data Shift A'!N193</f>
        <v>0.24166666666666672</v>
      </c>
      <c r="Q120" s="200">
        <f>'Input Data Shift A'!O193</f>
        <v>0.29000000000000004</v>
      </c>
      <c r="R120" s="200">
        <f>'Input Data Shift A'!P193</f>
        <v>0.24166666666666672</v>
      </c>
      <c r="S120" s="200">
        <f>'Input Data Shift A'!Q193</f>
        <v>0.29000000000000004</v>
      </c>
      <c r="T120" s="200">
        <f>'Input Data Shift A'!R193</f>
        <v>0</v>
      </c>
      <c r="U120" s="200">
        <f>'Input Data Shift A'!S193</f>
        <v>0.2416666666666667</v>
      </c>
      <c r="V120" s="200">
        <f>'Input Data Shift A'!T193</f>
        <v>0</v>
      </c>
      <c r="W120" s="200">
        <f>'Input Data Shift A'!U193</f>
        <v>0</v>
      </c>
      <c r="X120" s="200">
        <f>'Input Data Shift A'!V193</f>
        <v>0</v>
      </c>
      <c r="Y120" s="200">
        <f>'Input Data Shift A'!W193</f>
        <v>0</v>
      </c>
      <c r="Z120" s="200">
        <f>'Input Data Shift A'!X193</f>
        <v>0</v>
      </c>
      <c r="AA120" s="200">
        <f>'Input Data Shift A'!Y193</f>
        <v>0</v>
      </c>
      <c r="AB120" s="200">
        <f>'Input Data Shift A'!Z193</f>
        <v>0</v>
      </c>
      <c r="AC120" s="200">
        <f>'Input Data Shift A'!AA193</f>
        <v>0</v>
      </c>
      <c r="AD120" s="200">
        <f>'Input Data Shift A'!AB193</f>
        <v>0</v>
      </c>
      <c r="AE120" s="200">
        <f>'Input Data Shift A'!AC193</f>
        <v>0</v>
      </c>
      <c r="AF120" s="200">
        <f>'Input Data Shift A'!AD193</f>
        <v>0</v>
      </c>
      <c r="AG120" s="200">
        <f>'Input Data Shift A'!AE193</f>
        <v>0</v>
      </c>
      <c r="AH120" s="200">
        <f>'Input Data Shift A'!AF193</f>
        <v>0</v>
      </c>
      <c r="AI120" s="200">
        <f>'Input Data Shift A'!AG193</f>
        <v>0</v>
      </c>
      <c r="AJ120" s="215">
        <f>'Input Data Shift A'!AH193</f>
        <v>0</v>
      </c>
      <c r="AK120" s="216">
        <f t="shared" si="25"/>
        <v>2.7550000000000003</v>
      </c>
      <c r="AL120" s="293"/>
      <c r="AM120" s="293"/>
      <c r="AN120" s="293"/>
      <c r="AO120" s="293"/>
      <c r="AP120" s="293"/>
      <c r="AQ120" s="293"/>
      <c r="AR120" s="293"/>
      <c r="AS120" s="293"/>
      <c r="AT120" s="293"/>
      <c r="AU120" s="293"/>
      <c r="AV120" s="293"/>
      <c r="AW120" s="293"/>
      <c r="AX120" s="293"/>
      <c r="AY120" s="293"/>
      <c r="AZ120" s="293"/>
      <c r="BA120" s="293"/>
      <c r="BB120" s="293"/>
      <c r="BC120" s="293"/>
      <c r="BD120" s="293"/>
      <c r="BE120" s="293"/>
      <c r="BF120" s="293"/>
      <c r="BG120" s="293"/>
      <c r="BH120" s="293"/>
      <c r="BI120" s="293"/>
      <c r="BJ120" s="293"/>
      <c r="BK120" s="293"/>
      <c r="BL120" s="293"/>
      <c r="BM120" s="293"/>
      <c r="BN120" s="293"/>
      <c r="BO120" s="293"/>
    </row>
    <row r="121" spans="1:67" ht="18.75" customHeight="1" thickBot="1">
      <c r="A121" s="587"/>
      <c r="B121" s="371" t="s">
        <v>4215</v>
      </c>
      <c r="C121" s="588"/>
      <c r="D121" s="374" t="s">
        <v>4211</v>
      </c>
      <c r="E121" s="375"/>
      <c r="F121" s="199">
        <f>'Input Data Shift A'!D194</f>
        <v>0</v>
      </c>
      <c r="G121" s="200">
        <f>'Input Data Shift A'!E194</f>
        <v>0</v>
      </c>
      <c r="H121" s="200">
        <f>'Input Data Shift A'!F194</f>
        <v>5</v>
      </c>
      <c r="I121" s="200">
        <f>'Input Data Shift A'!G194</f>
        <v>5</v>
      </c>
      <c r="J121" s="200">
        <f>'Input Data Shift A'!H194</f>
        <v>5</v>
      </c>
      <c r="K121" s="200">
        <f>'Input Data Shift A'!I194</f>
        <v>5</v>
      </c>
      <c r="L121" s="200">
        <f>'Input Data Shift A'!J194</f>
        <v>5</v>
      </c>
      <c r="M121" s="200">
        <f>'Input Data Shift A'!K194</f>
        <v>0</v>
      </c>
      <c r="N121" s="200">
        <f>'Input Data Shift A'!L194</f>
        <v>0</v>
      </c>
      <c r="O121" s="200">
        <f>'Input Data Shift A'!M194</f>
        <v>5</v>
      </c>
      <c r="P121" s="200">
        <f>'Input Data Shift A'!N194</f>
        <v>5</v>
      </c>
      <c r="Q121" s="200">
        <f>'Input Data Shift A'!O194</f>
        <v>5</v>
      </c>
      <c r="R121" s="200">
        <f>'Input Data Shift A'!P194</f>
        <v>5</v>
      </c>
      <c r="S121" s="200">
        <f>'Input Data Shift A'!Q194</f>
        <v>5</v>
      </c>
      <c r="T121" s="200">
        <f>'Input Data Shift A'!R194</f>
        <v>0</v>
      </c>
      <c r="U121" s="200">
        <f>'Input Data Shift A'!S194</f>
        <v>5</v>
      </c>
      <c r="V121" s="200">
        <f>'Input Data Shift A'!T194</f>
        <v>5</v>
      </c>
      <c r="W121" s="200">
        <f>'Input Data Shift A'!U194</f>
        <v>5</v>
      </c>
      <c r="X121" s="200">
        <f>'Input Data Shift A'!V194</f>
        <v>0</v>
      </c>
      <c r="Y121" s="200">
        <f>'Input Data Shift A'!W194</f>
        <v>0</v>
      </c>
      <c r="Z121" s="200">
        <f>'Input Data Shift A'!X194</f>
        <v>0</v>
      </c>
      <c r="AA121" s="200">
        <f>'Input Data Shift A'!Y194</f>
        <v>0</v>
      </c>
      <c r="AB121" s="200">
        <f>'Input Data Shift A'!Z194</f>
        <v>0</v>
      </c>
      <c r="AC121" s="200">
        <f>'Input Data Shift A'!AA194</f>
        <v>0</v>
      </c>
      <c r="AD121" s="200">
        <f>'Input Data Shift A'!AB194</f>
        <v>0</v>
      </c>
      <c r="AE121" s="200">
        <f>'Input Data Shift A'!AC194</f>
        <v>0</v>
      </c>
      <c r="AF121" s="200">
        <f>'Input Data Shift A'!AD194</f>
        <v>0</v>
      </c>
      <c r="AG121" s="200">
        <f>'Input Data Shift A'!AE194</f>
        <v>0</v>
      </c>
      <c r="AH121" s="200">
        <f>'Input Data Shift A'!AF194</f>
        <v>0</v>
      </c>
      <c r="AI121" s="200">
        <f>'Input Data Shift A'!AG194</f>
        <v>0</v>
      </c>
      <c r="AJ121" s="215">
        <f>'Input Data Shift A'!AH194</f>
        <v>0</v>
      </c>
      <c r="AK121" s="216">
        <f t="shared" si="25"/>
        <v>65</v>
      </c>
      <c r="AL121" s="293"/>
      <c r="AM121" s="293"/>
      <c r="AN121" s="293"/>
      <c r="AO121" s="293"/>
      <c r="AP121" s="293"/>
      <c r="AQ121" s="293"/>
      <c r="AR121" s="293"/>
      <c r="AS121" s="293"/>
      <c r="AT121" s="293"/>
      <c r="AU121" s="293"/>
      <c r="AV121" s="293"/>
      <c r="AW121" s="293"/>
      <c r="AX121" s="293"/>
      <c r="AY121" s="293"/>
      <c r="AZ121" s="293"/>
      <c r="BA121" s="293"/>
      <c r="BB121" s="293"/>
      <c r="BC121" s="293"/>
      <c r="BD121" s="293"/>
      <c r="BE121" s="293"/>
      <c r="BF121" s="293"/>
      <c r="BG121" s="293"/>
      <c r="BH121" s="293"/>
      <c r="BI121" s="293"/>
      <c r="BJ121" s="293"/>
      <c r="BK121" s="293"/>
      <c r="BL121" s="293"/>
      <c r="BM121" s="293"/>
      <c r="BN121" s="293"/>
      <c r="BO121" s="293"/>
    </row>
    <row r="122" spans="1:67" ht="18.600000000000001" customHeight="1" thickBot="1">
      <c r="A122" s="587"/>
      <c r="B122" s="371" t="s">
        <v>4215</v>
      </c>
      <c r="C122" s="588"/>
      <c r="D122" s="374" t="s">
        <v>4212</v>
      </c>
      <c r="E122" s="375"/>
      <c r="F122" s="199">
        <f>'Input Data Shift A'!D195</f>
        <v>5</v>
      </c>
      <c r="G122" s="200">
        <f>'Input Data Shift A'!E195</f>
        <v>0</v>
      </c>
      <c r="H122" s="200">
        <f>'Input Data Shift A'!F195</f>
        <v>5</v>
      </c>
      <c r="I122" s="200">
        <f>'Input Data Shift A'!G195</f>
        <v>5</v>
      </c>
      <c r="J122" s="200">
        <f>'Input Data Shift A'!H195</f>
        <v>5</v>
      </c>
      <c r="K122" s="200">
        <f>'Input Data Shift A'!I195</f>
        <v>5</v>
      </c>
      <c r="L122" s="200">
        <f>'Input Data Shift A'!J195</f>
        <v>5</v>
      </c>
      <c r="M122" s="200">
        <f>'Input Data Shift A'!K195</f>
        <v>0</v>
      </c>
      <c r="N122" s="200">
        <f>'Input Data Shift A'!L195</f>
        <v>0</v>
      </c>
      <c r="O122" s="200">
        <f>'Input Data Shift A'!M195</f>
        <v>5</v>
      </c>
      <c r="P122" s="200">
        <f>'Input Data Shift A'!N195</f>
        <v>5</v>
      </c>
      <c r="Q122" s="200">
        <f>'Input Data Shift A'!O195</f>
        <v>5</v>
      </c>
      <c r="R122" s="200">
        <f>'Input Data Shift A'!P195</f>
        <v>5</v>
      </c>
      <c r="S122" s="200">
        <f>'Input Data Shift A'!Q195</f>
        <v>5</v>
      </c>
      <c r="T122" s="200">
        <f>'Input Data Shift A'!R195</f>
        <v>0</v>
      </c>
      <c r="U122" s="200">
        <f>'Input Data Shift A'!S195</f>
        <v>5</v>
      </c>
      <c r="V122" s="200">
        <f>'Input Data Shift A'!T195</f>
        <v>5</v>
      </c>
      <c r="W122" s="200">
        <f>'Input Data Shift A'!U195</f>
        <v>5</v>
      </c>
      <c r="X122" s="200">
        <f>'Input Data Shift A'!V195</f>
        <v>0</v>
      </c>
      <c r="Y122" s="200">
        <f>'Input Data Shift A'!W195</f>
        <v>0</v>
      </c>
      <c r="Z122" s="200">
        <f>'Input Data Shift A'!X195</f>
        <v>0</v>
      </c>
      <c r="AA122" s="200">
        <f>'Input Data Shift A'!Y195</f>
        <v>0</v>
      </c>
      <c r="AB122" s="200">
        <f>'Input Data Shift A'!Z195</f>
        <v>0</v>
      </c>
      <c r="AC122" s="200">
        <f>'Input Data Shift A'!AA195</f>
        <v>0</v>
      </c>
      <c r="AD122" s="200">
        <f>'Input Data Shift A'!AB195</f>
        <v>0</v>
      </c>
      <c r="AE122" s="200">
        <f>'Input Data Shift A'!AC195</f>
        <v>0</v>
      </c>
      <c r="AF122" s="200">
        <f>'Input Data Shift A'!AD195</f>
        <v>0</v>
      </c>
      <c r="AG122" s="200">
        <f>'Input Data Shift A'!AE195</f>
        <v>0</v>
      </c>
      <c r="AH122" s="200">
        <f>'Input Data Shift A'!AF195</f>
        <v>0</v>
      </c>
      <c r="AI122" s="200">
        <f>'Input Data Shift A'!AG195</f>
        <v>0</v>
      </c>
      <c r="AJ122" s="215">
        <f>'Input Data Shift A'!AH195</f>
        <v>0</v>
      </c>
      <c r="AK122" s="216">
        <f t="shared" si="25"/>
        <v>70</v>
      </c>
      <c r="AL122" s="293"/>
      <c r="AM122" s="293"/>
      <c r="AN122" s="293"/>
      <c r="AO122" s="293"/>
      <c r="AP122" s="293"/>
      <c r="AQ122" s="293"/>
      <c r="AR122" s="293"/>
      <c r="AS122" s="293"/>
      <c r="AT122" s="293"/>
      <c r="AU122" s="293"/>
      <c r="AV122" s="293"/>
      <c r="AW122" s="293"/>
      <c r="AX122" s="293"/>
      <c r="AY122" s="293"/>
      <c r="AZ122" s="293"/>
      <c r="BA122" s="293"/>
      <c r="BB122" s="293"/>
      <c r="BC122" s="293"/>
      <c r="BD122" s="293"/>
      <c r="BE122" s="293"/>
      <c r="BF122" s="293"/>
      <c r="BG122" s="293"/>
      <c r="BH122" s="293"/>
      <c r="BI122" s="293"/>
      <c r="BJ122" s="293"/>
      <c r="BK122" s="293"/>
      <c r="BL122" s="293"/>
      <c r="BM122" s="293"/>
      <c r="BN122" s="293"/>
      <c r="BO122" s="293"/>
    </row>
    <row r="123" spans="1:67" ht="18.600000000000001" customHeight="1" thickBot="1">
      <c r="A123" s="587"/>
      <c r="B123" s="371" t="s">
        <v>4215</v>
      </c>
      <c r="C123" s="588"/>
      <c r="D123" s="374" t="s">
        <v>28</v>
      </c>
      <c r="E123" s="375"/>
      <c r="F123" s="199">
        <f>'Input Data Shift A'!D196</f>
        <v>5</v>
      </c>
      <c r="G123" s="200">
        <f>'Input Data Shift A'!E196</f>
        <v>0</v>
      </c>
      <c r="H123" s="200">
        <f>'Input Data Shift A'!F196</f>
        <v>5</v>
      </c>
      <c r="I123" s="200">
        <f>'Input Data Shift A'!G196</f>
        <v>5</v>
      </c>
      <c r="J123" s="200">
        <f>'Input Data Shift A'!H196</f>
        <v>5</v>
      </c>
      <c r="K123" s="200">
        <f>'Input Data Shift A'!I196</f>
        <v>5</v>
      </c>
      <c r="L123" s="200">
        <f>'Input Data Shift A'!J196</f>
        <v>5</v>
      </c>
      <c r="M123" s="200">
        <f>'Input Data Shift A'!K196</f>
        <v>0</v>
      </c>
      <c r="N123" s="200">
        <f>'Input Data Shift A'!L196</f>
        <v>0</v>
      </c>
      <c r="O123" s="200">
        <f>'Input Data Shift A'!M196</f>
        <v>5</v>
      </c>
      <c r="P123" s="200">
        <f>'Input Data Shift A'!N196</f>
        <v>5</v>
      </c>
      <c r="Q123" s="200">
        <f>'Input Data Shift A'!O196</f>
        <v>5</v>
      </c>
      <c r="R123" s="200">
        <f>'Input Data Shift A'!P196</f>
        <v>5</v>
      </c>
      <c r="S123" s="200">
        <f>'Input Data Shift A'!Q196</f>
        <v>1.6</v>
      </c>
      <c r="T123" s="200">
        <f>'Input Data Shift A'!R196</f>
        <v>0</v>
      </c>
      <c r="U123" s="200">
        <f>'Input Data Shift A'!S196</f>
        <v>5</v>
      </c>
      <c r="V123" s="200">
        <f>'Input Data Shift A'!T196</f>
        <v>5</v>
      </c>
      <c r="W123" s="200">
        <f>'Input Data Shift A'!U196</f>
        <v>5</v>
      </c>
      <c r="X123" s="200">
        <f>'Input Data Shift A'!V196</f>
        <v>0</v>
      </c>
      <c r="Y123" s="200">
        <f>'Input Data Shift A'!W196</f>
        <v>0</v>
      </c>
      <c r="Z123" s="200">
        <f>'Input Data Shift A'!X196</f>
        <v>0</v>
      </c>
      <c r="AA123" s="200">
        <f>'Input Data Shift A'!Y196</f>
        <v>0</v>
      </c>
      <c r="AB123" s="200">
        <f>'Input Data Shift A'!Z196</f>
        <v>0</v>
      </c>
      <c r="AC123" s="200">
        <f>'Input Data Shift A'!AA196</f>
        <v>0</v>
      </c>
      <c r="AD123" s="200">
        <f>'Input Data Shift A'!AB196</f>
        <v>0</v>
      </c>
      <c r="AE123" s="200">
        <f>'Input Data Shift A'!AC196</f>
        <v>0</v>
      </c>
      <c r="AF123" s="200">
        <f>'Input Data Shift A'!AD196</f>
        <v>0</v>
      </c>
      <c r="AG123" s="200">
        <f>'Input Data Shift A'!AE196</f>
        <v>0</v>
      </c>
      <c r="AH123" s="200">
        <f>'Input Data Shift A'!AF196</f>
        <v>0</v>
      </c>
      <c r="AI123" s="200">
        <f>'Input Data Shift A'!AG196</f>
        <v>0</v>
      </c>
      <c r="AJ123" s="215">
        <f>'Input Data Shift A'!AH196</f>
        <v>0</v>
      </c>
      <c r="AK123" s="216">
        <f t="shared" si="25"/>
        <v>66.599999999999994</v>
      </c>
      <c r="AL123" s="293"/>
      <c r="AM123" s="293"/>
      <c r="AN123" s="293"/>
      <c r="AO123" s="293"/>
      <c r="AP123" s="293"/>
      <c r="AQ123" s="293"/>
      <c r="AR123" s="293"/>
      <c r="AS123" s="293"/>
      <c r="AT123" s="293"/>
      <c r="AU123" s="293"/>
      <c r="AV123" s="293"/>
      <c r="AW123" s="293"/>
      <c r="AX123" s="293"/>
      <c r="AY123" s="293"/>
      <c r="AZ123" s="293"/>
      <c r="BA123" s="293"/>
      <c r="BB123" s="293"/>
      <c r="BC123" s="293"/>
      <c r="BD123" s="293"/>
      <c r="BE123" s="293"/>
      <c r="BF123" s="293"/>
      <c r="BG123" s="293"/>
      <c r="BH123" s="293"/>
      <c r="BI123" s="293"/>
      <c r="BJ123" s="293"/>
      <c r="BK123" s="293"/>
      <c r="BL123" s="293"/>
      <c r="BM123" s="293"/>
      <c r="BN123" s="293"/>
      <c r="BO123" s="293"/>
    </row>
    <row r="124" spans="1:67" ht="18.75" customHeight="1" thickBot="1">
      <c r="A124" s="587"/>
      <c r="B124" s="371" t="s">
        <v>4215</v>
      </c>
      <c r="C124" s="588"/>
      <c r="D124" s="374" t="s">
        <v>4227</v>
      </c>
      <c r="E124" s="375"/>
      <c r="F124" s="199">
        <f>'Input Data Shift A'!D197</f>
        <v>0</v>
      </c>
      <c r="G124" s="200">
        <f>'Input Data Shift A'!E197</f>
        <v>0</v>
      </c>
      <c r="H124" s="200">
        <f>'Input Data Shift A'!F197</f>
        <v>0</v>
      </c>
      <c r="I124" s="200">
        <f>'Input Data Shift A'!G197</f>
        <v>0</v>
      </c>
      <c r="J124" s="200">
        <f>'Input Data Shift A'!H197</f>
        <v>0</v>
      </c>
      <c r="K124" s="200">
        <f>'Input Data Shift A'!I197</f>
        <v>0</v>
      </c>
      <c r="L124" s="200">
        <f>'Input Data Shift A'!J197</f>
        <v>0</v>
      </c>
      <c r="M124" s="200">
        <f>'Input Data Shift A'!K197</f>
        <v>0</v>
      </c>
      <c r="N124" s="200">
        <f>'Input Data Shift A'!L197</f>
        <v>0</v>
      </c>
      <c r="O124" s="200">
        <f>'Input Data Shift A'!M197</f>
        <v>0</v>
      </c>
      <c r="P124" s="200">
        <f>'Input Data Shift A'!N197</f>
        <v>12.6</v>
      </c>
      <c r="Q124" s="200">
        <f>'Input Data Shift A'!O197</f>
        <v>0</v>
      </c>
      <c r="R124" s="200">
        <f>'Input Data Shift A'!P197</f>
        <v>0</v>
      </c>
      <c r="S124" s="200">
        <f>'Input Data Shift A'!Q197</f>
        <v>0</v>
      </c>
      <c r="T124" s="200">
        <f>'Input Data Shift A'!R197</f>
        <v>0</v>
      </c>
      <c r="U124" s="200">
        <f>'Input Data Shift A'!S197</f>
        <v>0</v>
      </c>
      <c r="V124" s="200">
        <f>'Input Data Shift A'!T197</f>
        <v>0</v>
      </c>
      <c r="W124" s="200">
        <f>'Input Data Shift A'!U197</f>
        <v>0</v>
      </c>
      <c r="X124" s="200">
        <f>'Input Data Shift A'!V197</f>
        <v>0</v>
      </c>
      <c r="Y124" s="200">
        <f>'Input Data Shift A'!W197</f>
        <v>0</v>
      </c>
      <c r="Z124" s="200">
        <f>'Input Data Shift A'!X197</f>
        <v>0</v>
      </c>
      <c r="AA124" s="200">
        <f>'Input Data Shift A'!Y197</f>
        <v>0</v>
      </c>
      <c r="AB124" s="200">
        <f>'Input Data Shift A'!Z197</f>
        <v>0</v>
      </c>
      <c r="AC124" s="200">
        <f>'Input Data Shift A'!AA197</f>
        <v>0</v>
      </c>
      <c r="AD124" s="200">
        <f>'Input Data Shift A'!AB197</f>
        <v>0</v>
      </c>
      <c r="AE124" s="200">
        <f>'Input Data Shift A'!AC197</f>
        <v>0</v>
      </c>
      <c r="AF124" s="200">
        <f>'Input Data Shift A'!AD197</f>
        <v>0</v>
      </c>
      <c r="AG124" s="200">
        <f>'Input Data Shift A'!AE197</f>
        <v>0</v>
      </c>
      <c r="AH124" s="200">
        <f>'Input Data Shift A'!AF197</f>
        <v>0</v>
      </c>
      <c r="AI124" s="200">
        <f>'Input Data Shift A'!AG197</f>
        <v>0</v>
      </c>
      <c r="AJ124" s="215">
        <f>'Input Data Shift A'!AH197</f>
        <v>0</v>
      </c>
      <c r="AK124" s="216">
        <f t="shared" si="25"/>
        <v>12.6</v>
      </c>
      <c r="AL124" s="293"/>
      <c r="AM124" s="293"/>
      <c r="AN124" s="293"/>
      <c r="AO124" s="293"/>
      <c r="AP124" s="293"/>
      <c r="AQ124" s="293"/>
      <c r="AR124" s="293"/>
      <c r="AS124" s="293"/>
      <c r="AT124" s="293"/>
      <c r="AU124" s="293"/>
      <c r="AV124" s="293"/>
      <c r="AW124" s="293"/>
      <c r="AX124" s="293"/>
      <c r="AY124" s="293"/>
      <c r="AZ124" s="293"/>
      <c r="BA124" s="293"/>
      <c r="BB124" s="293"/>
      <c r="BC124" s="293"/>
      <c r="BD124" s="293"/>
      <c r="BE124" s="293"/>
      <c r="BF124" s="293"/>
      <c r="BG124" s="293"/>
      <c r="BH124" s="293"/>
      <c r="BI124" s="293"/>
      <c r="BJ124" s="293"/>
      <c r="BK124" s="293"/>
      <c r="BL124" s="293"/>
      <c r="BM124" s="293"/>
      <c r="BN124" s="293"/>
      <c r="BO124" s="293"/>
    </row>
    <row r="125" spans="1:67" ht="18.600000000000001" customHeight="1" thickBot="1">
      <c r="A125" s="587"/>
      <c r="B125" s="371" t="s">
        <v>4215</v>
      </c>
      <c r="C125" s="588"/>
      <c r="D125" s="374"/>
      <c r="E125" s="375"/>
      <c r="F125" s="199">
        <f>'Input Data Shift A'!D198</f>
        <v>0</v>
      </c>
      <c r="G125" s="200">
        <f>'Input Data Shift A'!E198</f>
        <v>0</v>
      </c>
      <c r="H125" s="200">
        <f>'Input Data Shift A'!F198</f>
        <v>0</v>
      </c>
      <c r="I125" s="200">
        <f>'Input Data Shift A'!G198</f>
        <v>0</v>
      </c>
      <c r="J125" s="200">
        <f>'Input Data Shift A'!H198</f>
        <v>0</v>
      </c>
      <c r="K125" s="200">
        <f>'Input Data Shift A'!I198</f>
        <v>0</v>
      </c>
      <c r="L125" s="200">
        <f>'Input Data Shift A'!J198</f>
        <v>0</v>
      </c>
      <c r="M125" s="200">
        <f>'Input Data Shift A'!K198</f>
        <v>0</v>
      </c>
      <c r="N125" s="200">
        <f>'Input Data Shift A'!L198</f>
        <v>0</v>
      </c>
      <c r="O125" s="200">
        <f>'Input Data Shift A'!M198</f>
        <v>0</v>
      </c>
      <c r="P125" s="200">
        <f>'Input Data Shift A'!N198</f>
        <v>0</v>
      </c>
      <c r="Q125" s="200">
        <f>'Input Data Shift A'!O198</f>
        <v>0</v>
      </c>
      <c r="R125" s="200">
        <f>'Input Data Shift A'!P198</f>
        <v>0</v>
      </c>
      <c r="S125" s="200">
        <f>'Input Data Shift A'!Q198</f>
        <v>0</v>
      </c>
      <c r="T125" s="200">
        <f>'Input Data Shift A'!R198</f>
        <v>0</v>
      </c>
      <c r="U125" s="200">
        <f>'Input Data Shift A'!S198</f>
        <v>0</v>
      </c>
      <c r="V125" s="200">
        <f>'Input Data Shift A'!T198</f>
        <v>0</v>
      </c>
      <c r="W125" s="200">
        <f>'Input Data Shift A'!U198</f>
        <v>0</v>
      </c>
      <c r="X125" s="200">
        <f>'Input Data Shift A'!V198</f>
        <v>0</v>
      </c>
      <c r="Y125" s="200">
        <f>'Input Data Shift A'!W198</f>
        <v>0</v>
      </c>
      <c r="Z125" s="200">
        <f>'Input Data Shift A'!X198</f>
        <v>0</v>
      </c>
      <c r="AA125" s="200">
        <f>'Input Data Shift A'!Y198</f>
        <v>0</v>
      </c>
      <c r="AB125" s="200">
        <f>'Input Data Shift A'!Z198</f>
        <v>0</v>
      </c>
      <c r="AC125" s="200">
        <f>'Input Data Shift A'!AA198</f>
        <v>0</v>
      </c>
      <c r="AD125" s="200">
        <f>'Input Data Shift A'!AB198</f>
        <v>0</v>
      </c>
      <c r="AE125" s="200">
        <f>'Input Data Shift A'!AC198</f>
        <v>0</v>
      </c>
      <c r="AF125" s="200">
        <f>'Input Data Shift A'!AD198</f>
        <v>0</v>
      </c>
      <c r="AG125" s="200">
        <f>'Input Data Shift A'!AE198</f>
        <v>0</v>
      </c>
      <c r="AH125" s="200">
        <f>'Input Data Shift A'!AF198</f>
        <v>0</v>
      </c>
      <c r="AI125" s="200">
        <f>'Input Data Shift A'!AG198</f>
        <v>0</v>
      </c>
      <c r="AJ125" s="215">
        <f>'Input Data Shift A'!AH198</f>
        <v>0</v>
      </c>
      <c r="AK125" s="216">
        <f t="shared" si="25"/>
        <v>0</v>
      </c>
      <c r="AL125" s="293"/>
      <c r="AM125" s="293"/>
      <c r="AN125" s="293"/>
      <c r="AO125" s="293"/>
      <c r="AP125" s="293"/>
      <c r="AQ125" s="293"/>
      <c r="AR125" s="293"/>
      <c r="AS125" s="293"/>
      <c r="AT125" s="293"/>
      <c r="AU125" s="293"/>
      <c r="AV125" s="293"/>
      <c r="AW125" s="293"/>
      <c r="AX125" s="293"/>
      <c r="AY125" s="293"/>
      <c r="AZ125" s="293"/>
      <c r="BA125" s="293"/>
      <c r="BB125" s="293"/>
      <c r="BC125" s="293"/>
      <c r="BD125" s="293"/>
      <c r="BE125" s="293"/>
      <c r="BF125" s="293"/>
      <c r="BG125" s="293"/>
      <c r="BH125" s="293"/>
      <c r="BI125" s="293"/>
      <c r="BJ125" s="293"/>
      <c r="BK125" s="293"/>
      <c r="BL125" s="293"/>
      <c r="BM125" s="293"/>
      <c r="BN125" s="293"/>
      <c r="BO125" s="293"/>
    </row>
    <row r="126" spans="1:67" ht="18.75" customHeight="1" thickBot="1">
      <c r="A126" s="587"/>
      <c r="B126" s="371" t="s">
        <v>4215</v>
      </c>
      <c r="C126" s="588"/>
      <c r="D126" s="376" t="s">
        <v>91</v>
      </c>
      <c r="E126" s="377"/>
      <c r="F126" s="378">
        <f>F99-SUM(F95,F114:F125)</f>
        <v>3.6666666666633319E-2</v>
      </c>
      <c r="G126" s="379">
        <f t="shared" ref="G126:AJ126" si="27">G99-SUM(G95,G114:G125)</f>
        <v>0</v>
      </c>
      <c r="H126" s="379">
        <f t="shared" si="27"/>
        <v>-6.6666666666606034E-3</v>
      </c>
      <c r="I126" s="379">
        <f t="shared" si="27"/>
        <v>-4.8333333333403061E-2</v>
      </c>
      <c r="J126" s="379">
        <f t="shared" si="27"/>
        <v>8.3333333332120674E-3</v>
      </c>
      <c r="K126" s="379">
        <f t="shared" si="27"/>
        <v>-4.500000000007276E-2</v>
      </c>
      <c r="L126" s="379">
        <f t="shared" si="27"/>
        <v>1.4999999999986358E-2</v>
      </c>
      <c r="M126" s="379">
        <f t="shared" si="27"/>
        <v>0</v>
      </c>
      <c r="N126" s="379">
        <f t="shared" si="27"/>
        <v>0</v>
      </c>
      <c r="O126" s="379">
        <f t="shared" si="27"/>
        <v>-3.4999999999968168E-2</v>
      </c>
      <c r="P126" s="379">
        <f t="shared" si="27"/>
        <v>-6.6666666667742902E-3</v>
      </c>
      <c r="Q126" s="379">
        <f t="shared" si="27"/>
        <v>-3.5000000000081855E-2</v>
      </c>
      <c r="R126" s="379">
        <f t="shared" si="27"/>
        <v>1.8333333333202972E-2</v>
      </c>
      <c r="S126" s="379">
        <f t="shared" si="27"/>
        <v>-9.9999999999909051E-3</v>
      </c>
      <c r="T126" s="379">
        <f t="shared" si="27"/>
        <v>0</v>
      </c>
      <c r="U126" s="379">
        <f t="shared" si="27"/>
        <v>-2.6666666666642413E-2</v>
      </c>
      <c r="V126" s="379">
        <f t="shared" si="27"/>
        <v>9.9999999999909051E-3</v>
      </c>
      <c r="W126" s="379">
        <f t="shared" si="27"/>
        <v>3.4999999999968168E-2</v>
      </c>
      <c r="X126" s="379">
        <f t="shared" si="27"/>
        <v>0</v>
      </c>
      <c r="Y126" s="379">
        <f t="shared" si="27"/>
        <v>0</v>
      </c>
      <c r="Z126" s="379">
        <f t="shared" si="27"/>
        <v>0</v>
      </c>
      <c r="AA126" s="379">
        <f t="shared" si="27"/>
        <v>0</v>
      </c>
      <c r="AB126" s="379">
        <f t="shared" si="27"/>
        <v>0</v>
      </c>
      <c r="AC126" s="379">
        <f t="shared" si="27"/>
        <v>0</v>
      </c>
      <c r="AD126" s="379">
        <f t="shared" si="27"/>
        <v>0</v>
      </c>
      <c r="AE126" s="379">
        <f t="shared" si="27"/>
        <v>0</v>
      </c>
      <c r="AF126" s="379">
        <f t="shared" si="27"/>
        <v>0</v>
      </c>
      <c r="AG126" s="379">
        <f t="shared" si="27"/>
        <v>0</v>
      </c>
      <c r="AH126" s="379">
        <f t="shared" si="27"/>
        <v>0</v>
      </c>
      <c r="AI126" s="379">
        <f t="shared" si="27"/>
        <v>0</v>
      </c>
      <c r="AJ126" s="380">
        <f t="shared" si="27"/>
        <v>0</v>
      </c>
      <c r="AK126" s="381"/>
      <c r="AL126" s="293"/>
      <c r="AM126" s="293"/>
      <c r="AN126" s="293"/>
      <c r="AO126" s="293"/>
      <c r="AP126" s="293"/>
      <c r="AQ126" s="293"/>
      <c r="AR126" s="293"/>
      <c r="AS126" s="293"/>
      <c r="AT126" s="293"/>
      <c r="AU126" s="293"/>
      <c r="AV126" s="293"/>
      <c r="AW126" s="293"/>
      <c r="AX126" s="293"/>
      <c r="AY126" s="293"/>
      <c r="AZ126" s="293"/>
      <c r="BA126" s="293"/>
      <c r="BB126" s="293"/>
      <c r="BC126" s="293"/>
      <c r="BD126" s="293"/>
      <c r="BE126" s="293"/>
      <c r="BF126" s="293"/>
      <c r="BG126" s="293"/>
      <c r="BH126" s="293"/>
      <c r="BI126" s="293"/>
      <c r="BJ126" s="293"/>
      <c r="BK126" s="293"/>
      <c r="BL126" s="293"/>
      <c r="BM126" s="293"/>
      <c r="BN126" s="293"/>
      <c r="BO126" s="293"/>
    </row>
    <row r="127" spans="1:67" ht="15.75" thickBot="1">
      <c r="A127" s="587"/>
      <c r="B127" s="371"/>
    </row>
    <row r="128" spans="1:67" ht="18.75" customHeight="1" thickBot="1">
      <c r="A128" s="587"/>
      <c r="B128" s="371" t="s">
        <v>4216</v>
      </c>
      <c r="C128" s="588" t="s">
        <v>92</v>
      </c>
      <c r="D128" s="372" t="s">
        <v>89</v>
      </c>
      <c r="E128" s="373"/>
      <c r="F128" s="201">
        <f>'Input Data Shift A'!D202</f>
        <v>0</v>
      </c>
      <c r="G128" s="202">
        <f>'Input Data Shift A'!E202</f>
        <v>0</v>
      </c>
      <c r="H128" s="202">
        <f>'Input Data Shift A'!F202</f>
        <v>0</v>
      </c>
      <c r="I128" s="202">
        <f>'Input Data Shift A'!G202</f>
        <v>0</v>
      </c>
      <c r="J128" s="202">
        <f>'Input Data Shift A'!H202</f>
        <v>0</v>
      </c>
      <c r="K128" s="202">
        <f>'Input Data Shift A'!I202</f>
        <v>0</v>
      </c>
      <c r="L128" s="202">
        <f>'Input Data Shift A'!J202</f>
        <v>5.8166666666666664</v>
      </c>
      <c r="M128" s="202">
        <f>'Input Data Shift A'!K202</f>
        <v>0</v>
      </c>
      <c r="N128" s="202">
        <f>'Input Data Shift A'!L202</f>
        <v>0</v>
      </c>
      <c r="O128" s="202">
        <f>'Input Data Shift A'!M202</f>
        <v>0</v>
      </c>
      <c r="P128" s="202">
        <f>'Input Data Shift A'!N202</f>
        <v>0</v>
      </c>
      <c r="Q128" s="202">
        <f>'Input Data Shift A'!O202</f>
        <v>0</v>
      </c>
      <c r="R128" s="202">
        <f>'Input Data Shift A'!P202</f>
        <v>0</v>
      </c>
      <c r="S128" s="202">
        <f>'Input Data Shift A'!Q202</f>
        <v>0</v>
      </c>
      <c r="T128" s="202">
        <f>'Input Data Shift A'!R202</f>
        <v>0</v>
      </c>
      <c r="U128" s="202">
        <f>'Input Data Shift A'!S202</f>
        <v>0</v>
      </c>
      <c r="V128" s="202">
        <f>'Input Data Shift A'!T202</f>
        <v>0</v>
      </c>
      <c r="W128" s="202">
        <f>'Input Data Shift A'!U202</f>
        <v>0</v>
      </c>
      <c r="X128" s="202">
        <f>'Input Data Shift A'!V202</f>
        <v>0</v>
      </c>
      <c r="Y128" s="202">
        <f>'Input Data Shift A'!W202</f>
        <v>0</v>
      </c>
      <c r="Z128" s="202">
        <f>'Input Data Shift A'!X202</f>
        <v>0</v>
      </c>
      <c r="AA128" s="202">
        <f>'Input Data Shift A'!Y202</f>
        <v>0</v>
      </c>
      <c r="AB128" s="202">
        <f>'Input Data Shift A'!Z202</f>
        <v>0</v>
      </c>
      <c r="AC128" s="202">
        <f>'Input Data Shift A'!AA202</f>
        <v>0</v>
      </c>
      <c r="AD128" s="202">
        <f>'Input Data Shift A'!AB202</f>
        <v>0</v>
      </c>
      <c r="AE128" s="202">
        <f>'Input Data Shift A'!AC202</f>
        <v>0</v>
      </c>
      <c r="AF128" s="202">
        <f>'Input Data Shift A'!AD202</f>
        <v>0</v>
      </c>
      <c r="AG128" s="202">
        <f>'Input Data Shift A'!AE202</f>
        <v>0</v>
      </c>
      <c r="AH128" s="202">
        <f>'Input Data Shift A'!AF202</f>
        <v>0</v>
      </c>
      <c r="AI128" s="202">
        <f>'Input Data Shift A'!AG202</f>
        <v>0</v>
      </c>
      <c r="AJ128" s="217">
        <f>'Input Data Shift A'!AH202</f>
        <v>0</v>
      </c>
      <c r="AK128" s="217">
        <f t="shared" ref="AK128:AK139" si="28">+SUM(F128:AJ128)</f>
        <v>5.8166666666666664</v>
      </c>
      <c r="AL128" s="293"/>
      <c r="AM128" s="293"/>
      <c r="AN128" s="293"/>
      <c r="AO128" s="293"/>
      <c r="AP128" s="293"/>
      <c r="AQ128" s="293"/>
      <c r="AR128" s="293"/>
      <c r="AS128" s="293"/>
      <c r="AT128" s="293"/>
      <c r="AU128" s="293"/>
      <c r="AV128" s="293"/>
      <c r="AW128" s="293"/>
      <c r="AX128" s="293"/>
      <c r="AY128" s="293"/>
      <c r="AZ128" s="293"/>
      <c r="BA128" s="293"/>
      <c r="BB128" s="293"/>
      <c r="BC128" s="293"/>
      <c r="BD128" s="293"/>
      <c r="BE128" s="293"/>
      <c r="BF128" s="293"/>
      <c r="BG128" s="293"/>
      <c r="BH128" s="293"/>
      <c r="BI128" s="293"/>
      <c r="BJ128" s="293"/>
      <c r="BK128" s="293"/>
      <c r="BL128" s="293"/>
      <c r="BM128" s="293"/>
      <c r="BN128" s="293"/>
      <c r="BO128" s="293"/>
    </row>
    <row r="129" spans="1:67" ht="18.75" customHeight="1" thickBot="1">
      <c r="A129" s="587"/>
      <c r="B129" s="371" t="s">
        <v>4216</v>
      </c>
      <c r="C129" s="588"/>
      <c r="D129" s="374" t="s">
        <v>90</v>
      </c>
      <c r="E129" s="375"/>
      <c r="F129" s="203">
        <f>'Input Data Shift A'!D203</f>
        <v>2.4333333333333331</v>
      </c>
      <c r="G129" s="204">
        <f>'Input Data Shift A'!E203</f>
        <v>0</v>
      </c>
      <c r="H129" s="204">
        <f>'Input Data Shift A'!F203</f>
        <v>0.7</v>
      </c>
      <c r="I129" s="204">
        <f>'Input Data Shift A'!G203</f>
        <v>1.1599999999999999</v>
      </c>
      <c r="J129" s="204">
        <f>'Input Data Shift A'!H203</f>
        <v>1.7</v>
      </c>
      <c r="K129" s="204">
        <f>'Input Data Shift A'!I203</f>
        <v>1.075</v>
      </c>
      <c r="L129" s="204">
        <f>'Input Data Shift A'!J203</f>
        <v>0.7583333333333333</v>
      </c>
      <c r="M129" s="204">
        <f>'Input Data Shift A'!K203</f>
        <v>0</v>
      </c>
      <c r="N129" s="204">
        <f>'Input Data Shift A'!L203</f>
        <v>0</v>
      </c>
      <c r="O129" s="204">
        <f>'Input Data Shift A'!M203</f>
        <v>0.90833333333333333</v>
      </c>
      <c r="P129" s="204">
        <f>'Input Data Shift A'!N203</f>
        <v>0.92500000000000004</v>
      </c>
      <c r="Q129" s="204">
        <f>'Input Data Shift A'!O203</f>
        <v>2.4083333333333332</v>
      </c>
      <c r="R129" s="204">
        <f>'Input Data Shift A'!P203</f>
        <v>0.84166666666666667</v>
      </c>
      <c r="S129" s="204">
        <f>'Input Data Shift A'!Q203</f>
        <v>0</v>
      </c>
      <c r="T129" s="204">
        <f>'Input Data Shift A'!R203</f>
        <v>0</v>
      </c>
      <c r="U129" s="204">
        <f>'Input Data Shift A'!S203</f>
        <v>0</v>
      </c>
      <c r="V129" s="204">
        <f>'Input Data Shift A'!T203</f>
        <v>1.8916666666666666</v>
      </c>
      <c r="W129" s="204">
        <f>'Input Data Shift A'!U203</f>
        <v>0</v>
      </c>
      <c r="X129" s="204">
        <f>'Input Data Shift A'!V203</f>
        <v>0</v>
      </c>
      <c r="Y129" s="204">
        <f>'Input Data Shift A'!W203</f>
        <v>0</v>
      </c>
      <c r="Z129" s="204">
        <f>'Input Data Shift A'!X203</f>
        <v>0</v>
      </c>
      <c r="AA129" s="204">
        <f>'Input Data Shift A'!Y203</f>
        <v>0</v>
      </c>
      <c r="AB129" s="204">
        <f>'Input Data Shift A'!Z203</f>
        <v>0</v>
      </c>
      <c r="AC129" s="204">
        <f>'Input Data Shift A'!AA203</f>
        <v>0</v>
      </c>
      <c r="AD129" s="204">
        <f>'Input Data Shift A'!AB203</f>
        <v>0</v>
      </c>
      <c r="AE129" s="204">
        <f>'Input Data Shift A'!AC203</f>
        <v>0</v>
      </c>
      <c r="AF129" s="204">
        <f>'Input Data Shift A'!AD203</f>
        <v>0</v>
      </c>
      <c r="AG129" s="204">
        <f>'Input Data Shift A'!AE203</f>
        <v>0</v>
      </c>
      <c r="AH129" s="204">
        <f>'Input Data Shift A'!AF203</f>
        <v>0</v>
      </c>
      <c r="AI129" s="204">
        <f>'Input Data Shift A'!AG203</f>
        <v>0</v>
      </c>
      <c r="AJ129" s="218">
        <f>'Input Data Shift A'!AH203</f>
        <v>0</v>
      </c>
      <c r="AK129" s="218">
        <f t="shared" si="28"/>
        <v>14.801666666666666</v>
      </c>
      <c r="AL129" s="293"/>
      <c r="AM129" s="293"/>
      <c r="AN129" s="293"/>
      <c r="AO129" s="293"/>
      <c r="AP129" s="293"/>
      <c r="AQ129" s="293"/>
      <c r="AR129" s="293"/>
      <c r="AS129" s="293"/>
      <c r="AT129" s="293"/>
      <c r="AU129" s="293"/>
      <c r="AV129" s="293"/>
      <c r="AW129" s="293"/>
      <c r="AX129" s="293"/>
      <c r="AY129" s="293"/>
      <c r="AZ129" s="293"/>
      <c r="BA129" s="293"/>
      <c r="BB129" s="293"/>
      <c r="BC129" s="293"/>
      <c r="BD129" s="293"/>
      <c r="BE129" s="293"/>
      <c r="BF129" s="293"/>
      <c r="BG129" s="293"/>
      <c r="BH129" s="293"/>
      <c r="BI129" s="293"/>
      <c r="BJ129" s="293"/>
      <c r="BK129" s="293"/>
      <c r="BL129" s="293"/>
      <c r="BM129" s="293"/>
      <c r="BN129" s="293"/>
      <c r="BO129" s="293"/>
    </row>
    <row r="130" spans="1:67" ht="18.75" customHeight="1" thickBot="1">
      <c r="A130" s="587"/>
      <c r="B130" s="371" t="s">
        <v>4216</v>
      </c>
      <c r="C130" s="588"/>
      <c r="D130" s="374" t="s">
        <v>4209</v>
      </c>
      <c r="E130" s="375"/>
      <c r="F130" s="203">
        <f>'Input Data Shift A'!D204</f>
        <v>1.6666666666666667</v>
      </c>
      <c r="G130" s="204">
        <f>'Input Data Shift A'!E204</f>
        <v>0</v>
      </c>
      <c r="H130" s="204">
        <f>'Input Data Shift A'!F204</f>
        <v>1.6666666666666667</v>
      </c>
      <c r="I130" s="204">
        <f>'Input Data Shift A'!G204</f>
        <v>1.3333333333333333</v>
      </c>
      <c r="J130" s="204">
        <f>'Input Data Shift A'!H204</f>
        <v>1.6666666666666667</v>
      </c>
      <c r="K130" s="204">
        <f>'Input Data Shift A'!I204</f>
        <v>1.6666666666666667</v>
      </c>
      <c r="L130" s="204">
        <f>'Input Data Shift A'!J204</f>
        <v>1.6666666666666667</v>
      </c>
      <c r="M130" s="204">
        <f>'Input Data Shift A'!K204</f>
        <v>0</v>
      </c>
      <c r="N130" s="204">
        <f>'Input Data Shift A'!L204</f>
        <v>0</v>
      </c>
      <c r="O130" s="204">
        <f>'Input Data Shift A'!M204</f>
        <v>1.6666666666666667</v>
      </c>
      <c r="P130" s="204">
        <f>'Input Data Shift A'!N204</f>
        <v>1.6666666666666667</v>
      </c>
      <c r="Q130" s="204">
        <f>'Input Data Shift A'!O204</f>
        <v>1.6666666666666667</v>
      </c>
      <c r="R130" s="204">
        <f>'Input Data Shift A'!P204</f>
        <v>1.6666666666666667</v>
      </c>
      <c r="S130" s="204">
        <f>'Input Data Shift A'!Q204</f>
        <v>0</v>
      </c>
      <c r="T130" s="204">
        <f>'Input Data Shift A'!R204</f>
        <v>0</v>
      </c>
      <c r="U130" s="204">
        <f>'Input Data Shift A'!S204</f>
        <v>1.7833333333333334</v>
      </c>
      <c r="V130" s="204">
        <f>'Input Data Shift A'!T204</f>
        <v>1.6666666666666667</v>
      </c>
      <c r="W130" s="204">
        <f>'Input Data Shift A'!U204</f>
        <v>2.5333333333333332</v>
      </c>
      <c r="X130" s="204">
        <f>'Input Data Shift A'!V204</f>
        <v>0</v>
      </c>
      <c r="Y130" s="204">
        <f>'Input Data Shift A'!W204</f>
        <v>0</v>
      </c>
      <c r="Z130" s="204">
        <f>'Input Data Shift A'!X204</f>
        <v>0</v>
      </c>
      <c r="AA130" s="204">
        <f>'Input Data Shift A'!Y204</f>
        <v>0</v>
      </c>
      <c r="AB130" s="204">
        <f>'Input Data Shift A'!Z204</f>
        <v>0</v>
      </c>
      <c r="AC130" s="204">
        <f>'Input Data Shift A'!AA204</f>
        <v>0</v>
      </c>
      <c r="AD130" s="204">
        <f>'Input Data Shift A'!AB204</f>
        <v>0</v>
      </c>
      <c r="AE130" s="204">
        <f>'Input Data Shift A'!AC204</f>
        <v>0</v>
      </c>
      <c r="AF130" s="204">
        <f>'Input Data Shift A'!AD204</f>
        <v>0</v>
      </c>
      <c r="AG130" s="204">
        <f>'Input Data Shift A'!AE204</f>
        <v>0</v>
      </c>
      <c r="AH130" s="204">
        <f>'Input Data Shift A'!AF204</f>
        <v>0</v>
      </c>
      <c r="AI130" s="204">
        <f>'Input Data Shift A'!AG204</f>
        <v>0</v>
      </c>
      <c r="AJ130" s="218">
        <f>'Input Data Shift A'!AH204</f>
        <v>0</v>
      </c>
      <c r="AK130" s="218">
        <f t="shared" si="28"/>
        <v>22.31666666666667</v>
      </c>
      <c r="AL130" s="293"/>
      <c r="AM130" s="293"/>
      <c r="AN130" s="293"/>
      <c r="AO130" s="293"/>
      <c r="AP130" s="293"/>
      <c r="AQ130" s="293"/>
      <c r="AR130" s="293"/>
      <c r="AS130" s="293"/>
      <c r="AT130" s="293"/>
      <c r="AU130" s="293"/>
      <c r="AV130" s="293"/>
      <c r="AW130" s="293"/>
      <c r="AX130" s="293"/>
      <c r="AY130" s="293"/>
      <c r="AZ130" s="293"/>
      <c r="BA130" s="293"/>
      <c r="BB130" s="293"/>
      <c r="BC130" s="293"/>
      <c r="BD130" s="293"/>
      <c r="BE130" s="293"/>
      <c r="BF130" s="293"/>
      <c r="BG130" s="293"/>
      <c r="BH130" s="293"/>
      <c r="BI130" s="293"/>
      <c r="BJ130" s="293"/>
      <c r="BK130" s="293"/>
      <c r="BL130" s="293"/>
      <c r="BM130" s="293"/>
      <c r="BN130" s="293"/>
      <c r="BO130" s="293"/>
    </row>
    <row r="131" spans="1:67" ht="18.75" customHeight="1" thickBot="1">
      <c r="A131" s="587"/>
      <c r="B131" s="371" t="s">
        <v>4216</v>
      </c>
      <c r="C131" s="588"/>
      <c r="D131" s="374" t="s">
        <v>5461</v>
      </c>
      <c r="E131" s="375"/>
      <c r="F131" s="203">
        <f>'Input Data Shift A'!D205</f>
        <v>0</v>
      </c>
      <c r="G131" s="204">
        <f>'Input Data Shift A'!E205</f>
        <v>0</v>
      </c>
      <c r="H131" s="204">
        <f>'Input Data Shift A'!F205</f>
        <v>0</v>
      </c>
      <c r="I131" s="204">
        <f>'Input Data Shift A'!G205</f>
        <v>0</v>
      </c>
      <c r="J131" s="204">
        <f>'Input Data Shift A'!H205</f>
        <v>0</v>
      </c>
      <c r="K131" s="204">
        <f>'Input Data Shift A'!I205</f>
        <v>0</v>
      </c>
      <c r="L131" s="204">
        <f>'Input Data Shift A'!J205</f>
        <v>0</v>
      </c>
      <c r="M131" s="204">
        <f>'Input Data Shift A'!K205</f>
        <v>0</v>
      </c>
      <c r="N131" s="204">
        <f>'Input Data Shift A'!L205</f>
        <v>0</v>
      </c>
      <c r="O131" s="204">
        <f>'Input Data Shift A'!M205</f>
        <v>0</v>
      </c>
      <c r="P131" s="204">
        <f>'Input Data Shift A'!N205</f>
        <v>3.75</v>
      </c>
      <c r="Q131" s="204">
        <f>'Input Data Shift A'!O205</f>
        <v>0</v>
      </c>
      <c r="R131" s="204">
        <f>'Input Data Shift A'!P205</f>
        <v>0</v>
      </c>
      <c r="S131" s="204">
        <f>'Input Data Shift A'!Q205</f>
        <v>0</v>
      </c>
      <c r="T131" s="204">
        <f>'Input Data Shift A'!R205</f>
        <v>0</v>
      </c>
      <c r="U131" s="204">
        <f>'Input Data Shift A'!S205</f>
        <v>0</v>
      </c>
      <c r="V131" s="204">
        <f>'Input Data Shift A'!T205</f>
        <v>0</v>
      </c>
      <c r="W131" s="204">
        <f>'Input Data Shift A'!U205</f>
        <v>0</v>
      </c>
      <c r="X131" s="204">
        <f>'Input Data Shift A'!V205</f>
        <v>0</v>
      </c>
      <c r="Y131" s="204">
        <f>'Input Data Shift A'!W205</f>
        <v>0</v>
      </c>
      <c r="Z131" s="204">
        <f>'Input Data Shift A'!X205</f>
        <v>0</v>
      </c>
      <c r="AA131" s="204">
        <f>'Input Data Shift A'!Y205</f>
        <v>0</v>
      </c>
      <c r="AB131" s="204">
        <f>'Input Data Shift A'!Z205</f>
        <v>0</v>
      </c>
      <c r="AC131" s="204">
        <f>'Input Data Shift A'!AA205</f>
        <v>0</v>
      </c>
      <c r="AD131" s="204">
        <f>'Input Data Shift A'!AB205</f>
        <v>0</v>
      </c>
      <c r="AE131" s="204">
        <f>'Input Data Shift A'!AC205</f>
        <v>0</v>
      </c>
      <c r="AF131" s="204">
        <f>'Input Data Shift A'!AD205</f>
        <v>0</v>
      </c>
      <c r="AG131" s="204">
        <f>'Input Data Shift A'!AE205</f>
        <v>0</v>
      </c>
      <c r="AH131" s="204">
        <f>'Input Data Shift A'!AF205</f>
        <v>0</v>
      </c>
      <c r="AI131" s="204">
        <f>'Input Data Shift A'!AG205</f>
        <v>0</v>
      </c>
      <c r="AJ131" s="218">
        <f>'Input Data Shift A'!AH205</f>
        <v>0</v>
      </c>
      <c r="AK131" s="218">
        <f t="shared" si="28"/>
        <v>3.75</v>
      </c>
      <c r="AL131" s="293"/>
      <c r="AM131" s="293"/>
      <c r="AN131" s="293"/>
      <c r="AO131" s="293"/>
      <c r="AP131" s="293"/>
      <c r="AQ131" s="293"/>
      <c r="AR131" s="293"/>
      <c r="AS131" s="293"/>
      <c r="AT131" s="293"/>
      <c r="AU131" s="293"/>
      <c r="AV131" s="293"/>
      <c r="AW131" s="293"/>
      <c r="AX131" s="293"/>
      <c r="AY131" s="293"/>
      <c r="AZ131" s="293"/>
      <c r="BA131" s="293"/>
      <c r="BB131" s="293"/>
      <c r="BC131" s="293"/>
      <c r="BD131" s="293"/>
      <c r="BE131" s="293"/>
      <c r="BF131" s="293"/>
      <c r="BG131" s="293"/>
      <c r="BH131" s="293"/>
      <c r="BI131" s="293"/>
      <c r="BJ131" s="293"/>
      <c r="BK131" s="293"/>
      <c r="BL131" s="293"/>
      <c r="BM131" s="293"/>
      <c r="BN131" s="293"/>
      <c r="BO131" s="293"/>
    </row>
    <row r="132" spans="1:67" ht="18.75" customHeight="1" thickBot="1">
      <c r="A132" s="587"/>
      <c r="B132" s="371" t="s">
        <v>4216</v>
      </c>
      <c r="C132" s="588"/>
      <c r="D132" s="374" t="s">
        <v>5462</v>
      </c>
      <c r="E132" s="375"/>
      <c r="F132" s="203">
        <f>'Input Data Shift A'!D206</f>
        <v>0</v>
      </c>
      <c r="G132" s="204">
        <f>'Input Data Shift A'!E206</f>
        <v>0</v>
      </c>
      <c r="H132" s="204">
        <f>'Input Data Shift A'!F206</f>
        <v>0</v>
      </c>
      <c r="I132" s="204">
        <f>'Input Data Shift A'!G206</f>
        <v>0</v>
      </c>
      <c r="J132" s="204">
        <f>'Input Data Shift A'!H206</f>
        <v>0</v>
      </c>
      <c r="K132" s="204">
        <f>'Input Data Shift A'!I206</f>
        <v>0</v>
      </c>
      <c r="L132" s="204">
        <f>'Input Data Shift A'!J206</f>
        <v>0</v>
      </c>
      <c r="M132" s="204">
        <f>'Input Data Shift A'!K206</f>
        <v>0</v>
      </c>
      <c r="N132" s="204">
        <f>'Input Data Shift A'!L206</f>
        <v>0</v>
      </c>
      <c r="O132" s="204">
        <f>'Input Data Shift A'!M206</f>
        <v>0</v>
      </c>
      <c r="P132" s="204">
        <f>'Input Data Shift A'!N206</f>
        <v>0</v>
      </c>
      <c r="Q132" s="204">
        <f>'Input Data Shift A'!O206</f>
        <v>0</v>
      </c>
      <c r="R132" s="204">
        <f>'Input Data Shift A'!P206</f>
        <v>10</v>
      </c>
      <c r="S132" s="204">
        <f>'Input Data Shift A'!Q206</f>
        <v>0</v>
      </c>
      <c r="T132" s="204">
        <f>'Input Data Shift A'!R206</f>
        <v>0</v>
      </c>
      <c r="U132" s="204">
        <f>'Input Data Shift A'!S206</f>
        <v>0</v>
      </c>
      <c r="V132" s="204">
        <f>'Input Data Shift A'!T206</f>
        <v>8.3333333333333339</v>
      </c>
      <c r="W132" s="204">
        <f>'Input Data Shift A'!U206</f>
        <v>0</v>
      </c>
      <c r="X132" s="204">
        <f>'Input Data Shift A'!V206</f>
        <v>0</v>
      </c>
      <c r="Y132" s="204">
        <f>'Input Data Shift A'!W206</f>
        <v>0</v>
      </c>
      <c r="Z132" s="204">
        <f>'Input Data Shift A'!X206</f>
        <v>0</v>
      </c>
      <c r="AA132" s="204">
        <f>'Input Data Shift A'!Y206</f>
        <v>0</v>
      </c>
      <c r="AB132" s="204">
        <f>'Input Data Shift A'!Z206</f>
        <v>0</v>
      </c>
      <c r="AC132" s="204">
        <f>'Input Data Shift A'!AA206</f>
        <v>0</v>
      </c>
      <c r="AD132" s="204">
        <f>'Input Data Shift A'!AB206</f>
        <v>0</v>
      </c>
      <c r="AE132" s="204">
        <f>'Input Data Shift A'!AC206</f>
        <v>0</v>
      </c>
      <c r="AF132" s="204">
        <f>'Input Data Shift A'!AD206</f>
        <v>0</v>
      </c>
      <c r="AG132" s="204">
        <f>'Input Data Shift A'!AE206</f>
        <v>0</v>
      </c>
      <c r="AH132" s="204">
        <f>'Input Data Shift A'!AF206</f>
        <v>0</v>
      </c>
      <c r="AI132" s="204">
        <f>'Input Data Shift A'!AG206</f>
        <v>0</v>
      </c>
      <c r="AJ132" s="218">
        <f>'Input Data Shift A'!AH206</f>
        <v>0</v>
      </c>
      <c r="AK132" s="218">
        <f t="shared" ref="AK132" si="29">+SUM(F132:AJ132)</f>
        <v>18.333333333333336</v>
      </c>
      <c r="AL132" s="293"/>
      <c r="AM132" s="293"/>
      <c r="AN132" s="293"/>
      <c r="AO132" s="293"/>
      <c r="AP132" s="293"/>
      <c r="AQ132" s="293"/>
      <c r="AR132" s="293"/>
      <c r="AS132" s="293"/>
      <c r="AT132" s="293"/>
      <c r="AU132" s="293"/>
      <c r="AV132" s="293"/>
      <c r="AW132" s="293"/>
      <c r="AX132" s="293"/>
      <c r="AY132" s="293"/>
      <c r="AZ132" s="293"/>
      <c r="BA132" s="293"/>
      <c r="BB132" s="293"/>
      <c r="BC132" s="293"/>
      <c r="BD132" s="293"/>
      <c r="BE132" s="293"/>
      <c r="BF132" s="293"/>
      <c r="BG132" s="293"/>
      <c r="BH132" s="293"/>
      <c r="BI132" s="293"/>
      <c r="BJ132" s="293"/>
      <c r="BK132" s="293"/>
      <c r="BL132" s="293"/>
      <c r="BM132" s="293"/>
      <c r="BN132" s="293"/>
      <c r="BO132" s="293"/>
    </row>
    <row r="133" spans="1:67" ht="18.75" customHeight="1" thickBot="1">
      <c r="A133" s="587"/>
      <c r="B133" s="371" t="s">
        <v>4216</v>
      </c>
      <c r="C133" s="588"/>
      <c r="D133" s="374" t="s">
        <v>4210</v>
      </c>
      <c r="E133" s="375"/>
      <c r="F133" s="203">
        <f>'Input Data Shift A'!D207</f>
        <v>0</v>
      </c>
      <c r="G133" s="204">
        <f>'Input Data Shift A'!E207</f>
        <v>0</v>
      </c>
      <c r="H133" s="204">
        <f>'Input Data Shift A'!F207</f>
        <v>0</v>
      </c>
      <c r="I133" s="204">
        <f>'Input Data Shift A'!G207</f>
        <v>0</v>
      </c>
      <c r="J133" s="204">
        <f>'Input Data Shift A'!H207</f>
        <v>0</v>
      </c>
      <c r="K133" s="204">
        <f>'Input Data Shift A'!I207</f>
        <v>0</v>
      </c>
      <c r="L133" s="204">
        <f>'Input Data Shift A'!J207</f>
        <v>0</v>
      </c>
      <c r="M133" s="204">
        <f>'Input Data Shift A'!K207</f>
        <v>0</v>
      </c>
      <c r="N133" s="204">
        <f>'Input Data Shift A'!L207</f>
        <v>0</v>
      </c>
      <c r="O133" s="204">
        <f>'Input Data Shift A'!M207</f>
        <v>0</v>
      </c>
      <c r="P133" s="204">
        <f>'Input Data Shift A'!N207</f>
        <v>0</v>
      </c>
      <c r="Q133" s="204">
        <f>'Input Data Shift A'!O207</f>
        <v>0</v>
      </c>
      <c r="R133" s="204">
        <f>'Input Data Shift A'!P207</f>
        <v>0</v>
      </c>
      <c r="S133" s="204">
        <f>'Input Data Shift A'!Q207</f>
        <v>0</v>
      </c>
      <c r="T133" s="204">
        <f>'Input Data Shift A'!R207</f>
        <v>0</v>
      </c>
      <c r="U133" s="204">
        <f>'Input Data Shift A'!S207</f>
        <v>0</v>
      </c>
      <c r="V133" s="204">
        <f>'Input Data Shift A'!T207</f>
        <v>0</v>
      </c>
      <c r="W133" s="204">
        <f>'Input Data Shift A'!U207</f>
        <v>0</v>
      </c>
      <c r="X133" s="204">
        <f>'Input Data Shift A'!V207</f>
        <v>0</v>
      </c>
      <c r="Y133" s="204">
        <f>'Input Data Shift A'!W207</f>
        <v>0</v>
      </c>
      <c r="Z133" s="204">
        <f>'Input Data Shift A'!X207</f>
        <v>0</v>
      </c>
      <c r="AA133" s="204">
        <f>'Input Data Shift A'!Y207</f>
        <v>0</v>
      </c>
      <c r="AB133" s="204">
        <f>'Input Data Shift A'!Z207</f>
        <v>0</v>
      </c>
      <c r="AC133" s="204">
        <f>'Input Data Shift A'!AA207</f>
        <v>0</v>
      </c>
      <c r="AD133" s="204">
        <f>'Input Data Shift A'!AB207</f>
        <v>0</v>
      </c>
      <c r="AE133" s="204">
        <f>'Input Data Shift A'!AC207</f>
        <v>0</v>
      </c>
      <c r="AF133" s="204">
        <f>'Input Data Shift A'!AD207</f>
        <v>0</v>
      </c>
      <c r="AG133" s="204">
        <f>'Input Data Shift A'!AE207</f>
        <v>0</v>
      </c>
      <c r="AH133" s="204">
        <f>'Input Data Shift A'!AF207</f>
        <v>0</v>
      </c>
      <c r="AI133" s="204">
        <f>'Input Data Shift A'!AG207</f>
        <v>0</v>
      </c>
      <c r="AJ133" s="218">
        <f>'Input Data Shift A'!AH207</f>
        <v>0</v>
      </c>
      <c r="AK133" s="218">
        <f t="shared" si="28"/>
        <v>0</v>
      </c>
      <c r="AL133" s="293"/>
      <c r="AM133" s="293"/>
      <c r="AN133" s="293"/>
      <c r="AO133" s="293"/>
      <c r="AP133" s="293"/>
      <c r="AQ133" s="293"/>
      <c r="AR133" s="293"/>
      <c r="AS133" s="293"/>
      <c r="AT133" s="293"/>
      <c r="AU133" s="293"/>
      <c r="AV133" s="293"/>
      <c r="AW133" s="293"/>
      <c r="AX133" s="293"/>
      <c r="AY133" s="293"/>
      <c r="AZ133" s="293"/>
      <c r="BA133" s="293"/>
      <c r="BB133" s="293"/>
      <c r="BC133" s="293"/>
      <c r="BD133" s="293"/>
      <c r="BE133" s="293"/>
      <c r="BF133" s="293"/>
      <c r="BG133" s="293"/>
      <c r="BH133" s="293"/>
      <c r="BI133" s="293"/>
      <c r="BJ133" s="293"/>
      <c r="BK133" s="293"/>
      <c r="BL133" s="293"/>
      <c r="BM133" s="293"/>
      <c r="BN133" s="293"/>
      <c r="BO133" s="293"/>
    </row>
    <row r="134" spans="1:67" ht="18.75" customHeight="1" thickBot="1">
      <c r="A134" s="587"/>
      <c r="B134" s="371" t="s">
        <v>4216</v>
      </c>
      <c r="C134" s="588"/>
      <c r="D134" s="374" t="s">
        <v>4226</v>
      </c>
      <c r="E134" s="375"/>
      <c r="F134" s="203">
        <f>'Input Data Shift A'!D208</f>
        <v>1.6111111111111114E-2</v>
      </c>
      <c r="G134" s="204">
        <f>'Input Data Shift A'!E208</f>
        <v>0</v>
      </c>
      <c r="H134" s="204">
        <f>'Input Data Shift A'!F208</f>
        <v>2.013888888888889E-2</v>
      </c>
      <c r="I134" s="204">
        <f>'Input Data Shift A'!G208</f>
        <v>1.2888888888888889E-2</v>
      </c>
      <c r="J134" s="204">
        <f>'Input Data Shift A'!H208</f>
        <v>2.0138888888888894E-2</v>
      </c>
      <c r="K134" s="204">
        <f>'Input Data Shift A'!I208</f>
        <v>1.2083333333333335E-2</v>
      </c>
      <c r="L134" s="204">
        <f>'Input Data Shift A'!J208</f>
        <v>1.2083333333333337E-2</v>
      </c>
      <c r="M134" s="204">
        <f>'Input Data Shift A'!K208</f>
        <v>0</v>
      </c>
      <c r="N134" s="204">
        <f>'Input Data Shift A'!L208</f>
        <v>0</v>
      </c>
      <c r="O134" s="204">
        <f>'Input Data Shift A'!M208</f>
        <v>2.416666666666667E-2</v>
      </c>
      <c r="P134" s="204">
        <f>'Input Data Shift A'!N208</f>
        <v>2.0138888888888894E-2</v>
      </c>
      <c r="Q134" s="204">
        <f>'Input Data Shift A'!O208</f>
        <v>2.416666666666667E-2</v>
      </c>
      <c r="R134" s="204">
        <f>'Input Data Shift A'!P208</f>
        <v>2.0138888888888894E-2</v>
      </c>
      <c r="S134" s="204">
        <f>'Input Data Shift A'!Q208</f>
        <v>2.416666666666667E-2</v>
      </c>
      <c r="T134" s="204">
        <f>'Input Data Shift A'!R208</f>
        <v>0</v>
      </c>
      <c r="U134" s="204">
        <f>'Input Data Shift A'!S208</f>
        <v>2.013888888888889E-2</v>
      </c>
      <c r="V134" s="204">
        <f>'Input Data Shift A'!T208</f>
        <v>0</v>
      </c>
      <c r="W134" s="204">
        <f>'Input Data Shift A'!U208</f>
        <v>0</v>
      </c>
      <c r="X134" s="204">
        <f>'Input Data Shift A'!V208</f>
        <v>0</v>
      </c>
      <c r="Y134" s="204">
        <f>'Input Data Shift A'!W208</f>
        <v>0</v>
      </c>
      <c r="Z134" s="204">
        <f>'Input Data Shift A'!X208</f>
        <v>0</v>
      </c>
      <c r="AA134" s="204">
        <f>'Input Data Shift A'!Y208</f>
        <v>0</v>
      </c>
      <c r="AB134" s="204">
        <f>'Input Data Shift A'!Z208</f>
        <v>0</v>
      </c>
      <c r="AC134" s="204">
        <f>'Input Data Shift A'!AA208</f>
        <v>0</v>
      </c>
      <c r="AD134" s="204">
        <f>'Input Data Shift A'!AB208</f>
        <v>0</v>
      </c>
      <c r="AE134" s="204">
        <f>'Input Data Shift A'!AC208</f>
        <v>0</v>
      </c>
      <c r="AF134" s="204">
        <f>'Input Data Shift A'!AD208</f>
        <v>0</v>
      </c>
      <c r="AG134" s="204">
        <f>'Input Data Shift A'!AE208</f>
        <v>0</v>
      </c>
      <c r="AH134" s="204">
        <f>'Input Data Shift A'!AF208</f>
        <v>0</v>
      </c>
      <c r="AI134" s="204">
        <f>'Input Data Shift A'!AG208</f>
        <v>0</v>
      </c>
      <c r="AJ134" s="218">
        <f>'Input Data Shift A'!AH208</f>
        <v>0</v>
      </c>
      <c r="AK134" s="218">
        <f t="shared" si="28"/>
        <v>0.22636111111111115</v>
      </c>
      <c r="AL134" s="293"/>
      <c r="AM134" s="293"/>
      <c r="AN134" s="293"/>
      <c r="AO134" s="293"/>
      <c r="AP134" s="293"/>
      <c r="AQ134" s="293"/>
      <c r="AR134" s="293"/>
      <c r="AS134" s="293"/>
      <c r="AT134" s="293"/>
      <c r="AU134" s="293"/>
      <c r="AV134" s="293"/>
      <c r="AW134" s="293"/>
      <c r="AX134" s="293"/>
      <c r="AY134" s="293"/>
      <c r="AZ134" s="293"/>
      <c r="BA134" s="293"/>
      <c r="BB134" s="293"/>
      <c r="BC134" s="293"/>
      <c r="BD134" s="293"/>
      <c r="BE134" s="293"/>
      <c r="BF134" s="293"/>
      <c r="BG134" s="293"/>
      <c r="BH134" s="293"/>
      <c r="BI134" s="293"/>
      <c r="BJ134" s="293"/>
      <c r="BK134" s="293"/>
      <c r="BL134" s="293"/>
      <c r="BM134" s="293"/>
      <c r="BN134" s="293"/>
      <c r="BO134" s="293"/>
    </row>
    <row r="135" spans="1:67" ht="18.75" customHeight="1" thickBot="1">
      <c r="A135" s="587"/>
      <c r="B135" s="371" t="s">
        <v>4216</v>
      </c>
      <c r="C135" s="588"/>
      <c r="D135" s="374" t="s">
        <v>4211</v>
      </c>
      <c r="E135" s="375"/>
      <c r="F135" s="203">
        <f>'Input Data Shift A'!D209</f>
        <v>0</v>
      </c>
      <c r="G135" s="204">
        <f>'Input Data Shift A'!E209</f>
        <v>0</v>
      </c>
      <c r="H135" s="204">
        <f>'Input Data Shift A'!F209</f>
        <v>0.41666666666666669</v>
      </c>
      <c r="I135" s="204">
        <f>'Input Data Shift A'!G209</f>
        <v>0.33333333333333331</v>
      </c>
      <c r="J135" s="204">
        <f>'Input Data Shift A'!H209</f>
        <v>0.41666666666666669</v>
      </c>
      <c r="K135" s="204">
        <f>'Input Data Shift A'!I209</f>
        <v>0.41666666666666669</v>
      </c>
      <c r="L135" s="204">
        <f>'Input Data Shift A'!J209</f>
        <v>0.41666666666666669</v>
      </c>
      <c r="M135" s="204">
        <f>'Input Data Shift A'!K209</f>
        <v>0</v>
      </c>
      <c r="N135" s="204">
        <f>'Input Data Shift A'!L209</f>
        <v>0</v>
      </c>
      <c r="O135" s="204">
        <f>'Input Data Shift A'!M209</f>
        <v>0.41666666666666669</v>
      </c>
      <c r="P135" s="204">
        <f>'Input Data Shift A'!N209</f>
        <v>0.41666666666666669</v>
      </c>
      <c r="Q135" s="204">
        <f>'Input Data Shift A'!O209</f>
        <v>0.41666666666666669</v>
      </c>
      <c r="R135" s="204">
        <f>'Input Data Shift A'!P209</f>
        <v>0.41666666666666669</v>
      </c>
      <c r="S135" s="204">
        <f>'Input Data Shift A'!Q209</f>
        <v>0.41666666666666669</v>
      </c>
      <c r="T135" s="204">
        <f>'Input Data Shift A'!R209</f>
        <v>0</v>
      </c>
      <c r="U135" s="204">
        <f>'Input Data Shift A'!S209</f>
        <v>0.41666666666666669</v>
      </c>
      <c r="V135" s="204">
        <f>'Input Data Shift A'!T209</f>
        <v>0.41666666666666669</v>
      </c>
      <c r="W135" s="204">
        <f>'Input Data Shift A'!U209</f>
        <v>0.41666666666666669</v>
      </c>
      <c r="X135" s="204">
        <f>'Input Data Shift A'!V209</f>
        <v>0</v>
      </c>
      <c r="Y135" s="204">
        <f>'Input Data Shift A'!W209</f>
        <v>0</v>
      </c>
      <c r="Z135" s="204">
        <f>'Input Data Shift A'!X209</f>
        <v>0</v>
      </c>
      <c r="AA135" s="204">
        <f>'Input Data Shift A'!Y209</f>
        <v>0</v>
      </c>
      <c r="AB135" s="204">
        <f>'Input Data Shift A'!Z209</f>
        <v>0</v>
      </c>
      <c r="AC135" s="204">
        <f>'Input Data Shift A'!AA209</f>
        <v>0</v>
      </c>
      <c r="AD135" s="204">
        <f>'Input Data Shift A'!AB209</f>
        <v>0</v>
      </c>
      <c r="AE135" s="204">
        <f>'Input Data Shift A'!AC209</f>
        <v>0</v>
      </c>
      <c r="AF135" s="204">
        <f>'Input Data Shift A'!AD209</f>
        <v>0</v>
      </c>
      <c r="AG135" s="204">
        <f>'Input Data Shift A'!AE209</f>
        <v>0</v>
      </c>
      <c r="AH135" s="204">
        <f>'Input Data Shift A'!AF209</f>
        <v>0</v>
      </c>
      <c r="AI135" s="204">
        <f>'Input Data Shift A'!AG209</f>
        <v>0</v>
      </c>
      <c r="AJ135" s="218">
        <f>'Input Data Shift A'!AH209</f>
        <v>0</v>
      </c>
      <c r="AK135" s="218">
        <f t="shared" si="28"/>
        <v>5.3333333333333339</v>
      </c>
      <c r="AL135" s="293"/>
      <c r="AM135" s="293"/>
      <c r="AN135" s="293"/>
      <c r="AO135" s="293"/>
      <c r="AP135" s="293"/>
      <c r="AQ135" s="293"/>
      <c r="AR135" s="293"/>
      <c r="AS135" s="293"/>
      <c r="AT135" s="293"/>
      <c r="AU135" s="293"/>
      <c r="AV135" s="293"/>
      <c r="AW135" s="293"/>
      <c r="AX135" s="293"/>
      <c r="AY135" s="293"/>
      <c r="AZ135" s="293"/>
      <c r="BA135" s="293"/>
      <c r="BB135" s="293"/>
      <c r="BC135" s="293"/>
      <c r="BD135" s="293"/>
      <c r="BE135" s="293"/>
      <c r="BF135" s="293"/>
      <c r="BG135" s="293"/>
      <c r="BH135" s="293"/>
      <c r="BI135" s="293"/>
      <c r="BJ135" s="293"/>
      <c r="BK135" s="293"/>
      <c r="BL135" s="293"/>
      <c r="BM135" s="293"/>
      <c r="BN135" s="293"/>
      <c r="BO135" s="293"/>
    </row>
    <row r="136" spans="1:67" ht="18.75" customHeight="1" thickBot="1">
      <c r="A136" s="587"/>
      <c r="B136" s="371" t="s">
        <v>4216</v>
      </c>
      <c r="C136" s="588"/>
      <c r="D136" s="374" t="s">
        <v>4212</v>
      </c>
      <c r="E136" s="375"/>
      <c r="F136" s="203">
        <f>'Input Data Shift A'!D210</f>
        <v>0.41666666666666669</v>
      </c>
      <c r="G136" s="204">
        <f>'Input Data Shift A'!E210</f>
        <v>0</v>
      </c>
      <c r="H136" s="204">
        <f>'Input Data Shift A'!F210</f>
        <v>0.41666666666666669</v>
      </c>
      <c r="I136" s="204">
        <f>'Input Data Shift A'!G210</f>
        <v>0.33333333333333331</v>
      </c>
      <c r="J136" s="204">
        <f>'Input Data Shift A'!H210</f>
        <v>0.41666666666666669</v>
      </c>
      <c r="K136" s="204">
        <f>'Input Data Shift A'!I210</f>
        <v>0.41666666666666669</v>
      </c>
      <c r="L136" s="204">
        <f>'Input Data Shift A'!J210</f>
        <v>0.41666666666666669</v>
      </c>
      <c r="M136" s="204">
        <f>'Input Data Shift A'!K210</f>
        <v>0</v>
      </c>
      <c r="N136" s="204">
        <f>'Input Data Shift A'!L210</f>
        <v>0</v>
      </c>
      <c r="O136" s="204">
        <f>'Input Data Shift A'!M210</f>
        <v>0.41666666666666669</v>
      </c>
      <c r="P136" s="204">
        <f>'Input Data Shift A'!N210</f>
        <v>0.41666666666666669</v>
      </c>
      <c r="Q136" s="204">
        <f>'Input Data Shift A'!O210</f>
        <v>0.41666666666666669</v>
      </c>
      <c r="R136" s="204">
        <f>'Input Data Shift A'!P210</f>
        <v>0.41666666666666669</v>
      </c>
      <c r="S136" s="204">
        <f>'Input Data Shift A'!Q210</f>
        <v>0.41666666666666669</v>
      </c>
      <c r="T136" s="204">
        <f>'Input Data Shift A'!R210</f>
        <v>0</v>
      </c>
      <c r="U136" s="204">
        <f>'Input Data Shift A'!S210</f>
        <v>0.41666666666666669</v>
      </c>
      <c r="V136" s="204">
        <f>'Input Data Shift A'!T210</f>
        <v>0.41666666666666669</v>
      </c>
      <c r="W136" s="204">
        <f>'Input Data Shift A'!U210</f>
        <v>0.41666666666666669</v>
      </c>
      <c r="X136" s="204">
        <f>'Input Data Shift A'!V210</f>
        <v>0</v>
      </c>
      <c r="Y136" s="204">
        <f>'Input Data Shift A'!W210</f>
        <v>0</v>
      </c>
      <c r="Z136" s="204">
        <f>'Input Data Shift A'!X210</f>
        <v>0</v>
      </c>
      <c r="AA136" s="204">
        <f>'Input Data Shift A'!Y210</f>
        <v>0</v>
      </c>
      <c r="AB136" s="204">
        <f>'Input Data Shift A'!Z210</f>
        <v>0</v>
      </c>
      <c r="AC136" s="204">
        <f>'Input Data Shift A'!AA210</f>
        <v>0</v>
      </c>
      <c r="AD136" s="204">
        <f>'Input Data Shift A'!AB210</f>
        <v>0</v>
      </c>
      <c r="AE136" s="204">
        <f>'Input Data Shift A'!AC210</f>
        <v>0</v>
      </c>
      <c r="AF136" s="204">
        <f>'Input Data Shift A'!AD210</f>
        <v>0</v>
      </c>
      <c r="AG136" s="204">
        <f>'Input Data Shift A'!AE210</f>
        <v>0</v>
      </c>
      <c r="AH136" s="204">
        <f>'Input Data Shift A'!AF210</f>
        <v>0</v>
      </c>
      <c r="AI136" s="204">
        <f>'Input Data Shift A'!AG210</f>
        <v>0</v>
      </c>
      <c r="AJ136" s="218">
        <f>'Input Data Shift A'!AH210</f>
        <v>0</v>
      </c>
      <c r="AK136" s="218">
        <f>+SUM(F136:AJ136)</f>
        <v>5.7500000000000009</v>
      </c>
      <c r="AL136" s="293"/>
      <c r="AM136" s="293"/>
      <c r="AN136" s="293"/>
      <c r="AO136" s="293"/>
      <c r="AP136" s="293"/>
      <c r="AQ136" s="293"/>
      <c r="AR136" s="293"/>
      <c r="AS136" s="293"/>
      <c r="AT136" s="293"/>
      <c r="AU136" s="293"/>
      <c r="AV136" s="293"/>
      <c r="AW136" s="293"/>
      <c r="AX136" s="293"/>
      <c r="AY136" s="293"/>
      <c r="AZ136" s="293"/>
      <c r="BA136" s="293"/>
      <c r="BB136" s="293"/>
      <c r="BC136" s="293"/>
      <c r="BD136" s="293"/>
      <c r="BE136" s="293"/>
      <c r="BF136" s="293"/>
      <c r="BG136" s="293"/>
      <c r="BH136" s="293"/>
      <c r="BI136" s="293"/>
      <c r="BJ136" s="293"/>
      <c r="BK136" s="293"/>
      <c r="BL136" s="293"/>
      <c r="BM136" s="293"/>
      <c r="BN136" s="293"/>
      <c r="BO136" s="293"/>
    </row>
    <row r="137" spans="1:67" ht="18.75" customHeight="1" thickBot="1">
      <c r="A137" s="587"/>
      <c r="B137" s="371" t="s">
        <v>4216</v>
      </c>
      <c r="C137" s="588"/>
      <c r="D137" s="374" t="s">
        <v>28</v>
      </c>
      <c r="E137" s="375"/>
      <c r="F137" s="203">
        <f>'Input Data Shift A'!D211</f>
        <v>0.41666666666666669</v>
      </c>
      <c r="G137" s="204">
        <f>'Input Data Shift A'!E211</f>
        <v>0</v>
      </c>
      <c r="H137" s="204">
        <f>'Input Data Shift A'!F211</f>
        <v>0.41666666666666669</v>
      </c>
      <c r="I137" s="204">
        <f>'Input Data Shift A'!G211</f>
        <v>0.33333333333333331</v>
      </c>
      <c r="J137" s="204">
        <f>'Input Data Shift A'!H211</f>
        <v>0.41666666666666669</v>
      </c>
      <c r="K137" s="204">
        <f>'Input Data Shift A'!I211</f>
        <v>0.41666666666666669</v>
      </c>
      <c r="L137" s="204">
        <f>'Input Data Shift A'!J211</f>
        <v>0.41666666666666669</v>
      </c>
      <c r="M137" s="204">
        <f>'Input Data Shift A'!K211</f>
        <v>0</v>
      </c>
      <c r="N137" s="204">
        <f>'Input Data Shift A'!L211</f>
        <v>0</v>
      </c>
      <c r="O137" s="204">
        <f>'Input Data Shift A'!M211</f>
        <v>0.41666666666666669</v>
      </c>
      <c r="P137" s="204">
        <f>'Input Data Shift A'!N211</f>
        <v>0.41666666666666669</v>
      </c>
      <c r="Q137" s="204">
        <f>'Input Data Shift A'!O211</f>
        <v>0.41666666666666669</v>
      </c>
      <c r="R137" s="204">
        <f>'Input Data Shift A'!P211</f>
        <v>0.41666666666666669</v>
      </c>
      <c r="S137" s="204">
        <f>'Input Data Shift A'!Q211</f>
        <v>0.13333333333333333</v>
      </c>
      <c r="T137" s="204">
        <f>'Input Data Shift A'!R211</f>
        <v>0</v>
      </c>
      <c r="U137" s="204">
        <f>'Input Data Shift A'!S211</f>
        <v>0.41666666666666669</v>
      </c>
      <c r="V137" s="204">
        <f>'Input Data Shift A'!T211</f>
        <v>0.41666666666666669</v>
      </c>
      <c r="W137" s="204">
        <f>'Input Data Shift A'!U211</f>
        <v>0.41666666666666669</v>
      </c>
      <c r="X137" s="204">
        <f>'Input Data Shift A'!V211</f>
        <v>0</v>
      </c>
      <c r="Y137" s="204">
        <f>'Input Data Shift A'!W211</f>
        <v>0</v>
      </c>
      <c r="Z137" s="204">
        <f>'Input Data Shift A'!X211</f>
        <v>0</v>
      </c>
      <c r="AA137" s="204">
        <f>'Input Data Shift A'!Y211</f>
        <v>0</v>
      </c>
      <c r="AB137" s="204">
        <f>'Input Data Shift A'!Z211</f>
        <v>0</v>
      </c>
      <c r="AC137" s="204">
        <f>'Input Data Shift A'!AA211</f>
        <v>0</v>
      </c>
      <c r="AD137" s="204">
        <f>'Input Data Shift A'!AB211</f>
        <v>0</v>
      </c>
      <c r="AE137" s="204">
        <f>'Input Data Shift A'!AC211</f>
        <v>0</v>
      </c>
      <c r="AF137" s="204">
        <f>'Input Data Shift A'!AD211</f>
        <v>0</v>
      </c>
      <c r="AG137" s="204">
        <f>'Input Data Shift A'!AE211</f>
        <v>0</v>
      </c>
      <c r="AH137" s="204">
        <f>'Input Data Shift A'!AF211</f>
        <v>0</v>
      </c>
      <c r="AI137" s="204">
        <f>'Input Data Shift A'!AG211</f>
        <v>0</v>
      </c>
      <c r="AJ137" s="218">
        <f>'Input Data Shift A'!AH211</f>
        <v>0</v>
      </c>
      <c r="AK137" s="218">
        <f>+SUM(F137:AJ137)</f>
        <v>5.4666666666666677</v>
      </c>
      <c r="AL137" s="293"/>
      <c r="AM137" s="293"/>
      <c r="AN137" s="293"/>
      <c r="AO137" s="293"/>
      <c r="AP137" s="293"/>
      <c r="AQ137" s="293"/>
      <c r="AR137" s="293"/>
      <c r="AS137" s="293"/>
      <c r="AT137" s="293"/>
      <c r="AU137" s="293"/>
      <c r="AV137" s="293"/>
      <c r="AW137" s="293"/>
      <c r="AX137" s="293"/>
      <c r="AY137" s="293"/>
      <c r="AZ137" s="293"/>
      <c r="BA137" s="293"/>
      <c r="BB137" s="293"/>
      <c r="BC137" s="293"/>
      <c r="BD137" s="293"/>
      <c r="BE137" s="293"/>
      <c r="BF137" s="293"/>
      <c r="BG137" s="293"/>
      <c r="BH137" s="293"/>
      <c r="BI137" s="293"/>
      <c r="BJ137" s="293"/>
      <c r="BK137" s="293"/>
      <c r="BL137" s="293"/>
      <c r="BM137" s="293"/>
      <c r="BN137" s="293"/>
      <c r="BO137" s="293"/>
    </row>
    <row r="138" spans="1:67" ht="18.75" customHeight="1" thickBot="1">
      <c r="A138" s="587"/>
      <c r="B138" s="371" t="s">
        <v>4216</v>
      </c>
      <c r="C138" s="588"/>
      <c r="D138" s="374" t="s">
        <v>4227</v>
      </c>
      <c r="E138" s="375"/>
      <c r="F138" s="203">
        <f>'Input Data Shift A'!D212</f>
        <v>0</v>
      </c>
      <c r="G138" s="204">
        <f>'Input Data Shift A'!E212</f>
        <v>0</v>
      </c>
      <c r="H138" s="204">
        <f>'Input Data Shift A'!F212</f>
        <v>0</v>
      </c>
      <c r="I138" s="204">
        <f>'Input Data Shift A'!G212</f>
        <v>0</v>
      </c>
      <c r="J138" s="204">
        <f>'Input Data Shift A'!H212</f>
        <v>0</v>
      </c>
      <c r="K138" s="204">
        <f>'Input Data Shift A'!I212</f>
        <v>0</v>
      </c>
      <c r="L138" s="204">
        <f>'Input Data Shift A'!J212</f>
        <v>0</v>
      </c>
      <c r="M138" s="204">
        <f>'Input Data Shift A'!K212</f>
        <v>0</v>
      </c>
      <c r="N138" s="204">
        <f>'Input Data Shift A'!L212</f>
        <v>0</v>
      </c>
      <c r="O138" s="204">
        <f>'Input Data Shift A'!M212</f>
        <v>0</v>
      </c>
      <c r="P138" s="204">
        <f>'Input Data Shift A'!N212</f>
        <v>1.05</v>
      </c>
      <c r="Q138" s="204">
        <f>'Input Data Shift A'!O212</f>
        <v>0</v>
      </c>
      <c r="R138" s="204">
        <f>'Input Data Shift A'!P212</f>
        <v>0</v>
      </c>
      <c r="S138" s="204">
        <f>'Input Data Shift A'!Q212</f>
        <v>0</v>
      </c>
      <c r="T138" s="204">
        <f>'Input Data Shift A'!R212</f>
        <v>0</v>
      </c>
      <c r="U138" s="204">
        <f>'Input Data Shift A'!S212</f>
        <v>0</v>
      </c>
      <c r="V138" s="204">
        <f>'Input Data Shift A'!T212</f>
        <v>0</v>
      </c>
      <c r="W138" s="204">
        <f>'Input Data Shift A'!U212</f>
        <v>0</v>
      </c>
      <c r="X138" s="204">
        <f>'Input Data Shift A'!V212</f>
        <v>0</v>
      </c>
      <c r="Y138" s="204">
        <f>'Input Data Shift A'!W212</f>
        <v>0</v>
      </c>
      <c r="Z138" s="204">
        <f>'Input Data Shift A'!X212</f>
        <v>0</v>
      </c>
      <c r="AA138" s="204">
        <f>'Input Data Shift A'!Y212</f>
        <v>0</v>
      </c>
      <c r="AB138" s="204">
        <f>'Input Data Shift A'!Z212</f>
        <v>0</v>
      </c>
      <c r="AC138" s="204">
        <f>'Input Data Shift A'!AA212</f>
        <v>0</v>
      </c>
      <c r="AD138" s="204">
        <f>'Input Data Shift A'!AB212</f>
        <v>0</v>
      </c>
      <c r="AE138" s="204">
        <f>'Input Data Shift A'!AC212</f>
        <v>0</v>
      </c>
      <c r="AF138" s="204">
        <f>'Input Data Shift A'!AD212</f>
        <v>0</v>
      </c>
      <c r="AG138" s="204">
        <f>'Input Data Shift A'!AE212</f>
        <v>0</v>
      </c>
      <c r="AH138" s="204">
        <f>'Input Data Shift A'!AF212</f>
        <v>0</v>
      </c>
      <c r="AI138" s="204">
        <f>'Input Data Shift A'!AG212</f>
        <v>0</v>
      </c>
      <c r="AJ138" s="218">
        <f>'Input Data Shift A'!AH212</f>
        <v>0</v>
      </c>
      <c r="AK138" s="218">
        <f t="shared" si="28"/>
        <v>1.05</v>
      </c>
      <c r="AL138" s="293"/>
      <c r="AM138" s="293"/>
      <c r="AN138" s="293"/>
      <c r="AO138" s="293"/>
      <c r="AP138" s="293"/>
      <c r="AQ138" s="293"/>
      <c r="AR138" s="293"/>
      <c r="AS138" s="293"/>
      <c r="AT138" s="293"/>
      <c r="AU138" s="293"/>
      <c r="AV138" s="293"/>
      <c r="AW138" s="293"/>
      <c r="AX138" s="293"/>
      <c r="AY138" s="293"/>
      <c r="AZ138" s="293"/>
      <c r="BA138" s="293"/>
      <c r="BB138" s="293"/>
      <c r="BC138" s="293"/>
      <c r="BD138" s="293"/>
      <c r="BE138" s="293"/>
      <c r="BF138" s="293"/>
      <c r="BG138" s="293"/>
      <c r="BH138" s="293"/>
      <c r="BI138" s="293"/>
      <c r="BJ138" s="293"/>
      <c r="BK138" s="293"/>
      <c r="BL138" s="293"/>
      <c r="BM138" s="293"/>
      <c r="BN138" s="293"/>
      <c r="BO138" s="293"/>
    </row>
    <row r="139" spans="1:67" ht="18.75" customHeight="1" thickBot="1">
      <c r="A139" s="587"/>
      <c r="B139" s="371" t="s">
        <v>4216</v>
      </c>
      <c r="C139" s="588"/>
      <c r="D139" s="376"/>
      <c r="E139" s="377"/>
      <c r="F139" s="219">
        <f>'Input Data Shift A'!D213</f>
        <v>0</v>
      </c>
      <c r="G139" s="220">
        <f>'Input Data Shift A'!E213</f>
        <v>0</v>
      </c>
      <c r="H139" s="220">
        <f>'Input Data Shift A'!F213</f>
        <v>0</v>
      </c>
      <c r="I139" s="220">
        <f>'Input Data Shift A'!G213</f>
        <v>0</v>
      </c>
      <c r="J139" s="220">
        <f>'Input Data Shift A'!H213</f>
        <v>0</v>
      </c>
      <c r="K139" s="220">
        <f>'Input Data Shift A'!I213</f>
        <v>0</v>
      </c>
      <c r="L139" s="220">
        <f>'Input Data Shift A'!J213</f>
        <v>0</v>
      </c>
      <c r="M139" s="220">
        <f>'Input Data Shift A'!K213</f>
        <v>0</v>
      </c>
      <c r="N139" s="220">
        <f>'Input Data Shift A'!L213</f>
        <v>0</v>
      </c>
      <c r="O139" s="220">
        <f>'Input Data Shift A'!M213</f>
        <v>0</v>
      </c>
      <c r="P139" s="220">
        <f>'Input Data Shift A'!N213</f>
        <v>0</v>
      </c>
      <c r="Q139" s="220">
        <f>'Input Data Shift A'!O213</f>
        <v>0</v>
      </c>
      <c r="R139" s="220">
        <f>'Input Data Shift A'!P213</f>
        <v>0</v>
      </c>
      <c r="S139" s="220">
        <f>'Input Data Shift A'!Q213</f>
        <v>0</v>
      </c>
      <c r="T139" s="220">
        <f>'Input Data Shift A'!R213</f>
        <v>0</v>
      </c>
      <c r="U139" s="220">
        <f>'Input Data Shift A'!S213</f>
        <v>0</v>
      </c>
      <c r="V139" s="220">
        <f>'Input Data Shift A'!T213</f>
        <v>0</v>
      </c>
      <c r="W139" s="220">
        <f>'Input Data Shift A'!U213</f>
        <v>0</v>
      </c>
      <c r="X139" s="220">
        <f>'Input Data Shift A'!V213</f>
        <v>0</v>
      </c>
      <c r="Y139" s="220">
        <f>'Input Data Shift A'!W213</f>
        <v>0</v>
      </c>
      <c r="Z139" s="220">
        <f>'Input Data Shift A'!X213</f>
        <v>0</v>
      </c>
      <c r="AA139" s="220">
        <f>'Input Data Shift A'!Y213</f>
        <v>0</v>
      </c>
      <c r="AB139" s="220">
        <f>'Input Data Shift A'!Z213</f>
        <v>0</v>
      </c>
      <c r="AC139" s="220">
        <f>'Input Data Shift A'!AA213</f>
        <v>0</v>
      </c>
      <c r="AD139" s="220">
        <f>'Input Data Shift A'!AB213</f>
        <v>0</v>
      </c>
      <c r="AE139" s="220">
        <f>'Input Data Shift A'!AC213</f>
        <v>0</v>
      </c>
      <c r="AF139" s="220">
        <f>'Input Data Shift A'!AD213</f>
        <v>0</v>
      </c>
      <c r="AG139" s="220">
        <f>'Input Data Shift A'!AE213</f>
        <v>0</v>
      </c>
      <c r="AH139" s="220">
        <f>'Input Data Shift A'!AF213</f>
        <v>0</v>
      </c>
      <c r="AI139" s="220">
        <f>'Input Data Shift A'!AG213</f>
        <v>0</v>
      </c>
      <c r="AJ139" s="227">
        <f>'Input Data Shift A'!AH213</f>
        <v>0</v>
      </c>
      <c r="AK139" s="227">
        <f t="shared" si="28"/>
        <v>0</v>
      </c>
      <c r="AL139" s="293"/>
      <c r="AM139" s="293"/>
      <c r="AN139" s="293"/>
      <c r="AO139" s="293"/>
      <c r="AP139" s="293"/>
      <c r="AQ139" s="293"/>
      <c r="AR139" s="293"/>
      <c r="AS139" s="293"/>
      <c r="AT139" s="293"/>
      <c r="AU139" s="293"/>
      <c r="AV139" s="293"/>
      <c r="AW139" s="293"/>
      <c r="AX139" s="293"/>
      <c r="AY139" s="293"/>
      <c r="AZ139" s="293"/>
      <c r="BA139" s="293"/>
      <c r="BB139" s="293"/>
      <c r="BC139" s="293"/>
      <c r="BD139" s="293"/>
      <c r="BE139" s="293"/>
      <c r="BF139" s="293"/>
      <c r="BG139" s="293"/>
      <c r="BH139" s="293"/>
      <c r="BI139" s="293"/>
      <c r="BJ139" s="293"/>
      <c r="BK139" s="293"/>
      <c r="BL139" s="293"/>
      <c r="BM139" s="293"/>
      <c r="BN139" s="293"/>
      <c r="BO139" s="293"/>
    </row>
    <row r="140" spans="1:67" ht="15.75" thickBot="1">
      <c r="A140" s="587"/>
      <c r="B140" s="371"/>
    </row>
    <row r="141" spans="1:67" ht="18.75" customHeight="1" thickBot="1">
      <c r="A141" s="587"/>
      <c r="B141" s="371" t="s">
        <v>93</v>
      </c>
      <c r="C141" s="588" t="s">
        <v>94</v>
      </c>
      <c r="D141" s="372" t="s">
        <v>89</v>
      </c>
      <c r="E141" s="373"/>
      <c r="F141" s="221">
        <f>F114/F$99</f>
        <v>0</v>
      </c>
      <c r="G141" s="222" t="e">
        <f t="shared" ref="G141:AJ141" si="30">G114/G$99</f>
        <v>#DIV/0!</v>
      </c>
      <c r="H141" s="222">
        <f t="shared" si="30"/>
        <v>0</v>
      </c>
      <c r="I141" s="222">
        <f t="shared" si="30"/>
        <v>0</v>
      </c>
      <c r="J141" s="222">
        <f t="shared" si="30"/>
        <v>0</v>
      </c>
      <c r="K141" s="222">
        <f t="shared" si="30"/>
        <v>0</v>
      </c>
      <c r="L141" s="222">
        <f t="shared" si="30"/>
        <v>0.12245614035087719</v>
      </c>
      <c r="M141" s="222" t="e">
        <f t="shared" si="30"/>
        <v>#DIV/0!</v>
      </c>
      <c r="N141" s="222" t="e">
        <f t="shared" si="30"/>
        <v>#DIV/0!</v>
      </c>
      <c r="O141" s="222">
        <f t="shared" si="30"/>
        <v>0</v>
      </c>
      <c r="P141" s="222">
        <f t="shared" si="30"/>
        <v>0</v>
      </c>
      <c r="Q141" s="222">
        <f t="shared" si="30"/>
        <v>0</v>
      </c>
      <c r="R141" s="222">
        <f t="shared" si="30"/>
        <v>0</v>
      </c>
      <c r="S141" s="222">
        <f t="shared" si="30"/>
        <v>0</v>
      </c>
      <c r="T141" s="222" t="e">
        <f t="shared" si="30"/>
        <v>#DIV/0!</v>
      </c>
      <c r="U141" s="222">
        <f t="shared" si="30"/>
        <v>0</v>
      </c>
      <c r="V141" s="222">
        <f t="shared" si="30"/>
        <v>0</v>
      </c>
      <c r="W141" s="222">
        <f t="shared" si="30"/>
        <v>0</v>
      </c>
      <c r="X141" s="222" t="e">
        <f t="shared" si="30"/>
        <v>#DIV/0!</v>
      </c>
      <c r="Y141" s="222" t="e">
        <f t="shared" si="30"/>
        <v>#DIV/0!</v>
      </c>
      <c r="Z141" s="222" t="e">
        <f t="shared" si="30"/>
        <v>#DIV/0!</v>
      </c>
      <c r="AA141" s="222" t="e">
        <f t="shared" si="30"/>
        <v>#DIV/0!</v>
      </c>
      <c r="AB141" s="222" t="e">
        <f t="shared" si="30"/>
        <v>#DIV/0!</v>
      </c>
      <c r="AC141" s="222" t="e">
        <f t="shared" si="30"/>
        <v>#DIV/0!</v>
      </c>
      <c r="AD141" s="222" t="e">
        <f t="shared" si="30"/>
        <v>#DIV/0!</v>
      </c>
      <c r="AE141" s="222" t="e">
        <f t="shared" si="30"/>
        <v>#DIV/0!</v>
      </c>
      <c r="AF141" s="222" t="e">
        <f t="shared" si="30"/>
        <v>#DIV/0!</v>
      </c>
      <c r="AG141" s="222" t="e">
        <f t="shared" si="30"/>
        <v>#DIV/0!</v>
      </c>
      <c r="AH141" s="222" t="e">
        <f t="shared" si="30"/>
        <v>#DIV/0!</v>
      </c>
      <c r="AI141" s="222" t="e">
        <f t="shared" si="30"/>
        <v>#DIV/0!</v>
      </c>
      <c r="AJ141" s="228" t="e">
        <f t="shared" si="30"/>
        <v>#DIV/0!</v>
      </c>
      <c r="AK141" s="228">
        <f t="shared" ref="AK141:AK152" si="31">AK114/AK$99</f>
        <v>9.4197031039136292E-3</v>
      </c>
      <c r="AL141" s="293"/>
      <c r="AM141" s="293"/>
      <c r="AN141" s="293"/>
      <c r="AO141" s="293"/>
      <c r="AP141" s="293"/>
      <c r="AQ141" s="293"/>
      <c r="AR141" s="293"/>
      <c r="AS141" s="293"/>
      <c r="AT141" s="293"/>
      <c r="AU141" s="293"/>
      <c r="AV141" s="293"/>
      <c r="AW141" s="293"/>
      <c r="AX141" s="293"/>
      <c r="AY141" s="293"/>
      <c r="AZ141" s="293"/>
      <c r="BA141" s="293"/>
      <c r="BB141" s="293"/>
      <c r="BC141" s="293"/>
      <c r="BD141" s="293"/>
      <c r="BE141" s="293"/>
      <c r="BF141" s="293"/>
      <c r="BG141" s="293"/>
      <c r="BH141" s="293"/>
      <c r="BI141" s="293"/>
      <c r="BJ141" s="293"/>
      <c r="BK141" s="293"/>
      <c r="BL141" s="293"/>
      <c r="BM141" s="293"/>
      <c r="BN141" s="293"/>
      <c r="BO141" s="293"/>
    </row>
    <row r="142" spans="1:67" ht="18.75" customHeight="1" thickBot="1">
      <c r="A142" s="587"/>
      <c r="B142" s="371" t="s">
        <v>93</v>
      </c>
      <c r="C142" s="588"/>
      <c r="D142" s="374" t="s">
        <v>90</v>
      </c>
      <c r="E142" s="375"/>
      <c r="F142" s="223">
        <f t="shared" ref="F142:AJ142" si="32">F115/F$99</f>
        <v>6.083333333333333E-2</v>
      </c>
      <c r="G142" s="224" t="e">
        <f t="shared" si="32"/>
        <v>#DIV/0!</v>
      </c>
      <c r="H142" s="224">
        <f t="shared" si="32"/>
        <v>1.4736842105263159E-2</v>
      </c>
      <c r="I142" s="224">
        <f t="shared" si="32"/>
        <v>3.0526315789473683E-2</v>
      </c>
      <c r="J142" s="224">
        <f t="shared" si="32"/>
        <v>3.5789473684210524E-2</v>
      </c>
      <c r="K142" s="224">
        <f t="shared" si="32"/>
        <v>2.2631578947368423E-2</v>
      </c>
      <c r="L142" s="224">
        <f t="shared" si="32"/>
        <v>1.5964912280701755E-2</v>
      </c>
      <c r="M142" s="224" t="e">
        <f t="shared" si="32"/>
        <v>#DIV/0!</v>
      </c>
      <c r="N142" s="224" t="e">
        <f t="shared" si="32"/>
        <v>#DIV/0!</v>
      </c>
      <c r="O142" s="224">
        <f t="shared" si="32"/>
        <v>1.9122807017543861E-2</v>
      </c>
      <c r="P142" s="224">
        <f t="shared" si="32"/>
        <v>1.9473684210526317E-2</v>
      </c>
      <c r="Q142" s="224">
        <f t="shared" si="32"/>
        <v>5.0701754385964908E-2</v>
      </c>
      <c r="R142" s="224">
        <f t="shared" si="32"/>
        <v>1.7719298245614034E-2</v>
      </c>
      <c r="S142" s="224">
        <f t="shared" si="32"/>
        <v>0</v>
      </c>
      <c r="T142" s="224" t="e">
        <f t="shared" si="32"/>
        <v>#DIV/0!</v>
      </c>
      <c r="U142" s="224">
        <f t="shared" si="32"/>
        <v>0</v>
      </c>
      <c r="V142" s="224">
        <f t="shared" si="32"/>
        <v>3.9824561403508769E-2</v>
      </c>
      <c r="W142" s="224">
        <f t="shared" si="32"/>
        <v>0</v>
      </c>
      <c r="X142" s="224" t="e">
        <f t="shared" si="32"/>
        <v>#DIV/0!</v>
      </c>
      <c r="Y142" s="224" t="e">
        <f t="shared" si="32"/>
        <v>#DIV/0!</v>
      </c>
      <c r="Z142" s="224" t="e">
        <f t="shared" si="32"/>
        <v>#DIV/0!</v>
      </c>
      <c r="AA142" s="224" t="e">
        <f t="shared" si="32"/>
        <v>#DIV/0!</v>
      </c>
      <c r="AB142" s="224" t="e">
        <f t="shared" si="32"/>
        <v>#DIV/0!</v>
      </c>
      <c r="AC142" s="224" t="e">
        <f t="shared" si="32"/>
        <v>#DIV/0!</v>
      </c>
      <c r="AD142" s="224" t="e">
        <f t="shared" si="32"/>
        <v>#DIV/0!</v>
      </c>
      <c r="AE142" s="224" t="e">
        <f t="shared" si="32"/>
        <v>#DIV/0!</v>
      </c>
      <c r="AF142" s="224" t="e">
        <f t="shared" si="32"/>
        <v>#DIV/0!</v>
      </c>
      <c r="AG142" s="224" t="e">
        <f t="shared" si="32"/>
        <v>#DIV/0!</v>
      </c>
      <c r="AH142" s="224" t="e">
        <f t="shared" si="32"/>
        <v>#DIV/0!</v>
      </c>
      <c r="AI142" s="224" t="e">
        <f t="shared" si="32"/>
        <v>#DIV/0!</v>
      </c>
      <c r="AJ142" s="229" t="e">
        <f t="shared" si="32"/>
        <v>#DIV/0!</v>
      </c>
      <c r="AK142" s="229">
        <f t="shared" si="31"/>
        <v>2.4439946018893387E-2</v>
      </c>
      <c r="AL142" s="293"/>
      <c r="AM142" s="293"/>
      <c r="AN142" s="293"/>
      <c r="AO142" s="293"/>
      <c r="AP142" s="293"/>
      <c r="AQ142" s="293"/>
      <c r="AR142" s="293"/>
      <c r="AS142" s="293"/>
      <c r="AT142" s="293"/>
      <c r="AU142" s="293"/>
      <c r="AV142" s="293"/>
      <c r="AW142" s="293"/>
      <c r="AX142" s="293"/>
      <c r="AY142" s="293"/>
      <c r="AZ142" s="293"/>
      <c r="BA142" s="293"/>
      <c r="BB142" s="293"/>
      <c r="BC142" s="293"/>
      <c r="BD142" s="293"/>
      <c r="BE142" s="293"/>
      <c r="BF142" s="293"/>
      <c r="BG142" s="293"/>
      <c r="BH142" s="293"/>
      <c r="BI142" s="293"/>
      <c r="BJ142" s="293"/>
      <c r="BK142" s="293"/>
      <c r="BL142" s="293"/>
      <c r="BM142" s="293"/>
      <c r="BN142" s="293"/>
      <c r="BO142" s="293"/>
    </row>
    <row r="143" spans="1:67" ht="18.75" customHeight="1" thickBot="1">
      <c r="A143" s="587"/>
      <c r="B143" s="371" t="s">
        <v>93</v>
      </c>
      <c r="C143" s="588"/>
      <c r="D143" s="374" t="s">
        <v>4209</v>
      </c>
      <c r="E143" s="375"/>
      <c r="F143" s="223">
        <f t="shared" ref="F143:AJ143" si="33">F116/F$99</f>
        <v>4.1666666666666664E-2</v>
      </c>
      <c r="G143" s="224" t="e">
        <f t="shared" si="33"/>
        <v>#DIV/0!</v>
      </c>
      <c r="H143" s="224">
        <f t="shared" si="33"/>
        <v>3.5087719298245612E-2</v>
      </c>
      <c r="I143" s="224">
        <f t="shared" si="33"/>
        <v>3.5087719298245612E-2</v>
      </c>
      <c r="J143" s="224">
        <f t="shared" si="33"/>
        <v>3.5087719298245612E-2</v>
      </c>
      <c r="K143" s="224">
        <f t="shared" si="33"/>
        <v>3.5087719298245612E-2</v>
      </c>
      <c r="L143" s="224">
        <f t="shared" si="33"/>
        <v>3.5087719298245612E-2</v>
      </c>
      <c r="M143" s="224" t="e">
        <f t="shared" si="33"/>
        <v>#DIV/0!</v>
      </c>
      <c r="N143" s="224" t="e">
        <f t="shared" si="33"/>
        <v>#DIV/0!</v>
      </c>
      <c r="O143" s="224">
        <f t="shared" si="33"/>
        <v>3.5087719298245612E-2</v>
      </c>
      <c r="P143" s="224">
        <f t="shared" si="33"/>
        <v>3.5087719298245612E-2</v>
      </c>
      <c r="Q143" s="224">
        <f t="shared" si="33"/>
        <v>3.5087719298245612E-2</v>
      </c>
      <c r="R143" s="224">
        <f t="shared" si="33"/>
        <v>3.5087719298245612E-2</v>
      </c>
      <c r="S143" s="224">
        <f t="shared" si="33"/>
        <v>0</v>
      </c>
      <c r="T143" s="224" t="e">
        <f t="shared" si="33"/>
        <v>#DIV/0!</v>
      </c>
      <c r="U143" s="224">
        <f t="shared" si="33"/>
        <v>4.4583333333333329E-2</v>
      </c>
      <c r="V143" s="224">
        <f t="shared" si="33"/>
        <v>3.5087719298245612E-2</v>
      </c>
      <c r="W143" s="224">
        <f t="shared" si="33"/>
        <v>5.333333333333333E-2</v>
      </c>
      <c r="X143" s="224" t="e">
        <f t="shared" si="33"/>
        <v>#DIV/0!</v>
      </c>
      <c r="Y143" s="224" t="e">
        <f t="shared" si="33"/>
        <v>#DIV/0!</v>
      </c>
      <c r="Z143" s="224" t="e">
        <f t="shared" si="33"/>
        <v>#DIV/0!</v>
      </c>
      <c r="AA143" s="224" t="e">
        <f t="shared" si="33"/>
        <v>#DIV/0!</v>
      </c>
      <c r="AB143" s="224" t="e">
        <f t="shared" si="33"/>
        <v>#DIV/0!</v>
      </c>
      <c r="AC143" s="224" t="e">
        <f t="shared" si="33"/>
        <v>#DIV/0!</v>
      </c>
      <c r="AD143" s="224" t="e">
        <f t="shared" si="33"/>
        <v>#DIV/0!</v>
      </c>
      <c r="AE143" s="224" t="e">
        <f t="shared" si="33"/>
        <v>#DIV/0!</v>
      </c>
      <c r="AF143" s="224" t="e">
        <f t="shared" si="33"/>
        <v>#DIV/0!</v>
      </c>
      <c r="AG143" s="224" t="e">
        <f t="shared" si="33"/>
        <v>#DIV/0!</v>
      </c>
      <c r="AH143" s="224" t="e">
        <f t="shared" si="33"/>
        <v>#DIV/0!</v>
      </c>
      <c r="AI143" s="224" t="e">
        <f t="shared" si="33"/>
        <v>#DIV/0!</v>
      </c>
      <c r="AJ143" s="229" t="e">
        <f t="shared" si="33"/>
        <v>#DIV/0!</v>
      </c>
      <c r="AK143" s="229">
        <f t="shared" si="31"/>
        <v>3.6680161943319842E-2</v>
      </c>
      <c r="AL143" s="293"/>
      <c r="AM143" s="293"/>
      <c r="AN143" s="293"/>
      <c r="AO143" s="293"/>
      <c r="AP143" s="293"/>
      <c r="AQ143" s="293"/>
      <c r="AR143" s="293"/>
      <c r="AS143" s="293"/>
      <c r="AT143" s="293"/>
      <c r="AU143" s="293"/>
      <c r="AV143" s="293"/>
      <c r="AW143" s="293"/>
      <c r="AX143" s="293"/>
      <c r="AY143" s="293"/>
      <c r="AZ143" s="293"/>
      <c r="BA143" s="293"/>
      <c r="BB143" s="293"/>
      <c r="BC143" s="293"/>
      <c r="BD143" s="293"/>
      <c r="BE143" s="293"/>
      <c r="BF143" s="293"/>
      <c r="BG143" s="293"/>
      <c r="BH143" s="293"/>
      <c r="BI143" s="293"/>
      <c r="BJ143" s="293"/>
      <c r="BK143" s="293"/>
      <c r="BL143" s="293"/>
      <c r="BM143" s="293"/>
      <c r="BN143" s="293"/>
      <c r="BO143" s="293"/>
    </row>
    <row r="144" spans="1:67" ht="18.75" customHeight="1" thickBot="1">
      <c r="A144" s="587"/>
      <c r="B144" s="371" t="s">
        <v>93</v>
      </c>
      <c r="C144" s="588"/>
      <c r="D144" s="374" t="s">
        <v>5461</v>
      </c>
      <c r="E144" s="375"/>
      <c r="F144" s="223">
        <f t="shared" ref="F144:AJ145" si="34">F117/F$99</f>
        <v>0</v>
      </c>
      <c r="G144" s="224" t="e">
        <f t="shared" si="34"/>
        <v>#DIV/0!</v>
      </c>
      <c r="H144" s="224">
        <f t="shared" si="34"/>
        <v>0</v>
      </c>
      <c r="I144" s="224">
        <f t="shared" si="34"/>
        <v>0</v>
      </c>
      <c r="J144" s="224">
        <f t="shared" si="34"/>
        <v>0</v>
      </c>
      <c r="K144" s="224">
        <f t="shared" si="34"/>
        <v>0</v>
      </c>
      <c r="L144" s="224">
        <f t="shared" si="34"/>
        <v>0</v>
      </c>
      <c r="M144" s="224" t="e">
        <f t="shared" si="34"/>
        <v>#DIV/0!</v>
      </c>
      <c r="N144" s="224" t="e">
        <f t="shared" si="34"/>
        <v>#DIV/0!</v>
      </c>
      <c r="O144" s="224">
        <f t="shared" si="34"/>
        <v>0</v>
      </c>
      <c r="P144" s="224">
        <f t="shared" si="34"/>
        <v>7.8947368421052627E-2</v>
      </c>
      <c r="Q144" s="224">
        <f t="shared" si="34"/>
        <v>0</v>
      </c>
      <c r="R144" s="224">
        <f t="shared" si="34"/>
        <v>0</v>
      </c>
      <c r="S144" s="224">
        <f t="shared" si="34"/>
        <v>0</v>
      </c>
      <c r="T144" s="224" t="e">
        <f t="shared" si="34"/>
        <v>#DIV/0!</v>
      </c>
      <c r="U144" s="224">
        <f t="shared" si="34"/>
        <v>0</v>
      </c>
      <c r="V144" s="224">
        <f t="shared" si="34"/>
        <v>0</v>
      </c>
      <c r="W144" s="224">
        <f t="shared" si="34"/>
        <v>0</v>
      </c>
      <c r="X144" s="224" t="e">
        <f t="shared" si="34"/>
        <v>#DIV/0!</v>
      </c>
      <c r="Y144" s="224" t="e">
        <f t="shared" si="34"/>
        <v>#DIV/0!</v>
      </c>
      <c r="Z144" s="224" t="e">
        <f t="shared" si="34"/>
        <v>#DIV/0!</v>
      </c>
      <c r="AA144" s="224" t="e">
        <f t="shared" si="34"/>
        <v>#DIV/0!</v>
      </c>
      <c r="AB144" s="224" t="e">
        <f t="shared" si="34"/>
        <v>#DIV/0!</v>
      </c>
      <c r="AC144" s="224" t="e">
        <f t="shared" si="34"/>
        <v>#DIV/0!</v>
      </c>
      <c r="AD144" s="224" t="e">
        <f t="shared" si="34"/>
        <v>#DIV/0!</v>
      </c>
      <c r="AE144" s="224" t="e">
        <f t="shared" si="34"/>
        <v>#DIV/0!</v>
      </c>
      <c r="AF144" s="224" t="e">
        <f t="shared" si="34"/>
        <v>#DIV/0!</v>
      </c>
      <c r="AG144" s="224" t="e">
        <f t="shared" si="34"/>
        <v>#DIV/0!</v>
      </c>
      <c r="AH144" s="224" t="e">
        <f t="shared" si="34"/>
        <v>#DIV/0!</v>
      </c>
      <c r="AI144" s="224" t="e">
        <f t="shared" si="34"/>
        <v>#DIV/0!</v>
      </c>
      <c r="AJ144" s="229" t="e">
        <f t="shared" si="34"/>
        <v>#DIV/0!</v>
      </c>
      <c r="AK144" s="229">
        <f t="shared" si="31"/>
        <v>6.0728744939271256E-3</v>
      </c>
      <c r="AL144" s="293"/>
      <c r="AM144" s="293"/>
      <c r="AN144" s="293"/>
      <c r="AO144" s="293"/>
      <c r="AP144" s="293"/>
      <c r="AQ144" s="293"/>
      <c r="AR144" s="293"/>
      <c r="AS144" s="293"/>
      <c r="AT144" s="293"/>
      <c r="AU144" s="293"/>
      <c r="AV144" s="293"/>
      <c r="AW144" s="293"/>
      <c r="AX144" s="293"/>
      <c r="AY144" s="293"/>
      <c r="AZ144" s="293"/>
      <c r="BA144" s="293"/>
      <c r="BB144" s="293"/>
      <c r="BC144" s="293"/>
      <c r="BD144" s="293"/>
      <c r="BE144" s="293"/>
      <c r="BF144" s="293"/>
      <c r="BG144" s="293"/>
      <c r="BH144" s="293"/>
      <c r="BI144" s="293"/>
      <c r="BJ144" s="293"/>
      <c r="BK144" s="293"/>
      <c r="BL144" s="293"/>
      <c r="BM144" s="293"/>
      <c r="BN144" s="293"/>
      <c r="BO144" s="293"/>
    </row>
    <row r="145" spans="1:67" ht="18.75" customHeight="1" thickBot="1">
      <c r="A145" s="587"/>
      <c r="B145" s="371" t="s">
        <v>93</v>
      </c>
      <c r="C145" s="588"/>
      <c r="D145" s="374" t="s">
        <v>5462</v>
      </c>
      <c r="E145" s="375"/>
      <c r="F145" s="223">
        <f t="shared" si="34"/>
        <v>0</v>
      </c>
      <c r="G145" s="224" t="e">
        <f t="shared" si="34"/>
        <v>#DIV/0!</v>
      </c>
      <c r="H145" s="224">
        <f t="shared" si="34"/>
        <v>0</v>
      </c>
      <c r="I145" s="224">
        <f t="shared" si="34"/>
        <v>0</v>
      </c>
      <c r="J145" s="224">
        <f t="shared" si="34"/>
        <v>0</v>
      </c>
      <c r="K145" s="224">
        <f t="shared" si="34"/>
        <v>0</v>
      </c>
      <c r="L145" s="224">
        <f t="shared" si="34"/>
        <v>0</v>
      </c>
      <c r="M145" s="224" t="e">
        <f t="shared" si="34"/>
        <v>#DIV/0!</v>
      </c>
      <c r="N145" s="224" t="e">
        <f t="shared" si="34"/>
        <v>#DIV/0!</v>
      </c>
      <c r="O145" s="224">
        <f t="shared" si="34"/>
        <v>0</v>
      </c>
      <c r="P145" s="224">
        <f t="shared" si="34"/>
        <v>0</v>
      </c>
      <c r="Q145" s="224">
        <f t="shared" si="34"/>
        <v>0</v>
      </c>
      <c r="R145" s="224">
        <f t="shared" si="34"/>
        <v>0.21052631578947367</v>
      </c>
      <c r="S145" s="224">
        <f t="shared" si="34"/>
        <v>0</v>
      </c>
      <c r="T145" s="224" t="e">
        <f t="shared" si="34"/>
        <v>#DIV/0!</v>
      </c>
      <c r="U145" s="224">
        <f t="shared" si="34"/>
        <v>0</v>
      </c>
      <c r="V145" s="224">
        <f t="shared" si="34"/>
        <v>0.17543859649122806</v>
      </c>
      <c r="W145" s="224">
        <f t="shared" si="34"/>
        <v>0</v>
      </c>
      <c r="X145" s="224" t="e">
        <f t="shared" si="34"/>
        <v>#DIV/0!</v>
      </c>
      <c r="Y145" s="224" t="e">
        <f t="shared" si="34"/>
        <v>#DIV/0!</v>
      </c>
      <c r="Z145" s="224" t="e">
        <f t="shared" si="34"/>
        <v>#DIV/0!</v>
      </c>
      <c r="AA145" s="224" t="e">
        <f t="shared" si="34"/>
        <v>#DIV/0!</v>
      </c>
      <c r="AB145" s="224" t="e">
        <f t="shared" si="34"/>
        <v>#DIV/0!</v>
      </c>
      <c r="AC145" s="224" t="e">
        <f t="shared" si="34"/>
        <v>#DIV/0!</v>
      </c>
      <c r="AD145" s="224" t="e">
        <f t="shared" si="34"/>
        <v>#DIV/0!</v>
      </c>
      <c r="AE145" s="224" t="e">
        <f t="shared" si="34"/>
        <v>#DIV/0!</v>
      </c>
      <c r="AF145" s="224" t="e">
        <f t="shared" si="34"/>
        <v>#DIV/0!</v>
      </c>
      <c r="AG145" s="224" t="e">
        <f t="shared" si="34"/>
        <v>#DIV/0!</v>
      </c>
      <c r="AH145" s="224" t="e">
        <f t="shared" si="34"/>
        <v>#DIV/0!</v>
      </c>
      <c r="AI145" s="224" t="e">
        <f t="shared" si="34"/>
        <v>#DIV/0!</v>
      </c>
      <c r="AJ145" s="229" t="e">
        <f t="shared" si="34"/>
        <v>#DIV/0!</v>
      </c>
      <c r="AK145" s="229">
        <f t="shared" si="31"/>
        <v>2.9689608636977057E-2</v>
      </c>
      <c r="AL145" s="293"/>
      <c r="AM145" s="293"/>
      <c r="AN145" s="293"/>
      <c r="AO145" s="293"/>
      <c r="AP145" s="293"/>
      <c r="AQ145" s="293"/>
      <c r="AR145" s="293"/>
      <c r="AS145" s="293"/>
      <c r="AT145" s="293"/>
      <c r="AU145" s="293"/>
      <c r="AV145" s="293"/>
      <c r="AW145" s="293"/>
      <c r="AX145" s="293"/>
      <c r="AY145" s="293"/>
      <c r="AZ145" s="293"/>
      <c r="BA145" s="293"/>
      <c r="BB145" s="293"/>
      <c r="BC145" s="293"/>
      <c r="BD145" s="293"/>
      <c r="BE145" s="293"/>
      <c r="BF145" s="293"/>
      <c r="BG145" s="293"/>
      <c r="BH145" s="293"/>
      <c r="BI145" s="293"/>
      <c r="BJ145" s="293"/>
      <c r="BK145" s="293"/>
      <c r="BL145" s="293"/>
      <c r="BM145" s="293"/>
      <c r="BN145" s="293"/>
      <c r="BO145" s="293"/>
    </row>
    <row r="146" spans="1:67" ht="18.75" customHeight="1" thickBot="1">
      <c r="A146" s="587"/>
      <c r="B146" s="371" t="s">
        <v>93</v>
      </c>
      <c r="C146" s="588"/>
      <c r="D146" s="374" t="s">
        <v>4210</v>
      </c>
      <c r="E146" s="375"/>
      <c r="F146" s="223">
        <f t="shared" ref="F146:AJ146" si="35">F119/F$99</f>
        <v>0</v>
      </c>
      <c r="G146" s="224" t="e">
        <f t="shared" si="35"/>
        <v>#DIV/0!</v>
      </c>
      <c r="H146" s="224">
        <f t="shared" si="35"/>
        <v>0</v>
      </c>
      <c r="I146" s="224">
        <f t="shared" si="35"/>
        <v>0</v>
      </c>
      <c r="J146" s="224">
        <f t="shared" si="35"/>
        <v>0</v>
      </c>
      <c r="K146" s="224">
        <f t="shared" si="35"/>
        <v>0</v>
      </c>
      <c r="L146" s="224">
        <f t="shared" si="35"/>
        <v>0</v>
      </c>
      <c r="M146" s="224" t="e">
        <f t="shared" si="35"/>
        <v>#DIV/0!</v>
      </c>
      <c r="N146" s="224" t="e">
        <f t="shared" si="35"/>
        <v>#DIV/0!</v>
      </c>
      <c r="O146" s="224">
        <f t="shared" si="35"/>
        <v>0</v>
      </c>
      <c r="P146" s="224">
        <f t="shared" si="35"/>
        <v>0</v>
      </c>
      <c r="Q146" s="224">
        <f t="shared" si="35"/>
        <v>0</v>
      </c>
      <c r="R146" s="224">
        <f t="shared" si="35"/>
        <v>0</v>
      </c>
      <c r="S146" s="224">
        <f t="shared" si="35"/>
        <v>0</v>
      </c>
      <c r="T146" s="224" t="e">
        <f t="shared" si="35"/>
        <v>#DIV/0!</v>
      </c>
      <c r="U146" s="224">
        <f t="shared" si="35"/>
        <v>0</v>
      </c>
      <c r="V146" s="224">
        <f t="shared" si="35"/>
        <v>0</v>
      </c>
      <c r="W146" s="224">
        <f t="shared" si="35"/>
        <v>0</v>
      </c>
      <c r="X146" s="224" t="e">
        <f t="shared" si="35"/>
        <v>#DIV/0!</v>
      </c>
      <c r="Y146" s="224" t="e">
        <f t="shared" si="35"/>
        <v>#DIV/0!</v>
      </c>
      <c r="Z146" s="224" t="e">
        <f t="shared" si="35"/>
        <v>#DIV/0!</v>
      </c>
      <c r="AA146" s="224" t="e">
        <f t="shared" si="35"/>
        <v>#DIV/0!</v>
      </c>
      <c r="AB146" s="224" t="e">
        <f t="shared" si="35"/>
        <v>#DIV/0!</v>
      </c>
      <c r="AC146" s="224" t="e">
        <f t="shared" si="35"/>
        <v>#DIV/0!</v>
      </c>
      <c r="AD146" s="224" t="e">
        <f t="shared" si="35"/>
        <v>#DIV/0!</v>
      </c>
      <c r="AE146" s="224" t="e">
        <f t="shared" si="35"/>
        <v>#DIV/0!</v>
      </c>
      <c r="AF146" s="224" t="e">
        <f t="shared" si="35"/>
        <v>#DIV/0!</v>
      </c>
      <c r="AG146" s="224" t="e">
        <f t="shared" si="35"/>
        <v>#DIV/0!</v>
      </c>
      <c r="AH146" s="224" t="e">
        <f t="shared" si="35"/>
        <v>#DIV/0!</v>
      </c>
      <c r="AI146" s="224" t="e">
        <f t="shared" si="35"/>
        <v>#DIV/0!</v>
      </c>
      <c r="AJ146" s="229" t="e">
        <f t="shared" si="35"/>
        <v>#DIV/0!</v>
      </c>
      <c r="AK146" s="229">
        <f t="shared" si="31"/>
        <v>0</v>
      </c>
      <c r="AL146" s="293"/>
      <c r="AM146" s="293"/>
      <c r="AN146" s="293"/>
      <c r="AO146" s="293"/>
      <c r="AP146" s="293"/>
      <c r="AQ146" s="293"/>
      <c r="AR146" s="293"/>
      <c r="AS146" s="293"/>
      <c r="AT146" s="293"/>
      <c r="AU146" s="293"/>
      <c r="AV146" s="293"/>
      <c r="AW146" s="293"/>
      <c r="AX146" s="293"/>
      <c r="AY146" s="293"/>
      <c r="AZ146" s="293"/>
      <c r="BA146" s="293"/>
      <c r="BB146" s="293"/>
      <c r="BC146" s="293"/>
      <c r="BD146" s="293"/>
      <c r="BE146" s="293"/>
      <c r="BF146" s="293"/>
      <c r="BG146" s="293"/>
      <c r="BH146" s="293"/>
      <c r="BI146" s="293"/>
      <c r="BJ146" s="293"/>
      <c r="BK146" s="293"/>
      <c r="BL146" s="293"/>
      <c r="BM146" s="293"/>
      <c r="BN146" s="293"/>
      <c r="BO146" s="293"/>
    </row>
    <row r="147" spans="1:67" ht="18.75" customHeight="1" thickBot="1">
      <c r="A147" s="587"/>
      <c r="B147" s="371" t="s">
        <v>93</v>
      </c>
      <c r="C147" s="588"/>
      <c r="D147" s="374" t="s">
        <v>4226</v>
      </c>
      <c r="E147" s="375"/>
      <c r="F147" s="223">
        <f t="shared" ref="F147:AJ147" si="36">F120/F$99</f>
        <v>4.0277777777777789E-4</v>
      </c>
      <c r="G147" s="224" t="e">
        <f t="shared" si="36"/>
        <v>#DIV/0!</v>
      </c>
      <c r="H147" s="224">
        <f t="shared" si="36"/>
        <v>4.2397660818713456E-4</v>
      </c>
      <c r="I147" s="224">
        <f t="shared" si="36"/>
        <v>3.391812865497076E-4</v>
      </c>
      <c r="J147" s="224">
        <f t="shared" si="36"/>
        <v>4.2397660818713461E-4</v>
      </c>
      <c r="K147" s="224">
        <f t="shared" si="36"/>
        <v>2.5438596491228076E-4</v>
      </c>
      <c r="L147" s="224">
        <f t="shared" si="36"/>
        <v>2.5438596491228076E-4</v>
      </c>
      <c r="M147" s="224" t="e">
        <f t="shared" si="36"/>
        <v>#DIV/0!</v>
      </c>
      <c r="N147" s="224" t="e">
        <f t="shared" si="36"/>
        <v>#DIV/0!</v>
      </c>
      <c r="O147" s="224">
        <f t="shared" si="36"/>
        <v>5.0877192982456151E-4</v>
      </c>
      <c r="P147" s="224">
        <f t="shared" si="36"/>
        <v>4.2397660818713461E-4</v>
      </c>
      <c r="Q147" s="224">
        <f t="shared" si="36"/>
        <v>5.0877192982456151E-4</v>
      </c>
      <c r="R147" s="224">
        <f t="shared" si="36"/>
        <v>4.2397660818713461E-4</v>
      </c>
      <c r="S147" s="224">
        <f t="shared" si="36"/>
        <v>1.6111111111111113E-3</v>
      </c>
      <c r="T147" s="224" t="e">
        <f t="shared" si="36"/>
        <v>#DIV/0!</v>
      </c>
      <c r="U147" s="224">
        <f t="shared" si="36"/>
        <v>5.0347222222222232E-4</v>
      </c>
      <c r="V147" s="224">
        <f t="shared" si="36"/>
        <v>0</v>
      </c>
      <c r="W147" s="224">
        <f t="shared" si="36"/>
        <v>0</v>
      </c>
      <c r="X147" s="224" t="e">
        <f t="shared" si="36"/>
        <v>#DIV/0!</v>
      </c>
      <c r="Y147" s="224" t="e">
        <f t="shared" si="36"/>
        <v>#DIV/0!</v>
      </c>
      <c r="Z147" s="224" t="e">
        <f t="shared" si="36"/>
        <v>#DIV/0!</v>
      </c>
      <c r="AA147" s="224" t="e">
        <f t="shared" si="36"/>
        <v>#DIV/0!</v>
      </c>
      <c r="AB147" s="224" t="e">
        <f t="shared" si="36"/>
        <v>#DIV/0!</v>
      </c>
      <c r="AC147" s="224" t="e">
        <f t="shared" si="36"/>
        <v>#DIV/0!</v>
      </c>
      <c r="AD147" s="224" t="e">
        <f t="shared" si="36"/>
        <v>#DIV/0!</v>
      </c>
      <c r="AE147" s="224" t="e">
        <f t="shared" si="36"/>
        <v>#DIV/0!</v>
      </c>
      <c r="AF147" s="224" t="e">
        <f t="shared" si="36"/>
        <v>#DIV/0!</v>
      </c>
      <c r="AG147" s="224" t="e">
        <f t="shared" si="36"/>
        <v>#DIV/0!</v>
      </c>
      <c r="AH147" s="224" t="e">
        <f t="shared" si="36"/>
        <v>#DIV/0!</v>
      </c>
      <c r="AI147" s="224" t="e">
        <f t="shared" si="36"/>
        <v>#DIV/0!</v>
      </c>
      <c r="AJ147" s="229" t="e">
        <f t="shared" si="36"/>
        <v>#DIV/0!</v>
      </c>
      <c r="AK147" s="229">
        <f t="shared" si="31"/>
        <v>3.7179487179487186E-4</v>
      </c>
      <c r="AL147" s="293"/>
      <c r="AM147" s="293"/>
      <c r="AN147" s="293"/>
      <c r="AO147" s="293"/>
      <c r="AP147" s="293"/>
      <c r="AQ147" s="293"/>
      <c r="AR147" s="293"/>
      <c r="AS147" s="293"/>
      <c r="AT147" s="293"/>
      <c r="AU147" s="293"/>
      <c r="AV147" s="293"/>
      <c r="AW147" s="293"/>
      <c r="AX147" s="293"/>
      <c r="AY147" s="293"/>
      <c r="AZ147" s="293"/>
      <c r="BA147" s="293"/>
      <c r="BB147" s="293"/>
      <c r="BC147" s="293"/>
      <c r="BD147" s="293"/>
      <c r="BE147" s="293"/>
      <c r="BF147" s="293"/>
      <c r="BG147" s="293"/>
      <c r="BH147" s="293"/>
      <c r="BI147" s="293"/>
      <c r="BJ147" s="293"/>
      <c r="BK147" s="293"/>
      <c r="BL147" s="293"/>
      <c r="BM147" s="293"/>
      <c r="BN147" s="293"/>
      <c r="BO147" s="293"/>
    </row>
    <row r="148" spans="1:67" ht="18.75" customHeight="1" thickBot="1">
      <c r="A148" s="587"/>
      <c r="B148" s="371" t="s">
        <v>93</v>
      </c>
      <c r="C148" s="588"/>
      <c r="D148" s="374" t="s">
        <v>4211</v>
      </c>
      <c r="E148" s="375"/>
      <c r="F148" s="223">
        <f t="shared" ref="F148:AJ148" si="37">F121/F$99</f>
        <v>0</v>
      </c>
      <c r="G148" s="224" t="e">
        <f t="shared" si="37"/>
        <v>#DIV/0!</v>
      </c>
      <c r="H148" s="224">
        <f t="shared" si="37"/>
        <v>8.771929824561403E-3</v>
      </c>
      <c r="I148" s="224">
        <f t="shared" si="37"/>
        <v>8.771929824561403E-3</v>
      </c>
      <c r="J148" s="224">
        <f t="shared" si="37"/>
        <v>8.771929824561403E-3</v>
      </c>
      <c r="K148" s="224">
        <f t="shared" si="37"/>
        <v>8.771929824561403E-3</v>
      </c>
      <c r="L148" s="224">
        <f t="shared" si="37"/>
        <v>8.771929824561403E-3</v>
      </c>
      <c r="M148" s="224" t="e">
        <f t="shared" si="37"/>
        <v>#DIV/0!</v>
      </c>
      <c r="N148" s="224" t="e">
        <f t="shared" si="37"/>
        <v>#DIV/0!</v>
      </c>
      <c r="O148" s="224">
        <f t="shared" si="37"/>
        <v>8.771929824561403E-3</v>
      </c>
      <c r="P148" s="224">
        <f t="shared" si="37"/>
        <v>8.771929824561403E-3</v>
      </c>
      <c r="Q148" s="224">
        <f t="shared" si="37"/>
        <v>8.771929824561403E-3</v>
      </c>
      <c r="R148" s="224">
        <f t="shared" si="37"/>
        <v>8.771929824561403E-3</v>
      </c>
      <c r="S148" s="224">
        <f t="shared" si="37"/>
        <v>2.7777777777777776E-2</v>
      </c>
      <c r="T148" s="224" t="e">
        <f t="shared" si="37"/>
        <v>#DIV/0!</v>
      </c>
      <c r="U148" s="224">
        <f t="shared" si="37"/>
        <v>1.0416666666666666E-2</v>
      </c>
      <c r="V148" s="224">
        <f t="shared" si="37"/>
        <v>8.771929824561403E-3</v>
      </c>
      <c r="W148" s="224">
        <f t="shared" si="37"/>
        <v>8.771929824561403E-3</v>
      </c>
      <c r="X148" s="224" t="e">
        <f t="shared" si="37"/>
        <v>#DIV/0!</v>
      </c>
      <c r="Y148" s="224" t="e">
        <f t="shared" si="37"/>
        <v>#DIV/0!</v>
      </c>
      <c r="Z148" s="224" t="e">
        <f t="shared" si="37"/>
        <v>#DIV/0!</v>
      </c>
      <c r="AA148" s="224" t="e">
        <f t="shared" si="37"/>
        <v>#DIV/0!</v>
      </c>
      <c r="AB148" s="224" t="e">
        <f t="shared" si="37"/>
        <v>#DIV/0!</v>
      </c>
      <c r="AC148" s="224" t="e">
        <f t="shared" si="37"/>
        <v>#DIV/0!</v>
      </c>
      <c r="AD148" s="224" t="e">
        <f t="shared" si="37"/>
        <v>#DIV/0!</v>
      </c>
      <c r="AE148" s="224" t="e">
        <f t="shared" si="37"/>
        <v>#DIV/0!</v>
      </c>
      <c r="AF148" s="224" t="e">
        <f t="shared" si="37"/>
        <v>#DIV/0!</v>
      </c>
      <c r="AG148" s="224" t="e">
        <f t="shared" si="37"/>
        <v>#DIV/0!</v>
      </c>
      <c r="AH148" s="224" t="e">
        <f t="shared" si="37"/>
        <v>#DIV/0!</v>
      </c>
      <c r="AI148" s="224" t="e">
        <f t="shared" si="37"/>
        <v>#DIV/0!</v>
      </c>
      <c r="AJ148" s="229" t="e">
        <f t="shared" si="37"/>
        <v>#DIV/0!</v>
      </c>
      <c r="AK148" s="229">
        <f t="shared" si="31"/>
        <v>8.771929824561403E-3</v>
      </c>
      <c r="AL148" s="293"/>
      <c r="AM148" s="293"/>
      <c r="AN148" s="293"/>
      <c r="AO148" s="293"/>
      <c r="AP148" s="293"/>
      <c r="AQ148" s="293"/>
      <c r="AR148" s="293"/>
      <c r="AS148" s="293"/>
      <c r="AT148" s="293"/>
      <c r="AU148" s="293"/>
      <c r="AV148" s="293"/>
      <c r="AW148" s="293"/>
      <c r="AX148" s="293"/>
      <c r="AY148" s="293"/>
      <c r="AZ148" s="293"/>
      <c r="BA148" s="293"/>
      <c r="BB148" s="293"/>
      <c r="BC148" s="293"/>
      <c r="BD148" s="293"/>
      <c r="BE148" s="293"/>
      <c r="BF148" s="293"/>
      <c r="BG148" s="293"/>
      <c r="BH148" s="293"/>
      <c r="BI148" s="293"/>
      <c r="BJ148" s="293"/>
      <c r="BK148" s="293"/>
      <c r="BL148" s="293"/>
      <c r="BM148" s="293"/>
      <c r="BN148" s="293"/>
      <c r="BO148" s="293"/>
    </row>
    <row r="149" spans="1:67" ht="18.75" customHeight="1" thickBot="1">
      <c r="A149" s="587"/>
      <c r="B149" s="371" t="s">
        <v>93</v>
      </c>
      <c r="C149" s="588"/>
      <c r="D149" s="374" t="s">
        <v>4212</v>
      </c>
      <c r="E149" s="375"/>
      <c r="F149" s="223">
        <f t="shared" ref="F149:AJ149" si="38">F122/F$99</f>
        <v>1.0416666666666666E-2</v>
      </c>
      <c r="G149" s="224" t="e">
        <f t="shared" si="38"/>
        <v>#DIV/0!</v>
      </c>
      <c r="H149" s="224">
        <f t="shared" si="38"/>
        <v>8.771929824561403E-3</v>
      </c>
      <c r="I149" s="224">
        <f t="shared" si="38"/>
        <v>8.771929824561403E-3</v>
      </c>
      <c r="J149" s="224">
        <f t="shared" si="38"/>
        <v>8.771929824561403E-3</v>
      </c>
      <c r="K149" s="224">
        <f t="shared" si="38"/>
        <v>8.771929824561403E-3</v>
      </c>
      <c r="L149" s="224">
        <f t="shared" si="38"/>
        <v>8.771929824561403E-3</v>
      </c>
      <c r="M149" s="224" t="e">
        <f t="shared" si="38"/>
        <v>#DIV/0!</v>
      </c>
      <c r="N149" s="224" t="e">
        <f t="shared" si="38"/>
        <v>#DIV/0!</v>
      </c>
      <c r="O149" s="224">
        <f t="shared" si="38"/>
        <v>8.771929824561403E-3</v>
      </c>
      <c r="P149" s="224">
        <f t="shared" si="38"/>
        <v>8.771929824561403E-3</v>
      </c>
      <c r="Q149" s="224">
        <f t="shared" si="38"/>
        <v>8.771929824561403E-3</v>
      </c>
      <c r="R149" s="224">
        <f t="shared" si="38"/>
        <v>8.771929824561403E-3</v>
      </c>
      <c r="S149" s="224">
        <f t="shared" si="38"/>
        <v>2.7777777777777776E-2</v>
      </c>
      <c r="T149" s="224" t="e">
        <f t="shared" si="38"/>
        <v>#DIV/0!</v>
      </c>
      <c r="U149" s="224">
        <f t="shared" si="38"/>
        <v>1.0416666666666666E-2</v>
      </c>
      <c r="V149" s="224">
        <f t="shared" si="38"/>
        <v>8.771929824561403E-3</v>
      </c>
      <c r="W149" s="224">
        <f t="shared" si="38"/>
        <v>8.771929824561403E-3</v>
      </c>
      <c r="X149" s="224" t="e">
        <f t="shared" si="38"/>
        <v>#DIV/0!</v>
      </c>
      <c r="Y149" s="224" t="e">
        <f t="shared" si="38"/>
        <v>#DIV/0!</v>
      </c>
      <c r="Z149" s="224" t="e">
        <f t="shared" si="38"/>
        <v>#DIV/0!</v>
      </c>
      <c r="AA149" s="224" t="e">
        <f t="shared" si="38"/>
        <v>#DIV/0!</v>
      </c>
      <c r="AB149" s="224" t="e">
        <f t="shared" si="38"/>
        <v>#DIV/0!</v>
      </c>
      <c r="AC149" s="224" t="e">
        <f t="shared" si="38"/>
        <v>#DIV/0!</v>
      </c>
      <c r="AD149" s="224" t="e">
        <f t="shared" si="38"/>
        <v>#DIV/0!</v>
      </c>
      <c r="AE149" s="224" t="e">
        <f t="shared" si="38"/>
        <v>#DIV/0!</v>
      </c>
      <c r="AF149" s="224" t="e">
        <f t="shared" si="38"/>
        <v>#DIV/0!</v>
      </c>
      <c r="AG149" s="224" t="e">
        <f t="shared" si="38"/>
        <v>#DIV/0!</v>
      </c>
      <c r="AH149" s="224" t="e">
        <f t="shared" si="38"/>
        <v>#DIV/0!</v>
      </c>
      <c r="AI149" s="224" t="e">
        <f t="shared" si="38"/>
        <v>#DIV/0!</v>
      </c>
      <c r="AJ149" s="229" t="e">
        <f t="shared" si="38"/>
        <v>#DIV/0!</v>
      </c>
      <c r="AK149" s="229">
        <f t="shared" si="31"/>
        <v>9.4466936572199737E-3</v>
      </c>
      <c r="AL149" s="293"/>
      <c r="AM149" s="293"/>
      <c r="AN149" s="293"/>
      <c r="AO149" s="293"/>
      <c r="AP149" s="293"/>
      <c r="AQ149" s="293"/>
      <c r="AR149" s="293"/>
      <c r="AS149" s="293"/>
      <c r="AT149" s="293"/>
      <c r="AU149" s="293"/>
      <c r="AV149" s="293"/>
      <c r="AW149" s="293"/>
      <c r="AX149" s="293"/>
      <c r="AY149" s="293"/>
      <c r="AZ149" s="293"/>
      <c r="BA149" s="293"/>
      <c r="BB149" s="293"/>
      <c r="BC149" s="293"/>
      <c r="BD149" s="293"/>
      <c r="BE149" s="293"/>
      <c r="BF149" s="293"/>
      <c r="BG149" s="293"/>
      <c r="BH149" s="293"/>
      <c r="BI149" s="293"/>
      <c r="BJ149" s="293"/>
      <c r="BK149" s="293"/>
      <c r="BL149" s="293"/>
      <c r="BM149" s="293"/>
      <c r="BN149" s="293"/>
      <c r="BO149" s="293"/>
    </row>
    <row r="150" spans="1:67" ht="18.75" customHeight="1" thickBot="1">
      <c r="A150" s="587"/>
      <c r="B150" s="371" t="s">
        <v>93</v>
      </c>
      <c r="C150" s="588"/>
      <c r="D150" s="374" t="s">
        <v>28</v>
      </c>
      <c r="E150" s="375"/>
      <c r="F150" s="223">
        <f t="shared" ref="F150:AJ150" si="39">F123/F$99</f>
        <v>1.0416666666666666E-2</v>
      </c>
      <c r="G150" s="224" t="e">
        <f t="shared" si="39"/>
        <v>#DIV/0!</v>
      </c>
      <c r="H150" s="224">
        <f t="shared" si="39"/>
        <v>8.771929824561403E-3</v>
      </c>
      <c r="I150" s="224">
        <f t="shared" si="39"/>
        <v>8.771929824561403E-3</v>
      </c>
      <c r="J150" s="224">
        <f t="shared" si="39"/>
        <v>8.771929824561403E-3</v>
      </c>
      <c r="K150" s="224">
        <f t="shared" si="39"/>
        <v>8.771929824561403E-3</v>
      </c>
      <c r="L150" s="224">
        <f t="shared" si="39"/>
        <v>8.771929824561403E-3</v>
      </c>
      <c r="M150" s="224" t="e">
        <f t="shared" si="39"/>
        <v>#DIV/0!</v>
      </c>
      <c r="N150" s="224" t="e">
        <f t="shared" si="39"/>
        <v>#DIV/0!</v>
      </c>
      <c r="O150" s="224">
        <f t="shared" si="39"/>
        <v>8.771929824561403E-3</v>
      </c>
      <c r="P150" s="224">
        <f t="shared" si="39"/>
        <v>8.771929824561403E-3</v>
      </c>
      <c r="Q150" s="224">
        <f t="shared" si="39"/>
        <v>8.771929824561403E-3</v>
      </c>
      <c r="R150" s="224">
        <f t="shared" si="39"/>
        <v>8.771929824561403E-3</v>
      </c>
      <c r="S150" s="224">
        <f t="shared" si="39"/>
        <v>8.8888888888888889E-3</v>
      </c>
      <c r="T150" s="224" t="e">
        <f t="shared" si="39"/>
        <v>#DIV/0!</v>
      </c>
      <c r="U150" s="224">
        <f t="shared" si="39"/>
        <v>1.0416666666666666E-2</v>
      </c>
      <c r="V150" s="224">
        <f t="shared" si="39"/>
        <v>8.771929824561403E-3</v>
      </c>
      <c r="W150" s="224">
        <f t="shared" si="39"/>
        <v>8.771929824561403E-3</v>
      </c>
      <c r="X150" s="224" t="e">
        <f t="shared" si="39"/>
        <v>#DIV/0!</v>
      </c>
      <c r="Y150" s="224" t="e">
        <f t="shared" si="39"/>
        <v>#DIV/0!</v>
      </c>
      <c r="Z150" s="224" t="e">
        <f t="shared" si="39"/>
        <v>#DIV/0!</v>
      </c>
      <c r="AA150" s="224" t="e">
        <f t="shared" si="39"/>
        <v>#DIV/0!</v>
      </c>
      <c r="AB150" s="224" t="e">
        <f t="shared" si="39"/>
        <v>#DIV/0!</v>
      </c>
      <c r="AC150" s="224" t="e">
        <f t="shared" si="39"/>
        <v>#DIV/0!</v>
      </c>
      <c r="AD150" s="224" t="e">
        <f t="shared" si="39"/>
        <v>#DIV/0!</v>
      </c>
      <c r="AE150" s="224" t="e">
        <f t="shared" si="39"/>
        <v>#DIV/0!</v>
      </c>
      <c r="AF150" s="224" t="e">
        <f t="shared" si="39"/>
        <v>#DIV/0!</v>
      </c>
      <c r="AG150" s="224" t="e">
        <f t="shared" si="39"/>
        <v>#DIV/0!</v>
      </c>
      <c r="AH150" s="224" t="e">
        <f t="shared" si="39"/>
        <v>#DIV/0!</v>
      </c>
      <c r="AI150" s="224" t="e">
        <f t="shared" si="39"/>
        <v>#DIV/0!</v>
      </c>
      <c r="AJ150" s="229" t="e">
        <f t="shared" si="39"/>
        <v>#DIV/0!</v>
      </c>
      <c r="AK150" s="229">
        <f t="shared" si="31"/>
        <v>8.9878542510121451E-3</v>
      </c>
      <c r="AL150" s="293"/>
      <c r="AM150" s="293"/>
      <c r="AN150" s="293"/>
      <c r="AO150" s="293"/>
      <c r="AP150" s="293"/>
      <c r="AQ150" s="293"/>
      <c r="AR150" s="293"/>
      <c r="AS150" s="293"/>
      <c r="AT150" s="293"/>
      <c r="AU150" s="293"/>
      <c r="AV150" s="293"/>
      <c r="AW150" s="293"/>
      <c r="AX150" s="293"/>
      <c r="AY150" s="293"/>
      <c r="AZ150" s="293"/>
      <c r="BA150" s="293"/>
      <c r="BB150" s="293"/>
      <c r="BC150" s="293"/>
      <c r="BD150" s="293"/>
      <c r="BE150" s="293"/>
      <c r="BF150" s="293"/>
      <c r="BG150" s="293"/>
      <c r="BH150" s="293"/>
      <c r="BI150" s="293"/>
      <c r="BJ150" s="293"/>
      <c r="BK150" s="293"/>
      <c r="BL150" s="293"/>
      <c r="BM150" s="293"/>
      <c r="BN150" s="293"/>
      <c r="BO150" s="293"/>
    </row>
    <row r="151" spans="1:67" ht="18.75" customHeight="1" thickBot="1">
      <c r="A151" s="587"/>
      <c r="B151" s="371" t="s">
        <v>93</v>
      </c>
      <c r="C151" s="588"/>
      <c r="D151" s="374" t="s">
        <v>4227</v>
      </c>
      <c r="E151" s="375"/>
      <c r="F151" s="223">
        <f t="shared" ref="F151:AJ151" si="40">F124/F$99</f>
        <v>0</v>
      </c>
      <c r="G151" s="224" t="e">
        <f t="shared" si="40"/>
        <v>#DIV/0!</v>
      </c>
      <c r="H151" s="224">
        <f t="shared" si="40"/>
        <v>0</v>
      </c>
      <c r="I151" s="224">
        <f t="shared" si="40"/>
        <v>0</v>
      </c>
      <c r="J151" s="224">
        <f t="shared" si="40"/>
        <v>0</v>
      </c>
      <c r="K151" s="224">
        <f t="shared" si="40"/>
        <v>0</v>
      </c>
      <c r="L151" s="224">
        <f t="shared" si="40"/>
        <v>0</v>
      </c>
      <c r="M151" s="224" t="e">
        <f t="shared" si="40"/>
        <v>#DIV/0!</v>
      </c>
      <c r="N151" s="224" t="e">
        <f t="shared" si="40"/>
        <v>#DIV/0!</v>
      </c>
      <c r="O151" s="224">
        <f t="shared" si="40"/>
        <v>0</v>
      </c>
      <c r="P151" s="224">
        <f t="shared" si="40"/>
        <v>2.2105263157894735E-2</v>
      </c>
      <c r="Q151" s="224">
        <f t="shared" si="40"/>
        <v>0</v>
      </c>
      <c r="R151" s="224">
        <f t="shared" si="40"/>
        <v>0</v>
      </c>
      <c r="S151" s="224">
        <f t="shared" si="40"/>
        <v>0</v>
      </c>
      <c r="T151" s="224" t="e">
        <f t="shared" si="40"/>
        <v>#DIV/0!</v>
      </c>
      <c r="U151" s="224">
        <f t="shared" si="40"/>
        <v>0</v>
      </c>
      <c r="V151" s="224">
        <f t="shared" si="40"/>
        <v>0</v>
      </c>
      <c r="W151" s="224">
        <f t="shared" si="40"/>
        <v>0</v>
      </c>
      <c r="X151" s="224" t="e">
        <f t="shared" si="40"/>
        <v>#DIV/0!</v>
      </c>
      <c r="Y151" s="224" t="e">
        <f t="shared" si="40"/>
        <v>#DIV/0!</v>
      </c>
      <c r="Z151" s="224" t="e">
        <f t="shared" si="40"/>
        <v>#DIV/0!</v>
      </c>
      <c r="AA151" s="224" t="e">
        <f t="shared" si="40"/>
        <v>#DIV/0!</v>
      </c>
      <c r="AB151" s="224" t="e">
        <f t="shared" si="40"/>
        <v>#DIV/0!</v>
      </c>
      <c r="AC151" s="224" t="e">
        <f t="shared" si="40"/>
        <v>#DIV/0!</v>
      </c>
      <c r="AD151" s="224" t="e">
        <f t="shared" si="40"/>
        <v>#DIV/0!</v>
      </c>
      <c r="AE151" s="224" t="e">
        <f t="shared" si="40"/>
        <v>#DIV/0!</v>
      </c>
      <c r="AF151" s="224" t="e">
        <f t="shared" si="40"/>
        <v>#DIV/0!</v>
      </c>
      <c r="AG151" s="224" t="e">
        <f t="shared" si="40"/>
        <v>#DIV/0!</v>
      </c>
      <c r="AH151" s="224" t="e">
        <f t="shared" si="40"/>
        <v>#DIV/0!</v>
      </c>
      <c r="AI151" s="224" t="e">
        <f t="shared" si="40"/>
        <v>#DIV/0!</v>
      </c>
      <c r="AJ151" s="229" t="e">
        <f t="shared" si="40"/>
        <v>#DIV/0!</v>
      </c>
      <c r="AK151" s="229">
        <f t="shared" si="31"/>
        <v>1.700404858299595E-3</v>
      </c>
      <c r="AL151" s="293"/>
      <c r="AM151" s="293"/>
      <c r="AN151" s="293"/>
      <c r="AO151" s="293"/>
      <c r="AP151" s="293"/>
      <c r="AQ151" s="293"/>
      <c r="AR151" s="293"/>
      <c r="AS151" s="293"/>
      <c r="AT151" s="293"/>
      <c r="AU151" s="293"/>
      <c r="AV151" s="293"/>
      <c r="AW151" s="293"/>
      <c r="AX151" s="293"/>
      <c r="AY151" s="293"/>
      <c r="AZ151" s="293"/>
      <c r="BA151" s="293"/>
      <c r="BB151" s="293"/>
      <c r="BC151" s="293"/>
      <c r="BD151" s="293"/>
      <c r="BE151" s="293"/>
      <c r="BF151" s="293"/>
      <c r="BG151" s="293"/>
      <c r="BH151" s="293"/>
      <c r="BI151" s="293"/>
      <c r="BJ151" s="293"/>
      <c r="BK151" s="293"/>
      <c r="BL151" s="293"/>
      <c r="BM151" s="293"/>
      <c r="BN151" s="293"/>
      <c r="BO151" s="293"/>
    </row>
    <row r="152" spans="1:67" ht="18.75" customHeight="1" thickBot="1">
      <c r="A152" s="587"/>
      <c r="B152" s="371" t="s">
        <v>93</v>
      </c>
      <c r="C152" s="588"/>
      <c r="D152" s="376"/>
      <c r="E152" s="377"/>
      <c r="F152" s="225">
        <f>F125/F$99</f>
        <v>0</v>
      </c>
      <c r="G152" s="226" t="e">
        <f t="shared" ref="G152:AJ152" si="41">G125/G$99</f>
        <v>#DIV/0!</v>
      </c>
      <c r="H152" s="226">
        <f t="shared" si="41"/>
        <v>0</v>
      </c>
      <c r="I152" s="226">
        <f t="shared" si="41"/>
        <v>0</v>
      </c>
      <c r="J152" s="226">
        <f t="shared" si="41"/>
        <v>0</v>
      </c>
      <c r="K152" s="226">
        <f t="shared" si="41"/>
        <v>0</v>
      </c>
      <c r="L152" s="226">
        <f t="shared" si="41"/>
        <v>0</v>
      </c>
      <c r="M152" s="226" t="e">
        <f t="shared" si="41"/>
        <v>#DIV/0!</v>
      </c>
      <c r="N152" s="226" t="e">
        <f t="shared" si="41"/>
        <v>#DIV/0!</v>
      </c>
      <c r="O152" s="226">
        <f t="shared" si="41"/>
        <v>0</v>
      </c>
      <c r="P152" s="226">
        <f t="shared" si="41"/>
        <v>0</v>
      </c>
      <c r="Q152" s="226">
        <f t="shared" si="41"/>
        <v>0</v>
      </c>
      <c r="R152" s="226">
        <f t="shared" si="41"/>
        <v>0</v>
      </c>
      <c r="S152" s="226">
        <f t="shared" si="41"/>
        <v>0</v>
      </c>
      <c r="T152" s="226" t="e">
        <f t="shared" si="41"/>
        <v>#DIV/0!</v>
      </c>
      <c r="U152" s="226">
        <f t="shared" si="41"/>
        <v>0</v>
      </c>
      <c r="V152" s="226">
        <f t="shared" si="41"/>
        <v>0</v>
      </c>
      <c r="W152" s="226">
        <f t="shared" si="41"/>
        <v>0</v>
      </c>
      <c r="X152" s="226" t="e">
        <f t="shared" si="41"/>
        <v>#DIV/0!</v>
      </c>
      <c r="Y152" s="226" t="e">
        <f t="shared" si="41"/>
        <v>#DIV/0!</v>
      </c>
      <c r="Z152" s="226" t="e">
        <f t="shared" si="41"/>
        <v>#DIV/0!</v>
      </c>
      <c r="AA152" s="226" t="e">
        <f t="shared" si="41"/>
        <v>#DIV/0!</v>
      </c>
      <c r="AB152" s="226" t="e">
        <f t="shared" si="41"/>
        <v>#DIV/0!</v>
      </c>
      <c r="AC152" s="226" t="e">
        <f t="shared" si="41"/>
        <v>#DIV/0!</v>
      </c>
      <c r="AD152" s="226" t="e">
        <f t="shared" si="41"/>
        <v>#DIV/0!</v>
      </c>
      <c r="AE152" s="226" t="e">
        <f t="shared" si="41"/>
        <v>#DIV/0!</v>
      </c>
      <c r="AF152" s="226" t="e">
        <f t="shared" si="41"/>
        <v>#DIV/0!</v>
      </c>
      <c r="AG152" s="226" t="e">
        <f t="shared" si="41"/>
        <v>#DIV/0!</v>
      </c>
      <c r="AH152" s="226" t="e">
        <f t="shared" si="41"/>
        <v>#DIV/0!</v>
      </c>
      <c r="AI152" s="226" t="e">
        <f t="shared" si="41"/>
        <v>#DIV/0!</v>
      </c>
      <c r="AJ152" s="230" t="e">
        <f t="shared" si="41"/>
        <v>#DIV/0!</v>
      </c>
      <c r="AK152" s="230">
        <f t="shared" si="31"/>
        <v>0</v>
      </c>
      <c r="AL152" s="293"/>
      <c r="AM152" s="293"/>
      <c r="AN152" s="293"/>
      <c r="AO152" s="293"/>
      <c r="AP152" s="293"/>
      <c r="AQ152" s="293"/>
      <c r="AR152" s="293"/>
      <c r="AS152" s="293"/>
      <c r="AT152" s="293"/>
      <c r="AU152" s="293"/>
      <c r="AV152" s="293"/>
      <c r="AW152" s="293"/>
      <c r="AX152" s="293"/>
      <c r="AY152" s="293"/>
      <c r="AZ152" s="293"/>
      <c r="BA152" s="293"/>
      <c r="BB152" s="293"/>
      <c r="BC152" s="293"/>
      <c r="BD152" s="293"/>
      <c r="BE152" s="293"/>
      <c r="BF152" s="293"/>
      <c r="BG152" s="293"/>
      <c r="BH152" s="293"/>
      <c r="BI152" s="293"/>
      <c r="BJ152" s="293"/>
      <c r="BK152" s="293"/>
      <c r="BL152" s="293"/>
      <c r="BM152" s="293"/>
      <c r="BN152" s="293"/>
      <c r="BO152" s="293"/>
    </row>
    <row r="153" spans="1:67" ht="15" thickBot="1"/>
    <row r="154" spans="1:67" ht="18.75" customHeight="1" thickBot="1">
      <c r="A154" s="587" t="s">
        <v>77</v>
      </c>
      <c r="B154" s="371" t="s">
        <v>4217</v>
      </c>
      <c r="C154" s="588" t="s">
        <v>88</v>
      </c>
      <c r="D154" s="372" t="s">
        <v>89</v>
      </c>
      <c r="E154" s="373"/>
      <c r="F154" s="197">
        <f>'Input Data Shift B'!D187</f>
        <v>0</v>
      </c>
      <c r="G154" s="198">
        <f>'Input Data Shift B'!E187</f>
        <v>0</v>
      </c>
      <c r="H154" s="198">
        <f>'Input Data Shift B'!F187</f>
        <v>15</v>
      </c>
      <c r="I154" s="198">
        <f>'Input Data Shift B'!G187</f>
        <v>0</v>
      </c>
      <c r="J154" s="198">
        <f>'Input Data Shift B'!H187</f>
        <v>0</v>
      </c>
      <c r="K154" s="198">
        <f>'Input Data Shift B'!I187</f>
        <v>30</v>
      </c>
      <c r="L154" s="198">
        <f>'Input Data Shift B'!J187</f>
        <v>0</v>
      </c>
      <c r="M154" s="198">
        <f>'Input Data Shift B'!K187</f>
        <v>0</v>
      </c>
      <c r="N154" s="198">
        <f>'Input Data Shift B'!L187</f>
        <v>0</v>
      </c>
      <c r="O154" s="198">
        <f>'Input Data Shift B'!M187</f>
        <v>37.200000000000003</v>
      </c>
      <c r="P154" s="198">
        <f>'Input Data Shift B'!N187</f>
        <v>0</v>
      </c>
      <c r="Q154" s="198">
        <f>'Input Data Shift B'!O187</f>
        <v>0</v>
      </c>
      <c r="R154" s="198">
        <f>'Input Data Shift B'!P187</f>
        <v>0</v>
      </c>
      <c r="S154" s="198">
        <f>'Input Data Shift B'!Q187</f>
        <v>0</v>
      </c>
      <c r="T154" s="198">
        <f>'Input Data Shift B'!R187</f>
        <v>0</v>
      </c>
      <c r="U154" s="198">
        <f>'Input Data Shift B'!S187</f>
        <v>0</v>
      </c>
      <c r="V154" s="198">
        <f>'Input Data Shift B'!T187</f>
        <v>0</v>
      </c>
      <c r="W154" s="198">
        <f>'Input Data Shift B'!U187</f>
        <v>0</v>
      </c>
      <c r="X154" s="198">
        <f>'Input Data Shift B'!V187</f>
        <v>0</v>
      </c>
      <c r="Y154" s="198">
        <f>'Input Data Shift B'!W187</f>
        <v>0</v>
      </c>
      <c r="Z154" s="198">
        <f>'Input Data Shift B'!X187</f>
        <v>0</v>
      </c>
      <c r="AA154" s="198">
        <f>'Input Data Shift B'!Y187</f>
        <v>0</v>
      </c>
      <c r="AB154" s="198">
        <f>'Input Data Shift B'!Z187</f>
        <v>0</v>
      </c>
      <c r="AC154" s="198">
        <f>'Input Data Shift B'!AA187</f>
        <v>0</v>
      </c>
      <c r="AD154" s="198">
        <f>'Input Data Shift B'!AB187</f>
        <v>0</v>
      </c>
      <c r="AE154" s="198">
        <f>'Input Data Shift B'!AC187</f>
        <v>0</v>
      </c>
      <c r="AF154" s="198">
        <f>'Input Data Shift B'!AD187</f>
        <v>0</v>
      </c>
      <c r="AG154" s="198">
        <f>'Input Data Shift B'!AE187</f>
        <v>0</v>
      </c>
      <c r="AH154" s="198">
        <f>'Input Data Shift B'!AF187</f>
        <v>0</v>
      </c>
      <c r="AI154" s="198">
        <f>'Input Data Shift B'!AG187</f>
        <v>0</v>
      </c>
      <c r="AJ154" s="213">
        <f>'Input Data Shift B'!AH187</f>
        <v>0</v>
      </c>
      <c r="AK154" s="214">
        <f t="shared" ref="AK154:AK165" si="42">SUM(F154:AJ154)</f>
        <v>82.2</v>
      </c>
      <c r="AL154" s="293"/>
      <c r="AM154" s="293"/>
      <c r="AN154" s="293"/>
      <c r="AO154" s="293"/>
      <c r="AP154" s="293"/>
      <c r="AQ154" s="293"/>
      <c r="AR154" s="293"/>
      <c r="AS154" s="293"/>
      <c r="AT154" s="293"/>
      <c r="AU154" s="293"/>
      <c r="AV154" s="293"/>
      <c r="AW154" s="293"/>
      <c r="AX154" s="293"/>
      <c r="AY154" s="293"/>
      <c r="AZ154" s="293"/>
      <c r="BA154" s="293"/>
      <c r="BB154" s="293"/>
      <c r="BC154" s="293"/>
      <c r="BD154" s="293"/>
      <c r="BE154" s="293"/>
      <c r="BF154" s="293"/>
      <c r="BG154" s="293"/>
      <c r="BH154" s="293"/>
      <c r="BI154" s="293"/>
      <c r="BJ154" s="293"/>
      <c r="BK154" s="293"/>
      <c r="BL154" s="293"/>
      <c r="BM154" s="293"/>
      <c r="BN154" s="293"/>
      <c r="BO154" s="293"/>
    </row>
    <row r="155" spans="1:67" ht="18.75" customHeight="1" thickBot="1">
      <c r="A155" s="587"/>
      <c r="B155" s="371" t="s">
        <v>4217</v>
      </c>
      <c r="C155" s="588"/>
      <c r="D155" s="374" t="s">
        <v>90</v>
      </c>
      <c r="E155" s="375"/>
      <c r="F155" s="199">
        <f>'Input Data Shift B'!D188</f>
        <v>18.2</v>
      </c>
      <c r="G155" s="200">
        <f>'Input Data Shift B'!E188</f>
        <v>0</v>
      </c>
      <c r="H155" s="200">
        <f>'Input Data Shift B'!F188</f>
        <v>14.1</v>
      </c>
      <c r="I155" s="200">
        <f>'Input Data Shift B'!G188</f>
        <v>11.6</v>
      </c>
      <c r="J155" s="200">
        <f>'Input Data Shift B'!H188</f>
        <v>30.5</v>
      </c>
      <c r="K155" s="200">
        <f>'Input Data Shift B'!I188</f>
        <v>31.4</v>
      </c>
      <c r="L155" s="200">
        <f>'Input Data Shift B'!J188</f>
        <v>0</v>
      </c>
      <c r="M155" s="200">
        <f>'Input Data Shift B'!K188</f>
        <v>0</v>
      </c>
      <c r="N155" s="200">
        <f>'Input Data Shift B'!L188</f>
        <v>12.9</v>
      </c>
      <c r="O155" s="200">
        <f>'Input Data Shift B'!M188</f>
        <v>13</v>
      </c>
      <c r="P155" s="200">
        <f>'Input Data Shift B'!N188</f>
        <v>11.1</v>
      </c>
      <c r="Q155" s="200">
        <f>'Input Data Shift B'!O188</f>
        <v>58.2</v>
      </c>
      <c r="R155" s="200">
        <f>'Input Data Shift B'!P188</f>
        <v>8.1999999999999993</v>
      </c>
      <c r="S155" s="200">
        <f>'Input Data Shift B'!Q188</f>
        <v>7.5</v>
      </c>
      <c r="T155" s="200">
        <f>'Input Data Shift B'!R188</f>
        <v>0</v>
      </c>
      <c r="U155" s="200">
        <f>'Input Data Shift B'!S188</f>
        <v>0</v>
      </c>
      <c r="V155" s="200">
        <f>'Input Data Shift B'!T188</f>
        <v>0</v>
      </c>
      <c r="W155" s="200">
        <f>'Input Data Shift B'!U188</f>
        <v>20</v>
      </c>
      <c r="X155" s="200">
        <f>'Input Data Shift B'!V188</f>
        <v>0</v>
      </c>
      <c r="Y155" s="200">
        <f>'Input Data Shift B'!W188</f>
        <v>0</v>
      </c>
      <c r="Z155" s="200">
        <f>'Input Data Shift B'!X188</f>
        <v>0</v>
      </c>
      <c r="AA155" s="200">
        <f>'Input Data Shift B'!Y188</f>
        <v>0</v>
      </c>
      <c r="AB155" s="200">
        <f>'Input Data Shift B'!Z188</f>
        <v>0</v>
      </c>
      <c r="AC155" s="200">
        <f>'Input Data Shift B'!AA188</f>
        <v>0</v>
      </c>
      <c r="AD155" s="200">
        <f>'Input Data Shift B'!AB188</f>
        <v>0</v>
      </c>
      <c r="AE155" s="200">
        <f>'Input Data Shift B'!AC188</f>
        <v>0</v>
      </c>
      <c r="AF155" s="200">
        <f>'Input Data Shift B'!AD188</f>
        <v>0</v>
      </c>
      <c r="AG155" s="200">
        <f>'Input Data Shift B'!AE188</f>
        <v>0</v>
      </c>
      <c r="AH155" s="200">
        <f>'Input Data Shift B'!AF188</f>
        <v>0</v>
      </c>
      <c r="AI155" s="200">
        <f>'Input Data Shift B'!AG188</f>
        <v>0</v>
      </c>
      <c r="AJ155" s="215">
        <f>'Input Data Shift B'!AH188</f>
        <v>0</v>
      </c>
      <c r="AK155" s="216">
        <f t="shared" si="42"/>
        <v>236.7</v>
      </c>
      <c r="AL155" s="293"/>
      <c r="AM155" s="293"/>
      <c r="AN155" s="293"/>
      <c r="AO155" s="293"/>
      <c r="AP155" s="293"/>
      <c r="AQ155" s="293"/>
      <c r="AR155" s="293"/>
      <c r="AS155" s="293"/>
      <c r="AT155" s="293"/>
      <c r="AU155" s="293"/>
      <c r="AV155" s="293"/>
      <c r="AW155" s="293"/>
      <c r="AX155" s="293"/>
      <c r="AY155" s="293"/>
      <c r="AZ155" s="293"/>
      <c r="BA155" s="293"/>
      <c r="BB155" s="293"/>
      <c r="BC155" s="293"/>
      <c r="BD155" s="293"/>
      <c r="BE155" s="293"/>
      <c r="BF155" s="293"/>
      <c r="BG155" s="293"/>
      <c r="BH155" s="293"/>
      <c r="BI155" s="293"/>
      <c r="BJ155" s="293"/>
      <c r="BK155" s="293"/>
      <c r="BL155" s="293"/>
      <c r="BM155" s="293"/>
      <c r="BN155" s="293"/>
      <c r="BO155" s="293"/>
    </row>
    <row r="156" spans="1:67" ht="18.75" customHeight="1" thickBot="1">
      <c r="A156" s="587"/>
      <c r="B156" s="371" t="s">
        <v>4217</v>
      </c>
      <c r="C156" s="588"/>
      <c r="D156" s="374" t="s">
        <v>4209</v>
      </c>
      <c r="E156" s="375"/>
      <c r="F156" s="199">
        <f>'Input Data Shift B'!D189</f>
        <v>20</v>
      </c>
      <c r="G156" s="200">
        <f>'Input Data Shift B'!E189</f>
        <v>0</v>
      </c>
      <c r="H156" s="200">
        <f>'Input Data Shift B'!F189</f>
        <v>20</v>
      </c>
      <c r="I156" s="200">
        <f>'Input Data Shift B'!G189</f>
        <v>20</v>
      </c>
      <c r="J156" s="200">
        <f>'Input Data Shift B'!H189</f>
        <v>20</v>
      </c>
      <c r="K156" s="200">
        <f>'Input Data Shift B'!I189</f>
        <v>20</v>
      </c>
      <c r="L156" s="200">
        <f>'Input Data Shift B'!J189</f>
        <v>0</v>
      </c>
      <c r="M156" s="200">
        <f>'Input Data Shift B'!K189</f>
        <v>0</v>
      </c>
      <c r="N156" s="200">
        <f>'Input Data Shift B'!L189</f>
        <v>30</v>
      </c>
      <c r="O156" s="200">
        <f>'Input Data Shift B'!M189</f>
        <v>30</v>
      </c>
      <c r="P156" s="200">
        <f>'Input Data Shift B'!N189</f>
        <v>30</v>
      </c>
      <c r="Q156" s="200">
        <f>'Input Data Shift B'!O189</f>
        <v>30</v>
      </c>
      <c r="R156" s="200">
        <f>'Input Data Shift B'!P189</f>
        <v>20</v>
      </c>
      <c r="S156" s="200">
        <f>'Input Data Shift B'!Q189</f>
        <v>20</v>
      </c>
      <c r="T156" s="200">
        <f>'Input Data Shift B'!R189</f>
        <v>0</v>
      </c>
      <c r="U156" s="200">
        <f>'Input Data Shift B'!S189</f>
        <v>0</v>
      </c>
      <c r="V156" s="200">
        <f>'Input Data Shift B'!T189</f>
        <v>5.5</v>
      </c>
      <c r="W156" s="200">
        <f>'Input Data Shift B'!U189</f>
        <v>30</v>
      </c>
      <c r="X156" s="200">
        <f>'Input Data Shift B'!V189</f>
        <v>0</v>
      </c>
      <c r="Y156" s="200">
        <f>'Input Data Shift B'!W189</f>
        <v>0</v>
      </c>
      <c r="Z156" s="200">
        <f>'Input Data Shift B'!X189</f>
        <v>0</v>
      </c>
      <c r="AA156" s="200">
        <f>'Input Data Shift B'!Y189</f>
        <v>0</v>
      </c>
      <c r="AB156" s="200">
        <f>'Input Data Shift B'!Z189</f>
        <v>0</v>
      </c>
      <c r="AC156" s="200">
        <f>'Input Data Shift B'!AA189</f>
        <v>0</v>
      </c>
      <c r="AD156" s="200">
        <f>'Input Data Shift B'!AB189</f>
        <v>0</v>
      </c>
      <c r="AE156" s="200">
        <f>'Input Data Shift B'!AC189</f>
        <v>0</v>
      </c>
      <c r="AF156" s="200">
        <f>'Input Data Shift B'!AD189</f>
        <v>0</v>
      </c>
      <c r="AG156" s="200">
        <f>'Input Data Shift B'!AE189</f>
        <v>0</v>
      </c>
      <c r="AH156" s="200">
        <f>'Input Data Shift B'!AF189</f>
        <v>0</v>
      </c>
      <c r="AI156" s="200">
        <f>'Input Data Shift B'!AG189</f>
        <v>0</v>
      </c>
      <c r="AJ156" s="215">
        <f>'Input Data Shift B'!AH189</f>
        <v>0</v>
      </c>
      <c r="AK156" s="216">
        <f t="shared" si="42"/>
        <v>295.5</v>
      </c>
      <c r="AL156" s="293"/>
      <c r="AM156" s="293"/>
      <c r="AN156" s="293"/>
      <c r="AO156" s="293"/>
      <c r="AP156" s="293"/>
      <c r="AQ156" s="293"/>
      <c r="AR156" s="293"/>
      <c r="AS156" s="293"/>
      <c r="AT156" s="293"/>
      <c r="AU156" s="293"/>
      <c r="AV156" s="293"/>
      <c r="AW156" s="293"/>
      <c r="AX156" s="293"/>
      <c r="AY156" s="293"/>
      <c r="AZ156" s="293"/>
      <c r="BA156" s="293"/>
      <c r="BB156" s="293"/>
      <c r="BC156" s="293"/>
      <c r="BD156" s="293"/>
      <c r="BE156" s="293"/>
      <c r="BF156" s="293"/>
      <c r="BG156" s="293"/>
      <c r="BH156" s="293"/>
      <c r="BI156" s="293"/>
      <c r="BJ156" s="293"/>
      <c r="BK156" s="293"/>
      <c r="BL156" s="293"/>
      <c r="BM156" s="293"/>
      <c r="BN156" s="293"/>
      <c r="BO156" s="293"/>
    </row>
    <row r="157" spans="1:67" ht="18.75" customHeight="1" thickBot="1">
      <c r="A157" s="587"/>
      <c r="B157" s="371" t="s">
        <v>4217</v>
      </c>
      <c r="C157" s="588"/>
      <c r="D157" s="374" t="s">
        <v>5461</v>
      </c>
      <c r="E157" s="375"/>
      <c r="F157" s="199">
        <f>'Input Data Shift B'!D190</f>
        <v>0</v>
      </c>
      <c r="G157" s="200">
        <f>'Input Data Shift B'!E190</f>
        <v>0</v>
      </c>
      <c r="H157" s="200">
        <f>'Input Data Shift B'!F190</f>
        <v>0</v>
      </c>
      <c r="I157" s="200">
        <f>'Input Data Shift B'!G190</f>
        <v>0</v>
      </c>
      <c r="J157" s="200">
        <f>'Input Data Shift B'!H190</f>
        <v>0</v>
      </c>
      <c r="K157" s="200">
        <f>'Input Data Shift B'!I190</f>
        <v>0</v>
      </c>
      <c r="L157" s="200">
        <f>'Input Data Shift B'!J190</f>
        <v>0</v>
      </c>
      <c r="M157" s="200">
        <f>'Input Data Shift B'!K190</f>
        <v>0</v>
      </c>
      <c r="N157" s="200">
        <f>'Input Data Shift B'!L190</f>
        <v>0</v>
      </c>
      <c r="O157" s="200">
        <f>'Input Data Shift B'!M190</f>
        <v>0</v>
      </c>
      <c r="P157" s="200">
        <f>'Input Data Shift B'!N190</f>
        <v>0</v>
      </c>
      <c r="Q157" s="200">
        <f>'Input Data Shift B'!O190</f>
        <v>0</v>
      </c>
      <c r="R157" s="200">
        <f>'Input Data Shift B'!P190</f>
        <v>0</v>
      </c>
      <c r="S157" s="200">
        <f>'Input Data Shift B'!Q190</f>
        <v>0</v>
      </c>
      <c r="T157" s="200">
        <f>'Input Data Shift B'!R190</f>
        <v>0</v>
      </c>
      <c r="U157" s="200">
        <f>'Input Data Shift B'!S190</f>
        <v>0</v>
      </c>
      <c r="V157" s="200">
        <f>'Input Data Shift B'!T190</f>
        <v>0</v>
      </c>
      <c r="W157" s="200">
        <f>'Input Data Shift B'!U190</f>
        <v>0</v>
      </c>
      <c r="X157" s="200">
        <f>'Input Data Shift B'!V190</f>
        <v>0</v>
      </c>
      <c r="Y157" s="200">
        <f>'Input Data Shift B'!W190</f>
        <v>0</v>
      </c>
      <c r="Z157" s="200">
        <f>'Input Data Shift B'!X190</f>
        <v>0</v>
      </c>
      <c r="AA157" s="200">
        <f>'Input Data Shift B'!Y190</f>
        <v>0</v>
      </c>
      <c r="AB157" s="200">
        <f>'Input Data Shift B'!Z190</f>
        <v>0</v>
      </c>
      <c r="AC157" s="200">
        <f>'Input Data Shift B'!AA190</f>
        <v>0</v>
      </c>
      <c r="AD157" s="200">
        <f>'Input Data Shift B'!AB190</f>
        <v>0</v>
      </c>
      <c r="AE157" s="200">
        <f>'Input Data Shift B'!AC190</f>
        <v>0</v>
      </c>
      <c r="AF157" s="200">
        <f>'Input Data Shift B'!AD190</f>
        <v>0</v>
      </c>
      <c r="AG157" s="200">
        <f>'Input Data Shift B'!AE190</f>
        <v>0</v>
      </c>
      <c r="AH157" s="200">
        <f>'Input Data Shift B'!AF190</f>
        <v>0</v>
      </c>
      <c r="AI157" s="200">
        <f>'Input Data Shift B'!AG190</f>
        <v>0</v>
      </c>
      <c r="AJ157" s="215">
        <f>'Input Data Shift B'!AH190</f>
        <v>0</v>
      </c>
      <c r="AK157" s="216">
        <f t="shared" si="42"/>
        <v>0</v>
      </c>
      <c r="AL157" s="293"/>
      <c r="AM157" s="293"/>
      <c r="AN157" s="293"/>
      <c r="AO157" s="293"/>
      <c r="AP157" s="293"/>
      <c r="AQ157" s="293"/>
      <c r="AR157" s="293"/>
      <c r="AS157" s="293"/>
      <c r="AT157" s="293"/>
      <c r="AU157" s="293"/>
      <c r="AV157" s="293"/>
      <c r="AW157" s="293"/>
      <c r="AX157" s="293"/>
      <c r="AY157" s="293"/>
      <c r="AZ157" s="293"/>
      <c r="BA157" s="293"/>
      <c r="BB157" s="293"/>
      <c r="BC157" s="293"/>
      <c r="BD157" s="293"/>
      <c r="BE157" s="293"/>
      <c r="BF157" s="293"/>
      <c r="BG157" s="293"/>
      <c r="BH157" s="293"/>
      <c r="BI157" s="293"/>
      <c r="BJ157" s="293"/>
      <c r="BK157" s="293"/>
      <c r="BL157" s="293"/>
      <c r="BM157" s="293"/>
      <c r="BN157" s="293"/>
      <c r="BO157" s="293"/>
    </row>
    <row r="158" spans="1:67" ht="18.75" customHeight="1" thickBot="1">
      <c r="A158" s="587"/>
      <c r="B158" s="371" t="s">
        <v>4217</v>
      </c>
      <c r="C158" s="588"/>
      <c r="D158" s="374" t="s">
        <v>5462</v>
      </c>
      <c r="E158" s="375"/>
      <c r="F158" s="199">
        <f>'Input Data Shift B'!D191</f>
        <v>0</v>
      </c>
      <c r="G158" s="200">
        <f>'Input Data Shift B'!E191</f>
        <v>0</v>
      </c>
      <c r="H158" s="200">
        <f>'Input Data Shift B'!F191</f>
        <v>0</v>
      </c>
      <c r="I158" s="200">
        <f>'Input Data Shift B'!G191</f>
        <v>0</v>
      </c>
      <c r="J158" s="200">
        <f>'Input Data Shift B'!H191</f>
        <v>0</v>
      </c>
      <c r="K158" s="200">
        <f>'Input Data Shift B'!I191</f>
        <v>0</v>
      </c>
      <c r="L158" s="200">
        <f>'Input Data Shift B'!J191</f>
        <v>0</v>
      </c>
      <c r="M158" s="200">
        <f>'Input Data Shift B'!K191</f>
        <v>0</v>
      </c>
      <c r="N158" s="200">
        <f>'Input Data Shift B'!L191</f>
        <v>0</v>
      </c>
      <c r="O158" s="200">
        <f>'Input Data Shift B'!M191</f>
        <v>0</v>
      </c>
      <c r="P158" s="200">
        <f>'Input Data Shift B'!N191</f>
        <v>0</v>
      </c>
      <c r="Q158" s="200">
        <f>'Input Data Shift B'!O191</f>
        <v>0</v>
      </c>
      <c r="R158" s="200">
        <f>'Input Data Shift B'!P191</f>
        <v>0</v>
      </c>
      <c r="S158" s="200">
        <f>'Input Data Shift B'!Q191</f>
        <v>0</v>
      </c>
      <c r="T158" s="200">
        <f>'Input Data Shift B'!R191</f>
        <v>0</v>
      </c>
      <c r="U158" s="200">
        <f>'Input Data Shift B'!S191</f>
        <v>0</v>
      </c>
      <c r="V158" s="200">
        <f>'Input Data Shift B'!T191</f>
        <v>180</v>
      </c>
      <c r="W158" s="200">
        <f>'Input Data Shift B'!U191</f>
        <v>61.7</v>
      </c>
      <c r="X158" s="200">
        <f>'Input Data Shift B'!V191</f>
        <v>0</v>
      </c>
      <c r="Y158" s="200">
        <f>'Input Data Shift B'!W191</f>
        <v>0</v>
      </c>
      <c r="Z158" s="200">
        <f>'Input Data Shift B'!X191</f>
        <v>0</v>
      </c>
      <c r="AA158" s="200">
        <f>'Input Data Shift B'!Y191</f>
        <v>0</v>
      </c>
      <c r="AB158" s="200">
        <f>'Input Data Shift B'!Z191</f>
        <v>0</v>
      </c>
      <c r="AC158" s="200">
        <f>'Input Data Shift B'!AA191</f>
        <v>0</v>
      </c>
      <c r="AD158" s="200">
        <f>'Input Data Shift B'!AB191</f>
        <v>0</v>
      </c>
      <c r="AE158" s="200">
        <f>'Input Data Shift B'!AC191</f>
        <v>0</v>
      </c>
      <c r="AF158" s="200">
        <f>'Input Data Shift B'!AD191</f>
        <v>0</v>
      </c>
      <c r="AG158" s="200">
        <f>'Input Data Shift B'!AE191</f>
        <v>0</v>
      </c>
      <c r="AH158" s="200">
        <f>'Input Data Shift B'!AF191</f>
        <v>0</v>
      </c>
      <c r="AI158" s="200">
        <f>'Input Data Shift B'!AG191</f>
        <v>0</v>
      </c>
      <c r="AJ158" s="215">
        <f>'Input Data Shift B'!AH191</f>
        <v>0</v>
      </c>
      <c r="AK158" s="216">
        <f t="shared" ref="AK158" si="43">SUM(F158:AJ158)</f>
        <v>241.7</v>
      </c>
      <c r="AL158" s="293"/>
      <c r="AM158" s="293"/>
      <c r="AN158" s="293"/>
      <c r="AO158" s="293"/>
      <c r="AP158" s="293"/>
      <c r="AQ158" s="293"/>
      <c r="AR158" s="293"/>
      <c r="AS158" s="293"/>
      <c r="AT158" s="293"/>
      <c r="AU158" s="293"/>
      <c r="AV158" s="293"/>
      <c r="AW158" s="293"/>
      <c r="AX158" s="293"/>
      <c r="AY158" s="293"/>
      <c r="AZ158" s="293"/>
      <c r="BA158" s="293"/>
      <c r="BB158" s="293"/>
      <c r="BC158" s="293"/>
      <c r="BD158" s="293"/>
      <c r="BE158" s="293"/>
      <c r="BF158" s="293"/>
      <c r="BG158" s="293"/>
      <c r="BH158" s="293"/>
      <c r="BI158" s="293"/>
      <c r="BJ158" s="293"/>
      <c r="BK158" s="293"/>
      <c r="BL158" s="293"/>
      <c r="BM158" s="293"/>
      <c r="BN158" s="293"/>
      <c r="BO158" s="293"/>
    </row>
    <row r="159" spans="1:67" ht="18.75" customHeight="1" thickBot="1">
      <c r="A159" s="587"/>
      <c r="B159" s="371" t="s">
        <v>4217</v>
      </c>
      <c r="C159" s="588"/>
      <c r="D159" s="374" t="s">
        <v>4210</v>
      </c>
      <c r="E159" s="375"/>
      <c r="F159" s="199">
        <f>'Input Data Shift B'!D192</f>
        <v>0</v>
      </c>
      <c r="G159" s="200">
        <f>'Input Data Shift B'!E192</f>
        <v>0</v>
      </c>
      <c r="H159" s="200">
        <f>'Input Data Shift B'!F192</f>
        <v>0</v>
      </c>
      <c r="I159" s="200">
        <f>'Input Data Shift B'!G192</f>
        <v>0</v>
      </c>
      <c r="J159" s="200">
        <f>'Input Data Shift B'!H192</f>
        <v>0</v>
      </c>
      <c r="K159" s="200">
        <f>'Input Data Shift B'!I192</f>
        <v>0</v>
      </c>
      <c r="L159" s="200">
        <f>'Input Data Shift B'!J192</f>
        <v>0</v>
      </c>
      <c r="M159" s="200">
        <f>'Input Data Shift B'!K192</f>
        <v>0</v>
      </c>
      <c r="N159" s="200">
        <f>'Input Data Shift B'!L192</f>
        <v>0</v>
      </c>
      <c r="O159" s="200">
        <f>'Input Data Shift B'!M192</f>
        <v>0</v>
      </c>
      <c r="P159" s="200">
        <f>'Input Data Shift B'!N192</f>
        <v>0</v>
      </c>
      <c r="Q159" s="200">
        <f>'Input Data Shift B'!O192</f>
        <v>0</v>
      </c>
      <c r="R159" s="200">
        <f>'Input Data Shift B'!P192</f>
        <v>0</v>
      </c>
      <c r="S159" s="200">
        <f>'Input Data Shift B'!Q192</f>
        <v>0</v>
      </c>
      <c r="T159" s="200">
        <f>'Input Data Shift B'!R192</f>
        <v>0</v>
      </c>
      <c r="U159" s="200">
        <f>'Input Data Shift B'!S192</f>
        <v>0</v>
      </c>
      <c r="V159" s="200">
        <f>'Input Data Shift B'!T192</f>
        <v>0</v>
      </c>
      <c r="W159" s="200">
        <f>'Input Data Shift B'!U192</f>
        <v>0</v>
      </c>
      <c r="X159" s="200">
        <f>'Input Data Shift B'!V192</f>
        <v>0</v>
      </c>
      <c r="Y159" s="200">
        <f>'Input Data Shift B'!W192</f>
        <v>0</v>
      </c>
      <c r="Z159" s="200">
        <f>'Input Data Shift B'!X192</f>
        <v>0</v>
      </c>
      <c r="AA159" s="200">
        <f>'Input Data Shift B'!Y192</f>
        <v>0</v>
      </c>
      <c r="AB159" s="200">
        <f>'Input Data Shift B'!Z192</f>
        <v>0</v>
      </c>
      <c r="AC159" s="200">
        <f>'Input Data Shift B'!AA192</f>
        <v>0</v>
      </c>
      <c r="AD159" s="200">
        <f>'Input Data Shift B'!AB192</f>
        <v>0</v>
      </c>
      <c r="AE159" s="200">
        <f>'Input Data Shift B'!AC192</f>
        <v>0</v>
      </c>
      <c r="AF159" s="200">
        <f>'Input Data Shift B'!AD192</f>
        <v>0</v>
      </c>
      <c r="AG159" s="200">
        <f>'Input Data Shift B'!AE192</f>
        <v>0</v>
      </c>
      <c r="AH159" s="200">
        <f>'Input Data Shift B'!AF192</f>
        <v>0</v>
      </c>
      <c r="AI159" s="200">
        <f>'Input Data Shift B'!AG192</f>
        <v>0</v>
      </c>
      <c r="AJ159" s="215">
        <f>'Input Data Shift B'!AH192</f>
        <v>0</v>
      </c>
      <c r="AK159" s="216">
        <f t="shared" si="42"/>
        <v>0</v>
      </c>
      <c r="AL159" s="293"/>
      <c r="AM159" s="293"/>
      <c r="AN159" s="293"/>
      <c r="AO159" s="293"/>
      <c r="AP159" s="293"/>
      <c r="AQ159" s="293"/>
      <c r="AR159" s="293"/>
      <c r="AS159" s="293"/>
      <c r="AT159" s="293"/>
      <c r="AU159" s="293"/>
      <c r="AV159" s="293"/>
      <c r="AW159" s="293"/>
      <c r="AX159" s="293"/>
      <c r="AY159" s="293"/>
      <c r="AZ159" s="293"/>
      <c r="BA159" s="293"/>
      <c r="BB159" s="293"/>
      <c r="BC159" s="293"/>
      <c r="BD159" s="293"/>
      <c r="BE159" s="293"/>
      <c r="BF159" s="293"/>
      <c r="BG159" s="293"/>
      <c r="BH159" s="293"/>
      <c r="BI159" s="293"/>
      <c r="BJ159" s="293"/>
      <c r="BK159" s="293"/>
      <c r="BL159" s="293"/>
      <c r="BM159" s="293"/>
      <c r="BN159" s="293"/>
      <c r="BO159" s="293"/>
    </row>
    <row r="160" spans="1:67" ht="18.75" customHeight="1" thickBot="1">
      <c r="A160" s="587"/>
      <c r="B160" s="371" t="s">
        <v>4217</v>
      </c>
      <c r="C160" s="588"/>
      <c r="D160" s="374" t="s">
        <v>4226</v>
      </c>
      <c r="E160" s="375"/>
      <c r="F160" s="199">
        <f>'Input Data Shift B'!D193</f>
        <v>0.19333333333333336</v>
      </c>
      <c r="G160" s="200">
        <f>'Input Data Shift B'!E193</f>
        <v>0</v>
      </c>
      <c r="H160" s="200">
        <f>'Input Data Shift B'!F193</f>
        <v>0.19333333333333336</v>
      </c>
      <c r="I160" s="200">
        <f>'Input Data Shift B'!G193</f>
        <v>0.19333333333333336</v>
      </c>
      <c r="J160" s="200">
        <f>'Input Data Shift B'!H193</f>
        <v>0.2416666666666667</v>
      </c>
      <c r="K160" s="200">
        <f>'Input Data Shift B'!I193</f>
        <v>0.2416666666666667</v>
      </c>
      <c r="L160" s="200">
        <f>'Input Data Shift B'!J193</f>
        <v>9.6666666666666665E-2</v>
      </c>
      <c r="M160" s="200">
        <f>'Input Data Shift B'!K193</f>
        <v>0</v>
      </c>
      <c r="N160" s="200">
        <f>'Input Data Shift B'!L193</f>
        <v>0.14500000000000005</v>
      </c>
      <c r="O160" s="200">
        <f>'Input Data Shift B'!M193</f>
        <v>0.19333333333333338</v>
      </c>
      <c r="P160" s="200">
        <f>'Input Data Shift B'!N193</f>
        <v>0.24166666666666672</v>
      </c>
      <c r="Q160" s="200">
        <f>'Input Data Shift B'!O193</f>
        <v>0.19333333333333333</v>
      </c>
      <c r="R160" s="200">
        <f>'Input Data Shift B'!P193</f>
        <v>0.24166666666666672</v>
      </c>
      <c r="S160" s="200">
        <f>'Input Data Shift B'!Q193</f>
        <v>0.29000000000000004</v>
      </c>
      <c r="T160" s="200">
        <f>'Input Data Shift B'!R193</f>
        <v>0</v>
      </c>
      <c r="U160" s="200">
        <f>'Input Data Shift B'!S193</f>
        <v>0</v>
      </c>
      <c r="V160" s="200">
        <f>'Input Data Shift B'!T193</f>
        <v>0</v>
      </c>
      <c r="W160" s="200">
        <f>'Input Data Shift B'!U193</f>
        <v>0</v>
      </c>
      <c r="X160" s="200">
        <f>'Input Data Shift B'!V193</f>
        <v>0</v>
      </c>
      <c r="Y160" s="200">
        <f>'Input Data Shift B'!W193</f>
        <v>0</v>
      </c>
      <c r="Z160" s="200">
        <f>'Input Data Shift B'!X193</f>
        <v>0</v>
      </c>
      <c r="AA160" s="200">
        <f>'Input Data Shift B'!Y193</f>
        <v>0</v>
      </c>
      <c r="AB160" s="200">
        <f>'Input Data Shift B'!Z193</f>
        <v>0</v>
      </c>
      <c r="AC160" s="200">
        <f>'Input Data Shift B'!AA193</f>
        <v>0</v>
      </c>
      <c r="AD160" s="200">
        <f>'Input Data Shift B'!AB193</f>
        <v>0</v>
      </c>
      <c r="AE160" s="200">
        <f>'Input Data Shift B'!AC193</f>
        <v>0</v>
      </c>
      <c r="AF160" s="200">
        <f>'Input Data Shift B'!AD193</f>
        <v>0</v>
      </c>
      <c r="AG160" s="200">
        <f>'Input Data Shift B'!AE193</f>
        <v>0</v>
      </c>
      <c r="AH160" s="200">
        <f>'Input Data Shift B'!AF193</f>
        <v>0</v>
      </c>
      <c r="AI160" s="200">
        <f>'Input Data Shift B'!AG193</f>
        <v>0</v>
      </c>
      <c r="AJ160" s="215">
        <f>'Input Data Shift B'!AH193</f>
        <v>0</v>
      </c>
      <c r="AK160" s="216">
        <f t="shared" si="42"/>
        <v>2.4650000000000003</v>
      </c>
      <c r="AL160" s="293"/>
      <c r="AM160" s="293"/>
      <c r="AN160" s="293"/>
      <c r="AO160" s="293"/>
      <c r="AP160" s="293"/>
      <c r="AQ160" s="293"/>
      <c r="AR160" s="293"/>
      <c r="AS160" s="293"/>
      <c r="AT160" s="293"/>
      <c r="AU160" s="293"/>
      <c r="AV160" s="293"/>
      <c r="AW160" s="293"/>
      <c r="AX160" s="293"/>
      <c r="AY160" s="293"/>
      <c r="AZ160" s="293"/>
      <c r="BA160" s="293"/>
      <c r="BB160" s="293"/>
      <c r="BC160" s="293"/>
      <c r="BD160" s="293"/>
      <c r="BE160" s="293"/>
      <c r="BF160" s="293"/>
      <c r="BG160" s="293"/>
      <c r="BH160" s="293"/>
      <c r="BI160" s="293"/>
      <c r="BJ160" s="293"/>
      <c r="BK160" s="293"/>
      <c r="BL160" s="293"/>
      <c r="BM160" s="293"/>
      <c r="BN160" s="293"/>
      <c r="BO160" s="293"/>
    </row>
    <row r="161" spans="1:67" ht="18.75" customHeight="1" thickBot="1">
      <c r="A161" s="587"/>
      <c r="B161" s="371" t="s">
        <v>4217</v>
      </c>
      <c r="C161" s="588"/>
      <c r="D161" s="374" t="s">
        <v>4211</v>
      </c>
      <c r="E161" s="375"/>
      <c r="F161" s="199">
        <f>'Input Data Shift B'!D194</f>
        <v>5</v>
      </c>
      <c r="G161" s="200">
        <f>'Input Data Shift B'!E194</f>
        <v>0</v>
      </c>
      <c r="H161" s="200">
        <f>'Input Data Shift B'!F194</f>
        <v>5</v>
      </c>
      <c r="I161" s="200">
        <f>'Input Data Shift B'!G194</f>
        <v>5</v>
      </c>
      <c r="J161" s="200">
        <f>'Input Data Shift B'!H194</f>
        <v>5</v>
      </c>
      <c r="K161" s="200">
        <f>'Input Data Shift B'!I194</f>
        <v>5</v>
      </c>
      <c r="L161" s="200">
        <f>'Input Data Shift B'!J194</f>
        <v>5</v>
      </c>
      <c r="M161" s="200">
        <f>'Input Data Shift B'!K194</f>
        <v>0</v>
      </c>
      <c r="N161" s="200">
        <f>'Input Data Shift B'!L194</f>
        <v>5</v>
      </c>
      <c r="O161" s="200">
        <f>'Input Data Shift B'!M194</f>
        <v>5</v>
      </c>
      <c r="P161" s="200">
        <f>'Input Data Shift B'!N194</f>
        <v>0</v>
      </c>
      <c r="Q161" s="200">
        <f>'Input Data Shift B'!O194</f>
        <v>0</v>
      </c>
      <c r="R161" s="200">
        <f>'Input Data Shift B'!P194</f>
        <v>0</v>
      </c>
      <c r="S161" s="200">
        <f>'Input Data Shift B'!Q194</f>
        <v>0</v>
      </c>
      <c r="T161" s="200">
        <f>'Input Data Shift B'!R194</f>
        <v>0</v>
      </c>
      <c r="U161" s="200">
        <f>'Input Data Shift B'!S194</f>
        <v>0</v>
      </c>
      <c r="V161" s="200">
        <f>'Input Data Shift B'!T194</f>
        <v>5</v>
      </c>
      <c r="W161" s="200">
        <f>'Input Data Shift B'!U194</f>
        <v>5</v>
      </c>
      <c r="X161" s="200">
        <f>'Input Data Shift B'!V194</f>
        <v>0</v>
      </c>
      <c r="Y161" s="200">
        <f>'Input Data Shift B'!W194</f>
        <v>0</v>
      </c>
      <c r="Z161" s="200">
        <f>'Input Data Shift B'!X194</f>
        <v>0</v>
      </c>
      <c r="AA161" s="200">
        <f>'Input Data Shift B'!Y194</f>
        <v>0</v>
      </c>
      <c r="AB161" s="200">
        <f>'Input Data Shift B'!Z194</f>
        <v>0</v>
      </c>
      <c r="AC161" s="200">
        <f>'Input Data Shift B'!AA194</f>
        <v>0</v>
      </c>
      <c r="AD161" s="200">
        <f>'Input Data Shift B'!AB194</f>
        <v>0</v>
      </c>
      <c r="AE161" s="200">
        <f>'Input Data Shift B'!AC194</f>
        <v>0</v>
      </c>
      <c r="AF161" s="200">
        <f>'Input Data Shift B'!AD194</f>
        <v>0</v>
      </c>
      <c r="AG161" s="200">
        <f>'Input Data Shift B'!AE194</f>
        <v>0</v>
      </c>
      <c r="AH161" s="200">
        <f>'Input Data Shift B'!AF194</f>
        <v>0</v>
      </c>
      <c r="AI161" s="200">
        <f>'Input Data Shift B'!AG194</f>
        <v>0</v>
      </c>
      <c r="AJ161" s="215">
        <f>'Input Data Shift B'!AH194</f>
        <v>0</v>
      </c>
      <c r="AK161" s="216">
        <f t="shared" si="42"/>
        <v>50</v>
      </c>
      <c r="AL161" s="293"/>
      <c r="AM161" s="293"/>
      <c r="AN161" s="293"/>
      <c r="AO161" s="293"/>
      <c r="AP161" s="293"/>
      <c r="AQ161" s="293"/>
      <c r="AR161" s="293"/>
      <c r="AS161" s="293"/>
      <c r="AT161" s="293"/>
      <c r="AU161" s="293"/>
      <c r="AV161" s="293"/>
      <c r="AW161" s="293"/>
      <c r="AX161" s="293"/>
      <c r="AY161" s="293"/>
      <c r="AZ161" s="293"/>
      <c r="BA161" s="293"/>
      <c r="BB161" s="293"/>
      <c r="BC161" s="293"/>
      <c r="BD161" s="293"/>
      <c r="BE161" s="293"/>
      <c r="BF161" s="293"/>
      <c r="BG161" s="293"/>
      <c r="BH161" s="293"/>
      <c r="BI161" s="293"/>
      <c r="BJ161" s="293"/>
      <c r="BK161" s="293"/>
      <c r="BL161" s="293"/>
      <c r="BM161" s="293"/>
      <c r="BN161" s="293"/>
      <c r="BO161" s="293"/>
    </row>
    <row r="162" spans="1:67" ht="18.600000000000001" customHeight="1" thickBot="1">
      <c r="A162" s="587"/>
      <c r="B162" s="371" t="s">
        <v>4217</v>
      </c>
      <c r="C162" s="588"/>
      <c r="D162" s="374" t="s">
        <v>4212</v>
      </c>
      <c r="E162" s="375"/>
      <c r="F162" s="199">
        <f>'Input Data Shift B'!D195</f>
        <v>5</v>
      </c>
      <c r="G162" s="200">
        <f>'Input Data Shift B'!E195</f>
        <v>0</v>
      </c>
      <c r="H162" s="200">
        <f>'Input Data Shift B'!F195</f>
        <v>5</v>
      </c>
      <c r="I162" s="200">
        <f>'Input Data Shift B'!G195</f>
        <v>5</v>
      </c>
      <c r="J162" s="200">
        <f>'Input Data Shift B'!H195</f>
        <v>5</v>
      </c>
      <c r="K162" s="200">
        <f>'Input Data Shift B'!I195</f>
        <v>5</v>
      </c>
      <c r="L162" s="200">
        <f>'Input Data Shift B'!J195</f>
        <v>5</v>
      </c>
      <c r="M162" s="200">
        <f>'Input Data Shift B'!K195</f>
        <v>0</v>
      </c>
      <c r="N162" s="200">
        <f>'Input Data Shift B'!L195</f>
        <v>5</v>
      </c>
      <c r="O162" s="200">
        <f>'Input Data Shift B'!M195</f>
        <v>5</v>
      </c>
      <c r="P162" s="200">
        <f>'Input Data Shift B'!N195</f>
        <v>5</v>
      </c>
      <c r="Q162" s="200">
        <f>'Input Data Shift B'!O195</f>
        <v>5</v>
      </c>
      <c r="R162" s="200">
        <f>'Input Data Shift B'!P195</f>
        <v>5</v>
      </c>
      <c r="S162" s="200">
        <f>'Input Data Shift B'!Q195</f>
        <v>5</v>
      </c>
      <c r="T162" s="200">
        <f>'Input Data Shift B'!R195</f>
        <v>0</v>
      </c>
      <c r="U162" s="200">
        <f>'Input Data Shift B'!S195</f>
        <v>0</v>
      </c>
      <c r="V162" s="200">
        <f>'Input Data Shift B'!T195</f>
        <v>5</v>
      </c>
      <c r="W162" s="200">
        <f>'Input Data Shift B'!U195</f>
        <v>5</v>
      </c>
      <c r="X162" s="200">
        <f>'Input Data Shift B'!V195</f>
        <v>0</v>
      </c>
      <c r="Y162" s="200">
        <f>'Input Data Shift B'!W195</f>
        <v>0</v>
      </c>
      <c r="Z162" s="200">
        <f>'Input Data Shift B'!X195</f>
        <v>0</v>
      </c>
      <c r="AA162" s="200">
        <f>'Input Data Shift B'!Y195</f>
        <v>0</v>
      </c>
      <c r="AB162" s="200">
        <f>'Input Data Shift B'!Z195</f>
        <v>0</v>
      </c>
      <c r="AC162" s="200">
        <f>'Input Data Shift B'!AA195</f>
        <v>0</v>
      </c>
      <c r="AD162" s="200">
        <f>'Input Data Shift B'!AB195</f>
        <v>0</v>
      </c>
      <c r="AE162" s="200">
        <f>'Input Data Shift B'!AC195</f>
        <v>0</v>
      </c>
      <c r="AF162" s="200">
        <f>'Input Data Shift B'!AD195</f>
        <v>0</v>
      </c>
      <c r="AG162" s="200">
        <f>'Input Data Shift B'!AE195</f>
        <v>0</v>
      </c>
      <c r="AH162" s="200">
        <f>'Input Data Shift B'!AF195</f>
        <v>0</v>
      </c>
      <c r="AI162" s="200">
        <f>'Input Data Shift B'!AG195</f>
        <v>0</v>
      </c>
      <c r="AJ162" s="215">
        <f>'Input Data Shift B'!AH195</f>
        <v>0</v>
      </c>
      <c r="AK162" s="216">
        <f t="shared" si="42"/>
        <v>70</v>
      </c>
      <c r="AL162" s="293"/>
      <c r="AM162" s="293"/>
      <c r="AN162" s="293"/>
      <c r="AO162" s="293"/>
      <c r="AP162" s="293"/>
      <c r="AQ162" s="293"/>
      <c r="AR162" s="293"/>
      <c r="AS162" s="293"/>
      <c r="AT162" s="293"/>
      <c r="AU162" s="293"/>
      <c r="AV162" s="293"/>
      <c r="AW162" s="293"/>
      <c r="AX162" s="293"/>
      <c r="AY162" s="293"/>
      <c r="AZ162" s="293"/>
      <c r="BA162" s="293"/>
      <c r="BB162" s="293"/>
      <c r="BC162" s="293"/>
      <c r="BD162" s="293"/>
      <c r="BE162" s="293"/>
      <c r="BF162" s="293"/>
      <c r="BG162" s="293"/>
      <c r="BH162" s="293"/>
      <c r="BI162" s="293"/>
      <c r="BJ162" s="293"/>
      <c r="BK162" s="293"/>
      <c r="BL162" s="293"/>
      <c r="BM162" s="293"/>
      <c r="BN162" s="293"/>
      <c r="BO162" s="293"/>
    </row>
    <row r="163" spans="1:67" ht="18.600000000000001" customHeight="1" thickBot="1">
      <c r="A163" s="587"/>
      <c r="B163" s="371" t="s">
        <v>4217</v>
      </c>
      <c r="C163" s="588"/>
      <c r="D163" s="374" t="s">
        <v>28</v>
      </c>
      <c r="E163" s="375"/>
      <c r="F163" s="199">
        <f>'Input Data Shift B'!D196</f>
        <v>5</v>
      </c>
      <c r="G163" s="200">
        <f>'Input Data Shift B'!E196</f>
        <v>0</v>
      </c>
      <c r="H163" s="200">
        <f>'Input Data Shift B'!F196</f>
        <v>5</v>
      </c>
      <c r="I163" s="200">
        <f>'Input Data Shift B'!G196</f>
        <v>5</v>
      </c>
      <c r="J163" s="200">
        <f>'Input Data Shift B'!H196</f>
        <v>5</v>
      </c>
      <c r="K163" s="200">
        <f>'Input Data Shift B'!I196</f>
        <v>5</v>
      </c>
      <c r="L163" s="200">
        <f>'Input Data Shift B'!J196</f>
        <v>7.5</v>
      </c>
      <c r="M163" s="200">
        <f>'Input Data Shift B'!K196</f>
        <v>0</v>
      </c>
      <c r="N163" s="200">
        <f>'Input Data Shift B'!L196</f>
        <v>5</v>
      </c>
      <c r="O163" s="200">
        <f>'Input Data Shift B'!M196</f>
        <v>5</v>
      </c>
      <c r="P163" s="200">
        <f>'Input Data Shift B'!N196</f>
        <v>5</v>
      </c>
      <c r="Q163" s="200">
        <f>'Input Data Shift B'!O196</f>
        <v>5</v>
      </c>
      <c r="R163" s="200">
        <f>'Input Data Shift B'!P196</f>
        <v>5</v>
      </c>
      <c r="S163" s="200">
        <f>'Input Data Shift B'!Q196</f>
        <v>5</v>
      </c>
      <c r="T163" s="200">
        <f>'Input Data Shift B'!R196</f>
        <v>0</v>
      </c>
      <c r="U163" s="200">
        <f>'Input Data Shift B'!S196</f>
        <v>0</v>
      </c>
      <c r="V163" s="200">
        <f>'Input Data Shift B'!T196</f>
        <v>5</v>
      </c>
      <c r="W163" s="200">
        <f>'Input Data Shift B'!U196</f>
        <v>5</v>
      </c>
      <c r="X163" s="200">
        <f>'Input Data Shift B'!V196</f>
        <v>0</v>
      </c>
      <c r="Y163" s="200">
        <f>'Input Data Shift B'!W196</f>
        <v>0</v>
      </c>
      <c r="Z163" s="200">
        <f>'Input Data Shift B'!X196</f>
        <v>0</v>
      </c>
      <c r="AA163" s="200">
        <f>'Input Data Shift B'!Y196</f>
        <v>0</v>
      </c>
      <c r="AB163" s="200">
        <f>'Input Data Shift B'!Z196</f>
        <v>0</v>
      </c>
      <c r="AC163" s="200">
        <f>'Input Data Shift B'!AA196</f>
        <v>0</v>
      </c>
      <c r="AD163" s="200">
        <f>'Input Data Shift B'!AB196</f>
        <v>0</v>
      </c>
      <c r="AE163" s="200">
        <f>'Input Data Shift B'!AC196</f>
        <v>0</v>
      </c>
      <c r="AF163" s="200">
        <f>'Input Data Shift B'!AD196</f>
        <v>0</v>
      </c>
      <c r="AG163" s="200">
        <f>'Input Data Shift B'!AE196</f>
        <v>0</v>
      </c>
      <c r="AH163" s="200">
        <f>'Input Data Shift B'!AF196</f>
        <v>0</v>
      </c>
      <c r="AI163" s="200">
        <f>'Input Data Shift B'!AG196</f>
        <v>0</v>
      </c>
      <c r="AJ163" s="215">
        <f>'Input Data Shift B'!AH196</f>
        <v>0</v>
      </c>
      <c r="AK163" s="216">
        <f t="shared" si="42"/>
        <v>72.5</v>
      </c>
      <c r="AL163" s="293"/>
      <c r="AM163" s="293"/>
      <c r="AN163" s="293"/>
      <c r="AO163" s="293"/>
      <c r="AP163" s="293"/>
      <c r="AQ163" s="293"/>
      <c r="AR163" s="293"/>
      <c r="AS163" s="293"/>
      <c r="AT163" s="293"/>
      <c r="AU163" s="293"/>
      <c r="AV163" s="293"/>
      <c r="AW163" s="293"/>
      <c r="AX163" s="293"/>
      <c r="AY163" s="293"/>
      <c r="AZ163" s="293"/>
      <c r="BA163" s="293"/>
      <c r="BB163" s="293"/>
      <c r="BC163" s="293"/>
      <c r="BD163" s="293"/>
      <c r="BE163" s="293"/>
      <c r="BF163" s="293"/>
      <c r="BG163" s="293"/>
      <c r="BH163" s="293"/>
      <c r="BI163" s="293"/>
      <c r="BJ163" s="293"/>
      <c r="BK163" s="293"/>
      <c r="BL163" s="293"/>
      <c r="BM163" s="293"/>
      <c r="BN163" s="293"/>
      <c r="BO163" s="293"/>
    </row>
    <row r="164" spans="1:67" ht="18.75" customHeight="1" thickBot="1">
      <c r="A164" s="587"/>
      <c r="B164" s="371" t="s">
        <v>4217</v>
      </c>
      <c r="C164" s="588"/>
      <c r="D164" s="374" t="s">
        <v>4227</v>
      </c>
      <c r="E164" s="375"/>
      <c r="F164" s="199">
        <f>'Input Data Shift B'!D197</f>
        <v>0</v>
      </c>
      <c r="G164" s="200">
        <f>'Input Data Shift B'!E197</f>
        <v>0</v>
      </c>
      <c r="H164" s="200">
        <f>'Input Data Shift B'!F197</f>
        <v>0</v>
      </c>
      <c r="I164" s="200">
        <f>'Input Data Shift B'!G197</f>
        <v>0</v>
      </c>
      <c r="J164" s="200">
        <f>'Input Data Shift B'!H197</f>
        <v>0</v>
      </c>
      <c r="K164" s="200">
        <f>'Input Data Shift B'!I197</f>
        <v>0</v>
      </c>
      <c r="L164" s="200">
        <f>'Input Data Shift B'!J197</f>
        <v>0</v>
      </c>
      <c r="M164" s="200">
        <f>'Input Data Shift B'!K197</f>
        <v>0</v>
      </c>
      <c r="N164" s="200">
        <f>'Input Data Shift B'!L197</f>
        <v>0</v>
      </c>
      <c r="O164" s="200">
        <f>'Input Data Shift B'!M197</f>
        <v>0</v>
      </c>
      <c r="P164" s="200">
        <f>'Input Data Shift B'!N197</f>
        <v>0</v>
      </c>
      <c r="Q164" s="200">
        <f>'Input Data Shift B'!O197</f>
        <v>0</v>
      </c>
      <c r="R164" s="200">
        <f>'Input Data Shift B'!P197</f>
        <v>0</v>
      </c>
      <c r="S164" s="200">
        <f>'Input Data Shift B'!Q197</f>
        <v>0</v>
      </c>
      <c r="T164" s="200">
        <f>'Input Data Shift B'!R197</f>
        <v>0</v>
      </c>
      <c r="U164" s="200">
        <f>'Input Data Shift B'!S197</f>
        <v>0</v>
      </c>
      <c r="V164" s="200">
        <f>'Input Data Shift B'!T197</f>
        <v>0</v>
      </c>
      <c r="W164" s="200">
        <f>'Input Data Shift B'!U197</f>
        <v>0</v>
      </c>
      <c r="X164" s="200">
        <f>'Input Data Shift B'!V197</f>
        <v>0</v>
      </c>
      <c r="Y164" s="200">
        <f>'Input Data Shift B'!W197</f>
        <v>0</v>
      </c>
      <c r="Z164" s="200">
        <f>'Input Data Shift B'!X197</f>
        <v>0</v>
      </c>
      <c r="AA164" s="200">
        <f>'Input Data Shift B'!Y197</f>
        <v>0</v>
      </c>
      <c r="AB164" s="200">
        <f>'Input Data Shift B'!Z197</f>
        <v>0</v>
      </c>
      <c r="AC164" s="200">
        <f>'Input Data Shift B'!AA197</f>
        <v>0</v>
      </c>
      <c r="AD164" s="200">
        <f>'Input Data Shift B'!AB197</f>
        <v>0</v>
      </c>
      <c r="AE164" s="200">
        <f>'Input Data Shift B'!AC197</f>
        <v>0</v>
      </c>
      <c r="AF164" s="200">
        <f>'Input Data Shift B'!AD197</f>
        <v>0</v>
      </c>
      <c r="AG164" s="200">
        <f>'Input Data Shift B'!AE197</f>
        <v>0</v>
      </c>
      <c r="AH164" s="200">
        <f>'Input Data Shift B'!AF197</f>
        <v>0</v>
      </c>
      <c r="AI164" s="200">
        <f>'Input Data Shift B'!AG197</f>
        <v>0</v>
      </c>
      <c r="AJ164" s="215">
        <f>'Input Data Shift B'!AH197</f>
        <v>0</v>
      </c>
      <c r="AK164" s="216">
        <f t="shared" si="42"/>
        <v>0</v>
      </c>
      <c r="AL164" s="293"/>
      <c r="AM164" s="293"/>
      <c r="AN164" s="293"/>
      <c r="AO164" s="293"/>
      <c r="AP164" s="293"/>
      <c r="AQ164" s="293"/>
      <c r="AR164" s="293"/>
      <c r="AS164" s="293"/>
      <c r="AT164" s="293"/>
      <c r="AU164" s="293"/>
      <c r="AV164" s="293"/>
      <c r="AW164" s="293"/>
      <c r="AX164" s="293"/>
      <c r="AY164" s="293"/>
      <c r="AZ164" s="293"/>
      <c r="BA164" s="293"/>
      <c r="BB164" s="293"/>
      <c r="BC164" s="293"/>
      <c r="BD164" s="293"/>
      <c r="BE164" s="293"/>
      <c r="BF164" s="293"/>
      <c r="BG164" s="293"/>
      <c r="BH164" s="293"/>
      <c r="BI164" s="293"/>
      <c r="BJ164" s="293"/>
      <c r="BK164" s="293"/>
      <c r="BL164" s="293"/>
      <c r="BM164" s="293"/>
      <c r="BN164" s="293"/>
      <c r="BO164" s="293"/>
    </row>
    <row r="165" spans="1:67" ht="18.600000000000001" customHeight="1" thickBot="1">
      <c r="A165" s="587"/>
      <c r="B165" s="371" t="s">
        <v>4217</v>
      </c>
      <c r="C165" s="588"/>
      <c r="D165" s="374"/>
      <c r="E165" s="375"/>
      <c r="F165" s="199">
        <f>'Input Data Shift B'!D198</f>
        <v>0</v>
      </c>
      <c r="G165" s="200">
        <f>'Input Data Shift B'!E198</f>
        <v>0</v>
      </c>
      <c r="H165" s="200">
        <f>'Input Data Shift B'!F198</f>
        <v>0</v>
      </c>
      <c r="I165" s="200">
        <f>'Input Data Shift B'!G198</f>
        <v>0</v>
      </c>
      <c r="J165" s="200">
        <f>'Input Data Shift B'!H198</f>
        <v>0</v>
      </c>
      <c r="K165" s="200">
        <f>'Input Data Shift B'!I198</f>
        <v>0</v>
      </c>
      <c r="L165" s="200">
        <f>'Input Data Shift B'!J198</f>
        <v>0</v>
      </c>
      <c r="M165" s="200">
        <f>'Input Data Shift B'!K198</f>
        <v>0</v>
      </c>
      <c r="N165" s="200">
        <f>'Input Data Shift B'!L198</f>
        <v>0</v>
      </c>
      <c r="O165" s="200">
        <f>'Input Data Shift B'!M198</f>
        <v>0</v>
      </c>
      <c r="P165" s="200">
        <f>'Input Data Shift B'!N198</f>
        <v>0</v>
      </c>
      <c r="Q165" s="200">
        <f>'Input Data Shift B'!O198</f>
        <v>0</v>
      </c>
      <c r="R165" s="200">
        <f>'Input Data Shift B'!P198</f>
        <v>0</v>
      </c>
      <c r="S165" s="200">
        <f>'Input Data Shift B'!Q198</f>
        <v>0</v>
      </c>
      <c r="T165" s="200">
        <f>'Input Data Shift B'!R198</f>
        <v>0</v>
      </c>
      <c r="U165" s="200">
        <f>'Input Data Shift B'!S198</f>
        <v>0</v>
      </c>
      <c r="V165" s="200">
        <f>'Input Data Shift B'!T198</f>
        <v>0</v>
      </c>
      <c r="W165" s="200">
        <f>'Input Data Shift B'!U198</f>
        <v>0</v>
      </c>
      <c r="X165" s="200">
        <f>'Input Data Shift B'!V198</f>
        <v>0</v>
      </c>
      <c r="Y165" s="200">
        <f>'Input Data Shift B'!W198</f>
        <v>0</v>
      </c>
      <c r="Z165" s="200">
        <f>'Input Data Shift B'!X198</f>
        <v>0</v>
      </c>
      <c r="AA165" s="200">
        <f>'Input Data Shift B'!Y198</f>
        <v>0</v>
      </c>
      <c r="AB165" s="200">
        <f>'Input Data Shift B'!Z198</f>
        <v>0</v>
      </c>
      <c r="AC165" s="200">
        <f>'Input Data Shift B'!AA198</f>
        <v>0</v>
      </c>
      <c r="AD165" s="200">
        <f>'Input Data Shift B'!AB198</f>
        <v>0</v>
      </c>
      <c r="AE165" s="200">
        <f>'Input Data Shift B'!AC198</f>
        <v>0</v>
      </c>
      <c r="AF165" s="200">
        <f>'Input Data Shift B'!AD198</f>
        <v>0</v>
      </c>
      <c r="AG165" s="200">
        <f>'Input Data Shift B'!AE198</f>
        <v>0</v>
      </c>
      <c r="AH165" s="200">
        <f>'Input Data Shift B'!AF198</f>
        <v>0</v>
      </c>
      <c r="AI165" s="200">
        <f>'Input Data Shift B'!AG198</f>
        <v>0</v>
      </c>
      <c r="AJ165" s="215">
        <f>'Input Data Shift B'!AH198</f>
        <v>0</v>
      </c>
      <c r="AK165" s="216">
        <f t="shared" si="42"/>
        <v>0</v>
      </c>
      <c r="AL165" s="293"/>
      <c r="AM165" s="293"/>
      <c r="AN165" s="293"/>
      <c r="AO165" s="293"/>
      <c r="AP165" s="293"/>
      <c r="AQ165" s="293"/>
      <c r="AR165" s="293"/>
      <c r="AS165" s="293"/>
      <c r="AT165" s="293"/>
      <c r="AU165" s="293"/>
      <c r="AV165" s="293"/>
      <c r="AW165" s="293"/>
      <c r="AX165" s="293"/>
      <c r="AY165" s="293"/>
      <c r="AZ165" s="293"/>
      <c r="BA165" s="293"/>
      <c r="BB165" s="293"/>
      <c r="BC165" s="293"/>
      <c r="BD165" s="293"/>
      <c r="BE165" s="293"/>
      <c r="BF165" s="293"/>
      <c r="BG165" s="293"/>
      <c r="BH165" s="293"/>
      <c r="BI165" s="293"/>
      <c r="BJ165" s="293"/>
      <c r="BK165" s="293"/>
      <c r="BL165" s="293"/>
      <c r="BM165" s="293"/>
      <c r="BN165" s="293"/>
      <c r="BO165" s="293"/>
    </row>
    <row r="166" spans="1:67" ht="18.75" customHeight="1" thickBot="1">
      <c r="A166" s="587"/>
      <c r="B166" s="371" t="s">
        <v>4217</v>
      </c>
      <c r="C166" s="588"/>
      <c r="D166" s="376" t="s">
        <v>91</v>
      </c>
      <c r="E166" s="377"/>
      <c r="F166" s="378">
        <f>F100-SUM(F96,F154:F165)</f>
        <v>-3.8333333333355313E-2</v>
      </c>
      <c r="G166" s="379">
        <f t="shared" ref="G166:AJ166" si="44">G100-SUM(G96,G154:G165)</f>
        <v>0</v>
      </c>
      <c r="H166" s="379">
        <f t="shared" si="44"/>
        <v>-3.3333333333416704E-2</v>
      </c>
      <c r="I166" s="379">
        <f t="shared" si="44"/>
        <v>3.6666666666633319E-2</v>
      </c>
      <c r="J166" s="379">
        <f t="shared" si="44"/>
        <v>3.3333333333303017E-2</v>
      </c>
      <c r="K166" s="379">
        <f t="shared" si="44"/>
        <v>4.8333333333289374E-2</v>
      </c>
      <c r="L166" s="379">
        <f t="shared" si="44"/>
        <v>-1.6666666666651508E-2</v>
      </c>
      <c r="M166" s="379">
        <f t="shared" si="44"/>
        <v>0</v>
      </c>
      <c r="N166" s="379">
        <f t="shared" si="44"/>
        <v>-1.0000000000047748E-2</v>
      </c>
      <c r="O166" s="379">
        <f t="shared" si="44"/>
        <v>3.6666666666633319E-2</v>
      </c>
      <c r="P166" s="379">
        <f t="shared" si="44"/>
        <v>3.333333333318933E-2</v>
      </c>
      <c r="Q166" s="379">
        <f t="shared" si="44"/>
        <v>6.6666666666606034E-3</v>
      </c>
      <c r="R166" s="379">
        <f t="shared" si="44"/>
        <v>1.8333333333202972E-2</v>
      </c>
      <c r="S166" s="379">
        <f t="shared" si="44"/>
        <v>-4.9999999999954525E-2</v>
      </c>
      <c r="T166" s="379">
        <f t="shared" si="44"/>
        <v>0</v>
      </c>
      <c r="U166" s="379">
        <f t="shared" si="44"/>
        <v>0</v>
      </c>
      <c r="V166" s="379">
        <f t="shared" si="44"/>
        <v>4.9999999999386091E-3</v>
      </c>
      <c r="W166" s="379">
        <f t="shared" si="44"/>
        <v>4.9999999999954525E-2</v>
      </c>
      <c r="X166" s="379">
        <f t="shared" si="44"/>
        <v>0</v>
      </c>
      <c r="Y166" s="379">
        <f t="shared" si="44"/>
        <v>0</v>
      </c>
      <c r="Z166" s="379">
        <f t="shared" si="44"/>
        <v>0</v>
      </c>
      <c r="AA166" s="379">
        <f t="shared" si="44"/>
        <v>0</v>
      </c>
      <c r="AB166" s="379">
        <f t="shared" si="44"/>
        <v>0</v>
      </c>
      <c r="AC166" s="379">
        <f t="shared" si="44"/>
        <v>0</v>
      </c>
      <c r="AD166" s="379">
        <f t="shared" si="44"/>
        <v>0</v>
      </c>
      <c r="AE166" s="379">
        <f t="shared" si="44"/>
        <v>0</v>
      </c>
      <c r="AF166" s="379">
        <f t="shared" si="44"/>
        <v>0</v>
      </c>
      <c r="AG166" s="379">
        <f t="shared" si="44"/>
        <v>0</v>
      </c>
      <c r="AH166" s="379">
        <f t="shared" si="44"/>
        <v>0</v>
      </c>
      <c r="AI166" s="379">
        <f t="shared" si="44"/>
        <v>0</v>
      </c>
      <c r="AJ166" s="380">
        <f t="shared" si="44"/>
        <v>0</v>
      </c>
      <c r="AK166" s="381"/>
      <c r="AL166" s="293"/>
      <c r="AM166" s="293"/>
      <c r="AN166" s="293"/>
      <c r="AO166" s="293"/>
      <c r="AP166" s="293"/>
      <c r="AQ166" s="293"/>
      <c r="AR166" s="293"/>
      <c r="AS166" s="293"/>
      <c r="AT166" s="293"/>
      <c r="AU166" s="293"/>
      <c r="AV166" s="293"/>
      <c r="AW166" s="293"/>
      <c r="AX166" s="293"/>
      <c r="AY166" s="293"/>
      <c r="AZ166" s="293"/>
      <c r="BA166" s="293"/>
      <c r="BB166" s="293"/>
      <c r="BC166" s="293"/>
      <c r="BD166" s="293"/>
      <c r="BE166" s="293"/>
      <c r="BF166" s="293"/>
      <c r="BG166" s="293"/>
      <c r="BH166" s="293"/>
      <c r="BI166" s="293"/>
      <c r="BJ166" s="293"/>
      <c r="BK166" s="293"/>
      <c r="BL166" s="293"/>
      <c r="BM166" s="293"/>
      <c r="BN166" s="293"/>
      <c r="BO166" s="293"/>
    </row>
    <row r="167" spans="1:67" ht="15.75" thickBot="1">
      <c r="A167" s="587"/>
      <c r="B167" s="371"/>
    </row>
    <row r="168" spans="1:67" ht="18.75" customHeight="1" thickBot="1">
      <c r="A168" s="587"/>
      <c r="B168" s="371" t="s">
        <v>4218</v>
      </c>
      <c r="C168" s="588" t="s">
        <v>92</v>
      </c>
      <c r="D168" s="372" t="s">
        <v>89</v>
      </c>
      <c r="E168" s="373"/>
      <c r="F168" s="201">
        <f>'Input Data Shift B'!D202</f>
        <v>0</v>
      </c>
      <c r="G168" s="202">
        <f>'Input Data Shift B'!E202</f>
        <v>0</v>
      </c>
      <c r="H168" s="202">
        <f>'Input Data Shift B'!F202</f>
        <v>1.25</v>
      </c>
      <c r="I168" s="202">
        <f>'Input Data Shift B'!G202</f>
        <v>0</v>
      </c>
      <c r="J168" s="202">
        <f>'Input Data Shift B'!H202</f>
        <v>0</v>
      </c>
      <c r="K168" s="202">
        <f>'Input Data Shift B'!I202</f>
        <v>2.5</v>
      </c>
      <c r="L168" s="202">
        <f>'Input Data Shift B'!J202</f>
        <v>0</v>
      </c>
      <c r="M168" s="202">
        <f>'Input Data Shift B'!K202</f>
        <v>0</v>
      </c>
      <c r="N168" s="202">
        <f>'Input Data Shift B'!L202</f>
        <v>0</v>
      </c>
      <c r="O168" s="202">
        <f>'Input Data Shift B'!M202</f>
        <v>3.1</v>
      </c>
      <c r="P168" s="202">
        <f>'Input Data Shift B'!N202</f>
        <v>0</v>
      </c>
      <c r="Q168" s="202">
        <f>'Input Data Shift B'!O202</f>
        <v>0</v>
      </c>
      <c r="R168" s="202">
        <f>'Input Data Shift B'!P202</f>
        <v>0</v>
      </c>
      <c r="S168" s="202">
        <f>'Input Data Shift B'!Q202</f>
        <v>0</v>
      </c>
      <c r="T168" s="202">
        <f>'Input Data Shift B'!R202</f>
        <v>0</v>
      </c>
      <c r="U168" s="202">
        <f>'Input Data Shift B'!S202</f>
        <v>0</v>
      </c>
      <c r="V168" s="202">
        <f>'Input Data Shift B'!T202</f>
        <v>0</v>
      </c>
      <c r="W168" s="202">
        <f>'Input Data Shift B'!U202</f>
        <v>0</v>
      </c>
      <c r="X168" s="202">
        <f>'Input Data Shift B'!V202</f>
        <v>0</v>
      </c>
      <c r="Y168" s="202">
        <f>'Input Data Shift B'!W202</f>
        <v>0</v>
      </c>
      <c r="Z168" s="202">
        <f>'Input Data Shift B'!X202</f>
        <v>0</v>
      </c>
      <c r="AA168" s="202">
        <f>'Input Data Shift B'!Y202</f>
        <v>0</v>
      </c>
      <c r="AB168" s="202">
        <f>'Input Data Shift B'!Z202</f>
        <v>0</v>
      </c>
      <c r="AC168" s="202">
        <f>'Input Data Shift B'!AA202</f>
        <v>0</v>
      </c>
      <c r="AD168" s="202">
        <f>'Input Data Shift B'!AB202</f>
        <v>0</v>
      </c>
      <c r="AE168" s="202">
        <f>'Input Data Shift B'!AC202</f>
        <v>0</v>
      </c>
      <c r="AF168" s="202">
        <f>'Input Data Shift B'!AD202</f>
        <v>0</v>
      </c>
      <c r="AG168" s="202">
        <f>'Input Data Shift B'!AE202</f>
        <v>0</v>
      </c>
      <c r="AH168" s="202">
        <f>'Input Data Shift B'!AF202</f>
        <v>0</v>
      </c>
      <c r="AI168" s="202">
        <f>'Input Data Shift B'!AG202</f>
        <v>0</v>
      </c>
      <c r="AJ168" s="217">
        <f>'Input Data Shift B'!AH202</f>
        <v>0</v>
      </c>
      <c r="AK168" s="217">
        <f t="shared" ref="AK168:AK179" si="45">+SUM(F168:AJ168)</f>
        <v>6.85</v>
      </c>
      <c r="AL168" s="293"/>
      <c r="AM168" s="293"/>
      <c r="AN168" s="293"/>
      <c r="AO168" s="293"/>
      <c r="AP168" s="293"/>
      <c r="AQ168" s="293"/>
      <c r="AR168" s="293"/>
      <c r="AS168" s="293"/>
      <c r="AT168" s="293"/>
      <c r="AU168" s="293"/>
      <c r="AV168" s="293"/>
      <c r="AW168" s="293"/>
      <c r="AX168" s="293"/>
      <c r="AY168" s="293"/>
      <c r="AZ168" s="293"/>
      <c r="BA168" s="293"/>
      <c r="BB168" s="293"/>
      <c r="BC168" s="293"/>
      <c r="BD168" s="293"/>
      <c r="BE168" s="293"/>
      <c r="BF168" s="293"/>
      <c r="BG168" s="293"/>
      <c r="BH168" s="293"/>
      <c r="BI168" s="293"/>
      <c r="BJ168" s="293"/>
      <c r="BK168" s="293"/>
      <c r="BL168" s="293"/>
      <c r="BM168" s="293"/>
      <c r="BN168" s="293"/>
      <c r="BO168" s="293"/>
    </row>
    <row r="169" spans="1:67" ht="18.75" customHeight="1" thickBot="1">
      <c r="A169" s="587"/>
      <c r="B169" s="371" t="s">
        <v>4218</v>
      </c>
      <c r="C169" s="588"/>
      <c r="D169" s="374" t="s">
        <v>90</v>
      </c>
      <c r="E169" s="375"/>
      <c r="F169" s="203">
        <f>'Input Data Shift B'!D203</f>
        <v>1.2133333333333334</v>
      </c>
      <c r="G169" s="204">
        <f>'Input Data Shift B'!E203</f>
        <v>0</v>
      </c>
      <c r="H169" s="204">
        <f>'Input Data Shift B'!F203</f>
        <v>1.175</v>
      </c>
      <c r="I169" s="204">
        <f>'Input Data Shift B'!G203</f>
        <v>0.96666666666666667</v>
      </c>
      <c r="J169" s="204">
        <f>'Input Data Shift B'!H203</f>
        <v>2.5416666666666665</v>
      </c>
      <c r="K169" s="204">
        <f>'Input Data Shift B'!I203</f>
        <v>2.6166666666666667</v>
      </c>
      <c r="L169" s="204">
        <f>'Input Data Shift B'!J203</f>
        <v>0</v>
      </c>
      <c r="M169" s="204">
        <f>'Input Data Shift B'!K203</f>
        <v>0</v>
      </c>
      <c r="N169" s="204">
        <f>'Input Data Shift B'!L203</f>
        <v>0.86</v>
      </c>
      <c r="O169" s="204">
        <f>'Input Data Shift B'!M203</f>
        <v>1.0833333333333333</v>
      </c>
      <c r="P169" s="204">
        <f>'Input Data Shift B'!N203</f>
        <v>0.92500000000000004</v>
      </c>
      <c r="Q169" s="204">
        <f>'Input Data Shift B'!O203</f>
        <v>4.8499999999999996</v>
      </c>
      <c r="R169" s="204">
        <f>'Input Data Shift B'!P203</f>
        <v>0.68333333333333335</v>
      </c>
      <c r="S169" s="204">
        <f>'Input Data Shift B'!Q203</f>
        <v>0.625</v>
      </c>
      <c r="T169" s="204">
        <f>'Input Data Shift B'!R203</f>
        <v>0</v>
      </c>
      <c r="U169" s="204">
        <f>'Input Data Shift B'!S203</f>
        <v>0</v>
      </c>
      <c r="V169" s="204">
        <f>'Input Data Shift B'!T203</f>
        <v>0</v>
      </c>
      <c r="W169" s="204">
        <f>'Input Data Shift B'!U203</f>
        <v>1.6666666666666667</v>
      </c>
      <c r="X169" s="204">
        <f>'Input Data Shift B'!V203</f>
        <v>0</v>
      </c>
      <c r="Y169" s="204">
        <f>'Input Data Shift B'!W203</f>
        <v>0</v>
      </c>
      <c r="Z169" s="204">
        <f>'Input Data Shift B'!X203</f>
        <v>0</v>
      </c>
      <c r="AA169" s="204">
        <f>'Input Data Shift B'!Y203</f>
        <v>0</v>
      </c>
      <c r="AB169" s="204">
        <f>'Input Data Shift B'!Z203</f>
        <v>0</v>
      </c>
      <c r="AC169" s="204">
        <f>'Input Data Shift B'!AA203</f>
        <v>0</v>
      </c>
      <c r="AD169" s="204">
        <f>'Input Data Shift B'!AB203</f>
        <v>0</v>
      </c>
      <c r="AE169" s="204">
        <f>'Input Data Shift B'!AC203</f>
        <v>0</v>
      </c>
      <c r="AF169" s="204">
        <f>'Input Data Shift B'!AD203</f>
        <v>0</v>
      </c>
      <c r="AG169" s="204">
        <f>'Input Data Shift B'!AE203</f>
        <v>0</v>
      </c>
      <c r="AH169" s="204">
        <f>'Input Data Shift B'!AF203</f>
        <v>0</v>
      </c>
      <c r="AI169" s="204">
        <f>'Input Data Shift B'!AG203</f>
        <v>0</v>
      </c>
      <c r="AJ169" s="218">
        <f>'Input Data Shift B'!AH203</f>
        <v>0</v>
      </c>
      <c r="AK169" s="218">
        <f t="shared" si="45"/>
        <v>19.206666666666671</v>
      </c>
      <c r="AL169" s="293"/>
      <c r="AM169" s="293"/>
      <c r="AN169" s="293"/>
      <c r="AO169" s="293"/>
      <c r="AP169" s="293"/>
      <c r="AQ169" s="293"/>
      <c r="AR169" s="293"/>
      <c r="AS169" s="293"/>
      <c r="AT169" s="293"/>
      <c r="AU169" s="293"/>
      <c r="AV169" s="293"/>
      <c r="AW169" s="293"/>
      <c r="AX169" s="293"/>
      <c r="AY169" s="293"/>
      <c r="AZ169" s="293"/>
      <c r="BA169" s="293"/>
      <c r="BB169" s="293"/>
      <c r="BC169" s="293"/>
      <c r="BD169" s="293"/>
      <c r="BE169" s="293"/>
      <c r="BF169" s="293"/>
      <c r="BG169" s="293"/>
      <c r="BH169" s="293"/>
      <c r="BI169" s="293"/>
      <c r="BJ169" s="293"/>
      <c r="BK169" s="293"/>
      <c r="BL169" s="293"/>
      <c r="BM169" s="293"/>
      <c r="BN169" s="293"/>
      <c r="BO169" s="293"/>
    </row>
    <row r="170" spans="1:67" ht="18.75" customHeight="1" thickBot="1">
      <c r="A170" s="587"/>
      <c r="B170" s="371" t="s">
        <v>4218</v>
      </c>
      <c r="C170" s="588"/>
      <c r="D170" s="374" t="s">
        <v>4209</v>
      </c>
      <c r="E170" s="375"/>
      <c r="F170" s="203">
        <f>'Input Data Shift B'!D204</f>
        <v>1.3333333333333333</v>
      </c>
      <c r="G170" s="204">
        <f>'Input Data Shift B'!E204</f>
        <v>0</v>
      </c>
      <c r="H170" s="204">
        <f>'Input Data Shift B'!F204</f>
        <v>1.6666666666666667</v>
      </c>
      <c r="I170" s="204">
        <f>'Input Data Shift B'!G204</f>
        <v>1.6666666666666667</v>
      </c>
      <c r="J170" s="204">
        <f>'Input Data Shift B'!H204</f>
        <v>1.6666666666666667</v>
      </c>
      <c r="K170" s="204">
        <f>'Input Data Shift B'!I204</f>
        <v>1.6666666666666667</v>
      </c>
      <c r="L170" s="204">
        <f>'Input Data Shift B'!J204</f>
        <v>0</v>
      </c>
      <c r="M170" s="204">
        <f>'Input Data Shift B'!K204</f>
        <v>0</v>
      </c>
      <c r="N170" s="204">
        <f>'Input Data Shift B'!L204</f>
        <v>2</v>
      </c>
      <c r="O170" s="204">
        <f>'Input Data Shift B'!M204</f>
        <v>2.5</v>
      </c>
      <c r="P170" s="204">
        <f>'Input Data Shift B'!N204</f>
        <v>2.5</v>
      </c>
      <c r="Q170" s="204">
        <f>'Input Data Shift B'!O204</f>
        <v>2.5</v>
      </c>
      <c r="R170" s="204">
        <f>'Input Data Shift B'!P204</f>
        <v>1.6666666666666667</v>
      </c>
      <c r="S170" s="204">
        <f>'Input Data Shift B'!Q204</f>
        <v>1.6666666666666667</v>
      </c>
      <c r="T170" s="204">
        <f>'Input Data Shift B'!R204</f>
        <v>0</v>
      </c>
      <c r="U170" s="204">
        <f>'Input Data Shift B'!S204</f>
        <v>0</v>
      </c>
      <c r="V170" s="204">
        <f>'Input Data Shift B'!T204</f>
        <v>0.45833333333333331</v>
      </c>
      <c r="W170" s="204">
        <f>'Input Data Shift B'!U204</f>
        <v>2.5</v>
      </c>
      <c r="X170" s="204">
        <f>'Input Data Shift B'!V204</f>
        <v>0</v>
      </c>
      <c r="Y170" s="204">
        <f>'Input Data Shift B'!W204</f>
        <v>0</v>
      </c>
      <c r="Z170" s="204">
        <f>'Input Data Shift B'!X204</f>
        <v>0</v>
      </c>
      <c r="AA170" s="204">
        <f>'Input Data Shift B'!Y204</f>
        <v>0</v>
      </c>
      <c r="AB170" s="204">
        <f>'Input Data Shift B'!Z204</f>
        <v>0</v>
      </c>
      <c r="AC170" s="204">
        <f>'Input Data Shift B'!AA204</f>
        <v>0</v>
      </c>
      <c r="AD170" s="204">
        <f>'Input Data Shift B'!AB204</f>
        <v>0</v>
      </c>
      <c r="AE170" s="204">
        <f>'Input Data Shift B'!AC204</f>
        <v>0</v>
      </c>
      <c r="AF170" s="204">
        <f>'Input Data Shift B'!AD204</f>
        <v>0</v>
      </c>
      <c r="AG170" s="204">
        <f>'Input Data Shift B'!AE204</f>
        <v>0</v>
      </c>
      <c r="AH170" s="204">
        <f>'Input Data Shift B'!AF204</f>
        <v>0</v>
      </c>
      <c r="AI170" s="204">
        <f>'Input Data Shift B'!AG204</f>
        <v>0</v>
      </c>
      <c r="AJ170" s="218">
        <f>'Input Data Shift B'!AH204</f>
        <v>0</v>
      </c>
      <c r="AK170" s="218">
        <f t="shared" si="45"/>
        <v>23.791666666666668</v>
      </c>
      <c r="AL170" s="293"/>
      <c r="AM170" s="293"/>
      <c r="AN170" s="293"/>
      <c r="AO170" s="293"/>
      <c r="AP170" s="293"/>
      <c r="AQ170" s="293"/>
      <c r="AR170" s="293"/>
      <c r="AS170" s="293"/>
      <c r="AT170" s="293"/>
      <c r="AU170" s="293"/>
      <c r="AV170" s="293"/>
      <c r="AW170" s="293"/>
      <c r="AX170" s="293"/>
      <c r="AY170" s="293"/>
      <c r="AZ170" s="293"/>
      <c r="BA170" s="293"/>
      <c r="BB170" s="293"/>
      <c r="BC170" s="293"/>
      <c r="BD170" s="293"/>
      <c r="BE170" s="293"/>
      <c r="BF170" s="293"/>
      <c r="BG170" s="293"/>
      <c r="BH170" s="293"/>
      <c r="BI170" s="293"/>
      <c r="BJ170" s="293"/>
      <c r="BK170" s="293"/>
      <c r="BL170" s="293"/>
      <c r="BM170" s="293"/>
      <c r="BN170" s="293"/>
      <c r="BO170" s="293"/>
    </row>
    <row r="171" spans="1:67" ht="18.75" customHeight="1" thickBot="1">
      <c r="A171" s="587"/>
      <c r="B171" s="371" t="s">
        <v>4218</v>
      </c>
      <c r="C171" s="588"/>
      <c r="D171" s="374" t="s">
        <v>5461</v>
      </c>
      <c r="E171" s="375"/>
      <c r="F171" s="203">
        <f>'Input Data Shift B'!D205</f>
        <v>0</v>
      </c>
      <c r="G171" s="204">
        <f>'Input Data Shift B'!E205</f>
        <v>0</v>
      </c>
      <c r="H171" s="204">
        <f>'Input Data Shift B'!F205</f>
        <v>0</v>
      </c>
      <c r="I171" s="204">
        <f>'Input Data Shift B'!G205</f>
        <v>0</v>
      </c>
      <c r="J171" s="204">
        <f>'Input Data Shift B'!H205</f>
        <v>0</v>
      </c>
      <c r="K171" s="204">
        <f>'Input Data Shift B'!I205</f>
        <v>0</v>
      </c>
      <c r="L171" s="204">
        <f>'Input Data Shift B'!J205</f>
        <v>0</v>
      </c>
      <c r="M171" s="204">
        <f>'Input Data Shift B'!K205</f>
        <v>0</v>
      </c>
      <c r="N171" s="204">
        <f>'Input Data Shift B'!L205</f>
        <v>0</v>
      </c>
      <c r="O171" s="204">
        <f>'Input Data Shift B'!M205</f>
        <v>0</v>
      </c>
      <c r="P171" s="204">
        <f>'Input Data Shift B'!N205</f>
        <v>0</v>
      </c>
      <c r="Q171" s="204">
        <f>'Input Data Shift B'!O205</f>
        <v>0</v>
      </c>
      <c r="R171" s="204">
        <f>'Input Data Shift B'!P205</f>
        <v>0</v>
      </c>
      <c r="S171" s="204">
        <f>'Input Data Shift B'!Q205</f>
        <v>0</v>
      </c>
      <c r="T171" s="204">
        <f>'Input Data Shift B'!R205</f>
        <v>0</v>
      </c>
      <c r="U171" s="204">
        <f>'Input Data Shift B'!S205</f>
        <v>0</v>
      </c>
      <c r="V171" s="204">
        <f>'Input Data Shift B'!T205</f>
        <v>0</v>
      </c>
      <c r="W171" s="204">
        <f>'Input Data Shift B'!U205</f>
        <v>0</v>
      </c>
      <c r="X171" s="204">
        <f>'Input Data Shift B'!V205</f>
        <v>0</v>
      </c>
      <c r="Y171" s="204">
        <f>'Input Data Shift B'!W205</f>
        <v>0</v>
      </c>
      <c r="Z171" s="204">
        <f>'Input Data Shift B'!X205</f>
        <v>0</v>
      </c>
      <c r="AA171" s="204">
        <f>'Input Data Shift B'!Y205</f>
        <v>0</v>
      </c>
      <c r="AB171" s="204">
        <f>'Input Data Shift B'!Z205</f>
        <v>0</v>
      </c>
      <c r="AC171" s="204">
        <f>'Input Data Shift B'!AA205</f>
        <v>0</v>
      </c>
      <c r="AD171" s="204">
        <f>'Input Data Shift B'!AB205</f>
        <v>0</v>
      </c>
      <c r="AE171" s="204">
        <f>'Input Data Shift B'!AC205</f>
        <v>0</v>
      </c>
      <c r="AF171" s="204">
        <f>'Input Data Shift B'!AD205</f>
        <v>0</v>
      </c>
      <c r="AG171" s="204">
        <f>'Input Data Shift B'!AE205</f>
        <v>0</v>
      </c>
      <c r="AH171" s="204">
        <f>'Input Data Shift B'!AF205</f>
        <v>0</v>
      </c>
      <c r="AI171" s="204">
        <f>'Input Data Shift B'!AG205</f>
        <v>0</v>
      </c>
      <c r="AJ171" s="218">
        <f>'Input Data Shift B'!AH205</f>
        <v>0</v>
      </c>
      <c r="AK171" s="218">
        <f t="shared" si="45"/>
        <v>0</v>
      </c>
      <c r="AL171" s="293"/>
      <c r="AM171" s="293"/>
      <c r="AN171" s="293"/>
      <c r="AO171" s="293"/>
      <c r="AP171" s="293"/>
      <c r="AQ171" s="293"/>
      <c r="AR171" s="293"/>
      <c r="AS171" s="293"/>
      <c r="AT171" s="293"/>
      <c r="AU171" s="293"/>
      <c r="AV171" s="293"/>
      <c r="AW171" s="293"/>
      <c r="AX171" s="293"/>
      <c r="AY171" s="293"/>
      <c r="AZ171" s="293"/>
      <c r="BA171" s="293"/>
      <c r="BB171" s="293"/>
      <c r="BC171" s="293"/>
      <c r="BD171" s="293"/>
      <c r="BE171" s="293"/>
      <c r="BF171" s="293"/>
      <c r="BG171" s="293"/>
      <c r="BH171" s="293"/>
      <c r="BI171" s="293"/>
      <c r="BJ171" s="293"/>
      <c r="BK171" s="293"/>
      <c r="BL171" s="293"/>
      <c r="BM171" s="293"/>
      <c r="BN171" s="293"/>
      <c r="BO171" s="293"/>
    </row>
    <row r="172" spans="1:67" ht="18.75" customHeight="1" thickBot="1">
      <c r="A172" s="587"/>
      <c r="B172" s="371" t="s">
        <v>4218</v>
      </c>
      <c r="C172" s="588"/>
      <c r="D172" s="374" t="s">
        <v>5462</v>
      </c>
      <c r="E172" s="375"/>
      <c r="F172" s="203">
        <f>'Input Data Shift B'!D206</f>
        <v>0</v>
      </c>
      <c r="G172" s="204">
        <f>'Input Data Shift B'!E206</f>
        <v>0</v>
      </c>
      <c r="H172" s="204">
        <f>'Input Data Shift B'!F206</f>
        <v>0</v>
      </c>
      <c r="I172" s="204">
        <f>'Input Data Shift B'!G206</f>
        <v>0</v>
      </c>
      <c r="J172" s="204">
        <f>'Input Data Shift B'!H206</f>
        <v>0</v>
      </c>
      <c r="K172" s="204">
        <f>'Input Data Shift B'!I206</f>
        <v>0</v>
      </c>
      <c r="L172" s="204">
        <f>'Input Data Shift B'!J206</f>
        <v>0</v>
      </c>
      <c r="M172" s="204">
        <f>'Input Data Shift B'!K206</f>
        <v>0</v>
      </c>
      <c r="N172" s="204">
        <f>'Input Data Shift B'!L206</f>
        <v>0</v>
      </c>
      <c r="O172" s="204">
        <f>'Input Data Shift B'!M206</f>
        <v>0</v>
      </c>
      <c r="P172" s="204">
        <f>'Input Data Shift B'!N206</f>
        <v>0</v>
      </c>
      <c r="Q172" s="204">
        <f>'Input Data Shift B'!O206</f>
        <v>0</v>
      </c>
      <c r="R172" s="204">
        <f>'Input Data Shift B'!P206</f>
        <v>0</v>
      </c>
      <c r="S172" s="204">
        <f>'Input Data Shift B'!Q206</f>
        <v>0</v>
      </c>
      <c r="T172" s="204">
        <f>'Input Data Shift B'!R206</f>
        <v>0</v>
      </c>
      <c r="U172" s="204">
        <f>'Input Data Shift B'!S206</f>
        <v>0</v>
      </c>
      <c r="V172" s="204">
        <f>'Input Data Shift B'!T206</f>
        <v>15</v>
      </c>
      <c r="W172" s="204">
        <f>'Input Data Shift B'!U206</f>
        <v>5.1416666666666666</v>
      </c>
      <c r="X172" s="204">
        <f>'Input Data Shift B'!V206</f>
        <v>0</v>
      </c>
      <c r="Y172" s="204">
        <f>'Input Data Shift B'!W206</f>
        <v>0</v>
      </c>
      <c r="Z172" s="204">
        <f>'Input Data Shift B'!X206</f>
        <v>0</v>
      </c>
      <c r="AA172" s="204">
        <f>'Input Data Shift B'!Y206</f>
        <v>0</v>
      </c>
      <c r="AB172" s="204">
        <f>'Input Data Shift B'!Z206</f>
        <v>0</v>
      </c>
      <c r="AC172" s="204">
        <f>'Input Data Shift B'!AA206</f>
        <v>0</v>
      </c>
      <c r="AD172" s="204">
        <f>'Input Data Shift B'!AB206</f>
        <v>0</v>
      </c>
      <c r="AE172" s="204">
        <f>'Input Data Shift B'!AC206</f>
        <v>0</v>
      </c>
      <c r="AF172" s="204">
        <f>'Input Data Shift B'!AD206</f>
        <v>0</v>
      </c>
      <c r="AG172" s="204">
        <f>'Input Data Shift B'!AE206</f>
        <v>0</v>
      </c>
      <c r="AH172" s="204">
        <f>'Input Data Shift B'!AF206</f>
        <v>0</v>
      </c>
      <c r="AI172" s="204">
        <f>'Input Data Shift B'!AG206</f>
        <v>0</v>
      </c>
      <c r="AJ172" s="218">
        <f>'Input Data Shift B'!AH206</f>
        <v>0</v>
      </c>
      <c r="AK172" s="218">
        <f t="shared" ref="AK172" si="46">+SUM(F172:AJ172)</f>
        <v>20.141666666666666</v>
      </c>
      <c r="AL172" s="293"/>
      <c r="AM172" s="293"/>
      <c r="AN172" s="293"/>
      <c r="AO172" s="293"/>
      <c r="AP172" s="293"/>
      <c r="AQ172" s="293"/>
      <c r="AR172" s="293"/>
      <c r="AS172" s="293"/>
      <c r="AT172" s="293"/>
      <c r="AU172" s="293"/>
      <c r="AV172" s="293"/>
      <c r="AW172" s="293"/>
      <c r="AX172" s="293"/>
      <c r="AY172" s="293"/>
      <c r="AZ172" s="293"/>
      <c r="BA172" s="293"/>
      <c r="BB172" s="293"/>
      <c r="BC172" s="293"/>
      <c r="BD172" s="293"/>
      <c r="BE172" s="293"/>
      <c r="BF172" s="293"/>
      <c r="BG172" s="293"/>
      <c r="BH172" s="293"/>
      <c r="BI172" s="293"/>
      <c r="BJ172" s="293"/>
      <c r="BK172" s="293"/>
      <c r="BL172" s="293"/>
      <c r="BM172" s="293"/>
      <c r="BN172" s="293"/>
      <c r="BO172" s="293"/>
    </row>
    <row r="173" spans="1:67" ht="18.75" customHeight="1" thickBot="1">
      <c r="A173" s="587"/>
      <c r="B173" s="371" t="s">
        <v>4218</v>
      </c>
      <c r="C173" s="588"/>
      <c r="D173" s="374" t="s">
        <v>4210</v>
      </c>
      <c r="E173" s="375"/>
      <c r="F173" s="203">
        <f>'Input Data Shift B'!D207</f>
        <v>0</v>
      </c>
      <c r="G173" s="204">
        <f>'Input Data Shift B'!E207</f>
        <v>0</v>
      </c>
      <c r="H173" s="204">
        <f>'Input Data Shift B'!F207</f>
        <v>0</v>
      </c>
      <c r="I173" s="204">
        <f>'Input Data Shift B'!G207</f>
        <v>0</v>
      </c>
      <c r="J173" s="204">
        <f>'Input Data Shift B'!H207</f>
        <v>0</v>
      </c>
      <c r="K173" s="204">
        <f>'Input Data Shift B'!I207</f>
        <v>0</v>
      </c>
      <c r="L173" s="204">
        <f>'Input Data Shift B'!J207</f>
        <v>0</v>
      </c>
      <c r="M173" s="204">
        <f>'Input Data Shift B'!K207</f>
        <v>0</v>
      </c>
      <c r="N173" s="204">
        <f>'Input Data Shift B'!L207</f>
        <v>0</v>
      </c>
      <c r="O173" s="204">
        <f>'Input Data Shift B'!M207</f>
        <v>0</v>
      </c>
      <c r="P173" s="204">
        <f>'Input Data Shift B'!N207</f>
        <v>0</v>
      </c>
      <c r="Q173" s="204">
        <f>'Input Data Shift B'!O207</f>
        <v>0</v>
      </c>
      <c r="R173" s="204">
        <f>'Input Data Shift B'!P207</f>
        <v>0</v>
      </c>
      <c r="S173" s="204">
        <f>'Input Data Shift B'!Q207</f>
        <v>0</v>
      </c>
      <c r="T173" s="204">
        <f>'Input Data Shift B'!R207</f>
        <v>0</v>
      </c>
      <c r="U173" s="204">
        <f>'Input Data Shift B'!S207</f>
        <v>0</v>
      </c>
      <c r="V173" s="204">
        <f>'Input Data Shift B'!T207</f>
        <v>0</v>
      </c>
      <c r="W173" s="204">
        <f>'Input Data Shift B'!U207</f>
        <v>0</v>
      </c>
      <c r="X173" s="204">
        <f>'Input Data Shift B'!V207</f>
        <v>0</v>
      </c>
      <c r="Y173" s="204">
        <f>'Input Data Shift B'!W207</f>
        <v>0</v>
      </c>
      <c r="Z173" s="204">
        <f>'Input Data Shift B'!X207</f>
        <v>0</v>
      </c>
      <c r="AA173" s="204">
        <f>'Input Data Shift B'!Y207</f>
        <v>0</v>
      </c>
      <c r="AB173" s="204">
        <f>'Input Data Shift B'!Z207</f>
        <v>0</v>
      </c>
      <c r="AC173" s="204">
        <f>'Input Data Shift B'!AA207</f>
        <v>0</v>
      </c>
      <c r="AD173" s="204">
        <f>'Input Data Shift B'!AB207</f>
        <v>0</v>
      </c>
      <c r="AE173" s="204">
        <f>'Input Data Shift B'!AC207</f>
        <v>0</v>
      </c>
      <c r="AF173" s="204">
        <f>'Input Data Shift B'!AD207</f>
        <v>0</v>
      </c>
      <c r="AG173" s="204">
        <f>'Input Data Shift B'!AE207</f>
        <v>0</v>
      </c>
      <c r="AH173" s="204">
        <f>'Input Data Shift B'!AF207</f>
        <v>0</v>
      </c>
      <c r="AI173" s="204">
        <f>'Input Data Shift B'!AG207</f>
        <v>0</v>
      </c>
      <c r="AJ173" s="218">
        <f>'Input Data Shift B'!AH207</f>
        <v>0</v>
      </c>
      <c r="AK173" s="218">
        <f t="shared" si="45"/>
        <v>0</v>
      </c>
      <c r="AL173" s="293"/>
      <c r="AM173" s="293"/>
      <c r="AN173" s="293"/>
      <c r="AO173" s="293"/>
      <c r="AP173" s="293"/>
      <c r="AQ173" s="293"/>
      <c r="AR173" s="293"/>
      <c r="AS173" s="293"/>
      <c r="AT173" s="293"/>
      <c r="AU173" s="293"/>
      <c r="AV173" s="293"/>
      <c r="AW173" s="293"/>
      <c r="AX173" s="293"/>
      <c r="AY173" s="293"/>
      <c r="AZ173" s="293"/>
      <c r="BA173" s="293"/>
      <c r="BB173" s="293"/>
      <c r="BC173" s="293"/>
      <c r="BD173" s="293"/>
      <c r="BE173" s="293"/>
      <c r="BF173" s="293"/>
      <c r="BG173" s="293"/>
      <c r="BH173" s="293"/>
      <c r="BI173" s="293"/>
      <c r="BJ173" s="293"/>
      <c r="BK173" s="293"/>
      <c r="BL173" s="293"/>
      <c r="BM173" s="293"/>
      <c r="BN173" s="293"/>
      <c r="BO173" s="293"/>
    </row>
    <row r="174" spans="1:67" ht="18.75" customHeight="1" thickBot="1">
      <c r="A174" s="587"/>
      <c r="B174" s="371" t="s">
        <v>4218</v>
      </c>
      <c r="C174" s="588"/>
      <c r="D174" s="374" t="s">
        <v>4226</v>
      </c>
      <c r="E174" s="375"/>
      <c r="F174" s="203">
        <f>'Input Data Shift B'!D208</f>
        <v>1.2888888888888891E-2</v>
      </c>
      <c r="G174" s="204">
        <f>'Input Data Shift B'!E208</f>
        <v>0</v>
      </c>
      <c r="H174" s="204">
        <f>'Input Data Shift B'!F208</f>
        <v>1.6111111111111114E-2</v>
      </c>
      <c r="I174" s="204">
        <f>'Input Data Shift B'!G208</f>
        <v>1.6111111111111114E-2</v>
      </c>
      <c r="J174" s="204">
        <f>'Input Data Shift B'!H208</f>
        <v>2.013888888888889E-2</v>
      </c>
      <c r="K174" s="204">
        <f>'Input Data Shift B'!I208</f>
        <v>2.013888888888889E-2</v>
      </c>
      <c r="L174" s="204">
        <f>'Input Data Shift B'!J208</f>
        <v>8.0555555555555554E-3</v>
      </c>
      <c r="M174" s="204">
        <f>'Input Data Shift B'!K208</f>
        <v>0</v>
      </c>
      <c r="N174" s="204">
        <f>'Input Data Shift B'!L208</f>
        <v>9.6666666666666689E-3</v>
      </c>
      <c r="O174" s="204">
        <f>'Input Data Shift B'!M208</f>
        <v>1.6111111111111114E-2</v>
      </c>
      <c r="P174" s="204">
        <f>'Input Data Shift B'!N208</f>
        <v>2.0138888888888894E-2</v>
      </c>
      <c r="Q174" s="204">
        <f>'Input Data Shift B'!O208</f>
        <v>1.6111111111111111E-2</v>
      </c>
      <c r="R174" s="204">
        <f>'Input Data Shift B'!P208</f>
        <v>2.0138888888888894E-2</v>
      </c>
      <c r="S174" s="204">
        <f>'Input Data Shift B'!Q208</f>
        <v>2.416666666666667E-2</v>
      </c>
      <c r="T174" s="204">
        <f>'Input Data Shift B'!R208</f>
        <v>0</v>
      </c>
      <c r="U174" s="204">
        <f>'Input Data Shift B'!S208</f>
        <v>0</v>
      </c>
      <c r="V174" s="204">
        <f>'Input Data Shift B'!T208</f>
        <v>0</v>
      </c>
      <c r="W174" s="204">
        <f>'Input Data Shift B'!U208</f>
        <v>0</v>
      </c>
      <c r="X174" s="204">
        <f>'Input Data Shift B'!V208</f>
        <v>0</v>
      </c>
      <c r="Y174" s="204">
        <f>'Input Data Shift B'!W208</f>
        <v>0</v>
      </c>
      <c r="Z174" s="204">
        <f>'Input Data Shift B'!X208</f>
        <v>0</v>
      </c>
      <c r="AA174" s="204">
        <f>'Input Data Shift B'!Y208</f>
        <v>0</v>
      </c>
      <c r="AB174" s="204">
        <f>'Input Data Shift B'!Z208</f>
        <v>0</v>
      </c>
      <c r="AC174" s="204">
        <f>'Input Data Shift B'!AA208</f>
        <v>0</v>
      </c>
      <c r="AD174" s="204">
        <f>'Input Data Shift B'!AB208</f>
        <v>0</v>
      </c>
      <c r="AE174" s="204">
        <f>'Input Data Shift B'!AC208</f>
        <v>0</v>
      </c>
      <c r="AF174" s="204">
        <f>'Input Data Shift B'!AD208</f>
        <v>0</v>
      </c>
      <c r="AG174" s="204">
        <f>'Input Data Shift B'!AE208</f>
        <v>0</v>
      </c>
      <c r="AH174" s="204">
        <f>'Input Data Shift B'!AF208</f>
        <v>0</v>
      </c>
      <c r="AI174" s="204">
        <f>'Input Data Shift B'!AG208</f>
        <v>0</v>
      </c>
      <c r="AJ174" s="218">
        <f>'Input Data Shift B'!AH208</f>
        <v>0</v>
      </c>
      <c r="AK174" s="218">
        <f t="shared" si="45"/>
        <v>0.1997777777777778</v>
      </c>
      <c r="AL174" s="293"/>
      <c r="AM174" s="293"/>
      <c r="AN174" s="293"/>
      <c r="AO174" s="293"/>
      <c r="AP174" s="293"/>
      <c r="AQ174" s="293"/>
      <c r="AR174" s="293"/>
      <c r="AS174" s="293"/>
      <c r="AT174" s="293"/>
      <c r="AU174" s="293"/>
      <c r="AV174" s="293"/>
      <c r="AW174" s="293"/>
      <c r="AX174" s="293"/>
      <c r="AY174" s="293"/>
      <c r="AZ174" s="293"/>
      <c r="BA174" s="293"/>
      <c r="BB174" s="293"/>
      <c r="BC174" s="293"/>
      <c r="BD174" s="293"/>
      <c r="BE174" s="293"/>
      <c r="BF174" s="293"/>
      <c r="BG174" s="293"/>
      <c r="BH174" s="293"/>
      <c r="BI174" s="293"/>
      <c r="BJ174" s="293"/>
      <c r="BK174" s="293"/>
      <c r="BL174" s="293"/>
      <c r="BM174" s="293"/>
      <c r="BN174" s="293"/>
      <c r="BO174" s="293"/>
    </row>
    <row r="175" spans="1:67" ht="18.75" customHeight="1" thickBot="1">
      <c r="A175" s="587"/>
      <c r="B175" s="371" t="s">
        <v>4218</v>
      </c>
      <c r="C175" s="588"/>
      <c r="D175" s="374" t="s">
        <v>4211</v>
      </c>
      <c r="E175" s="375"/>
      <c r="F175" s="203">
        <f>'Input Data Shift B'!D209</f>
        <v>0.33333333333333331</v>
      </c>
      <c r="G175" s="204">
        <f>'Input Data Shift B'!E209</f>
        <v>0</v>
      </c>
      <c r="H175" s="204">
        <f>'Input Data Shift B'!F209</f>
        <v>0.41666666666666669</v>
      </c>
      <c r="I175" s="204">
        <f>'Input Data Shift B'!G209</f>
        <v>0.41666666666666669</v>
      </c>
      <c r="J175" s="204">
        <f>'Input Data Shift B'!H209</f>
        <v>0.41666666666666669</v>
      </c>
      <c r="K175" s="204">
        <f>'Input Data Shift B'!I209</f>
        <v>0.41666666666666669</v>
      </c>
      <c r="L175" s="204">
        <f>'Input Data Shift B'!J209</f>
        <v>0.41666666666666669</v>
      </c>
      <c r="M175" s="204">
        <f>'Input Data Shift B'!K209</f>
        <v>0</v>
      </c>
      <c r="N175" s="204">
        <f>'Input Data Shift B'!L209</f>
        <v>0.33333333333333331</v>
      </c>
      <c r="O175" s="204">
        <f>'Input Data Shift B'!M209</f>
        <v>0.41666666666666669</v>
      </c>
      <c r="P175" s="204">
        <f>'Input Data Shift B'!N209</f>
        <v>0</v>
      </c>
      <c r="Q175" s="204">
        <f>'Input Data Shift B'!O209</f>
        <v>0</v>
      </c>
      <c r="R175" s="204">
        <f>'Input Data Shift B'!P209</f>
        <v>0</v>
      </c>
      <c r="S175" s="204">
        <f>'Input Data Shift B'!Q209</f>
        <v>0</v>
      </c>
      <c r="T175" s="204">
        <f>'Input Data Shift B'!R209</f>
        <v>0</v>
      </c>
      <c r="U175" s="204">
        <f>'Input Data Shift B'!S209</f>
        <v>0</v>
      </c>
      <c r="V175" s="204">
        <f>'Input Data Shift B'!T209</f>
        <v>0.41666666666666669</v>
      </c>
      <c r="W175" s="204">
        <f>'Input Data Shift B'!U209</f>
        <v>0.41666666666666669</v>
      </c>
      <c r="X175" s="204">
        <f>'Input Data Shift B'!V209</f>
        <v>0</v>
      </c>
      <c r="Y175" s="204">
        <f>'Input Data Shift B'!W209</f>
        <v>0</v>
      </c>
      <c r="Z175" s="204">
        <f>'Input Data Shift B'!X209</f>
        <v>0</v>
      </c>
      <c r="AA175" s="204">
        <f>'Input Data Shift B'!Y209</f>
        <v>0</v>
      </c>
      <c r="AB175" s="204">
        <f>'Input Data Shift B'!Z209</f>
        <v>0</v>
      </c>
      <c r="AC175" s="204">
        <f>'Input Data Shift B'!AA209</f>
        <v>0</v>
      </c>
      <c r="AD175" s="204">
        <f>'Input Data Shift B'!AB209</f>
        <v>0</v>
      </c>
      <c r="AE175" s="204">
        <f>'Input Data Shift B'!AC209</f>
        <v>0</v>
      </c>
      <c r="AF175" s="204">
        <f>'Input Data Shift B'!AD209</f>
        <v>0</v>
      </c>
      <c r="AG175" s="204">
        <f>'Input Data Shift B'!AE209</f>
        <v>0</v>
      </c>
      <c r="AH175" s="204">
        <f>'Input Data Shift B'!AF209</f>
        <v>0</v>
      </c>
      <c r="AI175" s="204">
        <f>'Input Data Shift B'!AG209</f>
        <v>0</v>
      </c>
      <c r="AJ175" s="218">
        <f>'Input Data Shift B'!AH209</f>
        <v>0</v>
      </c>
      <c r="AK175" s="218">
        <f t="shared" si="45"/>
        <v>3.9999999999999996</v>
      </c>
      <c r="AL175" s="293"/>
      <c r="AM175" s="293"/>
      <c r="AN175" s="293"/>
      <c r="AO175" s="293"/>
      <c r="AP175" s="293"/>
      <c r="AQ175" s="293"/>
      <c r="AR175" s="293"/>
      <c r="AS175" s="293"/>
      <c r="AT175" s="293"/>
      <c r="AU175" s="293"/>
      <c r="AV175" s="293"/>
      <c r="AW175" s="293"/>
      <c r="AX175" s="293"/>
      <c r="AY175" s="293"/>
      <c r="AZ175" s="293"/>
      <c r="BA175" s="293"/>
      <c r="BB175" s="293"/>
      <c r="BC175" s="293"/>
      <c r="BD175" s="293"/>
      <c r="BE175" s="293"/>
      <c r="BF175" s="293"/>
      <c r="BG175" s="293"/>
      <c r="BH175" s="293"/>
      <c r="BI175" s="293"/>
      <c r="BJ175" s="293"/>
      <c r="BK175" s="293"/>
      <c r="BL175" s="293"/>
      <c r="BM175" s="293"/>
      <c r="BN175" s="293"/>
      <c r="BO175" s="293"/>
    </row>
    <row r="176" spans="1:67" ht="18.75" customHeight="1" thickBot="1">
      <c r="A176" s="587"/>
      <c r="B176" s="371" t="s">
        <v>4218</v>
      </c>
      <c r="C176" s="588"/>
      <c r="D176" s="374" t="s">
        <v>4212</v>
      </c>
      <c r="E176" s="375"/>
      <c r="F176" s="203">
        <f>'Input Data Shift B'!D210</f>
        <v>0.33333333333333331</v>
      </c>
      <c r="G176" s="204">
        <f>'Input Data Shift B'!E210</f>
        <v>0</v>
      </c>
      <c r="H176" s="204">
        <f>'Input Data Shift B'!F210</f>
        <v>0.41666666666666669</v>
      </c>
      <c r="I176" s="204">
        <f>'Input Data Shift B'!G210</f>
        <v>0.41666666666666669</v>
      </c>
      <c r="J176" s="204">
        <f>'Input Data Shift B'!H210</f>
        <v>0.41666666666666669</v>
      </c>
      <c r="K176" s="204">
        <f>'Input Data Shift B'!I210</f>
        <v>0.41666666666666669</v>
      </c>
      <c r="L176" s="204">
        <f>'Input Data Shift B'!J210</f>
        <v>0.41666666666666669</v>
      </c>
      <c r="M176" s="204">
        <f>'Input Data Shift B'!K210</f>
        <v>0</v>
      </c>
      <c r="N176" s="204">
        <f>'Input Data Shift B'!L210</f>
        <v>0.33333333333333331</v>
      </c>
      <c r="O176" s="204">
        <f>'Input Data Shift B'!M210</f>
        <v>0.41666666666666669</v>
      </c>
      <c r="P176" s="204">
        <f>'Input Data Shift B'!N210</f>
        <v>0.41666666666666669</v>
      </c>
      <c r="Q176" s="204">
        <f>'Input Data Shift B'!O210</f>
        <v>0.41666666666666669</v>
      </c>
      <c r="R176" s="204">
        <f>'Input Data Shift B'!P210</f>
        <v>0.41666666666666669</v>
      </c>
      <c r="S176" s="204">
        <f>'Input Data Shift B'!Q210</f>
        <v>0.41666666666666669</v>
      </c>
      <c r="T176" s="204">
        <f>'Input Data Shift B'!R210</f>
        <v>0</v>
      </c>
      <c r="U176" s="204">
        <f>'Input Data Shift B'!S210</f>
        <v>0</v>
      </c>
      <c r="V176" s="204">
        <f>'Input Data Shift B'!T210</f>
        <v>0.41666666666666669</v>
      </c>
      <c r="W176" s="204">
        <f>'Input Data Shift B'!U210</f>
        <v>0.41666666666666669</v>
      </c>
      <c r="X176" s="204">
        <f>'Input Data Shift B'!V210</f>
        <v>0</v>
      </c>
      <c r="Y176" s="204">
        <f>'Input Data Shift B'!W210</f>
        <v>0</v>
      </c>
      <c r="Z176" s="204">
        <f>'Input Data Shift B'!X210</f>
        <v>0</v>
      </c>
      <c r="AA176" s="204">
        <f>'Input Data Shift B'!Y210</f>
        <v>0</v>
      </c>
      <c r="AB176" s="204">
        <f>'Input Data Shift B'!Z210</f>
        <v>0</v>
      </c>
      <c r="AC176" s="204">
        <f>'Input Data Shift B'!AA210</f>
        <v>0</v>
      </c>
      <c r="AD176" s="204">
        <f>'Input Data Shift B'!AB210</f>
        <v>0</v>
      </c>
      <c r="AE176" s="204">
        <f>'Input Data Shift B'!AC210</f>
        <v>0</v>
      </c>
      <c r="AF176" s="204">
        <f>'Input Data Shift B'!AD210</f>
        <v>0</v>
      </c>
      <c r="AG176" s="204">
        <f>'Input Data Shift B'!AE210</f>
        <v>0</v>
      </c>
      <c r="AH176" s="204">
        <f>'Input Data Shift B'!AF210</f>
        <v>0</v>
      </c>
      <c r="AI176" s="204">
        <f>'Input Data Shift B'!AG210</f>
        <v>0</v>
      </c>
      <c r="AJ176" s="218">
        <f>'Input Data Shift B'!AH210</f>
        <v>0</v>
      </c>
      <c r="AK176" s="218">
        <f t="shared" si="45"/>
        <v>5.666666666666667</v>
      </c>
      <c r="AL176" s="293"/>
      <c r="AM176" s="293"/>
      <c r="AN176" s="293"/>
      <c r="AO176" s="293"/>
      <c r="AP176" s="293"/>
      <c r="AQ176" s="293"/>
      <c r="AR176" s="293"/>
      <c r="AS176" s="293"/>
      <c r="AT176" s="293"/>
      <c r="AU176" s="293"/>
      <c r="AV176" s="293"/>
      <c r="AW176" s="293"/>
      <c r="AX176" s="293"/>
      <c r="AY176" s="293"/>
      <c r="AZ176" s="293"/>
      <c r="BA176" s="293"/>
      <c r="BB176" s="293"/>
      <c r="BC176" s="293"/>
      <c r="BD176" s="293"/>
      <c r="BE176" s="293"/>
      <c r="BF176" s="293"/>
      <c r="BG176" s="293"/>
      <c r="BH176" s="293"/>
      <c r="BI176" s="293"/>
      <c r="BJ176" s="293"/>
      <c r="BK176" s="293"/>
      <c r="BL176" s="293"/>
      <c r="BM176" s="293"/>
      <c r="BN176" s="293"/>
      <c r="BO176" s="293"/>
    </row>
    <row r="177" spans="1:67" ht="18.75" customHeight="1" thickBot="1">
      <c r="A177" s="587"/>
      <c r="B177" s="371" t="s">
        <v>4218</v>
      </c>
      <c r="C177" s="588"/>
      <c r="D177" s="374" t="s">
        <v>28</v>
      </c>
      <c r="E177" s="375"/>
      <c r="F177" s="203">
        <f>'Input Data Shift B'!D211</f>
        <v>0.33333333333333331</v>
      </c>
      <c r="G177" s="204">
        <f>'Input Data Shift B'!E211</f>
        <v>0</v>
      </c>
      <c r="H177" s="204">
        <f>'Input Data Shift B'!F211</f>
        <v>0.41666666666666669</v>
      </c>
      <c r="I177" s="204">
        <f>'Input Data Shift B'!G211</f>
        <v>0.41666666666666669</v>
      </c>
      <c r="J177" s="204">
        <f>'Input Data Shift B'!H211</f>
        <v>0.41666666666666669</v>
      </c>
      <c r="K177" s="204">
        <f>'Input Data Shift B'!I211</f>
        <v>0.41666666666666669</v>
      </c>
      <c r="L177" s="204">
        <f>'Input Data Shift B'!J211</f>
        <v>0.625</v>
      </c>
      <c r="M177" s="204">
        <f>'Input Data Shift B'!K211</f>
        <v>0</v>
      </c>
      <c r="N177" s="204">
        <f>'Input Data Shift B'!L211</f>
        <v>0.33333333333333331</v>
      </c>
      <c r="O177" s="204">
        <f>'Input Data Shift B'!M211</f>
        <v>0.41666666666666669</v>
      </c>
      <c r="P177" s="204">
        <f>'Input Data Shift B'!N211</f>
        <v>0.41666666666666669</v>
      </c>
      <c r="Q177" s="204">
        <f>'Input Data Shift B'!O211</f>
        <v>0.41666666666666669</v>
      </c>
      <c r="R177" s="204">
        <f>'Input Data Shift B'!P211</f>
        <v>0.41666666666666669</v>
      </c>
      <c r="S177" s="204">
        <f>'Input Data Shift B'!Q211</f>
        <v>0.41666666666666669</v>
      </c>
      <c r="T177" s="204">
        <f>'Input Data Shift B'!R211</f>
        <v>0</v>
      </c>
      <c r="U177" s="204">
        <f>'Input Data Shift B'!S211</f>
        <v>0</v>
      </c>
      <c r="V177" s="204">
        <f>'Input Data Shift B'!T211</f>
        <v>0.41666666666666669</v>
      </c>
      <c r="W177" s="204">
        <f>'Input Data Shift B'!U211</f>
        <v>0.41666666666666669</v>
      </c>
      <c r="X177" s="204">
        <f>'Input Data Shift B'!V211</f>
        <v>0</v>
      </c>
      <c r="Y177" s="204">
        <f>'Input Data Shift B'!W211</f>
        <v>0</v>
      </c>
      <c r="Z177" s="204">
        <f>'Input Data Shift B'!X211</f>
        <v>0</v>
      </c>
      <c r="AA177" s="204">
        <f>'Input Data Shift B'!Y211</f>
        <v>0</v>
      </c>
      <c r="AB177" s="204">
        <f>'Input Data Shift B'!Z211</f>
        <v>0</v>
      </c>
      <c r="AC177" s="204">
        <f>'Input Data Shift B'!AA211</f>
        <v>0</v>
      </c>
      <c r="AD177" s="204">
        <f>'Input Data Shift B'!AB211</f>
        <v>0</v>
      </c>
      <c r="AE177" s="204">
        <f>'Input Data Shift B'!AC211</f>
        <v>0</v>
      </c>
      <c r="AF177" s="204">
        <f>'Input Data Shift B'!AD211</f>
        <v>0</v>
      </c>
      <c r="AG177" s="204">
        <f>'Input Data Shift B'!AE211</f>
        <v>0</v>
      </c>
      <c r="AH177" s="204">
        <f>'Input Data Shift B'!AF211</f>
        <v>0</v>
      </c>
      <c r="AI177" s="204">
        <f>'Input Data Shift B'!AG211</f>
        <v>0</v>
      </c>
      <c r="AJ177" s="218">
        <f>'Input Data Shift B'!AH211</f>
        <v>0</v>
      </c>
      <c r="AK177" s="218">
        <f t="shared" si="45"/>
        <v>5.8750000000000009</v>
      </c>
      <c r="AL177" s="293"/>
      <c r="AM177" s="293"/>
      <c r="AN177" s="293"/>
      <c r="AO177" s="293"/>
      <c r="AP177" s="293"/>
      <c r="AQ177" s="293"/>
      <c r="AR177" s="293"/>
      <c r="AS177" s="293"/>
      <c r="AT177" s="293"/>
      <c r="AU177" s="293"/>
      <c r="AV177" s="293"/>
      <c r="AW177" s="293"/>
      <c r="AX177" s="293"/>
      <c r="AY177" s="293"/>
      <c r="AZ177" s="293"/>
      <c r="BA177" s="293"/>
      <c r="BB177" s="293"/>
      <c r="BC177" s="293"/>
      <c r="BD177" s="293"/>
      <c r="BE177" s="293"/>
      <c r="BF177" s="293"/>
      <c r="BG177" s="293"/>
      <c r="BH177" s="293"/>
      <c r="BI177" s="293"/>
      <c r="BJ177" s="293"/>
      <c r="BK177" s="293"/>
      <c r="BL177" s="293"/>
      <c r="BM177" s="293"/>
      <c r="BN177" s="293"/>
      <c r="BO177" s="293"/>
    </row>
    <row r="178" spans="1:67" ht="18.75" customHeight="1" thickBot="1">
      <c r="A178" s="587"/>
      <c r="B178" s="371" t="s">
        <v>4218</v>
      </c>
      <c r="C178" s="588"/>
      <c r="D178" s="374" t="s">
        <v>4227</v>
      </c>
      <c r="E178" s="375"/>
      <c r="F178" s="203">
        <f>'Input Data Shift B'!D212</f>
        <v>0</v>
      </c>
      <c r="G178" s="204">
        <f>'Input Data Shift B'!E212</f>
        <v>0</v>
      </c>
      <c r="H178" s="204">
        <f>'Input Data Shift B'!F212</f>
        <v>0</v>
      </c>
      <c r="I178" s="204">
        <f>'Input Data Shift B'!G212</f>
        <v>0</v>
      </c>
      <c r="J178" s="204">
        <f>'Input Data Shift B'!H212</f>
        <v>0</v>
      </c>
      <c r="K178" s="204">
        <f>'Input Data Shift B'!I212</f>
        <v>0</v>
      </c>
      <c r="L178" s="204">
        <f>'Input Data Shift B'!J212</f>
        <v>0</v>
      </c>
      <c r="M178" s="204">
        <f>'Input Data Shift B'!K212</f>
        <v>0</v>
      </c>
      <c r="N178" s="204">
        <f>'Input Data Shift B'!L212</f>
        <v>0</v>
      </c>
      <c r="O178" s="204">
        <f>'Input Data Shift B'!M212</f>
        <v>0</v>
      </c>
      <c r="P178" s="204">
        <f>'Input Data Shift B'!N212</f>
        <v>0</v>
      </c>
      <c r="Q178" s="204">
        <f>'Input Data Shift B'!O212</f>
        <v>0</v>
      </c>
      <c r="R178" s="204">
        <f>'Input Data Shift B'!P212</f>
        <v>0</v>
      </c>
      <c r="S178" s="204">
        <f>'Input Data Shift B'!Q212</f>
        <v>0</v>
      </c>
      <c r="T178" s="204">
        <f>'Input Data Shift B'!R212</f>
        <v>0</v>
      </c>
      <c r="U178" s="204">
        <f>'Input Data Shift B'!S212</f>
        <v>0</v>
      </c>
      <c r="V178" s="204">
        <f>'Input Data Shift B'!T212</f>
        <v>0</v>
      </c>
      <c r="W178" s="204">
        <f>'Input Data Shift B'!U212</f>
        <v>0</v>
      </c>
      <c r="X178" s="204">
        <f>'Input Data Shift B'!V212</f>
        <v>0</v>
      </c>
      <c r="Y178" s="204">
        <f>'Input Data Shift B'!W212</f>
        <v>0</v>
      </c>
      <c r="Z178" s="204">
        <f>'Input Data Shift B'!X212</f>
        <v>0</v>
      </c>
      <c r="AA178" s="204">
        <f>'Input Data Shift B'!Y212</f>
        <v>0</v>
      </c>
      <c r="AB178" s="204">
        <f>'Input Data Shift B'!Z212</f>
        <v>0</v>
      </c>
      <c r="AC178" s="204">
        <f>'Input Data Shift B'!AA212</f>
        <v>0</v>
      </c>
      <c r="AD178" s="204">
        <f>'Input Data Shift B'!AB212</f>
        <v>0</v>
      </c>
      <c r="AE178" s="204">
        <f>'Input Data Shift B'!AC212</f>
        <v>0</v>
      </c>
      <c r="AF178" s="204">
        <f>'Input Data Shift B'!AD212</f>
        <v>0</v>
      </c>
      <c r="AG178" s="204">
        <f>'Input Data Shift B'!AE212</f>
        <v>0</v>
      </c>
      <c r="AH178" s="204">
        <f>'Input Data Shift B'!AF212</f>
        <v>0</v>
      </c>
      <c r="AI178" s="204">
        <f>'Input Data Shift B'!AG212</f>
        <v>0</v>
      </c>
      <c r="AJ178" s="218">
        <f>'Input Data Shift B'!AH212</f>
        <v>0</v>
      </c>
      <c r="AK178" s="218">
        <f t="shared" si="45"/>
        <v>0</v>
      </c>
      <c r="AL178" s="293"/>
      <c r="AM178" s="293"/>
      <c r="AN178" s="293"/>
      <c r="AO178" s="293"/>
      <c r="AP178" s="293"/>
      <c r="AQ178" s="293"/>
      <c r="AR178" s="293"/>
      <c r="AS178" s="293"/>
      <c r="AT178" s="293"/>
      <c r="AU178" s="293"/>
      <c r="AV178" s="293"/>
      <c r="AW178" s="293"/>
      <c r="AX178" s="293"/>
      <c r="AY178" s="293"/>
      <c r="AZ178" s="293"/>
      <c r="BA178" s="293"/>
      <c r="BB178" s="293"/>
      <c r="BC178" s="293"/>
      <c r="BD178" s="293"/>
      <c r="BE178" s="293"/>
      <c r="BF178" s="293"/>
      <c r="BG178" s="293"/>
      <c r="BH178" s="293"/>
      <c r="BI178" s="293"/>
      <c r="BJ178" s="293"/>
      <c r="BK178" s="293"/>
      <c r="BL178" s="293"/>
      <c r="BM178" s="293"/>
      <c r="BN178" s="293"/>
      <c r="BO178" s="293"/>
    </row>
    <row r="179" spans="1:67" ht="18.75" customHeight="1" thickBot="1">
      <c r="A179" s="587"/>
      <c r="B179" s="371" t="s">
        <v>4218</v>
      </c>
      <c r="C179" s="588"/>
      <c r="D179" s="376"/>
      <c r="E179" s="377"/>
      <c r="F179" s="219">
        <f>'Input Data Shift B'!D213</f>
        <v>0</v>
      </c>
      <c r="G179" s="220">
        <f>'Input Data Shift B'!E213</f>
        <v>0</v>
      </c>
      <c r="H179" s="220">
        <f>'Input Data Shift B'!F213</f>
        <v>0</v>
      </c>
      <c r="I179" s="220">
        <f>'Input Data Shift B'!G213</f>
        <v>0</v>
      </c>
      <c r="J179" s="220">
        <f>'Input Data Shift B'!H213</f>
        <v>0</v>
      </c>
      <c r="K179" s="220">
        <f>'Input Data Shift B'!I213</f>
        <v>0</v>
      </c>
      <c r="L179" s="220">
        <f>'Input Data Shift B'!J213</f>
        <v>0</v>
      </c>
      <c r="M179" s="220">
        <f>'Input Data Shift B'!K213</f>
        <v>0</v>
      </c>
      <c r="N179" s="220">
        <f>'Input Data Shift B'!L213</f>
        <v>0</v>
      </c>
      <c r="O179" s="220">
        <f>'Input Data Shift B'!M213</f>
        <v>0</v>
      </c>
      <c r="P179" s="220">
        <f>'Input Data Shift B'!N213</f>
        <v>0</v>
      </c>
      <c r="Q179" s="220">
        <f>'Input Data Shift B'!O213</f>
        <v>0</v>
      </c>
      <c r="R179" s="220">
        <f>'Input Data Shift B'!P213</f>
        <v>0</v>
      </c>
      <c r="S179" s="220">
        <f>'Input Data Shift B'!Q213</f>
        <v>0</v>
      </c>
      <c r="T179" s="220">
        <f>'Input Data Shift B'!R213</f>
        <v>0</v>
      </c>
      <c r="U179" s="220">
        <f>'Input Data Shift B'!S213</f>
        <v>0</v>
      </c>
      <c r="V179" s="220">
        <f>'Input Data Shift B'!T213</f>
        <v>0</v>
      </c>
      <c r="W179" s="220">
        <f>'Input Data Shift B'!U213</f>
        <v>0</v>
      </c>
      <c r="X179" s="220">
        <f>'Input Data Shift B'!V213</f>
        <v>0</v>
      </c>
      <c r="Y179" s="220">
        <f>'Input Data Shift B'!W213</f>
        <v>0</v>
      </c>
      <c r="Z179" s="220">
        <f>'Input Data Shift B'!X213</f>
        <v>0</v>
      </c>
      <c r="AA179" s="220">
        <f>'Input Data Shift B'!Y213</f>
        <v>0</v>
      </c>
      <c r="AB179" s="220">
        <f>'Input Data Shift B'!Z213</f>
        <v>0</v>
      </c>
      <c r="AC179" s="220">
        <f>'Input Data Shift B'!AA213</f>
        <v>0</v>
      </c>
      <c r="AD179" s="220">
        <f>'Input Data Shift B'!AB213</f>
        <v>0</v>
      </c>
      <c r="AE179" s="220">
        <f>'Input Data Shift B'!AC213</f>
        <v>0</v>
      </c>
      <c r="AF179" s="220">
        <f>'Input Data Shift B'!AD213</f>
        <v>0</v>
      </c>
      <c r="AG179" s="220">
        <f>'Input Data Shift B'!AE213</f>
        <v>0</v>
      </c>
      <c r="AH179" s="220">
        <f>'Input Data Shift B'!AF213</f>
        <v>0</v>
      </c>
      <c r="AI179" s="220">
        <f>'Input Data Shift B'!AG213</f>
        <v>0</v>
      </c>
      <c r="AJ179" s="227">
        <f>'Input Data Shift B'!AH213</f>
        <v>0</v>
      </c>
      <c r="AK179" s="227">
        <f t="shared" si="45"/>
        <v>0</v>
      </c>
      <c r="AL179" s="293"/>
      <c r="AM179" s="293"/>
      <c r="AN179" s="293"/>
      <c r="AO179" s="293"/>
      <c r="AP179" s="293"/>
      <c r="AQ179" s="293"/>
      <c r="AR179" s="293"/>
      <c r="AS179" s="293"/>
      <c r="AT179" s="293"/>
      <c r="AU179" s="293"/>
      <c r="AV179" s="293"/>
      <c r="AW179" s="293"/>
      <c r="AX179" s="293"/>
      <c r="AY179" s="293"/>
      <c r="AZ179" s="293"/>
      <c r="BA179" s="293"/>
      <c r="BB179" s="293"/>
      <c r="BC179" s="293"/>
      <c r="BD179" s="293"/>
      <c r="BE179" s="293"/>
      <c r="BF179" s="293"/>
      <c r="BG179" s="293"/>
      <c r="BH179" s="293"/>
      <c r="BI179" s="293"/>
      <c r="BJ179" s="293"/>
      <c r="BK179" s="293"/>
      <c r="BL179" s="293"/>
      <c r="BM179" s="293"/>
      <c r="BN179" s="293"/>
      <c r="BO179" s="293"/>
    </row>
    <row r="180" spans="1:67" ht="15.75" thickBot="1">
      <c r="A180" s="587"/>
      <c r="B180" s="371"/>
    </row>
    <row r="181" spans="1:67" ht="18.75" customHeight="1" thickBot="1">
      <c r="A181" s="587"/>
      <c r="B181" s="371" t="s">
        <v>95</v>
      </c>
      <c r="C181" s="588" t="s">
        <v>94</v>
      </c>
      <c r="D181" s="372" t="s">
        <v>89</v>
      </c>
      <c r="E181" s="373"/>
      <c r="F181" s="221">
        <f>F154/F$100</f>
        <v>0</v>
      </c>
      <c r="G181" s="222" t="e">
        <f t="shared" ref="G181:AK181" si="47">G154/G$100</f>
        <v>#DIV/0!</v>
      </c>
      <c r="H181" s="222">
        <f t="shared" si="47"/>
        <v>2.7777777777777776E-2</v>
      </c>
      <c r="I181" s="222">
        <f t="shared" si="47"/>
        <v>0</v>
      </c>
      <c r="J181" s="222">
        <f t="shared" si="47"/>
        <v>0</v>
      </c>
      <c r="K181" s="222">
        <f t="shared" si="47"/>
        <v>5.2631578947368418E-2</v>
      </c>
      <c r="L181" s="222">
        <f t="shared" si="47"/>
        <v>0</v>
      </c>
      <c r="M181" s="222" t="e">
        <f t="shared" si="47"/>
        <v>#DIV/0!</v>
      </c>
      <c r="N181" s="222">
        <f t="shared" si="47"/>
        <v>0</v>
      </c>
      <c r="O181" s="222">
        <f t="shared" si="47"/>
        <v>6.5263157894736842E-2</v>
      </c>
      <c r="P181" s="222">
        <f t="shared" si="47"/>
        <v>0</v>
      </c>
      <c r="Q181" s="222">
        <f t="shared" si="47"/>
        <v>0</v>
      </c>
      <c r="R181" s="222">
        <f t="shared" si="47"/>
        <v>0</v>
      </c>
      <c r="S181" s="222">
        <f t="shared" si="47"/>
        <v>0</v>
      </c>
      <c r="T181" s="222" t="e">
        <f t="shared" si="47"/>
        <v>#DIV/0!</v>
      </c>
      <c r="U181" s="222" t="e">
        <f t="shared" si="47"/>
        <v>#DIV/0!</v>
      </c>
      <c r="V181" s="222">
        <f t="shared" si="47"/>
        <v>0</v>
      </c>
      <c r="W181" s="222">
        <f t="shared" si="47"/>
        <v>0</v>
      </c>
      <c r="X181" s="222" t="e">
        <f t="shared" si="47"/>
        <v>#DIV/0!</v>
      </c>
      <c r="Y181" s="222" t="e">
        <f t="shared" si="47"/>
        <v>#DIV/0!</v>
      </c>
      <c r="Z181" s="222" t="e">
        <f t="shared" si="47"/>
        <v>#DIV/0!</v>
      </c>
      <c r="AA181" s="222" t="e">
        <f t="shared" si="47"/>
        <v>#DIV/0!</v>
      </c>
      <c r="AB181" s="222" t="e">
        <f t="shared" si="47"/>
        <v>#DIV/0!</v>
      </c>
      <c r="AC181" s="222" t="e">
        <f t="shared" si="47"/>
        <v>#DIV/0!</v>
      </c>
      <c r="AD181" s="222" t="e">
        <f t="shared" si="47"/>
        <v>#DIV/0!</v>
      </c>
      <c r="AE181" s="222" t="e">
        <f t="shared" si="47"/>
        <v>#DIV/0!</v>
      </c>
      <c r="AF181" s="222" t="e">
        <f t="shared" si="47"/>
        <v>#DIV/0!</v>
      </c>
      <c r="AG181" s="222" t="e">
        <f t="shared" si="47"/>
        <v>#DIV/0!</v>
      </c>
      <c r="AH181" s="222" t="e">
        <f t="shared" si="47"/>
        <v>#DIV/0!</v>
      </c>
      <c r="AI181" s="222" t="e">
        <f t="shared" si="47"/>
        <v>#DIV/0!</v>
      </c>
      <c r="AJ181" s="228" t="e">
        <f t="shared" si="47"/>
        <v>#DIV/0!</v>
      </c>
      <c r="AK181" s="228">
        <f t="shared" si="47"/>
        <v>1.1229508196721312E-2</v>
      </c>
      <c r="AL181" s="293"/>
      <c r="AM181" s="293"/>
      <c r="AN181" s="293"/>
      <c r="AO181" s="293"/>
      <c r="AP181" s="293"/>
      <c r="AQ181" s="293"/>
      <c r="AR181" s="293"/>
      <c r="AS181" s="293"/>
      <c r="AT181" s="293"/>
      <c r="AU181" s="293"/>
      <c r="AV181" s="293"/>
      <c r="AW181" s="293"/>
      <c r="AX181" s="293"/>
      <c r="AY181" s="293"/>
      <c r="AZ181" s="293"/>
      <c r="BA181" s="293"/>
      <c r="BB181" s="293"/>
      <c r="BC181" s="293"/>
      <c r="BD181" s="293"/>
      <c r="BE181" s="293"/>
      <c r="BF181" s="293"/>
      <c r="BG181" s="293"/>
      <c r="BH181" s="293"/>
      <c r="BI181" s="293"/>
      <c r="BJ181" s="293"/>
      <c r="BK181" s="293"/>
      <c r="BL181" s="293"/>
      <c r="BM181" s="293"/>
      <c r="BN181" s="293"/>
      <c r="BO181" s="293"/>
    </row>
    <row r="182" spans="1:67" ht="18.75" customHeight="1" thickBot="1">
      <c r="A182" s="587"/>
      <c r="B182" s="371" t="s">
        <v>95</v>
      </c>
      <c r="C182" s="588"/>
      <c r="D182" s="374" t="s">
        <v>90</v>
      </c>
      <c r="E182" s="375"/>
      <c r="F182" s="223">
        <f t="shared" ref="F182:AK182" si="48">F155/F$100</f>
        <v>3.7916666666666668E-2</v>
      </c>
      <c r="G182" s="224" t="e">
        <f t="shared" si="48"/>
        <v>#DIV/0!</v>
      </c>
      <c r="H182" s="224">
        <f t="shared" si="48"/>
        <v>2.6111111111111109E-2</v>
      </c>
      <c r="I182" s="224">
        <f t="shared" si="48"/>
        <v>2.0350877192982456E-2</v>
      </c>
      <c r="J182" s="224">
        <f t="shared" si="48"/>
        <v>5.3508771929824561E-2</v>
      </c>
      <c r="K182" s="224">
        <f t="shared" si="48"/>
        <v>5.5087719298245609E-2</v>
      </c>
      <c r="L182" s="224">
        <f t="shared" si="48"/>
        <v>0</v>
      </c>
      <c r="M182" s="224" t="e">
        <f t="shared" si="48"/>
        <v>#DIV/0!</v>
      </c>
      <c r="N182" s="224">
        <f t="shared" si="48"/>
        <v>2.6875E-2</v>
      </c>
      <c r="O182" s="224">
        <f t="shared" si="48"/>
        <v>2.2807017543859651E-2</v>
      </c>
      <c r="P182" s="224">
        <f t="shared" si="48"/>
        <v>1.9473684210526317E-2</v>
      </c>
      <c r="Q182" s="224">
        <f t="shared" si="48"/>
        <v>0.10210526315789474</v>
      </c>
      <c r="R182" s="224">
        <f t="shared" si="48"/>
        <v>1.43859649122807E-2</v>
      </c>
      <c r="S182" s="224">
        <f t="shared" si="48"/>
        <v>1.3157894736842105E-2</v>
      </c>
      <c r="T182" s="224" t="e">
        <f t="shared" si="48"/>
        <v>#DIV/0!</v>
      </c>
      <c r="U182" s="224" t="e">
        <f t="shared" si="48"/>
        <v>#DIV/0!</v>
      </c>
      <c r="V182" s="224">
        <f t="shared" si="48"/>
        <v>0</v>
      </c>
      <c r="W182" s="224">
        <f t="shared" si="48"/>
        <v>3.5087719298245612E-2</v>
      </c>
      <c r="X182" s="224" t="e">
        <f t="shared" si="48"/>
        <v>#DIV/0!</v>
      </c>
      <c r="Y182" s="224" t="e">
        <f t="shared" si="48"/>
        <v>#DIV/0!</v>
      </c>
      <c r="Z182" s="224" t="e">
        <f t="shared" si="48"/>
        <v>#DIV/0!</v>
      </c>
      <c r="AA182" s="224" t="e">
        <f t="shared" si="48"/>
        <v>#DIV/0!</v>
      </c>
      <c r="AB182" s="224" t="e">
        <f t="shared" si="48"/>
        <v>#DIV/0!</v>
      </c>
      <c r="AC182" s="224" t="e">
        <f t="shared" si="48"/>
        <v>#DIV/0!</v>
      </c>
      <c r="AD182" s="224" t="e">
        <f t="shared" si="48"/>
        <v>#DIV/0!</v>
      </c>
      <c r="AE182" s="224" t="e">
        <f t="shared" si="48"/>
        <v>#DIV/0!</v>
      </c>
      <c r="AF182" s="224" t="e">
        <f t="shared" si="48"/>
        <v>#DIV/0!</v>
      </c>
      <c r="AG182" s="224" t="e">
        <f t="shared" si="48"/>
        <v>#DIV/0!</v>
      </c>
      <c r="AH182" s="224" t="e">
        <f t="shared" si="48"/>
        <v>#DIV/0!</v>
      </c>
      <c r="AI182" s="224" t="e">
        <f t="shared" si="48"/>
        <v>#DIV/0!</v>
      </c>
      <c r="AJ182" s="229" t="e">
        <f t="shared" si="48"/>
        <v>#DIV/0!</v>
      </c>
      <c r="AK182" s="229">
        <f t="shared" si="48"/>
        <v>3.2336065573770494E-2</v>
      </c>
      <c r="AL182" s="293"/>
      <c r="AM182" s="293"/>
      <c r="AN182" s="293"/>
      <c r="AO182" s="293"/>
      <c r="AP182" s="293"/>
      <c r="AQ182" s="293"/>
      <c r="AR182" s="293"/>
      <c r="AS182" s="293"/>
      <c r="AT182" s="293"/>
      <c r="AU182" s="293"/>
      <c r="AV182" s="293"/>
      <c r="AW182" s="293"/>
      <c r="AX182" s="293"/>
      <c r="AY182" s="293"/>
      <c r="AZ182" s="293"/>
      <c r="BA182" s="293"/>
      <c r="BB182" s="293"/>
      <c r="BC182" s="293"/>
      <c r="BD182" s="293"/>
      <c r="BE182" s="293"/>
      <c r="BF182" s="293"/>
      <c r="BG182" s="293"/>
      <c r="BH182" s="293"/>
      <c r="BI182" s="293"/>
      <c r="BJ182" s="293"/>
      <c r="BK182" s="293"/>
      <c r="BL182" s="293"/>
      <c r="BM182" s="293"/>
      <c r="BN182" s="293"/>
      <c r="BO182" s="293"/>
    </row>
    <row r="183" spans="1:67" ht="18.75" customHeight="1" thickBot="1">
      <c r="A183" s="587"/>
      <c r="B183" s="371" t="s">
        <v>95</v>
      </c>
      <c r="C183" s="588"/>
      <c r="D183" s="374" t="s">
        <v>4209</v>
      </c>
      <c r="E183" s="375"/>
      <c r="F183" s="223">
        <f t="shared" ref="F183:AK183" si="49">F156/F$100</f>
        <v>4.1666666666666664E-2</v>
      </c>
      <c r="G183" s="224" t="e">
        <f t="shared" si="49"/>
        <v>#DIV/0!</v>
      </c>
      <c r="H183" s="224">
        <f t="shared" si="49"/>
        <v>3.7037037037037035E-2</v>
      </c>
      <c r="I183" s="224">
        <f t="shared" si="49"/>
        <v>3.5087719298245612E-2</v>
      </c>
      <c r="J183" s="224">
        <f t="shared" si="49"/>
        <v>3.5087719298245612E-2</v>
      </c>
      <c r="K183" s="224">
        <f t="shared" si="49"/>
        <v>3.5087719298245612E-2</v>
      </c>
      <c r="L183" s="224">
        <f t="shared" si="49"/>
        <v>0</v>
      </c>
      <c r="M183" s="224" t="e">
        <f t="shared" si="49"/>
        <v>#DIV/0!</v>
      </c>
      <c r="N183" s="224">
        <f t="shared" si="49"/>
        <v>6.25E-2</v>
      </c>
      <c r="O183" s="224">
        <f t="shared" si="49"/>
        <v>5.2631578947368418E-2</v>
      </c>
      <c r="P183" s="224">
        <f t="shared" si="49"/>
        <v>5.2631578947368418E-2</v>
      </c>
      <c r="Q183" s="224">
        <f t="shared" si="49"/>
        <v>5.2631578947368418E-2</v>
      </c>
      <c r="R183" s="224">
        <f t="shared" si="49"/>
        <v>3.5087719298245612E-2</v>
      </c>
      <c r="S183" s="224">
        <f t="shared" si="49"/>
        <v>3.5087719298245612E-2</v>
      </c>
      <c r="T183" s="224" t="e">
        <f t="shared" si="49"/>
        <v>#DIV/0!</v>
      </c>
      <c r="U183" s="224" t="e">
        <f t="shared" si="49"/>
        <v>#DIV/0!</v>
      </c>
      <c r="V183" s="224">
        <f t="shared" si="49"/>
        <v>1.1458333333333333E-2</v>
      </c>
      <c r="W183" s="224">
        <f t="shared" si="49"/>
        <v>5.2631578947368418E-2</v>
      </c>
      <c r="X183" s="224" t="e">
        <f t="shared" si="49"/>
        <v>#DIV/0!</v>
      </c>
      <c r="Y183" s="224" t="e">
        <f t="shared" si="49"/>
        <v>#DIV/0!</v>
      </c>
      <c r="Z183" s="224" t="e">
        <f t="shared" si="49"/>
        <v>#DIV/0!</v>
      </c>
      <c r="AA183" s="224" t="e">
        <f t="shared" si="49"/>
        <v>#DIV/0!</v>
      </c>
      <c r="AB183" s="224" t="e">
        <f t="shared" si="49"/>
        <v>#DIV/0!</v>
      </c>
      <c r="AC183" s="224" t="e">
        <f t="shared" si="49"/>
        <v>#DIV/0!</v>
      </c>
      <c r="AD183" s="224" t="e">
        <f t="shared" si="49"/>
        <v>#DIV/0!</v>
      </c>
      <c r="AE183" s="224" t="e">
        <f t="shared" si="49"/>
        <v>#DIV/0!</v>
      </c>
      <c r="AF183" s="224" t="e">
        <f t="shared" si="49"/>
        <v>#DIV/0!</v>
      </c>
      <c r="AG183" s="224" t="e">
        <f t="shared" si="49"/>
        <v>#DIV/0!</v>
      </c>
      <c r="AH183" s="224" t="e">
        <f t="shared" si="49"/>
        <v>#DIV/0!</v>
      </c>
      <c r="AI183" s="224" t="e">
        <f t="shared" si="49"/>
        <v>#DIV/0!</v>
      </c>
      <c r="AJ183" s="229" t="e">
        <f t="shared" si="49"/>
        <v>#DIV/0!</v>
      </c>
      <c r="AK183" s="229">
        <f t="shared" si="49"/>
        <v>4.0368852459016391E-2</v>
      </c>
      <c r="AL183" s="293"/>
      <c r="AM183" s="293"/>
      <c r="AN183" s="293"/>
      <c r="AO183" s="293"/>
      <c r="AP183" s="293"/>
      <c r="AQ183" s="293"/>
      <c r="AR183" s="293"/>
      <c r="AS183" s="293"/>
      <c r="AT183" s="293"/>
      <c r="AU183" s="293"/>
      <c r="AV183" s="293"/>
      <c r="AW183" s="293"/>
      <c r="AX183" s="293"/>
      <c r="AY183" s="293"/>
      <c r="AZ183" s="293"/>
      <c r="BA183" s="293"/>
      <c r="BB183" s="293"/>
      <c r="BC183" s="293"/>
      <c r="BD183" s="293"/>
      <c r="BE183" s="293"/>
      <c r="BF183" s="293"/>
      <c r="BG183" s="293"/>
      <c r="BH183" s="293"/>
      <c r="BI183" s="293"/>
      <c r="BJ183" s="293"/>
      <c r="BK183" s="293"/>
      <c r="BL183" s="293"/>
      <c r="BM183" s="293"/>
      <c r="BN183" s="293"/>
      <c r="BO183" s="293"/>
    </row>
    <row r="184" spans="1:67" ht="18.75" customHeight="1" thickBot="1">
      <c r="A184" s="587"/>
      <c r="B184" s="371" t="s">
        <v>95</v>
      </c>
      <c r="C184" s="588"/>
      <c r="D184" s="374" t="s">
        <v>5461</v>
      </c>
      <c r="E184" s="375"/>
      <c r="F184" s="223">
        <f t="shared" ref="F184:AK185" si="50">F157/F$100</f>
        <v>0</v>
      </c>
      <c r="G184" s="224" t="e">
        <f t="shared" si="50"/>
        <v>#DIV/0!</v>
      </c>
      <c r="H184" s="224">
        <f t="shared" si="50"/>
        <v>0</v>
      </c>
      <c r="I184" s="224">
        <f t="shared" si="50"/>
        <v>0</v>
      </c>
      <c r="J184" s="224">
        <f t="shared" si="50"/>
        <v>0</v>
      </c>
      <c r="K184" s="224">
        <f t="shared" si="50"/>
        <v>0</v>
      </c>
      <c r="L184" s="224">
        <f t="shared" si="50"/>
        <v>0</v>
      </c>
      <c r="M184" s="224" t="e">
        <f t="shared" si="50"/>
        <v>#DIV/0!</v>
      </c>
      <c r="N184" s="224">
        <f t="shared" si="50"/>
        <v>0</v>
      </c>
      <c r="O184" s="224">
        <f t="shared" si="50"/>
        <v>0</v>
      </c>
      <c r="P184" s="224">
        <f t="shared" si="50"/>
        <v>0</v>
      </c>
      <c r="Q184" s="224">
        <f t="shared" si="50"/>
        <v>0</v>
      </c>
      <c r="R184" s="224">
        <f t="shared" si="50"/>
        <v>0</v>
      </c>
      <c r="S184" s="224">
        <f t="shared" si="50"/>
        <v>0</v>
      </c>
      <c r="T184" s="224" t="e">
        <f t="shared" si="50"/>
        <v>#DIV/0!</v>
      </c>
      <c r="U184" s="224" t="e">
        <f t="shared" si="50"/>
        <v>#DIV/0!</v>
      </c>
      <c r="V184" s="224">
        <f t="shared" si="50"/>
        <v>0</v>
      </c>
      <c r="W184" s="224">
        <f t="shared" si="50"/>
        <v>0</v>
      </c>
      <c r="X184" s="224" t="e">
        <f t="shared" si="50"/>
        <v>#DIV/0!</v>
      </c>
      <c r="Y184" s="224" t="e">
        <f t="shared" si="50"/>
        <v>#DIV/0!</v>
      </c>
      <c r="Z184" s="224" t="e">
        <f t="shared" si="50"/>
        <v>#DIV/0!</v>
      </c>
      <c r="AA184" s="224" t="e">
        <f t="shared" si="50"/>
        <v>#DIV/0!</v>
      </c>
      <c r="AB184" s="224" t="e">
        <f t="shared" si="50"/>
        <v>#DIV/0!</v>
      </c>
      <c r="AC184" s="224" t="e">
        <f t="shared" si="50"/>
        <v>#DIV/0!</v>
      </c>
      <c r="AD184" s="224" t="e">
        <f t="shared" si="50"/>
        <v>#DIV/0!</v>
      </c>
      <c r="AE184" s="224" t="e">
        <f t="shared" si="50"/>
        <v>#DIV/0!</v>
      </c>
      <c r="AF184" s="224" t="e">
        <f t="shared" si="50"/>
        <v>#DIV/0!</v>
      </c>
      <c r="AG184" s="224" t="e">
        <f t="shared" si="50"/>
        <v>#DIV/0!</v>
      </c>
      <c r="AH184" s="224" t="e">
        <f t="shared" si="50"/>
        <v>#DIV/0!</v>
      </c>
      <c r="AI184" s="224" t="e">
        <f t="shared" si="50"/>
        <v>#DIV/0!</v>
      </c>
      <c r="AJ184" s="229" t="e">
        <f t="shared" si="50"/>
        <v>#DIV/0!</v>
      </c>
      <c r="AK184" s="229">
        <f t="shared" si="50"/>
        <v>0</v>
      </c>
      <c r="AL184" s="293"/>
      <c r="AM184" s="293"/>
      <c r="AN184" s="293"/>
      <c r="AO184" s="293"/>
      <c r="AP184" s="293"/>
      <c r="AQ184" s="293"/>
      <c r="AR184" s="293"/>
      <c r="AS184" s="293"/>
      <c r="AT184" s="293"/>
      <c r="AU184" s="293"/>
      <c r="AV184" s="293"/>
      <c r="AW184" s="293"/>
      <c r="AX184" s="293"/>
      <c r="AY184" s="293"/>
      <c r="AZ184" s="293"/>
      <c r="BA184" s="293"/>
      <c r="BB184" s="293"/>
      <c r="BC184" s="293"/>
      <c r="BD184" s="293"/>
      <c r="BE184" s="293"/>
      <c r="BF184" s="293"/>
      <c r="BG184" s="293"/>
      <c r="BH184" s="293"/>
      <c r="BI184" s="293"/>
      <c r="BJ184" s="293"/>
      <c r="BK184" s="293"/>
      <c r="BL184" s="293"/>
      <c r="BM184" s="293"/>
      <c r="BN184" s="293"/>
      <c r="BO184" s="293"/>
    </row>
    <row r="185" spans="1:67" ht="18.75" customHeight="1" thickBot="1">
      <c r="A185" s="587"/>
      <c r="B185" s="371" t="s">
        <v>95</v>
      </c>
      <c r="C185" s="588"/>
      <c r="D185" s="374" t="s">
        <v>5462</v>
      </c>
      <c r="E185" s="375"/>
      <c r="F185" s="223">
        <f t="shared" si="50"/>
        <v>0</v>
      </c>
      <c r="G185" s="224" t="e">
        <f t="shared" si="50"/>
        <v>#DIV/0!</v>
      </c>
      <c r="H185" s="224">
        <f t="shared" si="50"/>
        <v>0</v>
      </c>
      <c r="I185" s="224">
        <f t="shared" si="50"/>
        <v>0</v>
      </c>
      <c r="J185" s="224">
        <f t="shared" si="50"/>
        <v>0</v>
      </c>
      <c r="K185" s="224">
        <f t="shared" si="50"/>
        <v>0</v>
      </c>
      <c r="L185" s="224">
        <f t="shared" si="50"/>
        <v>0</v>
      </c>
      <c r="M185" s="224" t="e">
        <f t="shared" si="50"/>
        <v>#DIV/0!</v>
      </c>
      <c r="N185" s="224">
        <f t="shared" si="50"/>
        <v>0</v>
      </c>
      <c r="O185" s="224">
        <f t="shared" si="50"/>
        <v>0</v>
      </c>
      <c r="P185" s="224">
        <f t="shared" si="50"/>
        <v>0</v>
      </c>
      <c r="Q185" s="224">
        <f t="shared" si="50"/>
        <v>0</v>
      </c>
      <c r="R185" s="224">
        <f t="shared" si="50"/>
        <v>0</v>
      </c>
      <c r="S185" s="224">
        <f t="shared" si="50"/>
        <v>0</v>
      </c>
      <c r="T185" s="224" t="e">
        <f t="shared" si="50"/>
        <v>#DIV/0!</v>
      </c>
      <c r="U185" s="224" t="e">
        <f t="shared" si="50"/>
        <v>#DIV/0!</v>
      </c>
      <c r="V185" s="224">
        <f t="shared" si="50"/>
        <v>0.375</v>
      </c>
      <c r="W185" s="224">
        <f t="shared" si="50"/>
        <v>0.10824561403508773</v>
      </c>
      <c r="X185" s="224" t="e">
        <f t="shared" si="50"/>
        <v>#DIV/0!</v>
      </c>
      <c r="Y185" s="224" t="e">
        <f t="shared" si="50"/>
        <v>#DIV/0!</v>
      </c>
      <c r="Z185" s="224" t="e">
        <f t="shared" si="50"/>
        <v>#DIV/0!</v>
      </c>
      <c r="AA185" s="224" t="e">
        <f t="shared" si="50"/>
        <v>#DIV/0!</v>
      </c>
      <c r="AB185" s="224" t="e">
        <f t="shared" si="50"/>
        <v>#DIV/0!</v>
      </c>
      <c r="AC185" s="224" t="e">
        <f t="shared" si="50"/>
        <v>#DIV/0!</v>
      </c>
      <c r="AD185" s="224" t="e">
        <f t="shared" si="50"/>
        <v>#DIV/0!</v>
      </c>
      <c r="AE185" s="224" t="e">
        <f t="shared" si="50"/>
        <v>#DIV/0!</v>
      </c>
      <c r="AF185" s="224" t="e">
        <f t="shared" si="50"/>
        <v>#DIV/0!</v>
      </c>
      <c r="AG185" s="224" t="e">
        <f t="shared" si="50"/>
        <v>#DIV/0!</v>
      </c>
      <c r="AH185" s="224" t="e">
        <f t="shared" si="50"/>
        <v>#DIV/0!</v>
      </c>
      <c r="AI185" s="224" t="e">
        <f t="shared" si="50"/>
        <v>#DIV/0!</v>
      </c>
      <c r="AJ185" s="229" t="e">
        <f t="shared" si="50"/>
        <v>#DIV/0!</v>
      </c>
      <c r="AK185" s="229">
        <f t="shared" si="50"/>
        <v>3.3019125683060105E-2</v>
      </c>
      <c r="AL185" s="293"/>
      <c r="AM185" s="293"/>
      <c r="AN185" s="293"/>
      <c r="AO185" s="293"/>
      <c r="AP185" s="293"/>
      <c r="AQ185" s="293"/>
      <c r="AR185" s="293"/>
      <c r="AS185" s="293"/>
      <c r="AT185" s="293"/>
      <c r="AU185" s="293"/>
      <c r="AV185" s="293"/>
      <c r="AW185" s="293"/>
      <c r="AX185" s="293"/>
      <c r="AY185" s="293"/>
      <c r="AZ185" s="293"/>
      <c r="BA185" s="293"/>
      <c r="BB185" s="293"/>
      <c r="BC185" s="293"/>
      <c r="BD185" s="293"/>
      <c r="BE185" s="293"/>
      <c r="BF185" s="293"/>
      <c r="BG185" s="293"/>
      <c r="BH185" s="293"/>
      <c r="BI185" s="293"/>
      <c r="BJ185" s="293"/>
      <c r="BK185" s="293"/>
      <c r="BL185" s="293"/>
      <c r="BM185" s="293"/>
      <c r="BN185" s="293"/>
      <c r="BO185" s="293"/>
    </row>
    <row r="186" spans="1:67" ht="18.75" customHeight="1" thickBot="1">
      <c r="A186" s="587"/>
      <c r="B186" s="371" t="s">
        <v>95</v>
      </c>
      <c r="C186" s="588"/>
      <c r="D186" s="374" t="s">
        <v>4210</v>
      </c>
      <c r="E186" s="375"/>
      <c r="F186" s="223">
        <f t="shared" ref="F186:AK186" si="51">F159/F$100</f>
        <v>0</v>
      </c>
      <c r="G186" s="224" t="e">
        <f t="shared" si="51"/>
        <v>#DIV/0!</v>
      </c>
      <c r="H186" s="224">
        <f t="shared" si="51"/>
        <v>0</v>
      </c>
      <c r="I186" s="224">
        <f t="shared" si="51"/>
        <v>0</v>
      </c>
      <c r="J186" s="224">
        <f t="shared" si="51"/>
        <v>0</v>
      </c>
      <c r="K186" s="224">
        <f t="shared" si="51"/>
        <v>0</v>
      </c>
      <c r="L186" s="224">
        <f t="shared" si="51"/>
        <v>0</v>
      </c>
      <c r="M186" s="224" t="e">
        <f t="shared" si="51"/>
        <v>#DIV/0!</v>
      </c>
      <c r="N186" s="224">
        <f t="shared" si="51"/>
        <v>0</v>
      </c>
      <c r="O186" s="224">
        <f t="shared" si="51"/>
        <v>0</v>
      </c>
      <c r="P186" s="224">
        <f t="shared" si="51"/>
        <v>0</v>
      </c>
      <c r="Q186" s="224">
        <f t="shared" si="51"/>
        <v>0</v>
      </c>
      <c r="R186" s="224">
        <f t="shared" si="51"/>
        <v>0</v>
      </c>
      <c r="S186" s="224">
        <f t="shared" si="51"/>
        <v>0</v>
      </c>
      <c r="T186" s="224" t="e">
        <f t="shared" si="51"/>
        <v>#DIV/0!</v>
      </c>
      <c r="U186" s="224" t="e">
        <f t="shared" si="51"/>
        <v>#DIV/0!</v>
      </c>
      <c r="V186" s="224">
        <f t="shared" si="51"/>
        <v>0</v>
      </c>
      <c r="W186" s="224">
        <f t="shared" si="51"/>
        <v>0</v>
      </c>
      <c r="X186" s="224" t="e">
        <f t="shared" si="51"/>
        <v>#DIV/0!</v>
      </c>
      <c r="Y186" s="224" t="e">
        <f t="shared" si="51"/>
        <v>#DIV/0!</v>
      </c>
      <c r="Z186" s="224" t="e">
        <f t="shared" si="51"/>
        <v>#DIV/0!</v>
      </c>
      <c r="AA186" s="224" t="e">
        <f t="shared" si="51"/>
        <v>#DIV/0!</v>
      </c>
      <c r="AB186" s="224" t="e">
        <f t="shared" si="51"/>
        <v>#DIV/0!</v>
      </c>
      <c r="AC186" s="224" t="e">
        <f t="shared" si="51"/>
        <v>#DIV/0!</v>
      </c>
      <c r="AD186" s="224" t="e">
        <f t="shared" si="51"/>
        <v>#DIV/0!</v>
      </c>
      <c r="AE186" s="224" t="e">
        <f t="shared" si="51"/>
        <v>#DIV/0!</v>
      </c>
      <c r="AF186" s="224" t="e">
        <f t="shared" si="51"/>
        <v>#DIV/0!</v>
      </c>
      <c r="AG186" s="224" t="e">
        <f t="shared" si="51"/>
        <v>#DIV/0!</v>
      </c>
      <c r="AH186" s="224" t="e">
        <f t="shared" si="51"/>
        <v>#DIV/0!</v>
      </c>
      <c r="AI186" s="224" t="e">
        <f t="shared" si="51"/>
        <v>#DIV/0!</v>
      </c>
      <c r="AJ186" s="229" t="e">
        <f t="shared" si="51"/>
        <v>#DIV/0!</v>
      </c>
      <c r="AK186" s="229">
        <f t="shared" si="51"/>
        <v>0</v>
      </c>
      <c r="AL186" s="293"/>
      <c r="AM186" s="293"/>
      <c r="AN186" s="293"/>
      <c r="AO186" s="293"/>
      <c r="AP186" s="293"/>
      <c r="AQ186" s="293"/>
      <c r="AR186" s="293"/>
      <c r="AS186" s="293"/>
      <c r="AT186" s="293"/>
      <c r="AU186" s="293"/>
      <c r="AV186" s="293"/>
      <c r="AW186" s="293"/>
      <c r="AX186" s="293"/>
      <c r="AY186" s="293"/>
      <c r="AZ186" s="293"/>
      <c r="BA186" s="293"/>
      <c r="BB186" s="293"/>
      <c r="BC186" s="293"/>
      <c r="BD186" s="293"/>
      <c r="BE186" s="293"/>
      <c r="BF186" s="293"/>
      <c r="BG186" s="293"/>
      <c r="BH186" s="293"/>
      <c r="BI186" s="293"/>
      <c r="BJ186" s="293"/>
      <c r="BK186" s="293"/>
      <c r="BL186" s="293"/>
      <c r="BM186" s="293"/>
      <c r="BN186" s="293"/>
      <c r="BO186" s="293"/>
    </row>
    <row r="187" spans="1:67" ht="18.75" customHeight="1" thickBot="1">
      <c r="A187" s="587"/>
      <c r="B187" s="371" t="s">
        <v>95</v>
      </c>
      <c r="C187" s="588"/>
      <c r="D187" s="374" t="s">
        <v>4226</v>
      </c>
      <c r="E187" s="375"/>
      <c r="F187" s="223">
        <f t="shared" ref="F187:AK187" si="52">F160/F$100</f>
        <v>4.0277777777777783E-4</v>
      </c>
      <c r="G187" s="224" t="e">
        <f t="shared" si="52"/>
        <v>#DIV/0!</v>
      </c>
      <c r="H187" s="224">
        <f t="shared" si="52"/>
        <v>3.5802469135802473E-4</v>
      </c>
      <c r="I187" s="224">
        <f t="shared" si="52"/>
        <v>3.3918128654970766E-4</v>
      </c>
      <c r="J187" s="224">
        <f t="shared" si="52"/>
        <v>4.2397660818713456E-4</v>
      </c>
      <c r="K187" s="224">
        <f t="shared" si="52"/>
        <v>4.2397660818713456E-4</v>
      </c>
      <c r="L187" s="224">
        <f t="shared" si="52"/>
        <v>4.6031746031746033E-4</v>
      </c>
      <c r="M187" s="224" t="e">
        <f t="shared" si="52"/>
        <v>#DIV/0!</v>
      </c>
      <c r="N187" s="224">
        <f t="shared" si="52"/>
        <v>3.020833333333334E-4</v>
      </c>
      <c r="O187" s="224">
        <f t="shared" si="52"/>
        <v>3.3918128654970771E-4</v>
      </c>
      <c r="P187" s="224">
        <f t="shared" si="52"/>
        <v>4.2397660818713461E-4</v>
      </c>
      <c r="Q187" s="224">
        <f t="shared" si="52"/>
        <v>3.391812865497076E-4</v>
      </c>
      <c r="R187" s="224">
        <f t="shared" si="52"/>
        <v>4.2397660818713461E-4</v>
      </c>
      <c r="S187" s="224">
        <f t="shared" si="52"/>
        <v>5.0877192982456151E-4</v>
      </c>
      <c r="T187" s="224" t="e">
        <f t="shared" si="52"/>
        <v>#DIV/0!</v>
      </c>
      <c r="U187" s="224" t="e">
        <f t="shared" si="52"/>
        <v>#DIV/0!</v>
      </c>
      <c r="V187" s="224">
        <f t="shared" si="52"/>
        <v>0</v>
      </c>
      <c r="W187" s="224">
        <f t="shared" si="52"/>
        <v>0</v>
      </c>
      <c r="X187" s="224" t="e">
        <f t="shared" si="52"/>
        <v>#DIV/0!</v>
      </c>
      <c r="Y187" s="224" t="e">
        <f t="shared" si="52"/>
        <v>#DIV/0!</v>
      </c>
      <c r="Z187" s="224" t="e">
        <f t="shared" si="52"/>
        <v>#DIV/0!</v>
      </c>
      <c r="AA187" s="224" t="e">
        <f t="shared" si="52"/>
        <v>#DIV/0!</v>
      </c>
      <c r="AB187" s="224" t="e">
        <f t="shared" si="52"/>
        <v>#DIV/0!</v>
      </c>
      <c r="AC187" s="224" t="e">
        <f t="shared" si="52"/>
        <v>#DIV/0!</v>
      </c>
      <c r="AD187" s="224" t="e">
        <f t="shared" si="52"/>
        <v>#DIV/0!</v>
      </c>
      <c r="AE187" s="224" t="e">
        <f t="shared" si="52"/>
        <v>#DIV/0!</v>
      </c>
      <c r="AF187" s="224" t="e">
        <f t="shared" si="52"/>
        <v>#DIV/0!</v>
      </c>
      <c r="AG187" s="224" t="e">
        <f t="shared" si="52"/>
        <v>#DIV/0!</v>
      </c>
      <c r="AH187" s="224" t="e">
        <f t="shared" si="52"/>
        <v>#DIV/0!</v>
      </c>
      <c r="AI187" s="224" t="e">
        <f t="shared" si="52"/>
        <v>#DIV/0!</v>
      </c>
      <c r="AJ187" s="229" t="e">
        <f t="shared" si="52"/>
        <v>#DIV/0!</v>
      </c>
      <c r="AK187" s="229">
        <f t="shared" si="52"/>
        <v>3.3674863387978145E-4</v>
      </c>
      <c r="AL187" s="293"/>
      <c r="AM187" s="293"/>
      <c r="AN187" s="293"/>
      <c r="AO187" s="293"/>
      <c r="AP187" s="293"/>
      <c r="AQ187" s="293"/>
      <c r="AR187" s="293"/>
      <c r="AS187" s="293"/>
      <c r="AT187" s="293"/>
      <c r="AU187" s="293"/>
      <c r="AV187" s="293"/>
      <c r="AW187" s="293"/>
      <c r="AX187" s="293"/>
      <c r="AY187" s="293"/>
      <c r="AZ187" s="293"/>
      <c r="BA187" s="293"/>
      <c r="BB187" s="293"/>
      <c r="BC187" s="293"/>
      <c r="BD187" s="293"/>
      <c r="BE187" s="293"/>
      <c r="BF187" s="293"/>
      <c r="BG187" s="293"/>
      <c r="BH187" s="293"/>
      <c r="BI187" s="293"/>
      <c r="BJ187" s="293"/>
      <c r="BK187" s="293"/>
      <c r="BL187" s="293"/>
      <c r="BM187" s="293"/>
      <c r="BN187" s="293"/>
      <c r="BO187" s="293"/>
    </row>
    <row r="188" spans="1:67" ht="18.75" customHeight="1" thickBot="1">
      <c r="A188" s="587"/>
      <c r="B188" s="371" t="s">
        <v>95</v>
      </c>
      <c r="C188" s="588"/>
      <c r="D188" s="374" t="s">
        <v>4211</v>
      </c>
      <c r="E188" s="375"/>
      <c r="F188" s="223">
        <f t="shared" ref="F188:AK188" si="53">F161/F$100</f>
        <v>1.0416666666666666E-2</v>
      </c>
      <c r="G188" s="224" t="e">
        <f t="shared" si="53"/>
        <v>#DIV/0!</v>
      </c>
      <c r="H188" s="224">
        <f t="shared" si="53"/>
        <v>9.2592592592592587E-3</v>
      </c>
      <c r="I188" s="224">
        <f t="shared" si="53"/>
        <v>8.771929824561403E-3</v>
      </c>
      <c r="J188" s="224">
        <f t="shared" si="53"/>
        <v>8.771929824561403E-3</v>
      </c>
      <c r="K188" s="224">
        <f t="shared" si="53"/>
        <v>8.771929824561403E-3</v>
      </c>
      <c r="L188" s="224">
        <f t="shared" si="53"/>
        <v>2.3809523809523808E-2</v>
      </c>
      <c r="M188" s="224" t="e">
        <f t="shared" si="53"/>
        <v>#DIV/0!</v>
      </c>
      <c r="N188" s="224">
        <f t="shared" si="53"/>
        <v>1.0416666666666666E-2</v>
      </c>
      <c r="O188" s="224">
        <f t="shared" si="53"/>
        <v>8.771929824561403E-3</v>
      </c>
      <c r="P188" s="224">
        <f t="shared" si="53"/>
        <v>0</v>
      </c>
      <c r="Q188" s="224">
        <f t="shared" si="53"/>
        <v>0</v>
      </c>
      <c r="R188" s="224">
        <f t="shared" si="53"/>
        <v>0</v>
      </c>
      <c r="S188" s="224">
        <f t="shared" si="53"/>
        <v>0</v>
      </c>
      <c r="T188" s="224" t="e">
        <f t="shared" si="53"/>
        <v>#DIV/0!</v>
      </c>
      <c r="U188" s="224" t="e">
        <f t="shared" si="53"/>
        <v>#DIV/0!</v>
      </c>
      <c r="V188" s="224">
        <f t="shared" si="53"/>
        <v>1.0416666666666666E-2</v>
      </c>
      <c r="W188" s="224">
        <f t="shared" si="53"/>
        <v>8.771929824561403E-3</v>
      </c>
      <c r="X188" s="224" t="e">
        <f t="shared" si="53"/>
        <v>#DIV/0!</v>
      </c>
      <c r="Y188" s="224" t="e">
        <f t="shared" si="53"/>
        <v>#DIV/0!</v>
      </c>
      <c r="Z188" s="224" t="e">
        <f t="shared" si="53"/>
        <v>#DIV/0!</v>
      </c>
      <c r="AA188" s="224" t="e">
        <f t="shared" si="53"/>
        <v>#DIV/0!</v>
      </c>
      <c r="AB188" s="224" t="e">
        <f t="shared" si="53"/>
        <v>#DIV/0!</v>
      </c>
      <c r="AC188" s="224" t="e">
        <f t="shared" si="53"/>
        <v>#DIV/0!</v>
      </c>
      <c r="AD188" s="224" t="e">
        <f t="shared" si="53"/>
        <v>#DIV/0!</v>
      </c>
      <c r="AE188" s="224" t="e">
        <f t="shared" si="53"/>
        <v>#DIV/0!</v>
      </c>
      <c r="AF188" s="224" t="e">
        <f t="shared" si="53"/>
        <v>#DIV/0!</v>
      </c>
      <c r="AG188" s="224" t="e">
        <f t="shared" si="53"/>
        <v>#DIV/0!</v>
      </c>
      <c r="AH188" s="224" t="e">
        <f t="shared" si="53"/>
        <v>#DIV/0!</v>
      </c>
      <c r="AI188" s="224" t="e">
        <f t="shared" si="53"/>
        <v>#DIV/0!</v>
      </c>
      <c r="AJ188" s="229" t="e">
        <f t="shared" si="53"/>
        <v>#DIV/0!</v>
      </c>
      <c r="AK188" s="229">
        <f t="shared" si="53"/>
        <v>6.8306010928961746E-3</v>
      </c>
      <c r="AL188" s="293"/>
      <c r="AM188" s="293"/>
      <c r="AN188" s="293"/>
      <c r="AO188" s="293"/>
      <c r="AP188" s="293"/>
      <c r="AQ188" s="293"/>
      <c r="AR188" s="293"/>
      <c r="AS188" s="293"/>
      <c r="AT188" s="293"/>
      <c r="AU188" s="293"/>
      <c r="AV188" s="293"/>
      <c r="AW188" s="293"/>
      <c r="AX188" s="293"/>
      <c r="AY188" s="293"/>
      <c r="AZ188" s="293"/>
      <c r="BA188" s="293"/>
      <c r="BB188" s="293"/>
      <c r="BC188" s="293"/>
      <c r="BD188" s="293"/>
      <c r="BE188" s="293"/>
      <c r="BF188" s="293"/>
      <c r="BG188" s="293"/>
      <c r="BH188" s="293"/>
      <c r="BI188" s="293"/>
      <c r="BJ188" s="293"/>
      <c r="BK188" s="293"/>
      <c r="BL188" s="293"/>
      <c r="BM188" s="293"/>
      <c r="BN188" s="293"/>
      <c r="BO188" s="293"/>
    </row>
    <row r="189" spans="1:67" ht="18.75" customHeight="1" thickBot="1">
      <c r="A189" s="587"/>
      <c r="B189" s="371" t="s">
        <v>95</v>
      </c>
      <c r="C189" s="588"/>
      <c r="D189" s="374" t="s">
        <v>4212</v>
      </c>
      <c r="E189" s="375"/>
      <c r="F189" s="223">
        <f t="shared" ref="F189:AK189" si="54">F162/F$100</f>
        <v>1.0416666666666666E-2</v>
      </c>
      <c r="G189" s="224" t="e">
        <f t="shared" si="54"/>
        <v>#DIV/0!</v>
      </c>
      <c r="H189" s="224">
        <f t="shared" si="54"/>
        <v>9.2592592592592587E-3</v>
      </c>
      <c r="I189" s="224">
        <f t="shared" si="54"/>
        <v>8.771929824561403E-3</v>
      </c>
      <c r="J189" s="224">
        <f t="shared" si="54"/>
        <v>8.771929824561403E-3</v>
      </c>
      <c r="K189" s="224">
        <f t="shared" si="54"/>
        <v>8.771929824561403E-3</v>
      </c>
      <c r="L189" s="224">
        <f t="shared" si="54"/>
        <v>2.3809523809523808E-2</v>
      </c>
      <c r="M189" s="224" t="e">
        <f t="shared" si="54"/>
        <v>#DIV/0!</v>
      </c>
      <c r="N189" s="224">
        <f t="shared" si="54"/>
        <v>1.0416666666666666E-2</v>
      </c>
      <c r="O189" s="224">
        <f t="shared" si="54"/>
        <v>8.771929824561403E-3</v>
      </c>
      <c r="P189" s="224">
        <f t="shared" si="54"/>
        <v>8.771929824561403E-3</v>
      </c>
      <c r="Q189" s="224">
        <f t="shared" si="54"/>
        <v>8.771929824561403E-3</v>
      </c>
      <c r="R189" s="224">
        <f t="shared" si="54"/>
        <v>8.771929824561403E-3</v>
      </c>
      <c r="S189" s="224">
        <f t="shared" si="54"/>
        <v>8.771929824561403E-3</v>
      </c>
      <c r="T189" s="224" t="e">
        <f t="shared" si="54"/>
        <v>#DIV/0!</v>
      </c>
      <c r="U189" s="224" t="e">
        <f t="shared" si="54"/>
        <v>#DIV/0!</v>
      </c>
      <c r="V189" s="224">
        <f t="shared" si="54"/>
        <v>1.0416666666666666E-2</v>
      </c>
      <c r="W189" s="224">
        <f t="shared" si="54"/>
        <v>8.771929824561403E-3</v>
      </c>
      <c r="X189" s="224" t="e">
        <f t="shared" si="54"/>
        <v>#DIV/0!</v>
      </c>
      <c r="Y189" s="224" t="e">
        <f t="shared" si="54"/>
        <v>#DIV/0!</v>
      </c>
      <c r="Z189" s="224" t="e">
        <f t="shared" si="54"/>
        <v>#DIV/0!</v>
      </c>
      <c r="AA189" s="224" t="e">
        <f t="shared" si="54"/>
        <v>#DIV/0!</v>
      </c>
      <c r="AB189" s="224" t="e">
        <f t="shared" si="54"/>
        <v>#DIV/0!</v>
      </c>
      <c r="AC189" s="224" t="e">
        <f t="shared" si="54"/>
        <v>#DIV/0!</v>
      </c>
      <c r="AD189" s="224" t="e">
        <f t="shared" si="54"/>
        <v>#DIV/0!</v>
      </c>
      <c r="AE189" s="224" t="e">
        <f t="shared" si="54"/>
        <v>#DIV/0!</v>
      </c>
      <c r="AF189" s="224" t="e">
        <f t="shared" si="54"/>
        <v>#DIV/0!</v>
      </c>
      <c r="AG189" s="224" t="e">
        <f t="shared" si="54"/>
        <v>#DIV/0!</v>
      </c>
      <c r="AH189" s="224" t="e">
        <f t="shared" si="54"/>
        <v>#DIV/0!</v>
      </c>
      <c r="AI189" s="224" t="e">
        <f t="shared" si="54"/>
        <v>#DIV/0!</v>
      </c>
      <c r="AJ189" s="229" t="e">
        <f t="shared" si="54"/>
        <v>#DIV/0!</v>
      </c>
      <c r="AK189" s="229">
        <f t="shared" si="54"/>
        <v>9.562841530054645E-3</v>
      </c>
      <c r="AL189" s="293"/>
      <c r="AM189" s="293"/>
      <c r="AN189" s="293"/>
      <c r="AO189" s="293"/>
      <c r="AP189" s="293"/>
      <c r="AQ189" s="293"/>
      <c r="AR189" s="293"/>
      <c r="AS189" s="293"/>
      <c r="AT189" s="293"/>
      <c r="AU189" s="293"/>
      <c r="AV189" s="293"/>
      <c r="AW189" s="293"/>
      <c r="AX189" s="293"/>
      <c r="AY189" s="293"/>
      <c r="AZ189" s="293"/>
      <c r="BA189" s="293"/>
      <c r="BB189" s="293"/>
      <c r="BC189" s="293"/>
      <c r="BD189" s="293"/>
      <c r="BE189" s="293"/>
      <c r="BF189" s="293"/>
      <c r="BG189" s="293"/>
      <c r="BH189" s="293"/>
      <c r="BI189" s="293"/>
      <c r="BJ189" s="293"/>
      <c r="BK189" s="293"/>
      <c r="BL189" s="293"/>
      <c r="BM189" s="293"/>
      <c r="BN189" s="293"/>
      <c r="BO189" s="293"/>
    </row>
    <row r="190" spans="1:67" ht="18.75" customHeight="1" thickBot="1">
      <c r="A190" s="587"/>
      <c r="B190" s="371" t="s">
        <v>95</v>
      </c>
      <c r="C190" s="588"/>
      <c r="D190" s="374" t="s">
        <v>28</v>
      </c>
      <c r="E190" s="375"/>
      <c r="F190" s="223">
        <f t="shared" ref="F190:AK190" si="55">F163/F$100</f>
        <v>1.0416666666666666E-2</v>
      </c>
      <c r="G190" s="224" t="e">
        <f t="shared" si="55"/>
        <v>#DIV/0!</v>
      </c>
      <c r="H190" s="224">
        <f t="shared" si="55"/>
        <v>9.2592592592592587E-3</v>
      </c>
      <c r="I190" s="224">
        <f t="shared" si="55"/>
        <v>8.771929824561403E-3</v>
      </c>
      <c r="J190" s="224">
        <f t="shared" si="55"/>
        <v>8.771929824561403E-3</v>
      </c>
      <c r="K190" s="224">
        <f t="shared" si="55"/>
        <v>8.771929824561403E-3</v>
      </c>
      <c r="L190" s="224">
        <f t="shared" si="55"/>
        <v>3.5714285714285712E-2</v>
      </c>
      <c r="M190" s="224" t="e">
        <f t="shared" si="55"/>
        <v>#DIV/0!</v>
      </c>
      <c r="N190" s="224">
        <f t="shared" si="55"/>
        <v>1.0416666666666666E-2</v>
      </c>
      <c r="O190" s="224">
        <f t="shared" si="55"/>
        <v>8.771929824561403E-3</v>
      </c>
      <c r="P190" s="224">
        <f t="shared" si="55"/>
        <v>8.771929824561403E-3</v>
      </c>
      <c r="Q190" s="224">
        <f t="shared" si="55"/>
        <v>8.771929824561403E-3</v>
      </c>
      <c r="R190" s="224">
        <f t="shared" si="55"/>
        <v>8.771929824561403E-3</v>
      </c>
      <c r="S190" s="224">
        <f t="shared" si="55"/>
        <v>8.771929824561403E-3</v>
      </c>
      <c r="T190" s="224" t="e">
        <f t="shared" si="55"/>
        <v>#DIV/0!</v>
      </c>
      <c r="U190" s="224" t="e">
        <f t="shared" si="55"/>
        <v>#DIV/0!</v>
      </c>
      <c r="V190" s="224">
        <f t="shared" si="55"/>
        <v>1.0416666666666666E-2</v>
      </c>
      <c r="W190" s="224">
        <f t="shared" si="55"/>
        <v>8.771929824561403E-3</v>
      </c>
      <c r="X190" s="224" t="e">
        <f t="shared" si="55"/>
        <v>#DIV/0!</v>
      </c>
      <c r="Y190" s="224" t="e">
        <f t="shared" si="55"/>
        <v>#DIV/0!</v>
      </c>
      <c r="Z190" s="224" t="e">
        <f t="shared" si="55"/>
        <v>#DIV/0!</v>
      </c>
      <c r="AA190" s="224" t="e">
        <f t="shared" si="55"/>
        <v>#DIV/0!</v>
      </c>
      <c r="AB190" s="224" t="e">
        <f t="shared" si="55"/>
        <v>#DIV/0!</v>
      </c>
      <c r="AC190" s="224" t="e">
        <f t="shared" si="55"/>
        <v>#DIV/0!</v>
      </c>
      <c r="AD190" s="224" t="e">
        <f t="shared" si="55"/>
        <v>#DIV/0!</v>
      </c>
      <c r="AE190" s="224" t="e">
        <f t="shared" si="55"/>
        <v>#DIV/0!</v>
      </c>
      <c r="AF190" s="224" t="e">
        <f t="shared" si="55"/>
        <v>#DIV/0!</v>
      </c>
      <c r="AG190" s="224" t="e">
        <f t="shared" si="55"/>
        <v>#DIV/0!</v>
      </c>
      <c r="AH190" s="224" t="e">
        <f t="shared" si="55"/>
        <v>#DIV/0!</v>
      </c>
      <c r="AI190" s="224" t="e">
        <f t="shared" si="55"/>
        <v>#DIV/0!</v>
      </c>
      <c r="AJ190" s="229" t="e">
        <f t="shared" si="55"/>
        <v>#DIV/0!</v>
      </c>
      <c r="AK190" s="229">
        <f t="shared" si="55"/>
        <v>9.9043715846994541E-3</v>
      </c>
      <c r="AL190" s="293"/>
      <c r="AM190" s="293"/>
      <c r="AN190" s="293"/>
      <c r="AO190" s="293"/>
      <c r="AP190" s="293"/>
      <c r="AQ190" s="293"/>
      <c r="AR190" s="293"/>
      <c r="AS190" s="293"/>
      <c r="AT190" s="293"/>
      <c r="AU190" s="293"/>
      <c r="AV190" s="293"/>
      <c r="AW190" s="293"/>
      <c r="AX190" s="293"/>
      <c r="AY190" s="293"/>
      <c r="AZ190" s="293"/>
      <c r="BA190" s="293"/>
      <c r="BB190" s="293"/>
      <c r="BC190" s="293"/>
      <c r="BD190" s="293"/>
      <c r="BE190" s="293"/>
      <c r="BF190" s="293"/>
      <c r="BG190" s="293"/>
      <c r="BH190" s="293"/>
      <c r="BI190" s="293"/>
      <c r="BJ190" s="293"/>
      <c r="BK190" s="293"/>
      <c r="BL190" s="293"/>
      <c r="BM190" s="293"/>
      <c r="BN190" s="293"/>
      <c r="BO190" s="293"/>
    </row>
    <row r="191" spans="1:67" ht="18.75" customHeight="1" thickBot="1">
      <c r="A191" s="587"/>
      <c r="B191" s="371" t="s">
        <v>95</v>
      </c>
      <c r="C191" s="588"/>
      <c r="D191" s="374" t="s">
        <v>4227</v>
      </c>
      <c r="E191" s="375"/>
      <c r="F191" s="223">
        <f t="shared" ref="F191:AK191" si="56">F164/F$100</f>
        <v>0</v>
      </c>
      <c r="G191" s="224" t="e">
        <f t="shared" si="56"/>
        <v>#DIV/0!</v>
      </c>
      <c r="H191" s="224">
        <f t="shared" si="56"/>
        <v>0</v>
      </c>
      <c r="I191" s="224">
        <f t="shared" si="56"/>
        <v>0</v>
      </c>
      <c r="J191" s="224">
        <f t="shared" si="56"/>
        <v>0</v>
      </c>
      <c r="K191" s="224">
        <f t="shared" si="56"/>
        <v>0</v>
      </c>
      <c r="L191" s="224">
        <f t="shared" si="56"/>
        <v>0</v>
      </c>
      <c r="M191" s="224" t="e">
        <f t="shared" si="56"/>
        <v>#DIV/0!</v>
      </c>
      <c r="N191" s="224">
        <f t="shared" si="56"/>
        <v>0</v>
      </c>
      <c r="O191" s="224">
        <f t="shared" si="56"/>
        <v>0</v>
      </c>
      <c r="P191" s="224">
        <f t="shared" si="56"/>
        <v>0</v>
      </c>
      <c r="Q191" s="224">
        <f t="shared" si="56"/>
        <v>0</v>
      </c>
      <c r="R191" s="224">
        <f t="shared" si="56"/>
        <v>0</v>
      </c>
      <c r="S191" s="224">
        <f t="shared" si="56"/>
        <v>0</v>
      </c>
      <c r="T191" s="224" t="e">
        <f t="shared" si="56"/>
        <v>#DIV/0!</v>
      </c>
      <c r="U191" s="224" t="e">
        <f t="shared" si="56"/>
        <v>#DIV/0!</v>
      </c>
      <c r="V191" s="224">
        <f t="shared" si="56"/>
        <v>0</v>
      </c>
      <c r="W191" s="224">
        <f t="shared" si="56"/>
        <v>0</v>
      </c>
      <c r="X191" s="224" t="e">
        <f t="shared" si="56"/>
        <v>#DIV/0!</v>
      </c>
      <c r="Y191" s="224" t="e">
        <f t="shared" si="56"/>
        <v>#DIV/0!</v>
      </c>
      <c r="Z191" s="224" t="e">
        <f t="shared" si="56"/>
        <v>#DIV/0!</v>
      </c>
      <c r="AA191" s="224" t="e">
        <f t="shared" si="56"/>
        <v>#DIV/0!</v>
      </c>
      <c r="AB191" s="224" t="e">
        <f t="shared" si="56"/>
        <v>#DIV/0!</v>
      </c>
      <c r="AC191" s="224" t="e">
        <f t="shared" si="56"/>
        <v>#DIV/0!</v>
      </c>
      <c r="AD191" s="224" t="e">
        <f t="shared" si="56"/>
        <v>#DIV/0!</v>
      </c>
      <c r="AE191" s="224" t="e">
        <f t="shared" si="56"/>
        <v>#DIV/0!</v>
      </c>
      <c r="AF191" s="224" t="e">
        <f t="shared" si="56"/>
        <v>#DIV/0!</v>
      </c>
      <c r="AG191" s="224" t="e">
        <f t="shared" si="56"/>
        <v>#DIV/0!</v>
      </c>
      <c r="AH191" s="224" t="e">
        <f t="shared" si="56"/>
        <v>#DIV/0!</v>
      </c>
      <c r="AI191" s="224" t="e">
        <f t="shared" si="56"/>
        <v>#DIV/0!</v>
      </c>
      <c r="AJ191" s="229" t="e">
        <f t="shared" si="56"/>
        <v>#DIV/0!</v>
      </c>
      <c r="AK191" s="229">
        <f t="shared" si="56"/>
        <v>0</v>
      </c>
      <c r="AL191" s="293"/>
      <c r="AM191" s="293"/>
      <c r="AN191" s="293"/>
      <c r="AO191" s="293"/>
      <c r="AP191" s="293"/>
      <c r="AQ191" s="293"/>
      <c r="AR191" s="293"/>
      <c r="AS191" s="293"/>
      <c r="AT191" s="293"/>
      <c r="AU191" s="293"/>
      <c r="AV191" s="293"/>
      <c r="AW191" s="293"/>
      <c r="AX191" s="293"/>
      <c r="AY191" s="293"/>
      <c r="AZ191" s="293"/>
      <c r="BA191" s="293"/>
      <c r="BB191" s="293"/>
      <c r="BC191" s="293"/>
      <c r="BD191" s="293"/>
      <c r="BE191" s="293"/>
      <c r="BF191" s="293"/>
      <c r="BG191" s="293"/>
      <c r="BH191" s="293"/>
      <c r="BI191" s="293"/>
      <c r="BJ191" s="293"/>
      <c r="BK191" s="293"/>
      <c r="BL191" s="293"/>
      <c r="BM191" s="293"/>
      <c r="BN191" s="293"/>
      <c r="BO191" s="293"/>
    </row>
    <row r="192" spans="1:67" ht="18.75" customHeight="1" thickBot="1">
      <c r="A192" s="587"/>
      <c r="B192" s="371" t="s">
        <v>95</v>
      </c>
      <c r="C192" s="588"/>
      <c r="D192" s="376"/>
      <c r="E192" s="377"/>
      <c r="F192" s="225">
        <f t="shared" ref="F192:AK192" si="57">F165/F$100</f>
        <v>0</v>
      </c>
      <c r="G192" s="226" t="e">
        <f t="shared" si="57"/>
        <v>#DIV/0!</v>
      </c>
      <c r="H192" s="226">
        <f t="shared" si="57"/>
        <v>0</v>
      </c>
      <c r="I192" s="226">
        <f t="shared" si="57"/>
        <v>0</v>
      </c>
      <c r="J192" s="226">
        <f t="shared" si="57"/>
        <v>0</v>
      </c>
      <c r="K192" s="226">
        <f t="shared" si="57"/>
        <v>0</v>
      </c>
      <c r="L192" s="226">
        <f t="shared" si="57"/>
        <v>0</v>
      </c>
      <c r="M192" s="226" t="e">
        <f t="shared" si="57"/>
        <v>#DIV/0!</v>
      </c>
      <c r="N192" s="226">
        <f t="shared" si="57"/>
        <v>0</v>
      </c>
      <c r="O192" s="226">
        <f t="shared" si="57"/>
        <v>0</v>
      </c>
      <c r="P192" s="226">
        <f t="shared" si="57"/>
        <v>0</v>
      </c>
      <c r="Q192" s="226">
        <f t="shared" si="57"/>
        <v>0</v>
      </c>
      <c r="R192" s="226">
        <f t="shared" si="57"/>
        <v>0</v>
      </c>
      <c r="S192" s="226">
        <f t="shared" si="57"/>
        <v>0</v>
      </c>
      <c r="T192" s="226" t="e">
        <f t="shared" si="57"/>
        <v>#DIV/0!</v>
      </c>
      <c r="U192" s="226" t="e">
        <f t="shared" si="57"/>
        <v>#DIV/0!</v>
      </c>
      <c r="V192" s="226">
        <f t="shared" si="57"/>
        <v>0</v>
      </c>
      <c r="W192" s="226">
        <f t="shared" si="57"/>
        <v>0</v>
      </c>
      <c r="X192" s="226" t="e">
        <f t="shared" si="57"/>
        <v>#DIV/0!</v>
      </c>
      <c r="Y192" s="226" t="e">
        <f t="shared" si="57"/>
        <v>#DIV/0!</v>
      </c>
      <c r="Z192" s="226" t="e">
        <f t="shared" si="57"/>
        <v>#DIV/0!</v>
      </c>
      <c r="AA192" s="226" t="e">
        <f t="shared" si="57"/>
        <v>#DIV/0!</v>
      </c>
      <c r="AB192" s="226" t="e">
        <f t="shared" si="57"/>
        <v>#DIV/0!</v>
      </c>
      <c r="AC192" s="226" t="e">
        <f t="shared" si="57"/>
        <v>#DIV/0!</v>
      </c>
      <c r="AD192" s="226" t="e">
        <f t="shared" si="57"/>
        <v>#DIV/0!</v>
      </c>
      <c r="AE192" s="226" t="e">
        <f t="shared" si="57"/>
        <v>#DIV/0!</v>
      </c>
      <c r="AF192" s="226" t="e">
        <f t="shared" si="57"/>
        <v>#DIV/0!</v>
      </c>
      <c r="AG192" s="226" t="e">
        <f t="shared" si="57"/>
        <v>#DIV/0!</v>
      </c>
      <c r="AH192" s="226" t="e">
        <f t="shared" si="57"/>
        <v>#DIV/0!</v>
      </c>
      <c r="AI192" s="226" t="e">
        <f t="shared" si="57"/>
        <v>#DIV/0!</v>
      </c>
      <c r="AJ192" s="230" t="e">
        <f t="shared" si="57"/>
        <v>#DIV/0!</v>
      </c>
      <c r="AK192" s="230">
        <f t="shared" si="57"/>
        <v>0</v>
      </c>
      <c r="AL192" s="293"/>
      <c r="AM192" s="293"/>
      <c r="AN192" s="293"/>
      <c r="AO192" s="293"/>
      <c r="AP192" s="293"/>
      <c r="AQ192" s="293"/>
      <c r="AR192" s="293"/>
      <c r="AS192" s="293"/>
      <c r="AT192" s="293"/>
      <c r="AU192" s="293"/>
      <c r="AV192" s="293"/>
      <c r="AW192" s="293"/>
      <c r="AX192" s="293"/>
      <c r="AY192" s="293"/>
      <c r="AZ192" s="293"/>
      <c r="BA192" s="293"/>
      <c r="BB192" s="293"/>
      <c r="BC192" s="293"/>
      <c r="BD192" s="293"/>
      <c r="BE192" s="293"/>
      <c r="BF192" s="293"/>
      <c r="BG192" s="293"/>
      <c r="BH192" s="293"/>
      <c r="BI192" s="293"/>
      <c r="BJ192" s="293"/>
      <c r="BK192" s="293"/>
      <c r="BL192" s="293"/>
      <c r="BM192" s="293"/>
      <c r="BN192" s="293"/>
      <c r="BO192" s="293"/>
    </row>
    <row r="193" spans="1:67" ht="15" thickBot="1"/>
    <row r="194" spans="1:67" ht="18.75" customHeight="1" thickBot="1">
      <c r="A194" s="587" t="s">
        <v>3819</v>
      </c>
      <c r="B194" s="371" t="s">
        <v>4219</v>
      </c>
      <c r="C194" s="588" t="s">
        <v>88</v>
      </c>
      <c r="D194" s="372" t="s">
        <v>89</v>
      </c>
      <c r="E194" s="373"/>
      <c r="F194" s="197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198"/>
      <c r="AJ194" s="213"/>
      <c r="AK194" s="214">
        <f t="shared" ref="AK194:AK205" si="58">SUM(F194:AJ194)</f>
        <v>0</v>
      </c>
      <c r="AL194" s="293"/>
      <c r="AM194" s="293"/>
      <c r="AN194" s="293"/>
      <c r="AO194" s="293"/>
      <c r="AP194" s="293"/>
      <c r="AQ194" s="293"/>
      <c r="AR194" s="293"/>
      <c r="AS194" s="293"/>
      <c r="AT194" s="293"/>
      <c r="AU194" s="293"/>
      <c r="AV194" s="293"/>
      <c r="AW194" s="293"/>
      <c r="AX194" s="293"/>
      <c r="AY194" s="293"/>
      <c r="AZ194" s="293"/>
      <c r="BA194" s="293"/>
      <c r="BB194" s="293"/>
      <c r="BC194" s="293"/>
      <c r="BD194" s="293"/>
      <c r="BE194" s="293"/>
      <c r="BF194" s="293"/>
      <c r="BG194" s="293"/>
      <c r="BH194" s="293"/>
      <c r="BI194" s="293"/>
      <c r="BJ194" s="293"/>
      <c r="BK194" s="293"/>
      <c r="BL194" s="293"/>
      <c r="BM194" s="293"/>
      <c r="BN194" s="293"/>
      <c r="BO194" s="293"/>
    </row>
    <row r="195" spans="1:67" ht="18.75" customHeight="1" thickBot="1">
      <c r="A195" s="587"/>
      <c r="B195" s="371" t="s">
        <v>4219</v>
      </c>
      <c r="C195" s="588"/>
      <c r="D195" s="374" t="s">
        <v>90</v>
      </c>
      <c r="E195" s="375"/>
      <c r="F195" s="199"/>
      <c r="G195" s="200"/>
      <c r="H195" s="200"/>
      <c r="I195" s="200"/>
      <c r="J195" s="200"/>
      <c r="K195" s="200"/>
      <c r="L195" s="200"/>
      <c r="M195" s="200"/>
      <c r="N195" s="200"/>
      <c r="O195" s="200"/>
      <c r="P195" s="200"/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  <c r="AA195" s="200"/>
      <c r="AB195" s="200"/>
      <c r="AC195" s="200"/>
      <c r="AD195" s="200"/>
      <c r="AE195" s="200"/>
      <c r="AF195" s="200"/>
      <c r="AG195" s="200"/>
      <c r="AH195" s="200"/>
      <c r="AI195" s="200"/>
      <c r="AJ195" s="215"/>
      <c r="AK195" s="216">
        <f t="shared" si="58"/>
        <v>0</v>
      </c>
      <c r="AL195" s="293"/>
      <c r="AM195" s="293"/>
      <c r="AN195" s="293"/>
      <c r="AO195" s="293"/>
      <c r="AP195" s="293"/>
      <c r="AQ195" s="293"/>
      <c r="AR195" s="293"/>
      <c r="AS195" s="293"/>
      <c r="AT195" s="293"/>
      <c r="AU195" s="293"/>
      <c r="AV195" s="293"/>
      <c r="AW195" s="293"/>
      <c r="AX195" s="293"/>
      <c r="AY195" s="293"/>
      <c r="AZ195" s="293"/>
      <c r="BA195" s="293"/>
      <c r="BB195" s="293"/>
      <c r="BC195" s="293"/>
      <c r="BD195" s="293"/>
      <c r="BE195" s="293"/>
      <c r="BF195" s="293"/>
      <c r="BG195" s="293"/>
      <c r="BH195" s="293"/>
      <c r="BI195" s="293"/>
      <c r="BJ195" s="293"/>
      <c r="BK195" s="293"/>
      <c r="BL195" s="293"/>
      <c r="BM195" s="293"/>
      <c r="BN195" s="293"/>
      <c r="BO195" s="293"/>
    </row>
    <row r="196" spans="1:67" ht="18.75" customHeight="1" thickBot="1">
      <c r="A196" s="587"/>
      <c r="B196" s="371" t="s">
        <v>4219</v>
      </c>
      <c r="C196" s="588"/>
      <c r="D196" s="374" t="s">
        <v>4209</v>
      </c>
      <c r="E196" s="375"/>
      <c r="F196" s="199"/>
      <c r="G196" s="200"/>
      <c r="H196" s="200"/>
      <c r="I196" s="200"/>
      <c r="J196" s="200"/>
      <c r="K196" s="200"/>
      <c r="L196" s="200"/>
      <c r="M196" s="200"/>
      <c r="N196" s="200"/>
      <c r="O196" s="200"/>
      <c r="P196" s="200"/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  <c r="AA196" s="200"/>
      <c r="AB196" s="200"/>
      <c r="AC196" s="200"/>
      <c r="AD196" s="200"/>
      <c r="AE196" s="200"/>
      <c r="AF196" s="200"/>
      <c r="AG196" s="200"/>
      <c r="AH196" s="200"/>
      <c r="AI196" s="200"/>
      <c r="AJ196" s="215"/>
      <c r="AK196" s="216">
        <f t="shared" si="58"/>
        <v>0</v>
      </c>
      <c r="AL196" s="293"/>
      <c r="AM196" s="293"/>
      <c r="AN196" s="293"/>
      <c r="AO196" s="293"/>
      <c r="AP196" s="293"/>
      <c r="AQ196" s="293"/>
      <c r="AR196" s="293"/>
      <c r="AS196" s="293"/>
      <c r="AT196" s="293"/>
      <c r="AU196" s="293"/>
      <c r="AV196" s="293"/>
      <c r="AW196" s="293"/>
      <c r="AX196" s="293"/>
      <c r="AY196" s="293"/>
      <c r="AZ196" s="293"/>
      <c r="BA196" s="293"/>
      <c r="BB196" s="293"/>
      <c r="BC196" s="293"/>
      <c r="BD196" s="293"/>
      <c r="BE196" s="293"/>
      <c r="BF196" s="293"/>
      <c r="BG196" s="293"/>
      <c r="BH196" s="293"/>
      <c r="BI196" s="293"/>
      <c r="BJ196" s="293"/>
      <c r="BK196" s="293"/>
      <c r="BL196" s="293"/>
      <c r="BM196" s="293"/>
      <c r="BN196" s="293"/>
      <c r="BO196" s="293"/>
    </row>
    <row r="197" spans="1:67" ht="18.75" customHeight="1" thickBot="1">
      <c r="A197" s="587"/>
      <c r="B197" s="371" t="s">
        <v>4219</v>
      </c>
      <c r="C197" s="588"/>
      <c r="D197" s="374" t="s">
        <v>5461</v>
      </c>
      <c r="E197" s="375"/>
      <c r="F197" s="199"/>
      <c r="G197" s="200"/>
      <c r="H197" s="200"/>
      <c r="I197" s="200"/>
      <c r="J197" s="200"/>
      <c r="K197" s="200"/>
      <c r="L197" s="200"/>
      <c r="M197" s="200"/>
      <c r="N197" s="200"/>
      <c r="O197" s="200"/>
      <c r="P197" s="200"/>
      <c r="Q197" s="200"/>
      <c r="R197" s="200"/>
      <c r="S197" s="200"/>
      <c r="T197" s="200"/>
      <c r="U197" s="200"/>
      <c r="V197" s="200"/>
      <c r="W197" s="200"/>
      <c r="X197" s="200"/>
      <c r="Y197" s="200"/>
      <c r="Z197" s="200"/>
      <c r="AA197" s="200"/>
      <c r="AB197" s="200"/>
      <c r="AC197" s="200"/>
      <c r="AD197" s="200"/>
      <c r="AE197" s="200"/>
      <c r="AF197" s="200"/>
      <c r="AG197" s="200"/>
      <c r="AH197" s="200"/>
      <c r="AI197" s="200"/>
      <c r="AJ197" s="215"/>
      <c r="AK197" s="216">
        <f t="shared" si="58"/>
        <v>0</v>
      </c>
      <c r="AL197" s="293"/>
      <c r="AM197" s="293"/>
      <c r="AN197" s="293"/>
      <c r="AO197" s="293"/>
      <c r="AP197" s="293"/>
      <c r="AQ197" s="293"/>
      <c r="AR197" s="293"/>
      <c r="AS197" s="293"/>
      <c r="AT197" s="293"/>
      <c r="AU197" s="293"/>
      <c r="AV197" s="293"/>
      <c r="AW197" s="293"/>
      <c r="AX197" s="293"/>
      <c r="AY197" s="293"/>
      <c r="AZ197" s="293"/>
      <c r="BA197" s="293"/>
      <c r="BB197" s="293"/>
      <c r="BC197" s="293"/>
      <c r="BD197" s="293"/>
      <c r="BE197" s="293"/>
      <c r="BF197" s="293"/>
      <c r="BG197" s="293"/>
      <c r="BH197" s="293"/>
      <c r="BI197" s="293"/>
      <c r="BJ197" s="293"/>
      <c r="BK197" s="293"/>
      <c r="BL197" s="293"/>
      <c r="BM197" s="293"/>
      <c r="BN197" s="293"/>
      <c r="BO197" s="293"/>
    </row>
    <row r="198" spans="1:67" ht="18.75" customHeight="1" thickBot="1">
      <c r="A198" s="587"/>
      <c r="B198" s="371" t="s">
        <v>4219</v>
      </c>
      <c r="C198" s="588"/>
      <c r="D198" s="374" t="s">
        <v>5462</v>
      </c>
      <c r="E198" s="375"/>
      <c r="F198" s="199"/>
      <c r="G198" s="200"/>
      <c r="H198" s="200"/>
      <c r="I198" s="200"/>
      <c r="J198" s="200"/>
      <c r="K198" s="200"/>
      <c r="L198" s="200"/>
      <c r="M198" s="200"/>
      <c r="N198" s="200"/>
      <c r="O198" s="200"/>
      <c r="P198" s="200"/>
      <c r="Q198" s="200"/>
      <c r="R198" s="200"/>
      <c r="S198" s="200"/>
      <c r="T198" s="200"/>
      <c r="U198" s="200"/>
      <c r="V198" s="200"/>
      <c r="W198" s="200"/>
      <c r="X198" s="200"/>
      <c r="Y198" s="200"/>
      <c r="Z198" s="200"/>
      <c r="AA198" s="200"/>
      <c r="AB198" s="200"/>
      <c r="AC198" s="200"/>
      <c r="AD198" s="200"/>
      <c r="AE198" s="200"/>
      <c r="AF198" s="200"/>
      <c r="AG198" s="200"/>
      <c r="AH198" s="200"/>
      <c r="AI198" s="200"/>
      <c r="AJ198" s="215"/>
      <c r="AK198" s="216"/>
      <c r="AL198" s="293"/>
      <c r="AM198" s="293"/>
      <c r="AN198" s="293"/>
      <c r="AO198" s="293"/>
      <c r="AP198" s="293"/>
      <c r="AQ198" s="293"/>
      <c r="AR198" s="293"/>
      <c r="AS198" s="293"/>
      <c r="AT198" s="293"/>
      <c r="AU198" s="293"/>
      <c r="AV198" s="293"/>
      <c r="AW198" s="293"/>
      <c r="AX198" s="293"/>
      <c r="AY198" s="293"/>
      <c r="AZ198" s="293"/>
      <c r="BA198" s="293"/>
      <c r="BB198" s="293"/>
      <c r="BC198" s="293"/>
      <c r="BD198" s="293"/>
      <c r="BE198" s="293"/>
      <c r="BF198" s="293"/>
      <c r="BG198" s="293"/>
      <c r="BH198" s="293"/>
      <c r="BI198" s="293"/>
      <c r="BJ198" s="293"/>
      <c r="BK198" s="293"/>
      <c r="BL198" s="293"/>
      <c r="BM198" s="293"/>
      <c r="BN198" s="293"/>
      <c r="BO198" s="293"/>
    </row>
    <row r="199" spans="1:67" ht="18.75" customHeight="1" thickBot="1">
      <c r="A199" s="587"/>
      <c r="B199" s="371" t="s">
        <v>4219</v>
      </c>
      <c r="C199" s="588"/>
      <c r="D199" s="374" t="s">
        <v>4210</v>
      </c>
      <c r="E199" s="375"/>
      <c r="F199" s="199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200"/>
      <c r="AA199" s="200"/>
      <c r="AB199" s="200"/>
      <c r="AC199" s="200"/>
      <c r="AD199" s="200"/>
      <c r="AE199" s="200"/>
      <c r="AF199" s="200"/>
      <c r="AG199" s="200"/>
      <c r="AH199" s="200"/>
      <c r="AI199" s="200"/>
      <c r="AJ199" s="215"/>
      <c r="AK199" s="216">
        <f t="shared" si="58"/>
        <v>0</v>
      </c>
      <c r="AL199" s="293"/>
      <c r="AM199" s="293"/>
      <c r="AN199" s="293"/>
      <c r="AO199" s="293"/>
      <c r="AP199" s="293"/>
      <c r="AQ199" s="293"/>
      <c r="AR199" s="293"/>
      <c r="AS199" s="293"/>
      <c r="AT199" s="293"/>
      <c r="AU199" s="293"/>
      <c r="AV199" s="293"/>
      <c r="AW199" s="293"/>
      <c r="AX199" s="293"/>
      <c r="AY199" s="293"/>
      <c r="AZ199" s="293"/>
      <c r="BA199" s="293"/>
      <c r="BB199" s="293"/>
      <c r="BC199" s="293"/>
      <c r="BD199" s="293"/>
      <c r="BE199" s="293"/>
      <c r="BF199" s="293"/>
      <c r="BG199" s="293"/>
      <c r="BH199" s="293"/>
      <c r="BI199" s="293"/>
      <c r="BJ199" s="293"/>
      <c r="BK199" s="293"/>
      <c r="BL199" s="293"/>
      <c r="BM199" s="293"/>
      <c r="BN199" s="293"/>
      <c r="BO199" s="293"/>
    </row>
    <row r="200" spans="1:67" ht="18.75" customHeight="1" thickBot="1">
      <c r="A200" s="587"/>
      <c r="B200" s="371" t="s">
        <v>4219</v>
      </c>
      <c r="C200" s="588"/>
      <c r="D200" s="374" t="s">
        <v>4226</v>
      </c>
      <c r="E200" s="375"/>
      <c r="F200" s="199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  <c r="AA200" s="200"/>
      <c r="AB200" s="200"/>
      <c r="AC200" s="200"/>
      <c r="AD200" s="200"/>
      <c r="AE200" s="200"/>
      <c r="AF200" s="200"/>
      <c r="AG200" s="200"/>
      <c r="AH200" s="200"/>
      <c r="AI200" s="200"/>
      <c r="AJ200" s="215"/>
      <c r="AK200" s="216">
        <f t="shared" si="58"/>
        <v>0</v>
      </c>
      <c r="AL200" s="293"/>
      <c r="AM200" s="293"/>
      <c r="AN200" s="293"/>
      <c r="AO200" s="293"/>
      <c r="AP200" s="293"/>
      <c r="AQ200" s="293"/>
      <c r="AR200" s="293"/>
      <c r="AS200" s="293"/>
      <c r="AT200" s="293"/>
      <c r="AU200" s="293"/>
      <c r="AV200" s="293"/>
      <c r="AW200" s="293"/>
      <c r="AX200" s="293"/>
      <c r="AY200" s="293"/>
      <c r="AZ200" s="293"/>
      <c r="BA200" s="293"/>
      <c r="BB200" s="293"/>
      <c r="BC200" s="293"/>
      <c r="BD200" s="293"/>
      <c r="BE200" s="293"/>
      <c r="BF200" s="293"/>
      <c r="BG200" s="293"/>
      <c r="BH200" s="293"/>
      <c r="BI200" s="293"/>
      <c r="BJ200" s="293"/>
      <c r="BK200" s="293"/>
      <c r="BL200" s="293"/>
      <c r="BM200" s="293"/>
      <c r="BN200" s="293"/>
      <c r="BO200" s="293"/>
    </row>
    <row r="201" spans="1:67" ht="18.75" customHeight="1" thickBot="1">
      <c r="A201" s="587"/>
      <c r="B201" s="371" t="s">
        <v>4219</v>
      </c>
      <c r="C201" s="588"/>
      <c r="D201" s="374" t="s">
        <v>4211</v>
      </c>
      <c r="E201" s="375"/>
      <c r="F201" s="199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  <c r="AA201" s="200"/>
      <c r="AB201" s="200"/>
      <c r="AC201" s="200"/>
      <c r="AD201" s="200"/>
      <c r="AE201" s="200"/>
      <c r="AF201" s="200"/>
      <c r="AG201" s="200"/>
      <c r="AH201" s="200"/>
      <c r="AI201" s="200"/>
      <c r="AJ201" s="215"/>
      <c r="AK201" s="216">
        <f t="shared" si="58"/>
        <v>0</v>
      </c>
      <c r="AL201" s="293"/>
      <c r="AM201" s="293"/>
      <c r="AN201" s="293"/>
      <c r="AO201" s="293"/>
      <c r="AP201" s="293"/>
      <c r="AQ201" s="293"/>
      <c r="AR201" s="293"/>
      <c r="AS201" s="293"/>
      <c r="AT201" s="293"/>
      <c r="AU201" s="293"/>
      <c r="AV201" s="293"/>
      <c r="AW201" s="293"/>
      <c r="AX201" s="293"/>
      <c r="AY201" s="293"/>
      <c r="AZ201" s="293"/>
      <c r="BA201" s="293"/>
      <c r="BB201" s="293"/>
      <c r="BC201" s="293"/>
      <c r="BD201" s="293"/>
      <c r="BE201" s="293"/>
      <c r="BF201" s="293"/>
      <c r="BG201" s="293"/>
      <c r="BH201" s="293"/>
      <c r="BI201" s="293"/>
      <c r="BJ201" s="293"/>
      <c r="BK201" s="293"/>
      <c r="BL201" s="293"/>
      <c r="BM201" s="293"/>
      <c r="BN201" s="293"/>
      <c r="BO201" s="293"/>
    </row>
    <row r="202" spans="1:67" ht="18.600000000000001" customHeight="1" thickBot="1">
      <c r="A202" s="587"/>
      <c r="B202" s="371" t="s">
        <v>4219</v>
      </c>
      <c r="C202" s="588"/>
      <c r="D202" s="374" t="s">
        <v>4212</v>
      </c>
      <c r="E202" s="375"/>
      <c r="F202" s="199"/>
      <c r="G202" s="200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200"/>
      <c r="AC202" s="200"/>
      <c r="AD202" s="200"/>
      <c r="AE202" s="200"/>
      <c r="AF202" s="200"/>
      <c r="AG202" s="200"/>
      <c r="AH202" s="200"/>
      <c r="AI202" s="200"/>
      <c r="AJ202" s="215"/>
      <c r="AK202" s="216">
        <f t="shared" si="58"/>
        <v>0</v>
      </c>
      <c r="AL202" s="293"/>
      <c r="AM202" s="293"/>
      <c r="AN202" s="293"/>
      <c r="AO202" s="293"/>
      <c r="AP202" s="293"/>
      <c r="AQ202" s="293"/>
      <c r="AR202" s="293"/>
      <c r="AS202" s="293"/>
      <c r="AT202" s="293"/>
      <c r="AU202" s="293"/>
      <c r="AV202" s="293"/>
      <c r="AW202" s="293"/>
      <c r="AX202" s="293"/>
      <c r="AY202" s="293"/>
      <c r="AZ202" s="293"/>
      <c r="BA202" s="293"/>
      <c r="BB202" s="293"/>
      <c r="BC202" s="293"/>
      <c r="BD202" s="293"/>
      <c r="BE202" s="293"/>
      <c r="BF202" s="293"/>
      <c r="BG202" s="293"/>
      <c r="BH202" s="293"/>
      <c r="BI202" s="293"/>
      <c r="BJ202" s="293"/>
      <c r="BK202" s="293"/>
      <c r="BL202" s="293"/>
      <c r="BM202" s="293"/>
      <c r="BN202" s="293"/>
      <c r="BO202" s="293"/>
    </row>
    <row r="203" spans="1:67" ht="18.600000000000001" customHeight="1" thickBot="1">
      <c r="A203" s="587"/>
      <c r="B203" s="371" t="s">
        <v>4219</v>
      </c>
      <c r="C203" s="588"/>
      <c r="D203" s="374" t="s">
        <v>28</v>
      </c>
      <c r="E203" s="375"/>
      <c r="F203" s="199"/>
      <c r="G203" s="200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200"/>
      <c r="AC203" s="200"/>
      <c r="AD203" s="200"/>
      <c r="AE203" s="200"/>
      <c r="AF203" s="200"/>
      <c r="AG203" s="200"/>
      <c r="AH203" s="200"/>
      <c r="AI203" s="200"/>
      <c r="AJ203" s="215"/>
      <c r="AK203" s="216">
        <f t="shared" si="58"/>
        <v>0</v>
      </c>
      <c r="AL203" s="293"/>
      <c r="AM203" s="293"/>
      <c r="AN203" s="293"/>
      <c r="AO203" s="293"/>
      <c r="AP203" s="293"/>
      <c r="AQ203" s="293"/>
      <c r="AR203" s="293"/>
      <c r="AS203" s="293"/>
      <c r="AT203" s="293"/>
      <c r="AU203" s="293"/>
      <c r="AV203" s="293"/>
      <c r="AW203" s="293"/>
      <c r="AX203" s="293"/>
      <c r="AY203" s="293"/>
      <c r="AZ203" s="293"/>
      <c r="BA203" s="293"/>
      <c r="BB203" s="293"/>
      <c r="BC203" s="293"/>
      <c r="BD203" s="293"/>
      <c r="BE203" s="293"/>
      <c r="BF203" s="293"/>
      <c r="BG203" s="293"/>
      <c r="BH203" s="293"/>
      <c r="BI203" s="293"/>
      <c r="BJ203" s="293"/>
      <c r="BK203" s="293"/>
      <c r="BL203" s="293"/>
      <c r="BM203" s="293"/>
      <c r="BN203" s="293"/>
      <c r="BO203" s="293"/>
    </row>
    <row r="204" spans="1:67" ht="18.75" customHeight="1" thickBot="1">
      <c r="A204" s="587"/>
      <c r="B204" s="371" t="s">
        <v>4219</v>
      </c>
      <c r="C204" s="588"/>
      <c r="D204" s="374" t="s">
        <v>4227</v>
      </c>
      <c r="E204" s="375"/>
      <c r="F204" s="199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15"/>
      <c r="AK204" s="216">
        <f t="shared" si="58"/>
        <v>0</v>
      </c>
      <c r="AL204" s="293"/>
      <c r="AM204" s="293"/>
      <c r="AN204" s="293"/>
      <c r="AO204" s="293"/>
      <c r="AP204" s="293"/>
      <c r="AQ204" s="293"/>
      <c r="AR204" s="293"/>
      <c r="AS204" s="293"/>
      <c r="AT204" s="293"/>
      <c r="AU204" s="293"/>
      <c r="AV204" s="293"/>
      <c r="AW204" s="293"/>
      <c r="AX204" s="293"/>
      <c r="AY204" s="293"/>
      <c r="AZ204" s="293"/>
      <c r="BA204" s="293"/>
      <c r="BB204" s="293"/>
      <c r="BC204" s="293"/>
      <c r="BD204" s="293"/>
      <c r="BE204" s="293"/>
      <c r="BF204" s="293"/>
      <c r="BG204" s="293"/>
      <c r="BH204" s="293"/>
      <c r="BI204" s="293"/>
      <c r="BJ204" s="293"/>
      <c r="BK204" s="293"/>
      <c r="BL204" s="293"/>
      <c r="BM204" s="293"/>
      <c r="BN204" s="293"/>
      <c r="BO204" s="293"/>
    </row>
    <row r="205" spans="1:67" ht="18.600000000000001" customHeight="1" thickBot="1">
      <c r="A205" s="587"/>
      <c r="B205" s="371" t="s">
        <v>4219</v>
      </c>
      <c r="C205" s="588"/>
      <c r="D205" s="374"/>
      <c r="E205" s="375"/>
      <c r="F205" s="199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15"/>
      <c r="AK205" s="216">
        <f t="shared" si="58"/>
        <v>0</v>
      </c>
      <c r="AL205" s="293"/>
      <c r="AM205" s="293"/>
      <c r="AN205" s="293"/>
      <c r="AO205" s="293"/>
      <c r="AP205" s="293"/>
      <c r="AQ205" s="293"/>
      <c r="AR205" s="293"/>
      <c r="AS205" s="293"/>
      <c r="AT205" s="293"/>
      <c r="AU205" s="293"/>
      <c r="AV205" s="293"/>
      <c r="AW205" s="293"/>
      <c r="AX205" s="293"/>
      <c r="AY205" s="293"/>
      <c r="AZ205" s="293"/>
      <c r="BA205" s="293"/>
      <c r="BB205" s="293"/>
      <c r="BC205" s="293"/>
      <c r="BD205" s="293"/>
      <c r="BE205" s="293"/>
      <c r="BF205" s="293"/>
      <c r="BG205" s="293"/>
      <c r="BH205" s="293"/>
      <c r="BI205" s="293"/>
      <c r="BJ205" s="293"/>
      <c r="BK205" s="293"/>
      <c r="BL205" s="293"/>
      <c r="BM205" s="293"/>
      <c r="BN205" s="293"/>
      <c r="BO205" s="293"/>
    </row>
    <row r="206" spans="1:67" ht="18.75" customHeight="1" thickBot="1">
      <c r="A206" s="587"/>
      <c r="B206" s="371" t="s">
        <v>4219</v>
      </c>
      <c r="C206" s="588"/>
      <c r="D206" s="376" t="s">
        <v>91</v>
      </c>
      <c r="E206" s="377"/>
      <c r="F206" s="378"/>
      <c r="G206" s="379"/>
      <c r="H206" s="379"/>
      <c r="I206" s="379"/>
      <c r="J206" s="379"/>
      <c r="K206" s="379"/>
      <c r="L206" s="379"/>
      <c r="M206" s="379"/>
      <c r="N206" s="379"/>
      <c r="O206" s="379"/>
      <c r="P206" s="379"/>
      <c r="Q206" s="379"/>
      <c r="R206" s="379"/>
      <c r="S206" s="379"/>
      <c r="T206" s="379"/>
      <c r="U206" s="379"/>
      <c r="V206" s="379"/>
      <c r="W206" s="379"/>
      <c r="X206" s="379"/>
      <c r="Y206" s="379"/>
      <c r="Z206" s="379"/>
      <c r="AA206" s="379"/>
      <c r="AB206" s="379"/>
      <c r="AC206" s="379"/>
      <c r="AD206" s="379"/>
      <c r="AE206" s="379"/>
      <c r="AF206" s="379"/>
      <c r="AG206" s="379"/>
      <c r="AH206" s="379"/>
      <c r="AI206" s="379"/>
      <c r="AJ206" s="380"/>
      <c r="AK206" s="381"/>
      <c r="AL206" s="293"/>
      <c r="AM206" s="293"/>
      <c r="AN206" s="293"/>
      <c r="AO206" s="293"/>
      <c r="AP206" s="293"/>
      <c r="AQ206" s="293"/>
      <c r="AR206" s="293"/>
      <c r="AS206" s="293"/>
      <c r="AT206" s="293"/>
      <c r="AU206" s="293"/>
      <c r="AV206" s="293"/>
      <c r="AW206" s="293"/>
      <c r="AX206" s="293"/>
      <c r="AY206" s="293"/>
      <c r="AZ206" s="293"/>
      <c r="BA206" s="293"/>
      <c r="BB206" s="293"/>
      <c r="BC206" s="293"/>
      <c r="BD206" s="293"/>
      <c r="BE206" s="293"/>
      <c r="BF206" s="293"/>
      <c r="BG206" s="293"/>
      <c r="BH206" s="293"/>
      <c r="BI206" s="293"/>
      <c r="BJ206" s="293"/>
      <c r="BK206" s="293"/>
      <c r="BL206" s="293"/>
      <c r="BM206" s="293"/>
      <c r="BN206" s="293"/>
      <c r="BO206" s="293"/>
    </row>
    <row r="207" spans="1:67" ht="15.75" thickBot="1">
      <c r="A207" s="587"/>
      <c r="B207" s="371"/>
    </row>
    <row r="208" spans="1:67" ht="18.75" customHeight="1" thickBot="1">
      <c r="A208" s="587"/>
      <c r="B208" s="371" t="s">
        <v>4220</v>
      </c>
      <c r="C208" s="588" t="s">
        <v>92</v>
      </c>
      <c r="D208" s="372" t="s">
        <v>89</v>
      </c>
      <c r="E208" s="373"/>
      <c r="F208" s="201"/>
      <c r="G208" s="202"/>
      <c r="H208" s="202"/>
      <c r="I208" s="202"/>
      <c r="J208" s="202"/>
      <c r="K208" s="202"/>
      <c r="L208" s="202"/>
      <c r="M208" s="202"/>
      <c r="N208" s="202"/>
      <c r="O208" s="202"/>
      <c r="P208" s="202"/>
      <c r="Q208" s="202"/>
      <c r="R208" s="202"/>
      <c r="S208" s="202"/>
      <c r="T208" s="202"/>
      <c r="U208" s="202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17"/>
      <c r="AK208" s="217">
        <f t="shared" ref="AK208:AK219" si="59">+SUM(F208:AJ208)</f>
        <v>0</v>
      </c>
      <c r="AL208" s="293"/>
      <c r="AM208" s="293"/>
      <c r="AN208" s="293"/>
      <c r="AO208" s="293"/>
      <c r="AP208" s="293"/>
      <c r="AQ208" s="293"/>
      <c r="AR208" s="293"/>
      <c r="AS208" s="293"/>
      <c r="AT208" s="293"/>
      <c r="AU208" s="293"/>
      <c r="AV208" s="293"/>
      <c r="AW208" s="293"/>
      <c r="AX208" s="293"/>
      <c r="AY208" s="293"/>
      <c r="AZ208" s="293"/>
      <c r="BA208" s="293"/>
      <c r="BB208" s="293"/>
      <c r="BC208" s="293"/>
      <c r="BD208" s="293"/>
      <c r="BE208" s="293"/>
      <c r="BF208" s="293"/>
      <c r="BG208" s="293"/>
      <c r="BH208" s="293"/>
      <c r="BI208" s="293"/>
      <c r="BJ208" s="293"/>
      <c r="BK208" s="293"/>
      <c r="BL208" s="293"/>
      <c r="BM208" s="293"/>
      <c r="BN208" s="293"/>
      <c r="BO208" s="293"/>
    </row>
    <row r="209" spans="1:67" ht="18.75" customHeight="1" thickBot="1">
      <c r="A209" s="587"/>
      <c r="B209" s="371" t="s">
        <v>4220</v>
      </c>
      <c r="C209" s="588"/>
      <c r="D209" s="374" t="s">
        <v>90</v>
      </c>
      <c r="E209" s="375"/>
      <c r="F209" s="203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18"/>
      <c r="AK209" s="218">
        <f t="shared" si="59"/>
        <v>0</v>
      </c>
      <c r="AL209" s="293"/>
      <c r="AM209" s="293"/>
      <c r="AN209" s="293"/>
      <c r="AO209" s="293"/>
      <c r="AP209" s="293"/>
      <c r="AQ209" s="293"/>
      <c r="AR209" s="293"/>
      <c r="AS209" s="293"/>
      <c r="AT209" s="293"/>
      <c r="AU209" s="293"/>
      <c r="AV209" s="293"/>
      <c r="AW209" s="293"/>
      <c r="AX209" s="293"/>
      <c r="AY209" s="293"/>
      <c r="AZ209" s="293"/>
      <c r="BA209" s="293"/>
      <c r="BB209" s="293"/>
      <c r="BC209" s="293"/>
      <c r="BD209" s="293"/>
      <c r="BE209" s="293"/>
      <c r="BF209" s="293"/>
      <c r="BG209" s="293"/>
      <c r="BH209" s="293"/>
      <c r="BI209" s="293"/>
      <c r="BJ209" s="293"/>
      <c r="BK209" s="293"/>
      <c r="BL209" s="293"/>
      <c r="BM209" s="293"/>
      <c r="BN209" s="293"/>
      <c r="BO209" s="293"/>
    </row>
    <row r="210" spans="1:67" ht="18.75" customHeight="1" thickBot="1">
      <c r="A210" s="587"/>
      <c r="B210" s="371" t="s">
        <v>4220</v>
      </c>
      <c r="C210" s="588"/>
      <c r="D210" s="374" t="s">
        <v>4209</v>
      </c>
      <c r="E210" s="375"/>
      <c r="F210" s="203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18"/>
      <c r="AK210" s="218">
        <f t="shared" si="59"/>
        <v>0</v>
      </c>
      <c r="AL210" s="293"/>
      <c r="AM210" s="293"/>
      <c r="AN210" s="293"/>
      <c r="AO210" s="293"/>
      <c r="AP210" s="293"/>
      <c r="AQ210" s="293"/>
      <c r="AR210" s="293"/>
      <c r="AS210" s="293"/>
      <c r="AT210" s="293"/>
      <c r="AU210" s="293"/>
      <c r="AV210" s="293"/>
      <c r="AW210" s="293"/>
      <c r="AX210" s="293"/>
      <c r="AY210" s="293"/>
      <c r="AZ210" s="293"/>
      <c r="BA210" s="293"/>
      <c r="BB210" s="293"/>
      <c r="BC210" s="293"/>
      <c r="BD210" s="293"/>
      <c r="BE210" s="293"/>
      <c r="BF210" s="293"/>
      <c r="BG210" s="293"/>
      <c r="BH210" s="293"/>
      <c r="BI210" s="293"/>
      <c r="BJ210" s="293"/>
      <c r="BK210" s="293"/>
      <c r="BL210" s="293"/>
      <c r="BM210" s="293"/>
      <c r="BN210" s="293"/>
      <c r="BO210" s="293"/>
    </row>
    <row r="211" spans="1:67" ht="18.75" customHeight="1" thickBot="1">
      <c r="A211" s="587"/>
      <c r="B211" s="371" t="s">
        <v>4220</v>
      </c>
      <c r="C211" s="588"/>
      <c r="D211" s="374" t="s">
        <v>5461</v>
      </c>
      <c r="E211" s="375"/>
      <c r="F211" s="203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18"/>
      <c r="AK211" s="218">
        <f t="shared" si="59"/>
        <v>0</v>
      </c>
      <c r="AL211" s="293"/>
      <c r="AM211" s="293"/>
      <c r="AN211" s="293"/>
      <c r="AO211" s="293"/>
      <c r="AP211" s="293"/>
      <c r="AQ211" s="293"/>
      <c r="AR211" s="293"/>
      <c r="AS211" s="293"/>
      <c r="AT211" s="293"/>
      <c r="AU211" s="293"/>
      <c r="AV211" s="293"/>
      <c r="AW211" s="293"/>
      <c r="AX211" s="293"/>
      <c r="AY211" s="293"/>
      <c r="AZ211" s="293"/>
      <c r="BA211" s="293"/>
      <c r="BB211" s="293"/>
      <c r="BC211" s="293"/>
      <c r="BD211" s="293"/>
      <c r="BE211" s="293"/>
      <c r="BF211" s="293"/>
      <c r="BG211" s="293"/>
      <c r="BH211" s="293"/>
      <c r="BI211" s="293"/>
      <c r="BJ211" s="293"/>
      <c r="BK211" s="293"/>
      <c r="BL211" s="293"/>
      <c r="BM211" s="293"/>
      <c r="BN211" s="293"/>
      <c r="BO211" s="293"/>
    </row>
    <row r="212" spans="1:67" ht="18.75" customHeight="1" thickBot="1">
      <c r="A212" s="587"/>
      <c r="B212" s="371" t="s">
        <v>4220</v>
      </c>
      <c r="C212" s="588"/>
      <c r="D212" s="374" t="s">
        <v>5462</v>
      </c>
      <c r="E212" s="375"/>
      <c r="F212" s="203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18"/>
      <c r="AK212" s="218"/>
      <c r="AL212" s="293"/>
      <c r="AM212" s="293"/>
      <c r="AN212" s="293"/>
      <c r="AO212" s="293"/>
      <c r="AP212" s="293"/>
      <c r="AQ212" s="293"/>
      <c r="AR212" s="293"/>
      <c r="AS212" s="293"/>
      <c r="AT212" s="293"/>
      <c r="AU212" s="293"/>
      <c r="AV212" s="293"/>
      <c r="AW212" s="293"/>
      <c r="AX212" s="293"/>
      <c r="AY212" s="293"/>
      <c r="AZ212" s="293"/>
      <c r="BA212" s="293"/>
      <c r="BB212" s="293"/>
      <c r="BC212" s="293"/>
      <c r="BD212" s="293"/>
      <c r="BE212" s="293"/>
      <c r="BF212" s="293"/>
      <c r="BG212" s="293"/>
      <c r="BH212" s="293"/>
      <c r="BI212" s="293"/>
      <c r="BJ212" s="293"/>
      <c r="BK212" s="293"/>
      <c r="BL212" s="293"/>
      <c r="BM212" s="293"/>
      <c r="BN212" s="293"/>
      <c r="BO212" s="293"/>
    </row>
    <row r="213" spans="1:67" ht="18.75" customHeight="1" thickBot="1">
      <c r="A213" s="587"/>
      <c r="B213" s="371" t="s">
        <v>4220</v>
      </c>
      <c r="C213" s="588"/>
      <c r="D213" s="374" t="s">
        <v>4210</v>
      </c>
      <c r="E213" s="375"/>
      <c r="F213" s="203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204"/>
      <c r="AJ213" s="218"/>
      <c r="AK213" s="218">
        <f t="shared" si="59"/>
        <v>0</v>
      </c>
      <c r="AL213" s="293"/>
      <c r="AM213" s="293"/>
      <c r="AN213" s="293"/>
      <c r="AO213" s="293"/>
      <c r="AP213" s="293"/>
      <c r="AQ213" s="293"/>
      <c r="AR213" s="293"/>
      <c r="AS213" s="293"/>
      <c r="AT213" s="293"/>
      <c r="AU213" s="293"/>
      <c r="AV213" s="293"/>
      <c r="AW213" s="293"/>
      <c r="AX213" s="293"/>
      <c r="AY213" s="293"/>
      <c r="AZ213" s="293"/>
      <c r="BA213" s="293"/>
      <c r="BB213" s="293"/>
      <c r="BC213" s="293"/>
      <c r="BD213" s="293"/>
      <c r="BE213" s="293"/>
      <c r="BF213" s="293"/>
      <c r="BG213" s="293"/>
      <c r="BH213" s="293"/>
      <c r="BI213" s="293"/>
      <c r="BJ213" s="293"/>
      <c r="BK213" s="293"/>
      <c r="BL213" s="293"/>
      <c r="BM213" s="293"/>
      <c r="BN213" s="293"/>
      <c r="BO213" s="293"/>
    </row>
    <row r="214" spans="1:67" ht="18.75" customHeight="1" thickBot="1">
      <c r="A214" s="587"/>
      <c r="B214" s="371" t="s">
        <v>4220</v>
      </c>
      <c r="C214" s="588"/>
      <c r="D214" s="374" t="s">
        <v>4226</v>
      </c>
      <c r="E214" s="375"/>
      <c r="F214" s="203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18"/>
      <c r="AK214" s="218">
        <f t="shared" si="59"/>
        <v>0</v>
      </c>
      <c r="AL214" s="293"/>
      <c r="AM214" s="293"/>
      <c r="AN214" s="293"/>
      <c r="AO214" s="293"/>
      <c r="AP214" s="293"/>
      <c r="AQ214" s="293"/>
      <c r="AR214" s="293"/>
      <c r="AS214" s="293"/>
      <c r="AT214" s="293"/>
      <c r="AU214" s="293"/>
      <c r="AV214" s="293"/>
      <c r="AW214" s="293"/>
      <c r="AX214" s="293"/>
      <c r="AY214" s="293"/>
      <c r="AZ214" s="293"/>
      <c r="BA214" s="293"/>
      <c r="BB214" s="293"/>
      <c r="BC214" s="293"/>
      <c r="BD214" s="293"/>
      <c r="BE214" s="293"/>
      <c r="BF214" s="293"/>
      <c r="BG214" s="293"/>
      <c r="BH214" s="293"/>
      <c r="BI214" s="293"/>
      <c r="BJ214" s="293"/>
      <c r="BK214" s="293"/>
      <c r="BL214" s="293"/>
      <c r="BM214" s="293"/>
      <c r="BN214" s="293"/>
      <c r="BO214" s="293"/>
    </row>
    <row r="215" spans="1:67" ht="18.75" customHeight="1" thickBot="1">
      <c r="A215" s="587"/>
      <c r="B215" s="371" t="s">
        <v>4220</v>
      </c>
      <c r="C215" s="588"/>
      <c r="D215" s="374" t="s">
        <v>4211</v>
      </c>
      <c r="E215" s="375"/>
      <c r="F215" s="203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  <c r="AD215" s="204"/>
      <c r="AE215" s="204"/>
      <c r="AF215" s="204"/>
      <c r="AG215" s="204"/>
      <c r="AH215" s="204"/>
      <c r="AI215" s="204"/>
      <c r="AJ215" s="218"/>
      <c r="AK215" s="218">
        <f t="shared" si="59"/>
        <v>0</v>
      </c>
      <c r="AL215" s="293"/>
      <c r="AM215" s="293"/>
      <c r="AN215" s="293"/>
      <c r="AO215" s="293"/>
      <c r="AP215" s="293"/>
      <c r="AQ215" s="293"/>
      <c r="AR215" s="293"/>
      <c r="AS215" s="293"/>
      <c r="AT215" s="293"/>
      <c r="AU215" s="293"/>
      <c r="AV215" s="293"/>
      <c r="AW215" s="293"/>
      <c r="AX215" s="293"/>
      <c r="AY215" s="293"/>
      <c r="AZ215" s="293"/>
      <c r="BA215" s="293"/>
      <c r="BB215" s="293"/>
      <c r="BC215" s="293"/>
      <c r="BD215" s="293"/>
      <c r="BE215" s="293"/>
      <c r="BF215" s="293"/>
      <c r="BG215" s="293"/>
      <c r="BH215" s="293"/>
      <c r="BI215" s="293"/>
      <c r="BJ215" s="293"/>
      <c r="BK215" s="293"/>
      <c r="BL215" s="293"/>
      <c r="BM215" s="293"/>
      <c r="BN215" s="293"/>
      <c r="BO215" s="293"/>
    </row>
    <row r="216" spans="1:67" ht="18.75" customHeight="1" thickBot="1">
      <c r="A216" s="587"/>
      <c r="B216" s="371" t="s">
        <v>4220</v>
      </c>
      <c r="C216" s="588"/>
      <c r="D216" s="374" t="s">
        <v>4212</v>
      </c>
      <c r="E216" s="375"/>
      <c r="F216" s="203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18"/>
      <c r="AK216" s="218">
        <f t="shared" si="59"/>
        <v>0</v>
      </c>
      <c r="AL216" s="293"/>
      <c r="AM216" s="293"/>
      <c r="AN216" s="293"/>
      <c r="AO216" s="293"/>
      <c r="AP216" s="293"/>
      <c r="AQ216" s="293"/>
      <c r="AR216" s="293"/>
      <c r="AS216" s="293"/>
      <c r="AT216" s="293"/>
      <c r="AU216" s="293"/>
      <c r="AV216" s="293"/>
      <c r="AW216" s="293"/>
      <c r="AX216" s="293"/>
      <c r="AY216" s="293"/>
      <c r="AZ216" s="293"/>
      <c r="BA216" s="293"/>
      <c r="BB216" s="293"/>
      <c r="BC216" s="293"/>
      <c r="BD216" s="293"/>
      <c r="BE216" s="293"/>
      <c r="BF216" s="293"/>
      <c r="BG216" s="293"/>
      <c r="BH216" s="293"/>
      <c r="BI216" s="293"/>
      <c r="BJ216" s="293"/>
      <c r="BK216" s="293"/>
      <c r="BL216" s="293"/>
      <c r="BM216" s="293"/>
      <c r="BN216" s="293"/>
      <c r="BO216" s="293"/>
    </row>
    <row r="217" spans="1:67" ht="18.75" customHeight="1" thickBot="1">
      <c r="A217" s="587"/>
      <c r="B217" s="371" t="s">
        <v>4220</v>
      </c>
      <c r="C217" s="588"/>
      <c r="D217" s="374" t="s">
        <v>28</v>
      </c>
      <c r="E217" s="375"/>
      <c r="F217" s="203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18"/>
      <c r="AK217" s="218">
        <f t="shared" si="59"/>
        <v>0</v>
      </c>
      <c r="AL217" s="293"/>
      <c r="AM217" s="293"/>
      <c r="AN217" s="293"/>
      <c r="AO217" s="293"/>
      <c r="AP217" s="293"/>
      <c r="AQ217" s="293"/>
      <c r="AR217" s="293"/>
      <c r="AS217" s="293"/>
      <c r="AT217" s="293"/>
      <c r="AU217" s="293"/>
      <c r="AV217" s="293"/>
      <c r="AW217" s="293"/>
      <c r="AX217" s="293"/>
      <c r="AY217" s="293"/>
      <c r="AZ217" s="293"/>
      <c r="BA217" s="293"/>
      <c r="BB217" s="293"/>
      <c r="BC217" s="293"/>
      <c r="BD217" s="293"/>
      <c r="BE217" s="293"/>
      <c r="BF217" s="293"/>
      <c r="BG217" s="293"/>
      <c r="BH217" s="293"/>
      <c r="BI217" s="293"/>
      <c r="BJ217" s="293"/>
      <c r="BK217" s="293"/>
      <c r="BL217" s="293"/>
      <c r="BM217" s="293"/>
      <c r="BN217" s="293"/>
      <c r="BO217" s="293"/>
    </row>
    <row r="218" spans="1:67" ht="18.75" customHeight="1" thickBot="1">
      <c r="A218" s="587"/>
      <c r="B218" s="371" t="s">
        <v>4220</v>
      </c>
      <c r="C218" s="588"/>
      <c r="D218" s="374" t="s">
        <v>4227</v>
      </c>
      <c r="E218" s="375"/>
      <c r="F218" s="203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18"/>
      <c r="AK218" s="218">
        <f t="shared" si="59"/>
        <v>0</v>
      </c>
      <c r="AL218" s="293"/>
      <c r="AM218" s="293"/>
      <c r="AN218" s="293"/>
      <c r="AO218" s="293"/>
      <c r="AP218" s="293"/>
      <c r="AQ218" s="293"/>
      <c r="AR218" s="293"/>
      <c r="AS218" s="293"/>
      <c r="AT218" s="293"/>
      <c r="AU218" s="293"/>
      <c r="AV218" s="293"/>
      <c r="AW218" s="293"/>
      <c r="AX218" s="293"/>
      <c r="AY218" s="293"/>
      <c r="AZ218" s="293"/>
      <c r="BA218" s="293"/>
      <c r="BB218" s="293"/>
      <c r="BC218" s="293"/>
      <c r="BD218" s="293"/>
      <c r="BE218" s="293"/>
      <c r="BF218" s="293"/>
      <c r="BG218" s="293"/>
      <c r="BH218" s="293"/>
      <c r="BI218" s="293"/>
      <c r="BJ218" s="293"/>
      <c r="BK218" s="293"/>
      <c r="BL218" s="293"/>
      <c r="BM218" s="293"/>
      <c r="BN218" s="293"/>
      <c r="BO218" s="293"/>
    </row>
    <row r="219" spans="1:67" ht="18.75" customHeight="1" thickBot="1">
      <c r="A219" s="587"/>
      <c r="B219" s="371" t="s">
        <v>4220</v>
      </c>
      <c r="C219" s="588"/>
      <c r="D219" s="376"/>
      <c r="E219" s="377"/>
      <c r="F219" s="219"/>
      <c r="G219" s="220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  <c r="X219" s="220"/>
      <c r="Y219" s="220"/>
      <c r="Z219" s="220"/>
      <c r="AA219" s="220"/>
      <c r="AB219" s="220"/>
      <c r="AC219" s="220"/>
      <c r="AD219" s="220"/>
      <c r="AE219" s="220"/>
      <c r="AF219" s="220"/>
      <c r="AG219" s="220"/>
      <c r="AH219" s="220"/>
      <c r="AI219" s="220"/>
      <c r="AJ219" s="227"/>
      <c r="AK219" s="227">
        <f t="shared" si="59"/>
        <v>0</v>
      </c>
      <c r="AL219" s="293"/>
      <c r="AM219" s="293"/>
      <c r="AN219" s="293"/>
      <c r="AO219" s="293"/>
      <c r="AP219" s="293"/>
      <c r="AQ219" s="293"/>
      <c r="AR219" s="293"/>
      <c r="AS219" s="293"/>
      <c r="AT219" s="293"/>
      <c r="AU219" s="293"/>
      <c r="AV219" s="293"/>
      <c r="AW219" s="293"/>
      <c r="AX219" s="293"/>
      <c r="AY219" s="293"/>
      <c r="AZ219" s="293"/>
      <c r="BA219" s="293"/>
      <c r="BB219" s="293"/>
      <c r="BC219" s="293"/>
      <c r="BD219" s="293"/>
      <c r="BE219" s="293"/>
      <c r="BF219" s="293"/>
      <c r="BG219" s="293"/>
      <c r="BH219" s="293"/>
      <c r="BI219" s="293"/>
      <c r="BJ219" s="293"/>
      <c r="BK219" s="293"/>
      <c r="BL219" s="293"/>
      <c r="BM219" s="293"/>
      <c r="BN219" s="293"/>
      <c r="BO219" s="293"/>
    </row>
    <row r="220" spans="1:67" ht="15.75" thickBot="1">
      <c r="A220" s="587"/>
      <c r="B220" s="371"/>
    </row>
    <row r="221" spans="1:67" ht="18.75" customHeight="1" thickBot="1">
      <c r="A221" s="587"/>
      <c r="B221" s="371" t="s">
        <v>4221</v>
      </c>
      <c r="C221" s="588" t="s">
        <v>94</v>
      </c>
      <c r="D221" s="372" t="s">
        <v>89</v>
      </c>
      <c r="E221" s="373"/>
      <c r="F221" s="221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  <c r="AA221" s="222"/>
      <c r="AB221" s="222"/>
      <c r="AC221" s="222"/>
      <c r="AD221" s="222"/>
      <c r="AE221" s="222"/>
      <c r="AF221" s="222"/>
      <c r="AG221" s="222"/>
      <c r="AH221" s="222"/>
      <c r="AI221" s="222"/>
      <c r="AJ221" s="228"/>
      <c r="AK221" s="228"/>
      <c r="AL221" s="293"/>
      <c r="AM221" s="293"/>
      <c r="AN221" s="293"/>
      <c r="AO221" s="293"/>
      <c r="AP221" s="293"/>
      <c r="AQ221" s="293"/>
      <c r="AR221" s="293"/>
      <c r="AS221" s="293"/>
      <c r="AT221" s="293"/>
      <c r="AU221" s="293"/>
      <c r="AV221" s="293"/>
      <c r="AW221" s="293"/>
      <c r="AX221" s="293"/>
      <c r="AY221" s="293"/>
      <c r="AZ221" s="293"/>
      <c r="BA221" s="293"/>
      <c r="BB221" s="293"/>
      <c r="BC221" s="293"/>
      <c r="BD221" s="293"/>
      <c r="BE221" s="293"/>
      <c r="BF221" s="293"/>
      <c r="BG221" s="293"/>
      <c r="BH221" s="293"/>
      <c r="BI221" s="293"/>
      <c r="BJ221" s="293"/>
      <c r="BK221" s="293"/>
      <c r="BL221" s="293"/>
      <c r="BM221" s="293"/>
      <c r="BN221" s="293"/>
      <c r="BO221" s="293"/>
    </row>
    <row r="222" spans="1:67" ht="18.75" customHeight="1" thickBot="1">
      <c r="A222" s="587"/>
      <c r="B222" s="371" t="s">
        <v>4221</v>
      </c>
      <c r="C222" s="588"/>
      <c r="D222" s="374" t="s">
        <v>90</v>
      </c>
      <c r="E222" s="375"/>
      <c r="F222" s="223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9"/>
      <c r="AK222" s="229"/>
      <c r="AL222" s="293"/>
      <c r="AM222" s="293"/>
      <c r="AN222" s="293"/>
      <c r="AO222" s="293"/>
      <c r="AP222" s="293"/>
      <c r="AQ222" s="293"/>
      <c r="AR222" s="293"/>
      <c r="AS222" s="293"/>
      <c r="AT222" s="293"/>
      <c r="AU222" s="293"/>
      <c r="AV222" s="293"/>
      <c r="AW222" s="293"/>
      <c r="AX222" s="293"/>
      <c r="AY222" s="293"/>
      <c r="AZ222" s="293"/>
      <c r="BA222" s="293"/>
      <c r="BB222" s="293"/>
      <c r="BC222" s="293"/>
      <c r="BD222" s="293"/>
      <c r="BE222" s="293"/>
      <c r="BF222" s="293"/>
      <c r="BG222" s="293"/>
      <c r="BH222" s="293"/>
      <c r="BI222" s="293"/>
      <c r="BJ222" s="293"/>
      <c r="BK222" s="293"/>
      <c r="BL222" s="293"/>
      <c r="BM222" s="293"/>
      <c r="BN222" s="293"/>
      <c r="BO222" s="293"/>
    </row>
    <row r="223" spans="1:67" ht="18.75" customHeight="1" thickBot="1">
      <c r="A223" s="587"/>
      <c r="B223" s="371" t="s">
        <v>4221</v>
      </c>
      <c r="C223" s="588"/>
      <c r="D223" s="374" t="s">
        <v>4209</v>
      </c>
      <c r="E223" s="375"/>
      <c r="F223" s="223"/>
      <c r="G223" s="224"/>
      <c r="H223" s="224"/>
      <c r="I223" s="224"/>
      <c r="J223" s="224"/>
      <c r="K223" s="224"/>
      <c r="L223" s="224"/>
      <c r="M223" s="224"/>
      <c r="N223" s="224"/>
      <c r="O223" s="224"/>
      <c r="P223" s="224"/>
      <c r="Q223" s="224"/>
      <c r="R223" s="224"/>
      <c r="S223" s="224"/>
      <c r="T223" s="224"/>
      <c r="U223" s="224"/>
      <c r="V223" s="224"/>
      <c r="W223" s="224"/>
      <c r="X223" s="224"/>
      <c r="Y223" s="224"/>
      <c r="Z223" s="224"/>
      <c r="AA223" s="224"/>
      <c r="AB223" s="224"/>
      <c r="AC223" s="224"/>
      <c r="AD223" s="224"/>
      <c r="AE223" s="224"/>
      <c r="AF223" s="224"/>
      <c r="AG223" s="224"/>
      <c r="AH223" s="224"/>
      <c r="AI223" s="224"/>
      <c r="AJ223" s="229"/>
      <c r="AK223" s="229"/>
      <c r="AL223" s="293"/>
      <c r="AM223" s="293"/>
      <c r="AN223" s="293"/>
      <c r="AO223" s="293"/>
      <c r="AP223" s="293"/>
      <c r="AQ223" s="293"/>
      <c r="AR223" s="293"/>
      <c r="AS223" s="293"/>
      <c r="AT223" s="293"/>
      <c r="AU223" s="293"/>
      <c r="AV223" s="293"/>
      <c r="AW223" s="293"/>
      <c r="AX223" s="293"/>
      <c r="AY223" s="293"/>
      <c r="AZ223" s="293"/>
      <c r="BA223" s="293"/>
      <c r="BB223" s="293"/>
      <c r="BC223" s="293"/>
      <c r="BD223" s="293"/>
      <c r="BE223" s="293"/>
      <c r="BF223" s="293"/>
      <c r="BG223" s="293"/>
      <c r="BH223" s="293"/>
      <c r="BI223" s="293"/>
      <c r="BJ223" s="293"/>
      <c r="BK223" s="293"/>
      <c r="BL223" s="293"/>
      <c r="BM223" s="293"/>
      <c r="BN223" s="293"/>
      <c r="BO223" s="293"/>
    </row>
    <row r="224" spans="1:67" ht="18.75" customHeight="1" thickBot="1">
      <c r="A224" s="587"/>
      <c r="B224" s="371" t="s">
        <v>4221</v>
      </c>
      <c r="C224" s="588"/>
      <c r="D224" s="374" t="s">
        <v>5461</v>
      </c>
      <c r="E224" s="375"/>
      <c r="F224" s="223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  <c r="T224" s="224"/>
      <c r="U224" s="224"/>
      <c r="V224" s="224"/>
      <c r="W224" s="224"/>
      <c r="X224" s="224"/>
      <c r="Y224" s="224"/>
      <c r="Z224" s="224"/>
      <c r="AA224" s="224"/>
      <c r="AB224" s="224"/>
      <c r="AC224" s="224"/>
      <c r="AD224" s="224"/>
      <c r="AE224" s="224"/>
      <c r="AF224" s="224"/>
      <c r="AG224" s="224"/>
      <c r="AH224" s="224"/>
      <c r="AI224" s="224"/>
      <c r="AJ224" s="229"/>
      <c r="AK224" s="229"/>
      <c r="AL224" s="293"/>
      <c r="AM224" s="293"/>
      <c r="AN224" s="293"/>
      <c r="AO224" s="293"/>
      <c r="AP224" s="293"/>
      <c r="AQ224" s="293"/>
      <c r="AR224" s="293"/>
      <c r="AS224" s="293"/>
      <c r="AT224" s="293"/>
      <c r="AU224" s="293"/>
      <c r="AV224" s="293"/>
      <c r="AW224" s="293"/>
      <c r="AX224" s="293"/>
      <c r="AY224" s="293"/>
      <c r="AZ224" s="293"/>
      <c r="BA224" s="293"/>
      <c r="BB224" s="293"/>
      <c r="BC224" s="293"/>
      <c r="BD224" s="293"/>
      <c r="BE224" s="293"/>
      <c r="BF224" s="293"/>
      <c r="BG224" s="293"/>
      <c r="BH224" s="293"/>
      <c r="BI224" s="293"/>
      <c r="BJ224" s="293"/>
      <c r="BK224" s="293"/>
      <c r="BL224" s="293"/>
      <c r="BM224" s="293"/>
      <c r="BN224" s="293"/>
      <c r="BO224" s="293"/>
    </row>
    <row r="225" spans="1:67" ht="18.75" customHeight="1" thickBot="1">
      <c r="A225" s="587"/>
      <c r="B225" s="371" t="s">
        <v>4221</v>
      </c>
      <c r="C225" s="588"/>
      <c r="D225" s="374" t="s">
        <v>5462</v>
      </c>
      <c r="E225" s="375"/>
      <c r="F225" s="223"/>
      <c r="G225" s="224"/>
      <c r="H225" s="224"/>
      <c r="I225" s="224"/>
      <c r="J225" s="224"/>
      <c r="K225" s="224"/>
      <c r="L225" s="224"/>
      <c r="M225" s="224"/>
      <c r="N225" s="224"/>
      <c r="O225" s="224"/>
      <c r="P225" s="224"/>
      <c r="Q225" s="224"/>
      <c r="R225" s="224"/>
      <c r="S225" s="224"/>
      <c r="T225" s="224"/>
      <c r="U225" s="224"/>
      <c r="V225" s="224"/>
      <c r="W225" s="224"/>
      <c r="X225" s="224"/>
      <c r="Y225" s="224"/>
      <c r="Z225" s="224"/>
      <c r="AA225" s="224"/>
      <c r="AB225" s="224"/>
      <c r="AC225" s="224"/>
      <c r="AD225" s="224"/>
      <c r="AE225" s="224"/>
      <c r="AF225" s="224"/>
      <c r="AG225" s="224"/>
      <c r="AH225" s="224"/>
      <c r="AI225" s="224"/>
      <c r="AJ225" s="229"/>
      <c r="AK225" s="229"/>
      <c r="AL225" s="293"/>
      <c r="AM225" s="293"/>
      <c r="AN225" s="293"/>
      <c r="AO225" s="293"/>
      <c r="AP225" s="293"/>
      <c r="AQ225" s="293"/>
      <c r="AR225" s="293"/>
      <c r="AS225" s="293"/>
      <c r="AT225" s="293"/>
      <c r="AU225" s="293"/>
      <c r="AV225" s="293"/>
      <c r="AW225" s="293"/>
      <c r="AX225" s="293"/>
      <c r="AY225" s="293"/>
      <c r="AZ225" s="293"/>
      <c r="BA225" s="293"/>
      <c r="BB225" s="293"/>
      <c r="BC225" s="293"/>
      <c r="BD225" s="293"/>
      <c r="BE225" s="293"/>
      <c r="BF225" s="293"/>
      <c r="BG225" s="293"/>
      <c r="BH225" s="293"/>
      <c r="BI225" s="293"/>
      <c r="BJ225" s="293"/>
      <c r="BK225" s="293"/>
      <c r="BL225" s="293"/>
      <c r="BM225" s="293"/>
      <c r="BN225" s="293"/>
      <c r="BO225" s="293"/>
    </row>
    <row r="226" spans="1:67" ht="18.75" customHeight="1" thickBot="1">
      <c r="A226" s="587"/>
      <c r="B226" s="371" t="s">
        <v>4221</v>
      </c>
      <c r="C226" s="588"/>
      <c r="D226" s="374" t="s">
        <v>4210</v>
      </c>
      <c r="E226" s="375"/>
      <c r="F226" s="223"/>
      <c r="G226" s="224"/>
      <c r="H226" s="224"/>
      <c r="I226" s="224"/>
      <c r="J226" s="224"/>
      <c r="K226" s="224"/>
      <c r="L226" s="224"/>
      <c r="M226" s="224"/>
      <c r="N226" s="224"/>
      <c r="O226" s="224"/>
      <c r="P226" s="224"/>
      <c r="Q226" s="224"/>
      <c r="R226" s="224"/>
      <c r="S226" s="224"/>
      <c r="T226" s="224"/>
      <c r="U226" s="224"/>
      <c r="V226" s="224"/>
      <c r="W226" s="224"/>
      <c r="X226" s="224"/>
      <c r="Y226" s="224"/>
      <c r="Z226" s="224"/>
      <c r="AA226" s="224"/>
      <c r="AB226" s="224"/>
      <c r="AC226" s="224"/>
      <c r="AD226" s="224"/>
      <c r="AE226" s="224"/>
      <c r="AF226" s="224"/>
      <c r="AG226" s="224"/>
      <c r="AH226" s="224"/>
      <c r="AI226" s="224"/>
      <c r="AJ226" s="229"/>
      <c r="AK226" s="229"/>
      <c r="AL226" s="293"/>
      <c r="AM226" s="293"/>
      <c r="AN226" s="293"/>
      <c r="AO226" s="293"/>
      <c r="AP226" s="293"/>
      <c r="AQ226" s="293"/>
      <c r="AR226" s="293"/>
      <c r="AS226" s="293"/>
      <c r="AT226" s="293"/>
      <c r="AU226" s="293"/>
      <c r="AV226" s="293"/>
      <c r="AW226" s="293"/>
      <c r="AX226" s="293"/>
      <c r="AY226" s="293"/>
      <c r="AZ226" s="293"/>
      <c r="BA226" s="293"/>
      <c r="BB226" s="293"/>
      <c r="BC226" s="293"/>
      <c r="BD226" s="293"/>
      <c r="BE226" s="293"/>
      <c r="BF226" s="293"/>
      <c r="BG226" s="293"/>
      <c r="BH226" s="293"/>
      <c r="BI226" s="293"/>
      <c r="BJ226" s="293"/>
      <c r="BK226" s="293"/>
      <c r="BL226" s="293"/>
      <c r="BM226" s="293"/>
      <c r="BN226" s="293"/>
      <c r="BO226" s="293"/>
    </row>
    <row r="227" spans="1:67" ht="18.75" customHeight="1" thickBot="1">
      <c r="A227" s="587"/>
      <c r="B227" s="371" t="s">
        <v>4221</v>
      </c>
      <c r="C227" s="588"/>
      <c r="D227" s="374" t="s">
        <v>4226</v>
      </c>
      <c r="E227" s="375"/>
      <c r="F227" s="223"/>
      <c r="G227" s="224"/>
      <c r="H227" s="224"/>
      <c r="I227" s="224"/>
      <c r="J227" s="224"/>
      <c r="K227" s="224"/>
      <c r="L227" s="224"/>
      <c r="M227" s="224"/>
      <c r="N227" s="224"/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224"/>
      <c r="Z227" s="224"/>
      <c r="AA227" s="224"/>
      <c r="AB227" s="224"/>
      <c r="AC227" s="224"/>
      <c r="AD227" s="224"/>
      <c r="AE227" s="224"/>
      <c r="AF227" s="224"/>
      <c r="AG227" s="224"/>
      <c r="AH227" s="224"/>
      <c r="AI227" s="224"/>
      <c r="AJ227" s="229"/>
      <c r="AK227" s="229"/>
      <c r="AL227" s="293"/>
      <c r="AM227" s="293"/>
      <c r="AN227" s="293"/>
      <c r="AO227" s="293"/>
      <c r="AP227" s="293"/>
      <c r="AQ227" s="293"/>
      <c r="AR227" s="293"/>
      <c r="AS227" s="293"/>
      <c r="AT227" s="293"/>
      <c r="AU227" s="293"/>
      <c r="AV227" s="293"/>
      <c r="AW227" s="293"/>
      <c r="AX227" s="293"/>
      <c r="AY227" s="293"/>
      <c r="AZ227" s="293"/>
      <c r="BA227" s="293"/>
      <c r="BB227" s="293"/>
      <c r="BC227" s="293"/>
      <c r="BD227" s="293"/>
      <c r="BE227" s="293"/>
      <c r="BF227" s="293"/>
      <c r="BG227" s="293"/>
      <c r="BH227" s="293"/>
      <c r="BI227" s="293"/>
      <c r="BJ227" s="293"/>
      <c r="BK227" s="293"/>
      <c r="BL227" s="293"/>
      <c r="BM227" s="293"/>
      <c r="BN227" s="293"/>
      <c r="BO227" s="293"/>
    </row>
    <row r="228" spans="1:67" ht="18.75" customHeight="1" thickBot="1">
      <c r="A228" s="587"/>
      <c r="B228" s="371" t="s">
        <v>4221</v>
      </c>
      <c r="C228" s="588"/>
      <c r="D228" s="374" t="s">
        <v>4211</v>
      </c>
      <c r="E228" s="375"/>
      <c r="F228" s="223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9"/>
      <c r="AK228" s="229"/>
      <c r="AL228" s="293"/>
      <c r="AM228" s="293"/>
      <c r="AN228" s="293"/>
      <c r="AO228" s="293"/>
      <c r="AP228" s="293"/>
      <c r="AQ228" s="293"/>
      <c r="AR228" s="293"/>
      <c r="AS228" s="293"/>
      <c r="AT228" s="293"/>
      <c r="AU228" s="293"/>
      <c r="AV228" s="293"/>
      <c r="AW228" s="293"/>
      <c r="AX228" s="293"/>
      <c r="AY228" s="293"/>
      <c r="AZ228" s="293"/>
      <c r="BA228" s="293"/>
      <c r="BB228" s="293"/>
      <c r="BC228" s="293"/>
      <c r="BD228" s="293"/>
      <c r="BE228" s="293"/>
      <c r="BF228" s="293"/>
      <c r="BG228" s="293"/>
      <c r="BH228" s="293"/>
      <c r="BI228" s="293"/>
      <c r="BJ228" s="293"/>
      <c r="BK228" s="293"/>
      <c r="BL228" s="293"/>
      <c r="BM228" s="293"/>
      <c r="BN228" s="293"/>
      <c r="BO228" s="293"/>
    </row>
    <row r="229" spans="1:67" ht="18.75" customHeight="1" thickBot="1">
      <c r="A229" s="587"/>
      <c r="B229" s="371" t="s">
        <v>4221</v>
      </c>
      <c r="C229" s="588"/>
      <c r="D229" s="374" t="s">
        <v>4212</v>
      </c>
      <c r="E229" s="375"/>
      <c r="F229" s="223"/>
      <c r="G229" s="224"/>
      <c r="H229" s="224"/>
      <c r="I229" s="224"/>
      <c r="J229" s="224"/>
      <c r="K229" s="224"/>
      <c r="L229" s="224"/>
      <c r="M229" s="224"/>
      <c r="N229" s="224"/>
      <c r="O229" s="224"/>
      <c r="P229" s="224"/>
      <c r="Q229" s="224"/>
      <c r="R229" s="224"/>
      <c r="S229" s="224"/>
      <c r="T229" s="224"/>
      <c r="U229" s="224"/>
      <c r="V229" s="224"/>
      <c r="W229" s="224"/>
      <c r="X229" s="224"/>
      <c r="Y229" s="224"/>
      <c r="Z229" s="224"/>
      <c r="AA229" s="224"/>
      <c r="AB229" s="224"/>
      <c r="AC229" s="224"/>
      <c r="AD229" s="224"/>
      <c r="AE229" s="224"/>
      <c r="AF229" s="224"/>
      <c r="AG229" s="224"/>
      <c r="AH229" s="224"/>
      <c r="AI229" s="224"/>
      <c r="AJ229" s="229"/>
      <c r="AK229" s="229"/>
      <c r="AL229" s="293"/>
      <c r="AM229" s="293"/>
      <c r="AN229" s="293"/>
      <c r="AO229" s="293"/>
      <c r="AP229" s="293"/>
      <c r="AQ229" s="293"/>
      <c r="AR229" s="293"/>
      <c r="AS229" s="293"/>
      <c r="AT229" s="293"/>
      <c r="AU229" s="293"/>
      <c r="AV229" s="293"/>
      <c r="AW229" s="293"/>
      <c r="AX229" s="293"/>
      <c r="AY229" s="293"/>
      <c r="AZ229" s="293"/>
      <c r="BA229" s="293"/>
      <c r="BB229" s="293"/>
      <c r="BC229" s="293"/>
      <c r="BD229" s="293"/>
      <c r="BE229" s="293"/>
      <c r="BF229" s="293"/>
      <c r="BG229" s="293"/>
      <c r="BH229" s="293"/>
      <c r="BI229" s="293"/>
      <c r="BJ229" s="293"/>
      <c r="BK229" s="293"/>
      <c r="BL229" s="293"/>
      <c r="BM229" s="293"/>
      <c r="BN229" s="293"/>
      <c r="BO229" s="293"/>
    </row>
    <row r="230" spans="1:67" ht="18.75" customHeight="1" thickBot="1">
      <c r="A230" s="587"/>
      <c r="B230" s="371" t="s">
        <v>4221</v>
      </c>
      <c r="C230" s="588"/>
      <c r="D230" s="374" t="s">
        <v>28</v>
      </c>
      <c r="E230" s="375"/>
      <c r="F230" s="223"/>
      <c r="G230" s="224"/>
      <c r="H230" s="224"/>
      <c r="I230" s="224"/>
      <c r="J230" s="224"/>
      <c r="K230" s="224"/>
      <c r="L230" s="224"/>
      <c r="M230" s="224"/>
      <c r="N230" s="224"/>
      <c r="O230" s="224"/>
      <c r="P230" s="224"/>
      <c r="Q230" s="224"/>
      <c r="R230" s="224"/>
      <c r="S230" s="224"/>
      <c r="T230" s="224"/>
      <c r="U230" s="224"/>
      <c r="V230" s="224"/>
      <c r="W230" s="224"/>
      <c r="X230" s="224"/>
      <c r="Y230" s="224"/>
      <c r="Z230" s="224"/>
      <c r="AA230" s="224"/>
      <c r="AB230" s="224"/>
      <c r="AC230" s="224"/>
      <c r="AD230" s="224"/>
      <c r="AE230" s="224"/>
      <c r="AF230" s="224"/>
      <c r="AG230" s="224"/>
      <c r="AH230" s="224"/>
      <c r="AI230" s="224"/>
      <c r="AJ230" s="229"/>
      <c r="AK230" s="229"/>
      <c r="AL230" s="293"/>
      <c r="AM230" s="293"/>
      <c r="AN230" s="293"/>
      <c r="AO230" s="293"/>
      <c r="AP230" s="293"/>
      <c r="AQ230" s="293"/>
      <c r="AR230" s="293"/>
      <c r="AS230" s="293"/>
      <c r="AT230" s="293"/>
      <c r="AU230" s="293"/>
      <c r="AV230" s="293"/>
      <c r="AW230" s="293"/>
      <c r="AX230" s="293"/>
      <c r="AY230" s="293"/>
      <c r="AZ230" s="293"/>
      <c r="BA230" s="293"/>
      <c r="BB230" s="293"/>
      <c r="BC230" s="293"/>
      <c r="BD230" s="293"/>
      <c r="BE230" s="293"/>
      <c r="BF230" s="293"/>
      <c r="BG230" s="293"/>
      <c r="BH230" s="293"/>
      <c r="BI230" s="293"/>
      <c r="BJ230" s="293"/>
      <c r="BK230" s="293"/>
      <c r="BL230" s="293"/>
      <c r="BM230" s="293"/>
      <c r="BN230" s="293"/>
      <c r="BO230" s="293"/>
    </row>
    <row r="231" spans="1:67" ht="18.75" customHeight="1" thickBot="1">
      <c r="A231" s="587"/>
      <c r="B231" s="371" t="s">
        <v>4221</v>
      </c>
      <c r="C231" s="588"/>
      <c r="D231" s="374" t="s">
        <v>4227</v>
      </c>
      <c r="E231" s="375"/>
      <c r="F231" s="223"/>
      <c r="G231" s="224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224"/>
      <c r="Z231" s="224"/>
      <c r="AA231" s="224"/>
      <c r="AB231" s="224"/>
      <c r="AC231" s="224"/>
      <c r="AD231" s="224"/>
      <c r="AE231" s="224"/>
      <c r="AF231" s="224"/>
      <c r="AG231" s="224"/>
      <c r="AH231" s="224"/>
      <c r="AI231" s="224"/>
      <c r="AJ231" s="229"/>
      <c r="AK231" s="229"/>
      <c r="AL231" s="293"/>
      <c r="AM231" s="293"/>
      <c r="AN231" s="293"/>
      <c r="AO231" s="293"/>
      <c r="AP231" s="293"/>
      <c r="AQ231" s="293"/>
      <c r="AR231" s="293"/>
      <c r="AS231" s="293"/>
      <c r="AT231" s="293"/>
      <c r="AU231" s="293"/>
      <c r="AV231" s="293"/>
      <c r="AW231" s="293"/>
      <c r="AX231" s="293"/>
      <c r="AY231" s="293"/>
      <c r="AZ231" s="293"/>
      <c r="BA231" s="293"/>
      <c r="BB231" s="293"/>
      <c r="BC231" s="293"/>
      <c r="BD231" s="293"/>
      <c r="BE231" s="293"/>
      <c r="BF231" s="293"/>
      <c r="BG231" s="293"/>
      <c r="BH231" s="293"/>
      <c r="BI231" s="293"/>
      <c r="BJ231" s="293"/>
      <c r="BK231" s="293"/>
      <c r="BL231" s="293"/>
      <c r="BM231" s="293"/>
      <c r="BN231" s="293"/>
      <c r="BO231" s="293"/>
    </row>
    <row r="232" spans="1:67" ht="18.75" customHeight="1" thickBot="1">
      <c r="A232" s="587"/>
      <c r="B232" s="371" t="s">
        <v>4221</v>
      </c>
      <c r="C232" s="588"/>
      <c r="D232" s="376"/>
      <c r="E232" s="377"/>
      <c r="F232" s="225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26"/>
      <c r="Z232" s="226"/>
      <c r="AA232" s="226"/>
      <c r="AB232" s="226"/>
      <c r="AC232" s="226"/>
      <c r="AD232" s="226"/>
      <c r="AE232" s="226"/>
      <c r="AF232" s="226"/>
      <c r="AG232" s="226"/>
      <c r="AH232" s="226"/>
      <c r="AI232" s="226"/>
      <c r="AJ232" s="230"/>
      <c r="AK232" s="230"/>
      <c r="AL232" s="293"/>
      <c r="AM232" s="293"/>
      <c r="AN232" s="293"/>
      <c r="AO232" s="293"/>
      <c r="AP232" s="293"/>
      <c r="AQ232" s="293"/>
      <c r="AR232" s="293"/>
      <c r="AS232" s="293"/>
      <c r="AT232" s="293"/>
      <c r="AU232" s="293"/>
      <c r="AV232" s="293"/>
      <c r="AW232" s="293"/>
      <c r="AX232" s="293"/>
      <c r="AY232" s="293"/>
      <c r="AZ232" s="293"/>
      <c r="BA232" s="293"/>
      <c r="BB232" s="293"/>
      <c r="BC232" s="293"/>
      <c r="BD232" s="293"/>
      <c r="BE232" s="293"/>
      <c r="BF232" s="293"/>
      <c r="BG232" s="293"/>
      <c r="BH232" s="293"/>
      <c r="BI232" s="293"/>
      <c r="BJ232" s="293"/>
      <c r="BK232" s="293"/>
      <c r="BL232" s="293"/>
      <c r="BM232" s="293"/>
      <c r="BN232" s="293"/>
      <c r="BO232" s="293"/>
    </row>
    <row r="234" spans="1:67" ht="15" thickBot="1"/>
    <row r="235" spans="1:67" ht="18.75" customHeight="1">
      <c r="A235" s="587" t="s">
        <v>79</v>
      </c>
      <c r="B235" s="371" t="s">
        <v>4222</v>
      </c>
      <c r="C235" s="588" t="s">
        <v>88</v>
      </c>
      <c r="D235" s="372" t="s">
        <v>89</v>
      </c>
      <c r="E235" s="373"/>
      <c r="F235" s="197">
        <f>F114+F154+F194</f>
        <v>0</v>
      </c>
      <c r="G235" s="198">
        <f t="shared" ref="G235:AJ235" si="60">G114+G154+G194</f>
        <v>0</v>
      </c>
      <c r="H235" s="198">
        <f t="shared" si="60"/>
        <v>15</v>
      </c>
      <c r="I235" s="198">
        <f t="shared" si="60"/>
        <v>0</v>
      </c>
      <c r="J235" s="198">
        <f t="shared" si="60"/>
        <v>0</v>
      </c>
      <c r="K235" s="198">
        <f t="shared" si="60"/>
        <v>30</v>
      </c>
      <c r="L235" s="198">
        <f t="shared" si="60"/>
        <v>69.8</v>
      </c>
      <c r="M235" s="198">
        <f t="shared" si="60"/>
        <v>0</v>
      </c>
      <c r="N235" s="198">
        <f t="shared" si="60"/>
        <v>0</v>
      </c>
      <c r="O235" s="198">
        <f t="shared" si="60"/>
        <v>37.200000000000003</v>
      </c>
      <c r="P235" s="198">
        <f t="shared" si="60"/>
        <v>0</v>
      </c>
      <c r="Q235" s="198">
        <f t="shared" si="60"/>
        <v>0</v>
      </c>
      <c r="R235" s="198">
        <f t="shared" si="60"/>
        <v>0</v>
      </c>
      <c r="S235" s="198">
        <f t="shared" si="60"/>
        <v>0</v>
      </c>
      <c r="T235" s="198">
        <f t="shared" si="60"/>
        <v>0</v>
      </c>
      <c r="U235" s="198">
        <f t="shared" si="60"/>
        <v>0</v>
      </c>
      <c r="V235" s="198">
        <f t="shared" si="60"/>
        <v>0</v>
      </c>
      <c r="W235" s="198">
        <f t="shared" si="60"/>
        <v>0</v>
      </c>
      <c r="X235" s="198">
        <f t="shared" si="60"/>
        <v>0</v>
      </c>
      <c r="Y235" s="198">
        <f t="shared" si="60"/>
        <v>0</v>
      </c>
      <c r="Z235" s="198">
        <f t="shared" si="60"/>
        <v>0</v>
      </c>
      <c r="AA235" s="198">
        <f t="shared" si="60"/>
        <v>0</v>
      </c>
      <c r="AB235" s="198">
        <f t="shared" si="60"/>
        <v>0</v>
      </c>
      <c r="AC235" s="198">
        <f t="shared" si="60"/>
        <v>0</v>
      </c>
      <c r="AD235" s="198">
        <f t="shared" si="60"/>
        <v>0</v>
      </c>
      <c r="AE235" s="198">
        <f t="shared" si="60"/>
        <v>0</v>
      </c>
      <c r="AF235" s="198">
        <f t="shared" si="60"/>
        <v>0</v>
      </c>
      <c r="AG235" s="198">
        <f t="shared" si="60"/>
        <v>0</v>
      </c>
      <c r="AH235" s="198">
        <f t="shared" si="60"/>
        <v>0</v>
      </c>
      <c r="AI235" s="198">
        <f t="shared" si="60"/>
        <v>0</v>
      </c>
      <c r="AJ235" s="213">
        <f t="shared" si="60"/>
        <v>0</v>
      </c>
      <c r="AK235" s="214">
        <f t="shared" ref="AK235:AK246" si="61">SUM(F235:AJ235)</f>
        <v>152</v>
      </c>
      <c r="AL235" s="293"/>
      <c r="AM235" s="293"/>
      <c r="AN235" s="293"/>
      <c r="AO235" s="293"/>
      <c r="AP235" s="293"/>
      <c r="AQ235" s="293"/>
      <c r="AR235" s="293"/>
      <c r="AS235" s="293"/>
      <c r="AT235" s="293"/>
      <c r="AU235" s="293"/>
      <c r="AV235" s="293"/>
      <c r="AW235" s="293"/>
      <c r="AX235" s="293"/>
      <c r="AY235" s="293"/>
      <c r="AZ235" s="293"/>
      <c r="BA235" s="293"/>
      <c r="BB235" s="293"/>
      <c r="BC235" s="293"/>
      <c r="BD235" s="293"/>
      <c r="BE235" s="293"/>
      <c r="BF235" s="293"/>
      <c r="BG235" s="293"/>
      <c r="BH235" s="293"/>
      <c r="BI235" s="293"/>
      <c r="BJ235" s="293"/>
      <c r="BK235" s="293"/>
      <c r="BL235" s="293"/>
      <c r="BM235" s="293"/>
      <c r="BN235" s="293"/>
      <c r="BO235" s="293"/>
    </row>
    <row r="236" spans="1:67" ht="18.75" customHeight="1">
      <c r="A236" s="587"/>
      <c r="B236" s="371" t="s">
        <v>4222</v>
      </c>
      <c r="C236" s="588"/>
      <c r="D236" s="374" t="s">
        <v>90</v>
      </c>
      <c r="E236" s="375"/>
      <c r="F236" s="199">
        <f t="shared" ref="F236:AJ236" si="62">F115+F155+F195</f>
        <v>47.4</v>
      </c>
      <c r="G236" s="200">
        <f t="shared" si="62"/>
        <v>0</v>
      </c>
      <c r="H236" s="200">
        <f t="shared" si="62"/>
        <v>22.5</v>
      </c>
      <c r="I236" s="200">
        <f t="shared" si="62"/>
        <v>29</v>
      </c>
      <c r="J236" s="200">
        <f t="shared" si="62"/>
        <v>50.9</v>
      </c>
      <c r="K236" s="200">
        <f t="shared" si="62"/>
        <v>44.3</v>
      </c>
      <c r="L236" s="200">
        <f t="shared" si="62"/>
        <v>9.1</v>
      </c>
      <c r="M236" s="200">
        <f t="shared" si="62"/>
        <v>0</v>
      </c>
      <c r="N236" s="200">
        <f t="shared" si="62"/>
        <v>12.9</v>
      </c>
      <c r="O236" s="200">
        <f t="shared" si="62"/>
        <v>23.9</v>
      </c>
      <c r="P236" s="200">
        <f t="shared" si="62"/>
        <v>22.2</v>
      </c>
      <c r="Q236" s="200">
        <f t="shared" si="62"/>
        <v>87.1</v>
      </c>
      <c r="R236" s="200">
        <f t="shared" si="62"/>
        <v>18.299999999999997</v>
      </c>
      <c r="S236" s="200">
        <f t="shared" si="62"/>
        <v>7.5</v>
      </c>
      <c r="T236" s="200">
        <f t="shared" si="62"/>
        <v>0</v>
      </c>
      <c r="U236" s="200">
        <f t="shared" si="62"/>
        <v>0</v>
      </c>
      <c r="V236" s="200">
        <f t="shared" si="62"/>
        <v>22.7</v>
      </c>
      <c r="W236" s="200">
        <f t="shared" si="62"/>
        <v>20</v>
      </c>
      <c r="X236" s="200">
        <f t="shared" si="62"/>
        <v>0</v>
      </c>
      <c r="Y236" s="200">
        <f t="shared" si="62"/>
        <v>0</v>
      </c>
      <c r="Z236" s="200">
        <f t="shared" si="62"/>
        <v>0</v>
      </c>
      <c r="AA236" s="200">
        <f t="shared" si="62"/>
        <v>0</v>
      </c>
      <c r="AB236" s="200">
        <f t="shared" si="62"/>
        <v>0</v>
      </c>
      <c r="AC236" s="200">
        <f t="shared" si="62"/>
        <v>0</v>
      </c>
      <c r="AD236" s="200">
        <f t="shared" si="62"/>
        <v>0</v>
      </c>
      <c r="AE236" s="200">
        <f t="shared" si="62"/>
        <v>0</v>
      </c>
      <c r="AF236" s="200">
        <f t="shared" si="62"/>
        <v>0</v>
      </c>
      <c r="AG236" s="200">
        <f t="shared" si="62"/>
        <v>0</v>
      </c>
      <c r="AH236" s="200">
        <f t="shared" si="62"/>
        <v>0</v>
      </c>
      <c r="AI236" s="200">
        <f t="shared" si="62"/>
        <v>0</v>
      </c>
      <c r="AJ236" s="215">
        <f t="shared" si="62"/>
        <v>0</v>
      </c>
      <c r="AK236" s="216">
        <f t="shared" si="61"/>
        <v>417.80000000000007</v>
      </c>
      <c r="AL236" s="293"/>
      <c r="AM236" s="293"/>
      <c r="AN236" s="293"/>
      <c r="AO236" s="293"/>
      <c r="AP236" s="293"/>
      <c r="AQ236" s="293"/>
      <c r="AR236" s="293"/>
      <c r="AS236" s="293"/>
      <c r="AT236" s="293"/>
      <c r="AU236" s="293"/>
      <c r="AV236" s="293"/>
      <c r="AW236" s="293"/>
      <c r="AX236" s="293"/>
      <c r="AY236" s="293"/>
      <c r="AZ236" s="293"/>
      <c r="BA236" s="293"/>
      <c r="BB236" s="293"/>
      <c r="BC236" s="293"/>
      <c r="BD236" s="293"/>
      <c r="BE236" s="293"/>
      <c r="BF236" s="293"/>
      <c r="BG236" s="293"/>
      <c r="BH236" s="293"/>
      <c r="BI236" s="293"/>
      <c r="BJ236" s="293"/>
      <c r="BK236" s="293"/>
      <c r="BL236" s="293"/>
      <c r="BM236" s="293"/>
      <c r="BN236" s="293"/>
      <c r="BO236" s="293"/>
    </row>
    <row r="237" spans="1:67" ht="18.75" customHeight="1">
      <c r="A237" s="587"/>
      <c r="B237" s="371" t="s">
        <v>4222</v>
      </c>
      <c r="C237" s="588"/>
      <c r="D237" s="374" t="s">
        <v>4209</v>
      </c>
      <c r="E237" s="375"/>
      <c r="F237" s="199">
        <f t="shared" ref="F237:AJ237" si="63">F116+F156+F196</f>
        <v>40</v>
      </c>
      <c r="G237" s="200">
        <f t="shared" si="63"/>
        <v>0</v>
      </c>
      <c r="H237" s="200">
        <f t="shared" si="63"/>
        <v>40</v>
      </c>
      <c r="I237" s="200">
        <f t="shared" si="63"/>
        <v>40</v>
      </c>
      <c r="J237" s="200">
        <f t="shared" si="63"/>
        <v>40</v>
      </c>
      <c r="K237" s="200">
        <f t="shared" si="63"/>
        <v>40</v>
      </c>
      <c r="L237" s="200">
        <f t="shared" si="63"/>
        <v>20</v>
      </c>
      <c r="M237" s="200">
        <f t="shared" si="63"/>
        <v>0</v>
      </c>
      <c r="N237" s="200">
        <f t="shared" si="63"/>
        <v>30</v>
      </c>
      <c r="O237" s="200">
        <f t="shared" si="63"/>
        <v>50</v>
      </c>
      <c r="P237" s="200">
        <f t="shared" si="63"/>
        <v>50</v>
      </c>
      <c r="Q237" s="200">
        <f t="shared" si="63"/>
        <v>50</v>
      </c>
      <c r="R237" s="200">
        <f t="shared" si="63"/>
        <v>40</v>
      </c>
      <c r="S237" s="200">
        <f t="shared" si="63"/>
        <v>20</v>
      </c>
      <c r="T237" s="200">
        <f t="shared" si="63"/>
        <v>0</v>
      </c>
      <c r="U237" s="200">
        <f t="shared" si="63"/>
        <v>21.4</v>
      </c>
      <c r="V237" s="200">
        <f t="shared" si="63"/>
        <v>25.5</v>
      </c>
      <c r="W237" s="200">
        <f t="shared" si="63"/>
        <v>60.4</v>
      </c>
      <c r="X237" s="200">
        <f t="shared" si="63"/>
        <v>0</v>
      </c>
      <c r="Y237" s="200">
        <f t="shared" si="63"/>
        <v>0</v>
      </c>
      <c r="Z237" s="200">
        <f t="shared" si="63"/>
        <v>0</v>
      </c>
      <c r="AA237" s="200">
        <f t="shared" si="63"/>
        <v>0</v>
      </c>
      <c r="AB237" s="200">
        <f t="shared" si="63"/>
        <v>0</v>
      </c>
      <c r="AC237" s="200">
        <f t="shared" si="63"/>
        <v>0</v>
      </c>
      <c r="AD237" s="200">
        <f t="shared" si="63"/>
        <v>0</v>
      </c>
      <c r="AE237" s="200">
        <f t="shared" si="63"/>
        <v>0</v>
      </c>
      <c r="AF237" s="200">
        <f t="shared" si="63"/>
        <v>0</v>
      </c>
      <c r="AG237" s="200">
        <f t="shared" si="63"/>
        <v>0</v>
      </c>
      <c r="AH237" s="200">
        <f t="shared" si="63"/>
        <v>0</v>
      </c>
      <c r="AI237" s="200">
        <f t="shared" si="63"/>
        <v>0</v>
      </c>
      <c r="AJ237" s="215">
        <f t="shared" si="63"/>
        <v>0</v>
      </c>
      <c r="AK237" s="216">
        <f t="shared" si="61"/>
        <v>567.29999999999995</v>
      </c>
      <c r="AL237" s="293"/>
      <c r="AM237" s="293"/>
      <c r="AN237" s="293"/>
      <c r="AO237" s="293"/>
      <c r="AP237" s="293"/>
      <c r="AQ237" s="293"/>
      <c r="AR237" s="293"/>
      <c r="AS237" s="293"/>
      <c r="AT237" s="293"/>
      <c r="AU237" s="293"/>
      <c r="AV237" s="293"/>
      <c r="AW237" s="293"/>
      <c r="AX237" s="293"/>
      <c r="AY237" s="293"/>
      <c r="AZ237" s="293"/>
      <c r="BA237" s="293"/>
      <c r="BB237" s="293"/>
      <c r="BC237" s="293"/>
      <c r="BD237" s="293"/>
      <c r="BE237" s="293"/>
      <c r="BF237" s="293"/>
      <c r="BG237" s="293"/>
      <c r="BH237" s="293"/>
      <c r="BI237" s="293"/>
      <c r="BJ237" s="293"/>
      <c r="BK237" s="293"/>
      <c r="BL237" s="293"/>
      <c r="BM237" s="293"/>
      <c r="BN237" s="293"/>
      <c r="BO237" s="293"/>
    </row>
    <row r="238" spans="1:67" ht="18.75" customHeight="1" thickBot="1">
      <c r="A238" s="587"/>
      <c r="B238" s="371" t="s">
        <v>4222</v>
      </c>
      <c r="C238" s="588"/>
      <c r="D238" s="374" t="s">
        <v>5461</v>
      </c>
      <c r="E238" s="375"/>
      <c r="F238" s="199">
        <f t="shared" ref="F238:AJ239" si="64">F117+F157+F197</f>
        <v>0</v>
      </c>
      <c r="G238" s="200">
        <f t="shared" si="64"/>
        <v>0</v>
      </c>
      <c r="H238" s="200">
        <f t="shared" si="64"/>
        <v>0</v>
      </c>
      <c r="I238" s="200">
        <f t="shared" si="64"/>
        <v>0</v>
      </c>
      <c r="J238" s="200">
        <f t="shared" si="64"/>
        <v>0</v>
      </c>
      <c r="K238" s="200">
        <f t="shared" si="64"/>
        <v>0</v>
      </c>
      <c r="L238" s="200">
        <f t="shared" si="64"/>
        <v>0</v>
      </c>
      <c r="M238" s="200">
        <f t="shared" si="64"/>
        <v>0</v>
      </c>
      <c r="N238" s="200">
        <f t="shared" si="64"/>
        <v>0</v>
      </c>
      <c r="O238" s="200">
        <f t="shared" si="64"/>
        <v>0</v>
      </c>
      <c r="P238" s="200">
        <f t="shared" si="64"/>
        <v>45</v>
      </c>
      <c r="Q238" s="200">
        <f t="shared" si="64"/>
        <v>0</v>
      </c>
      <c r="R238" s="200">
        <f t="shared" si="64"/>
        <v>0</v>
      </c>
      <c r="S238" s="200">
        <f t="shared" si="64"/>
        <v>0</v>
      </c>
      <c r="T238" s="200">
        <f t="shared" si="64"/>
        <v>0</v>
      </c>
      <c r="U238" s="200">
        <f t="shared" si="64"/>
        <v>0</v>
      </c>
      <c r="V238" s="200">
        <f t="shared" si="64"/>
        <v>0</v>
      </c>
      <c r="W238" s="200">
        <f t="shared" si="64"/>
        <v>0</v>
      </c>
      <c r="X238" s="200">
        <f t="shared" si="64"/>
        <v>0</v>
      </c>
      <c r="Y238" s="200">
        <f t="shared" si="64"/>
        <v>0</v>
      </c>
      <c r="Z238" s="200">
        <f t="shared" si="64"/>
        <v>0</v>
      </c>
      <c r="AA238" s="200">
        <f t="shared" si="64"/>
        <v>0</v>
      </c>
      <c r="AB238" s="200">
        <f t="shared" si="64"/>
        <v>0</v>
      </c>
      <c r="AC238" s="200">
        <f t="shared" si="64"/>
        <v>0</v>
      </c>
      <c r="AD238" s="200">
        <f t="shared" si="64"/>
        <v>0</v>
      </c>
      <c r="AE238" s="200">
        <f t="shared" si="64"/>
        <v>0</v>
      </c>
      <c r="AF238" s="200">
        <f t="shared" si="64"/>
        <v>0</v>
      </c>
      <c r="AG238" s="200">
        <f t="shared" si="64"/>
        <v>0</v>
      </c>
      <c r="AH238" s="200">
        <f t="shared" si="64"/>
        <v>0</v>
      </c>
      <c r="AI238" s="200">
        <f t="shared" si="64"/>
        <v>0</v>
      </c>
      <c r="AJ238" s="215">
        <f t="shared" si="64"/>
        <v>0</v>
      </c>
      <c r="AK238" s="216">
        <f t="shared" si="61"/>
        <v>45</v>
      </c>
      <c r="AL238" s="293"/>
      <c r="AM238" s="293"/>
      <c r="AN238" s="293"/>
      <c r="AO238" s="293"/>
      <c r="AP238" s="293"/>
      <c r="AQ238" s="293"/>
      <c r="AR238" s="293"/>
      <c r="AS238" s="293"/>
      <c r="AT238" s="293"/>
      <c r="AU238" s="293"/>
      <c r="AV238" s="293"/>
      <c r="AW238" s="293"/>
      <c r="AX238" s="293"/>
      <c r="AY238" s="293"/>
      <c r="AZ238" s="293"/>
      <c r="BA238" s="293"/>
      <c r="BB238" s="293"/>
      <c r="BC238" s="293"/>
      <c r="BD238" s="293"/>
      <c r="BE238" s="293"/>
      <c r="BF238" s="293"/>
      <c r="BG238" s="293"/>
      <c r="BH238" s="293"/>
      <c r="BI238" s="293"/>
      <c r="BJ238" s="293"/>
      <c r="BK238" s="293"/>
      <c r="BL238" s="293"/>
      <c r="BM238" s="293"/>
      <c r="BN238" s="293"/>
      <c r="BO238" s="293"/>
    </row>
    <row r="239" spans="1:67" ht="18.75" customHeight="1" thickBot="1">
      <c r="A239" s="587"/>
      <c r="B239" s="371" t="s">
        <v>4222</v>
      </c>
      <c r="C239" s="588"/>
      <c r="D239" s="374" t="s">
        <v>5462</v>
      </c>
      <c r="E239" s="375"/>
      <c r="F239" s="199">
        <f t="shared" si="64"/>
        <v>0</v>
      </c>
      <c r="G239" s="200">
        <f t="shared" si="64"/>
        <v>0</v>
      </c>
      <c r="H239" s="200">
        <f t="shared" si="64"/>
        <v>0</v>
      </c>
      <c r="I239" s="200">
        <f t="shared" si="64"/>
        <v>0</v>
      </c>
      <c r="J239" s="200">
        <f t="shared" si="64"/>
        <v>0</v>
      </c>
      <c r="K239" s="200">
        <f t="shared" si="64"/>
        <v>0</v>
      </c>
      <c r="L239" s="200">
        <f t="shared" si="64"/>
        <v>0</v>
      </c>
      <c r="M239" s="200">
        <f t="shared" si="64"/>
        <v>0</v>
      </c>
      <c r="N239" s="200">
        <f t="shared" si="64"/>
        <v>0</v>
      </c>
      <c r="O239" s="200">
        <f t="shared" si="64"/>
        <v>0</v>
      </c>
      <c r="P239" s="200">
        <f t="shared" si="64"/>
        <v>0</v>
      </c>
      <c r="Q239" s="200">
        <f t="shared" si="64"/>
        <v>0</v>
      </c>
      <c r="R239" s="200">
        <f t="shared" si="64"/>
        <v>120</v>
      </c>
      <c r="S239" s="200">
        <f t="shared" si="64"/>
        <v>0</v>
      </c>
      <c r="T239" s="200">
        <f t="shared" si="64"/>
        <v>0</v>
      </c>
      <c r="U239" s="200">
        <f t="shared" si="64"/>
        <v>0</v>
      </c>
      <c r="V239" s="200">
        <f t="shared" si="64"/>
        <v>280</v>
      </c>
      <c r="W239" s="200">
        <f t="shared" si="64"/>
        <v>61.7</v>
      </c>
      <c r="X239" s="200">
        <f t="shared" si="64"/>
        <v>0</v>
      </c>
      <c r="Y239" s="200">
        <f t="shared" si="64"/>
        <v>0</v>
      </c>
      <c r="Z239" s="200">
        <f t="shared" si="64"/>
        <v>0</v>
      </c>
      <c r="AA239" s="200">
        <f t="shared" si="64"/>
        <v>0</v>
      </c>
      <c r="AB239" s="200">
        <f t="shared" si="64"/>
        <v>0</v>
      </c>
      <c r="AC239" s="200">
        <f t="shared" si="64"/>
        <v>0</v>
      </c>
      <c r="AD239" s="200">
        <f t="shared" si="64"/>
        <v>0</v>
      </c>
      <c r="AE239" s="200">
        <f t="shared" si="64"/>
        <v>0</v>
      </c>
      <c r="AF239" s="200">
        <f t="shared" si="64"/>
        <v>0</v>
      </c>
      <c r="AG239" s="200">
        <f t="shared" si="64"/>
        <v>0</v>
      </c>
      <c r="AH239" s="200">
        <f t="shared" si="64"/>
        <v>0</v>
      </c>
      <c r="AI239" s="200">
        <f t="shared" si="64"/>
        <v>0</v>
      </c>
      <c r="AJ239" s="215">
        <f t="shared" si="64"/>
        <v>0</v>
      </c>
      <c r="AK239" s="216">
        <f t="shared" ref="AK239" si="65">SUM(F239:AJ239)</f>
        <v>461.7</v>
      </c>
      <c r="AL239" s="293"/>
      <c r="AM239" s="293"/>
      <c r="AN239" s="293"/>
      <c r="AO239" s="293"/>
      <c r="AP239" s="293"/>
      <c r="AQ239" s="293"/>
      <c r="AR239" s="293"/>
      <c r="AS239" s="293"/>
      <c r="AT239" s="293"/>
      <c r="AU239" s="293"/>
      <c r="AV239" s="293"/>
      <c r="AW239" s="293"/>
      <c r="AX239" s="293"/>
      <c r="AY239" s="293"/>
      <c r="AZ239" s="293"/>
      <c r="BA239" s="293"/>
      <c r="BB239" s="293"/>
      <c r="BC239" s="293"/>
      <c r="BD239" s="293"/>
      <c r="BE239" s="293"/>
      <c r="BF239" s="293"/>
      <c r="BG239" s="293"/>
      <c r="BH239" s="293"/>
      <c r="BI239" s="293"/>
      <c r="BJ239" s="293"/>
      <c r="BK239" s="293"/>
      <c r="BL239" s="293"/>
      <c r="BM239" s="293"/>
      <c r="BN239" s="293"/>
      <c r="BO239" s="293"/>
    </row>
    <row r="240" spans="1:67" ht="18.75" customHeight="1" thickBot="1">
      <c r="A240" s="587"/>
      <c r="B240" s="371" t="s">
        <v>4222</v>
      </c>
      <c r="C240" s="588"/>
      <c r="D240" s="374" t="s">
        <v>4210</v>
      </c>
      <c r="E240" s="375"/>
      <c r="F240" s="199">
        <f t="shared" ref="F240:AJ240" si="66">F119+F159+F199</f>
        <v>0</v>
      </c>
      <c r="G240" s="200">
        <f t="shared" si="66"/>
        <v>0</v>
      </c>
      <c r="H240" s="200">
        <f t="shared" si="66"/>
        <v>0</v>
      </c>
      <c r="I240" s="200">
        <f t="shared" si="66"/>
        <v>0</v>
      </c>
      <c r="J240" s="200">
        <f t="shared" si="66"/>
        <v>0</v>
      </c>
      <c r="K240" s="200">
        <f t="shared" si="66"/>
        <v>0</v>
      </c>
      <c r="L240" s="200">
        <f t="shared" si="66"/>
        <v>0</v>
      </c>
      <c r="M240" s="200">
        <f t="shared" si="66"/>
        <v>0</v>
      </c>
      <c r="N240" s="200">
        <f t="shared" si="66"/>
        <v>0</v>
      </c>
      <c r="O240" s="200">
        <f t="shared" si="66"/>
        <v>0</v>
      </c>
      <c r="P240" s="200">
        <f t="shared" si="66"/>
        <v>0</v>
      </c>
      <c r="Q240" s="200">
        <f t="shared" si="66"/>
        <v>0</v>
      </c>
      <c r="R240" s="200">
        <f t="shared" si="66"/>
        <v>0</v>
      </c>
      <c r="S240" s="200">
        <f t="shared" si="66"/>
        <v>0</v>
      </c>
      <c r="T240" s="200">
        <f t="shared" si="66"/>
        <v>0</v>
      </c>
      <c r="U240" s="200">
        <f t="shared" si="66"/>
        <v>0</v>
      </c>
      <c r="V240" s="200">
        <f t="shared" si="66"/>
        <v>0</v>
      </c>
      <c r="W240" s="200">
        <f t="shared" si="66"/>
        <v>0</v>
      </c>
      <c r="X240" s="200">
        <f t="shared" si="66"/>
        <v>0</v>
      </c>
      <c r="Y240" s="200">
        <f t="shared" si="66"/>
        <v>0</v>
      </c>
      <c r="Z240" s="200">
        <f t="shared" si="66"/>
        <v>0</v>
      </c>
      <c r="AA240" s="200">
        <f t="shared" si="66"/>
        <v>0</v>
      </c>
      <c r="AB240" s="200">
        <f t="shared" si="66"/>
        <v>0</v>
      </c>
      <c r="AC240" s="200">
        <f t="shared" si="66"/>
        <v>0</v>
      </c>
      <c r="AD240" s="200">
        <f t="shared" si="66"/>
        <v>0</v>
      </c>
      <c r="AE240" s="200">
        <f t="shared" si="66"/>
        <v>0</v>
      </c>
      <c r="AF240" s="200">
        <f t="shared" si="66"/>
        <v>0</v>
      </c>
      <c r="AG240" s="200">
        <f t="shared" si="66"/>
        <v>0</v>
      </c>
      <c r="AH240" s="200">
        <f t="shared" si="66"/>
        <v>0</v>
      </c>
      <c r="AI240" s="200">
        <f t="shared" si="66"/>
        <v>0</v>
      </c>
      <c r="AJ240" s="215">
        <f t="shared" si="66"/>
        <v>0</v>
      </c>
      <c r="AK240" s="216">
        <f t="shared" si="61"/>
        <v>0</v>
      </c>
      <c r="AL240" s="293"/>
      <c r="AM240" s="293"/>
      <c r="AN240" s="293"/>
      <c r="AO240" s="293"/>
      <c r="AP240" s="293"/>
      <c r="AQ240" s="293"/>
      <c r="AR240" s="293"/>
      <c r="AS240" s="293"/>
      <c r="AT240" s="293"/>
      <c r="AU240" s="293"/>
      <c r="AV240" s="293"/>
      <c r="AW240" s="293"/>
      <c r="AX240" s="293"/>
      <c r="AY240" s="293"/>
      <c r="AZ240" s="293"/>
      <c r="BA240" s="293"/>
      <c r="BB240" s="293"/>
      <c r="BC240" s="293"/>
      <c r="BD240" s="293"/>
      <c r="BE240" s="293"/>
      <c r="BF240" s="293"/>
      <c r="BG240" s="293"/>
      <c r="BH240" s="293"/>
      <c r="BI240" s="293"/>
      <c r="BJ240" s="293"/>
      <c r="BK240" s="293"/>
      <c r="BL240" s="293"/>
      <c r="BM240" s="293"/>
      <c r="BN240" s="293"/>
      <c r="BO240" s="293"/>
    </row>
    <row r="241" spans="1:67" ht="18.75" customHeight="1" thickBot="1">
      <c r="A241" s="587"/>
      <c r="B241" s="371" t="s">
        <v>4222</v>
      </c>
      <c r="C241" s="588"/>
      <c r="D241" s="374" t="s">
        <v>4226</v>
      </c>
      <c r="E241" s="375"/>
      <c r="F241" s="199">
        <f t="shared" ref="F241:AJ241" si="67">F120+F160+F200</f>
        <v>0.38666666666666671</v>
      </c>
      <c r="G241" s="200">
        <f t="shared" si="67"/>
        <v>0</v>
      </c>
      <c r="H241" s="200">
        <f t="shared" si="67"/>
        <v>0.43500000000000005</v>
      </c>
      <c r="I241" s="200">
        <f t="shared" si="67"/>
        <v>0.38666666666666671</v>
      </c>
      <c r="J241" s="200">
        <f t="shared" si="67"/>
        <v>0.48333333333333339</v>
      </c>
      <c r="K241" s="200">
        <f t="shared" si="67"/>
        <v>0.38666666666666671</v>
      </c>
      <c r="L241" s="200">
        <f t="shared" si="67"/>
        <v>0.2416666666666667</v>
      </c>
      <c r="M241" s="200">
        <f t="shared" si="67"/>
        <v>0</v>
      </c>
      <c r="N241" s="200">
        <f t="shared" si="67"/>
        <v>0.14500000000000005</v>
      </c>
      <c r="O241" s="200">
        <f t="shared" si="67"/>
        <v>0.48333333333333339</v>
      </c>
      <c r="P241" s="200">
        <f t="shared" si="67"/>
        <v>0.48333333333333345</v>
      </c>
      <c r="Q241" s="200">
        <f t="shared" si="67"/>
        <v>0.48333333333333339</v>
      </c>
      <c r="R241" s="200">
        <f t="shared" si="67"/>
        <v>0.48333333333333345</v>
      </c>
      <c r="S241" s="200">
        <f t="shared" si="67"/>
        <v>0.58000000000000007</v>
      </c>
      <c r="T241" s="200">
        <f t="shared" si="67"/>
        <v>0</v>
      </c>
      <c r="U241" s="200">
        <f t="shared" si="67"/>
        <v>0.2416666666666667</v>
      </c>
      <c r="V241" s="200">
        <f t="shared" si="67"/>
        <v>0</v>
      </c>
      <c r="W241" s="200">
        <f t="shared" si="67"/>
        <v>0</v>
      </c>
      <c r="X241" s="200">
        <f t="shared" si="67"/>
        <v>0</v>
      </c>
      <c r="Y241" s="200">
        <f t="shared" si="67"/>
        <v>0</v>
      </c>
      <c r="Z241" s="200">
        <f t="shared" si="67"/>
        <v>0</v>
      </c>
      <c r="AA241" s="200">
        <f t="shared" si="67"/>
        <v>0</v>
      </c>
      <c r="AB241" s="200">
        <f t="shared" si="67"/>
        <v>0</v>
      </c>
      <c r="AC241" s="200">
        <f t="shared" si="67"/>
        <v>0</v>
      </c>
      <c r="AD241" s="200">
        <f t="shared" si="67"/>
        <v>0</v>
      </c>
      <c r="AE241" s="200">
        <f t="shared" si="67"/>
        <v>0</v>
      </c>
      <c r="AF241" s="200">
        <f t="shared" si="67"/>
        <v>0</v>
      </c>
      <c r="AG241" s="200">
        <f t="shared" si="67"/>
        <v>0</v>
      </c>
      <c r="AH241" s="200">
        <f t="shared" si="67"/>
        <v>0</v>
      </c>
      <c r="AI241" s="200">
        <f t="shared" si="67"/>
        <v>0</v>
      </c>
      <c r="AJ241" s="215">
        <f t="shared" si="67"/>
        <v>0</v>
      </c>
      <c r="AK241" s="216">
        <f>SUM(F241:AJ241)</f>
        <v>5.2200000000000006</v>
      </c>
      <c r="AL241" s="293"/>
      <c r="AM241" s="293"/>
      <c r="AN241" s="293"/>
      <c r="AO241" s="293"/>
      <c r="AP241" s="293"/>
      <c r="AQ241" s="293"/>
      <c r="AR241" s="293"/>
      <c r="AS241" s="293"/>
      <c r="AT241" s="293"/>
      <c r="AU241" s="293"/>
      <c r="AV241" s="293"/>
      <c r="AW241" s="293"/>
      <c r="AX241" s="293"/>
      <c r="AY241" s="293"/>
      <c r="AZ241" s="293"/>
      <c r="BA241" s="293"/>
      <c r="BB241" s="293"/>
      <c r="BC241" s="293"/>
      <c r="BD241" s="293"/>
      <c r="BE241" s="293"/>
      <c r="BF241" s="293"/>
      <c r="BG241" s="293"/>
      <c r="BH241" s="293"/>
      <c r="BI241" s="293"/>
      <c r="BJ241" s="293"/>
      <c r="BK241" s="293"/>
      <c r="BL241" s="293"/>
      <c r="BM241" s="293"/>
      <c r="BN241" s="293"/>
      <c r="BO241" s="293"/>
    </row>
    <row r="242" spans="1:67" ht="18.75" customHeight="1" thickBot="1">
      <c r="A242" s="587"/>
      <c r="B242" s="371" t="s">
        <v>4222</v>
      </c>
      <c r="C242" s="588"/>
      <c r="D242" s="374" t="s">
        <v>4211</v>
      </c>
      <c r="E242" s="375"/>
      <c r="F242" s="199">
        <f t="shared" ref="F242:AJ242" si="68">F121+F161+F201</f>
        <v>5</v>
      </c>
      <c r="G242" s="200">
        <f t="shared" si="68"/>
        <v>0</v>
      </c>
      <c r="H242" s="200">
        <f t="shared" si="68"/>
        <v>10</v>
      </c>
      <c r="I242" s="200">
        <f t="shared" si="68"/>
        <v>10</v>
      </c>
      <c r="J242" s="200">
        <f t="shared" si="68"/>
        <v>10</v>
      </c>
      <c r="K242" s="200">
        <f t="shared" si="68"/>
        <v>10</v>
      </c>
      <c r="L242" s="200">
        <f t="shared" si="68"/>
        <v>10</v>
      </c>
      <c r="M242" s="200">
        <f t="shared" si="68"/>
        <v>0</v>
      </c>
      <c r="N242" s="200">
        <f t="shared" si="68"/>
        <v>5</v>
      </c>
      <c r="O242" s="200">
        <f t="shared" si="68"/>
        <v>10</v>
      </c>
      <c r="P242" s="200">
        <f t="shared" si="68"/>
        <v>5</v>
      </c>
      <c r="Q242" s="200">
        <f t="shared" si="68"/>
        <v>5</v>
      </c>
      <c r="R242" s="200">
        <f t="shared" si="68"/>
        <v>5</v>
      </c>
      <c r="S242" s="200">
        <f t="shared" si="68"/>
        <v>5</v>
      </c>
      <c r="T242" s="200">
        <f t="shared" si="68"/>
        <v>0</v>
      </c>
      <c r="U242" s="200">
        <f t="shared" si="68"/>
        <v>5</v>
      </c>
      <c r="V242" s="200">
        <f t="shared" si="68"/>
        <v>10</v>
      </c>
      <c r="W242" s="200">
        <f t="shared" si="68"/>
        <v>10</v>
      </c>
      <c r="X242" s="200">
        <f t="shared" si="68"/>
        <v>0</v>
      </c>
      <c r="Y242" s="200">
        <f t="shared" si="68"/>
        <v>0</v>
      </c>
      <c r="Z242" s="200">
        <f t="shared" si="68"/>
        <v>0</v>
      </c>
      <c r="AA242" s="200">
        <f t="shared" si="68"/>
        <v>0</v>
      </c>
      <c r="AB242" s="200">
        <f t="shared" si="68"/>
        <v>0</v>
      </c>
      <c r="AC242" s="200">
        <f t="shared" si="68"/>
        <v>0</v>
      </c>
      <c r="AD242" s="200">
        <f t="shared" si="68"/>
        <v>0</v>
      </c>
      <c r="AE242" s="200">
        <f t="shared" si="68"/>
        <v>0</v>
      </c>
      <c r="AF242" s="200">
        <f t="shared" si="68"/>
        <v>0</v>
      </c>
      <c r="AG242" s="200">
        <f t="shared" si="68"/>
        <v>0</v>
      </c>
      <c r="AH242" s="200">
        <f t="shared" si="68"/>
        <v>0</v>
      </c>
      <c r="AI242" s="200">
        <f t="shared" si="68"/>
        <v>0</v>
      </c>
      <c r="AJ242" s="215">
        <f t="shared" si="68"/>
        <v>0</v>
      </c>
      <c r="AK242" s="216">
        <f>SUM(F242:AJ242)</f>
        <v>115</v>
      </c>
      <c r="AL242" s="293"/>
      <c r="AM242" s="293"/>
      <c r="AN242" s="293"/>
      <c r="AO242" s="293"/>
      <c r="AP242" s="293"/>
      <c r="AQ242" s="293"/>
      <c r="AR242" s="293"/>
      <c r="AS242" s="293"/>
      <c r="AT242" s="293"/>
      <c r="AU242" s="293"/>
      <c r="AV242" s="293"/>
      <c r="AW242" s="293"/>
      <c r="AX242" s="293"/>
      <c r="AY242" s="293"/>
      <c r="AZ242" s="293"/>
      <c r="BA242" s="293"/>
      <c r="BB242" s="293"/>
      <c r="BC242" s="293"/>
      <c r="BD242" s="293"/>
      <c r="BE242" s="293"/>
      <c r="BF242" s="293"/>
      <c r="BG242" s="293"/>
      <c r="BH242" s="293"/>
      <c r="BI242" s="293"/>
      <c r="BJ242" s="293"/>
      <c r="BK242" s="293"/>
      <c r="BL242" s="293"/>
      <c r="BM242" s="293"/>
      <c r="BN242" s="293"/>
      <c r="BO242" s="293"/>
    </row>
    <row r="243" spans="1:67" ht="18.75" customHeight="1" thickBot="1">
      <c r="A243" s="587"/>
      <c r="B243" s="371" t="s">
        <v>4222</v>
      </c>
      <c r="C243" s="588"/>
      <c r="D243" s="374" t="s">
        <v>4212</v>
      </c>
      <c r="E243" s="375"/>
      <c r="F243" s="199">
        <f t="shared" ref="F243:AJ243" si="69">F122+F162+F202</f>
        <v>10</v>
      </c>
      <c r="G243" s="200">
        <f t="shared" si="69"/>
        <v>0</v>
      </c>
      <c r="H243" s="200">
        <f t="shared" si="69"/>
        <v>10</v>
      </c>
      <c r="I243" s="200">
        <f t="shared" si="69"/>
        <v>10</v>
      </c>
      <c r="J243" s="200">
        <f t="shared" si="69"/>
        <v>10</v>
      </c>
      <c r="K243" s="200">
        <f t="shared" si="69"/>
        <v>10</v>
      </c>
      <c r="L243" s="200">
        <f t="shared" si="69"/>
        <v>10</v>
      </c>
      <c r="M243" s="200">
        <f t="shared" si="69"/>
        <v>0</v>
      </c>
      <c r="N243" s="200">
        <f t="shared" si="69"/>
        <v>5</v>
      </c>
      <c r="O243" s="200">
        <f t="shared" si="69"/>
        <v>10</v>
      </c>
      <c r="P243" s="200">
        <f t="shared" si="69"/>
        <v>10</v>
      </c>
      <c r="Q243" s="200">
        <f t="shared" si="69"/>
        <v>10</v>
      </c>
      <c r="R243" s="200">
        <f t="shared" si="69"/>
        <v>10</v>
      </c>
      <c r="S243" s="200">
        <f t="shared" si="69"/>
        <v>10</v>
      </c>
      <c r="T243" s="200">
        <f t="shared" si="69"/>
        <v>0</v>
      </c>
      <c r="U243" s="200">
        <f t="shared" si="69"/>
        <v>5</v>
      </c>
      <c r="V243" s="200">
        <f t="shared" si="69"/>
        <v>10</v>
      </c>
      <c r="W243" s="200">
        <f t="shared" si="69"/>
        <v>10</v>
      </c>
      <c r="X243" s="200">
        <f t="shared" si="69"/>
        <v>0</v>
      </c>
      <c r="Y243" s="200">
        <f t="shared" si="69"/>
        <v>0</v>
      </c>
      <c r="Z243" s="200">
        <f t="shared" si="69"/>
        <v>0</v>
      </c>
      <c r="AA243" s="200">
        <f t="shared" si="69"/>
        <v>0</v>
      </c>
      <c r="AB243" s="200">
        <f t="shared" si="69"/>
        <v>0</v>
      </c>
      <c r="AC243" s="200">
        <f t="shared" si="69"/>
        <v>0</v>
      </c>
      <c r="AD243" s="200">
        <f t="shared" si="69"/>
        <v>0</v>
      </c>
      <c r="AE243" s="200">
        <f t="shared" si="69"/>
        <v>0</v>
      </c>
      <c r="AF243" s="200">
        <f t="shared" si="69"/>
        <v>0</v>
      </c>
      <c r="AG243" s="200">
        <f t="shared" si="69"/>
        <v>0</v>
      </c>
      <c r="AH243" s="200">
        <f t="shared" si="69"/>
        <v>0</v>
      </c>
      <c r="AI243" s="200">
        <f t="shared" si="69"/>
        <v>0</v>
      </c>
      <c r="AJ243" s="215">
        <f t="shared" si="69"/>
        <v>0</v>
      </c>
      <c r="AK243" s="216">
        <f t="shared" si="61"/>
        <v>140</v>
      </c>
      <c r="AL243" s="293"/>
      <c r="AM243" s="293"/>
      <c r="AN243" s="293"/>
      <c r="AO243" s="293"/>
      <c r="AP243" s="293"/>
      <c r="AQ243" s="293"/>
      <c r="AR243" s="293"/>
      <c r="AS243" s="293"/>
      <c r="AT243" s="293"/>
      <c r="AU243" s="293"/>
      <c r="AV243" s="293"/>
      <c r="AW243" s="293"/>
      <c r="AX243" s="293"/>
      <c r="AY243" s="293"/>
      <c r="AZ243" s="293"/>
      <c r="BA243" s="293"/>
      <c r="BB243" s="293"/>
      <c r="BC243" s="293"/>
      <c r="BD243" s="293"/>
      <c r="BE243" s="293"/>
      <c r="BF243" s="293"/>
      <c r="BG243" s="293"/>
      <c r="BH243" s="293"/>
      <c r="BI243" s="293"/>
      <c r="BJ243" s="293"/>
      <c r="BK243" s="293"/>
      <c r="BL243" s="293"/>
      <c r="BM243" s="293"/>
      <c r="BN243" s="293"/>
      <c r="BO243" s="293"/>
    </row>
    <row r="244" spans="1:67" ht="18.75" customHeight="1">
      <c r="A244" s="587"/>
      <c r="B244" s="371" t="s">
        <v>4222</v>
      </c>
      <c r="C244" s="588"/>
      <c r="D244" s="374" t="s">
        <v>28</v>
      </c>
      <c r="E244" s="375"/>
      <c r="F244" s="199">
        <f t="shared" ref="F244:AJ244" si="70">F123+F163+F203</f>
        <v>10</v>
      </c>
      <c r="G244" s="200">
        <f t="shared" si="70"/>
        <v>0</v>
      </c>
      <c r="H244" s="200">
        <f t="shared" si="70"/>
        <v>10</v>
      </c>
      <c r="I244" s="200">
        <f t="shared" si="70"/>
        <v>10</v>
      </c>
      <c r="J244" s="200">
        <f t="shared" si="70"/>
        <v>10</v>
      </c>
      <c r="K244" s="200">
        <f t="shared" si="70"/>
        <v>10</v>
      </c>
      <c r="L244" s="200">
        <f t="shared" si="70"/>
        <v>12.5</v>
      </c>
      <c r="M244" s="200">
        <f t="shared" si="70"/>
        <v>0</v>
      </c>
      <c r="N244" s="200">
        <f t="shared" si="70"/>
        <v>5</v>
      </c>
      <c r="O244" s="200">
        <f t="shared" si="70"/>
        <v>10</v>
      </c>
      <c r="P244" s="200">
        <f t="shared" si="70"/>
        <v>10</v>
      </c>
      <c r="Q244" s="200">
        <f t="shared" si="70"/>
        <v>10</v>
      </c>
      <c r="R244" s="200">
        <f t="shared" si="70"/>
        <v>10</v>
      </c>
      <c r="S244" s="200">
        <f t="shared" si="70"/>
        <v>6.6</v>
      </c>
      <c r="T244" s="200">
        <f t="shared" si="70"/>
        <v>0</v>
      </c>
      <c r="U244" s="200">
        <f t="shared" si="70"/>
        <v>5</v>
      </c>
      <c r="V244" s="200">
        <f t="shared" si="70"/>
        <v>10</v>
      </c>
      <c r="W244" s="200">
        <f t="shared" si="70"/>
        <v>10</v>
      </c>
      <c r="X244" s="200">
        <f t="shared" si="70"/>
        <v>0</v>
      </c>
      <c r="Y244" s="200">
        <f t="shared" si="70"/>
        <v>0</v>
      </c>
      <c r="Z244" s="200">
        <f t="shared" si="70"/>
        <v>0</v>
      </c>
      <c r="AA244" s="200">
        <f t="shared" si="70"/>
        <v>0</v>
      </c>
      <c r="AB244" s="200">
        <f t="shared" si="70"/>
        <v>0</v>
      </c>
      <c r="AC244" s="200">
        <f t="shared" si="70"/>
        <v>0</v>
      </c>
      <c r="AD244" s="200">
        <f t="shared" si="70"/>
        <v>0</v>
      </c>
      <c r="AE244" s="200">
        <f t="shared" si="70"/>
        <v>0</v>
      </c>
      <c r="AF244" s="200">
        <f t="shared" si="70"/>
        <v>0</v>
      </c>
      <c r="AG244" s="200">
        <f t="shared" si="70"/>
        <v>0</v>
      </c>
      <c r="AH244" s="200">
        <f t="shared" si="70"/>
        <v>0</v>
      </c>
      <c r="AI244" s="200">
        <f t="shared" si="70"/>
        <v>0</v>
      </c>
      <c r="AJ244" s="215">
        <f t="shared" si="70"/>
        <v>0</v>
      </c>
      <c r="AK244" s="216">
        <f t="shared" si="61"/>
        <v>139.1</v>
      </c>
      <c r="AL244" s="293"/>
      <c r="AM244" s="293"/>
      <c r="AN244" s="293"/>
      <c r="AO244" s="293"/>
      <c r="AP244" s="293"/>
      <c r="AQ244" s="293"/>
      <c r="AR244" s="293"/>
      <c r="AS244" s="293"/>
      <c r="AT244" s="293"/>
      <c r="AU244" s="293"/>
      <c r="AV244" s="293"/>
      <c r="AW244" s="293"/>
      <c r="AX244" s="293"/>
      <c r="AY244" s="293"/>
      <c r="AZ244" s="293"/>
      <c r="BA244" s="293"/>
      <c r="BB244" s="293"/>
      <c r="BC244" s="293"/>
      <c r="BD244" s="293"/>
      <c r="BE244" s="293"/>
      <c r="BF244" s="293"/>
      <c r="BG244" s="293"/>
      <c r="BH244" s="293"/>
      <c r="BI244" s="293"/>
      <c r="BJ244" s="293"/>
      <c r="BK244" s="293"/>
      <c r="BL244" s="293"/>
      <c r="BM244" s="293"/>
      <c r="BN244" s="293"/>
      <c r="BO244" s="293"/>
    </row>
    <row r="245" spans="1:67" ht="18.75" customHeight="1">
      <c r="A245" s="587"/>
      <c r="B245" s="371" t="s">
        <v>4222</v>
      </c>
      <c r="C245" s="588"/>
      <c r="D245" s="374" t="s">
        <v>4227</v>
      </c>
      <c r="E245" s="375"/>
      <c r="F245" s="199">
        <f t="shared" ref="F245:AJ245" si="71">F124+F164+F204</f>
        <v>0</v>
      </c>
      <c r="G245" s="200">
        <f t="shared" si="71"/>
        <v>0</v>
      </c>
      <c r="H245" s="200">
        <f t="shared" si="71"/>
        <v>0</v>
      </c>
      <c r="I245" s="200">
        <f t="shared" si="71"/>
        <v>0</v>
      </c>
      <c r="J245" s="200">
        <f t="shared" si="71"/>
        <v>0</v>
      </c>
      <c r="K245" s="200">
        <f t="shared" si="71"/>
        <v>0</v>
      </c>
      <c r="L245" s="200">
        <f t="shared" si="71"/>
        <v>0</v>
      </c>
      <c r="M245" s="200">
        <f t="shared" si="71"/>
        <v>0</v>
      </c>
      <c r="N245" s="200">
        <f t="shared" si="71"/>
        <v>0</v>
      </c>
      <c r="O245" s="200">
        <f t="shared" si="71"/>
        <v>0</v>
      </c>
      <c r="P245" s="200">
        <f t="shared" si="71"/>
        <v>12.6</v>
      </c>
      <c r="Q245" s="200">
        <f t="shared" si="71"/>
        <v>0</v>
      </c>
      <c r="R245" s="200">
        <f t="shared" si="71"/>
        <v>0</v>
      </c>
      <c r="S245" s="200">
        <f t="shared" si="71"/>
        <v>0</v>
      </c>
      <c r="T245" s="200">
        <f t="shared" si="71"/>
        <v>0</v>
      </c>
      <c r="U245" s="200">
        <f t="shared" si="71"/>
        <v>0</v>
      </c>
      <c r="V245" s="200">
        <f t="shared" si="71"/>
        <v>0</v>
      </c>
      <c r="W245" s="200">
        <f t="shared" si="71"/>
        <v>0</v>
      </c>
      <c r="X245" s="200">
        <f t="shared" si="71"/>
        <v>0</v>
      </c>
      <c r="Y245" s="200">
        <f t="shared" si="71"/>
        <v>0</v>
      </c>
      <c r="Z245" s="200">
        <f t="shared" si="71"/>
        <v>0</v>
      </c>
      <c r="AA245" s="200">
        <f t="shared" si="71"/>
        <v>0</v>
      </c>
      <c r="AB245" s="200">
        <f t="shared" si="71"/>
        <v>0</v>
      </c>
      <c r="AC245" s="200">
        <f t="shared" si="71"/>
        <v>0</v>
      </c>
      <c r="AD245" s="200">
        <f t="shared" si="71"/>
        <v>0</v>
      </c>
      <c r="AE245" s="200">
        <f t="shared" si="71"/>
        <v>0</v>
      </c>
      <c r="AF245" s="200">
        <f t="shared" si="71"/>
        <v>0</v>
      </c>
      <c r="AG245" s="200">
        <f t="shared" si="71"/>
        <v>0</v>
      </c>
      <c r="AH245" s="200">
        <f t="shared" si="71"/>
        <v>0</v>
      </c>
      <c r="AI245" s="200">
        <f t="shared" si="71"/>
        <v>0</v>
      </c>
      <c r="AJ245" s="215">
        <f t="shared" si="71"/>
        <v>0</v>
      </c>
      <c r="AK245" s="216">
        <f t="shared" si="61"/>
        <v>12.6</v>
      </c>
      <c r="AL245" s="293"/>
      <c r="AM245" s="293"/>
      <c r="AN245" s="293"/>
      <c r="AO245" s="293"/>
      <c r="AP245" s="293"/>
      <c r="AQ245" s="293"/>
      <c r="AR245" s="293"/>
      <c r="AS245" s="293"/>
      <c r="AT245" s="293"/>
      <c r="AU245" s="293"/>
      <c r="AV245" s="293"/>
      <c r="AW245" s="293"/>
      <c r="AX245" s="293"/>
      <c r="AY245" s="293"/>
      <c r="AZ245" s="293"/>
      <c r="BA245" s="293"/>
      <c r="BB245" s="293"/>
      <c r="BC245" s="293"/>
      <c r="BD245" s="293"/>
      <c r="BE245" s="293"/>
      <c r="BF245" s="293"/>
      <c r="BG245" s="293"/>
      <c r="BH245" s="293"/>
      <c r="BI245" s="293"/>
      <c r="BJ245" s="293"/>
      <c r="BK245" s="293"/>
      <c r="BL245" s="293"/>
      <c r="BM245" s="293"/>
      <c r="BN245" s="293"/>
      <c r="BO245" s="293"/>
    </row>
    <row r="246" spans="1:67" ht="18.75" customHeight="1">
      <c r="A246" s="587"/>
      <c r="B246" s="371" t="s">
        <v>4222</v>
      </c>
      <c r="C246" s="588"/>
      <c r="D246" s="374"/>
      <c r="E246" s="375"/>
      <c r="F246" s="199">
        <f t="shared" ref="F246:AJ246" si="72">F125+F165+F205</f>
        <v>0</v>
      </c>
      <c r="G246" s="200">
        <f t="shared" si="72"/>
        <v>0</v>
      </c>
      <c r="H246" s="200">
        <f t="shared" si="72"/>
        <v>0</v>
      </c>
      <c r="I246" s="200">
        <f t="shared" si="72"/>
        <v>0</v>
      </c>
      <c r="J246" s="200">
        <f t="shared" si="72"/>
        <v>0</v>
      </c>
      <c r="K246" s="200">
        <f t="shared" si="72"/>
        <v>0</v>
      </c>
      <c r="L246" s="200">
        <f t="shared" si="72"/>
        <v>0</v>
      </c>
      <c r="M246" s="200">
        <f t="shared" si="72"/>
        <v>0</v>
      </c>
      <c r="N246" s="200">
        <f t="shared" si="72"/>
        <v>0</v>
      </c>
      <c r="O246" s="200">
        <f t="shared" si="72"/>
        <v>0</v>
      </c>
      <c r="P246" s="200">
        <f t="shared" si="72"/>
        <v>0</v>
      </c>
      <c r="Q246" s="200">
        <f t="shared" si="72"/>
        <v>0</v>
      </c>
      <c r="R246" s="200">
        <f t="shared" si="72"/>
        <v>0</v>
      </c>
      <c r="S246" s="200">
        <f t="shared" si="72"/>
        <v>0</v>
      </c>
      <c r="T246" s="200">
        <f t="shared" si="72"/>
        <v>0</v>
      </c>
      <c r="U246" s="200">
        <f t="shared" si="72"/>
        <v>0</v>
      </c>
      <c r="V246" s="200">
        <f t="shared" si="72"/>
        <v>0</v>
      </c>
      <c r="W246" s="200">
        <f t="shared" si="72"/>
        <v>0</v>
      </c>
      <c r="X246" s="200">
        <f t="shared" si="72"/>
        <v>0</v>
      </c>
      <c r="Y246" s="200">
        <f t="shared" si="72"/>
        <v>0</v>
      </c>
      <c r="Z246" s="200">
        <f t="shared" si="72"/>
        <v>0</v>
      </c>
      <c r="AA246" s="200">
        <f t="shared" si="72"/>
        <v>0</v>
      </c>
      <c r="AB246" s="200">
        <f t="shared" si="72"/>
        <v>0</v>
      </c>
      <c r="AC246" s="200">
        <f t="shared" si="72"/>
        <v>0</v>
      </c>
      <c r="AD246" s="200">
        <f t="shared" si="72"/>
        <v>0</v>
      </c>
      <c r="AE246" s="200">
        <f t="shared" si="72"/>
        <v>0</v>
      </c>
      <c r="AF246" s="200">
        <f t="shared" si="72"/>
        <v>0</v>
      </c>
      <c r="AG246" s="200">
        <f t="shared" si="72"/>
        <v>0</v>
      </c>
      <c r="AH246" s="200">
        <f t="shared" si="72"/>
        <v>0</v>
      </c>
      <c r="AI246" s="200">
        <f t="shared" si="72"/>
        <v>0</v>
      </c>
      <c r="AJ246" s="215">
        <f t="shared" si="72"/>
        <v>0</v>
      </c>
      <c r="AK246" s="216">
        <f t="shared" si="61"/>
        <v>0</v>
      </c>
      <c r="AL246" s="293"/>
      <c r="AM246" s="293"/>
      <c r="AN246" s="293"/>
      <c r="AO246" s="293"/>
      <c r="AP246" s="293"/>
      <c r="AQ246" s="293"/>
      <c r="AR246" s="293"/>
      <c r="AS246" s="293"/>
      <c r="AT246" s="293"/>
      <c r="AU246" s="293"/>
      <c r="AV246" s="293"/>
      <c r="AW246" s="293"/>
      <c r="AX246" s="293"/>
      <c r="AY246" s="293"/>
      <c r="AZ246" s="293"/>
      <c r="BA246" s="293"/>
      <c r="BB246" s="293"/>
      <c r="BC246" s="293"/>
      <c r="BD246" s="293"/>
      <c r="BE246" s="293"/>
      <c r="BF246" s="293"/>
      <c r="BG246" s="293"/>
      <c r="BH246" s="293"/>
      <c r="BI246" s="293"/>
      <c r="BJ246" s="293"/>
      <c r="BK246" s="293"/>
      <c r="BL246" s="293"/>
      <c r="BM246" s="293"/>
      <c r="BN246" s="293"/>
      <c r="BO246" s="293"/>
    </row>
    <row r="247" spans="1:67" ht="18.75" customHeight="1">
      <c r="A247" s="587"/>
      <c r="B247" s="371" t="s">
        <v>4222</v>
      </c>
      <c r="C247" s="588"/>
      <c r="D247" s="376" t="s">
        <v>91</v>
      </c>
      <c r="E247" s="377"/>
      <c r="F247" s="378">
        <f t="shared" ref="F247:AJ247" si="73">F126+F166+F206</f>
        <v>-1.6666666667219943E-3</v>
      </c>
      <c r="G247" s="379">
        <f t="shared" si="73"/>
        <v>0</v>
      </c>
      <c r="H247" s="379">
        <f t="shared" si="73"/>
        <v>-4.0000000000077307E-2</v>
      </c>
      <c r="I247" s="379">
        <f t="shared" si="73"/>
        <v>-1.1666666666769743E-2</v>
      </c>
      <c r="J247" s="379">
        <f t="shared" si="73"/>
        <v>4.1666666666515084E-2</v>
      </c>
      <c r="K247" s="379">
        <f t="shared" si="73"/>
        <v>3.3333333332166148E-3</v>
      </c>
      <c r="L247" s="379">
        <f t="shared" si="73"/>
        <v>-1.6666666666651508E-3</v>
      </c>
      <c r="M247" s="379">
        <f t="shared" si="73"/>
        <v>0</v>
      </c>
      <c r="N247" s="379">
        <f t="shared" si="73"/>
        <v>-1.0000000000047748E-2</v>
      </c>
      <c r="O247" s="379">
        <f t="shared" si="73"/>
        <v>1.6666666666651508E-3</v>
      </c>
      <c r="P247" s="379">
        <f t="shared" si="73"/>
        <v>2.666666666641504E-2</v>
      </c>
      <c r="Q247" s="379">
        <f t="shared" si="73"/>
        <v>-2.8333333333421251E-2</v>
      </c>
      <c r="R247" s="379">
        <f t="shared" si="73"/>
        <v>3.6666666666405945E-2</v>
      </c>
      <c r="S247" s="379">
        <f t="shared" si="73"/>
        <v>-5.999999999994543E-2</v>
      </c>
      <c r="T247" s="379">
        <f t="shared" si="73"/>
        <v>0</v>
      </c>
      <c r="U247" s="379">
        <f t="shared" si="73"/>
        <v>-2.6666666666642413E-2</v>
      </c>
      <c r="V247" s="379">
        <f t="shared" si="73"/>
        <v>1.4999999999929514E-2</v>
      </c>
      <c r="W247" s="379">
        <f t="shared" si="73"/>
        <v>8.4999999999922693E-2</v>
      </c>
      <c r="X247" s="379">
        <f t="shared" si="73"/>
        <v>0</v>
      </c>
      <c r="Y247" s="379">
        <f t="shared" si="73"/>
        <v>0</v>
      </c>
      <c r="Z247" s="379">
        <f t="shared" si="73"/>
        <v>0</v>
      </c>
      <c r="AA247" s="379">
        <f t="shared" si="73"/>
        <v>0</v>
      </c>
      <c r="AB247" s="379">
        <f t="shared" si="73"/>
        <v>0</v>
      </c>
      <c r="AC247" s="379">
        <f t="shared" si="73"/>
        <v>0</v>
      </c>
      <c r="AD247" s="379">
        <f t="shared" si="73"/>
        <v>0</v>
      </c>
      <c r="AE247" s="379">
        <f t="shared" si="73"/>
        <v>0</v>
      </c>
      <c r="AF247" s="379">
        <f t="shared" si="73"/>
        <v>0</v>
      </c>
      <c r="AG247" s="379">
        <f t="shared" si="73"/>
        <v>0</v>
      </c>
      <c r="AH247" s="379">
        <f t="shared" si="73"/>
        <v>0</v>
      </c>
      <c r="AI247" s="379">
        <f t="shared" si="73"/>
        <v>0</v>
      </c>
      <c r="AJ247" s="380">
        <f t="shared" si="73"/>
        <v>0</v>
      </c>
      <c r="AK247" s="381"/>
      <c r="AL247" s="293"/>
      <c r="AM247" s="293"/>
      <c r="AN247" s="293"/>
      <c r="AO247" s="293"/>
      <c r="AP247" s="293"/>
      <c r="AQ247" s="293"/>
      <c r="AR247" s="293"/>
      <c r="AS247" s="293"/>
      <c r="AT247" s="293"/>
      <c r="AU247" s="293"/>
      <c r="AV247" s="293"/>
      <c r="AW247" s="293"/>
      <c r="AX247" s="293"/>
      <c r="AY247" s="293"/>
      <c r="AZ247" s="293"/>
      <c r="BA247" s="293"/>
      <c r="BB247" s="293"/>
      <c r="BC247" s="293"/>
      <c r="BD247" s="293"/>
      <c r="BE247" s="293"/>
      <c r="BF247" s="293"/>
      <c r="BG247" s="293"/>
      <c r="BH247" s="293"/>
      <c r="BI247" s="293"/>
      <c r="BJ247" s="293"/>
      <c r="BK247" s="293"/>
      <c r="BL247" s="293"/>
      <c r="BM247" s="293"/>
      <c r="BN247" s="293"/>
      <c r="BO247" s="293"/>
    </row>
    <row r="248" spans="1:67" ht="15.75" thickBot="1">
      <c r="A248" s="587"/>
      <c r="B248" s="371"/>
    </row>
    <row r="249" spans="1:67" ht="18.75" customHeight="1" thickBot="1">
      <c r="A249" s="587"/>
      <c r="B249" s="371" t="s">
        <v>4223</v>
      </c>
      <c r="C249" s="588" t="s">
        <v>92</v>
      </c>
      <c r="D249" s="372" t="s">
        <v>89</v>
      </c>
      <c r="E249" s="382"/>
      <c r="F249" s="201">
        <f>F128+F168+F208</f>
        <v>0</v>
      </c>
      <c r="G249" s="202">
        <f t="shared" ref="G249:AJ249" si="74">G128+G168+G208</f>
        <v>0</v>
      </c>
      <c r="H249" s="202">
        <f t="shared" si="74"/>
        <v>1.25</v>
      </c>
      <c r="I249" s="202">
        <f t="shared" si="74"/>
        <v>0</v>
      </c>
      <c r="J249" s="202">
        <f t="shared" si="74"/>
        <v>0</v>
      </c>
      <c r="K249" s="202">
        <f t="shared" si="74"/>
        <v>2.5</v>
      </c>
      <c r="L249" s="202">
        <f t="shared" si="74"/>
        <v>5.8166666666666664</v>
      </c>
      <c r="M249" s="202">
        <f t="shared" si="74"/>
        <v>0</v>
      </c>
      <c r="N249" s="202">
        <f t="shared" si="74"/>
        <v>0</v>
      </c>
      <c r="O249" s="202">
        <f t="shared" si="74"/>
        <v>3.1</v>
      </c>
      <c r="P249" s="202">
        <f t="shared" si="74"/>
        <v>0</v>
      </c>
      <c r="Q249" s="202">
        <f t="shared" si="74"/>
        <v>0</v>
      </c>
      <c r="R249" s="202">
        <f t="shared" si="74"/>
        <v>0</v>
      </c>
      <c r="S249" s="202">
        <f t="shared" si="74"/>
        <v>0</v>
      </c>
      <c r="T249" s="202">
        <f t="shared" si="74"/>
        <v>0</v>
      </c>
      <c r="U249" s="202">
        <f t="shared" si="74"/>
        <v>0</v>
      </c>
      <c r="V249" s="202">
        <f t="shared" si="74"/>
        <v>0</v>
      </c>
      <c r="W249" s="202">
        <f t="shared" si="74"/>
        <v>0</v>
      </c>
      <c r="X249" s="202">
        <f t="shared" si="74"/>
        <v>0</v>
      </c>
      <c r="Y249" s="202">
        <f t="shared" si="74"/>
        <v>0</v>
      </c>
      <c r="Z249" s="202">
        <f t="shared" si="74"/>
        <v>0</v>
      </c>
      <c r="AA249" s="202">
        <f t="shared" si="74"/>
        <v>0</v>
      </c>
      <c r="AB249" s="202">
        <f t="shared" si="74"/>
        <v>0</v>
      </c>
      <c r="AC249" s="202">
        <f t="shared" si="74"/>
        <v>0</v>
      </c>
      <c r="AD249" s="202">
        <f t="shared" si="74"/>
        <v>0</v>
      </c>
      <c r="AE249" s="202">
        <f t="shared" si="74"/>
        <v>0</v>
      </c>
      <c r="AF249" s="202">
        <f t="shared" si="74"/>
        <v>0</v>
      </c>
      <c r="AG249" s="202">
        <f t="shared" si="74"/>
        <v>0</v>
      </c>
      <c r="AH249" s="202">
        <f t="shared" si="74"/>
        <v>0</v>
      </c>
      <c r="AI249" s="202">
        <f t="shared" si="74"/>
        <v>0</v>
      </c>
      <c r="AJ249" s="217">
        <f t="shared" si="74"/>
        <v>0</v>
      </c>
      <c r="AK249" s="217">
        <f t="shared" ref="AK249:AK260" si="75">+SUM(F249:AJ249)</f>
        <v>12.666666666666666</v>
      </c>
      <c r="AL249" s="293"/>
      <c r="AM249" s="293"/>
      <c r="AN249" s="293"/>
      <c r="AO249" s="293"/>
      <c r="AP249" s="293"/>
      <c r="AQ249" s="293"/>
      <c r="AR249" s="293"/>
      <c r="AS249" s="293"/>
      <c r="AT249" s="293"/>
      <c r="AU249" s="293"/>
      <c r="AV249" s="293"/>
      <c r="AW249" s="293"/>
      <c r="AX249" s="293"/>
      <c r="AY249" s="293"/>
      <c r="AZ249" s="293"/>
      <c r="BA249" s="293"/>
      <c r="BB249" s="293"/>
      <c r="BC249" s="293"/>
      <c r="BD249" s="293"/>
      <c r="BE249" s="293"/>
      <c r="BF249" s="293"/>
      <c r="BG249" s="293"/>
      <c r="BH249" s="293"/>
      <c r="BI249" s="293"/>
      <c r="BJ249" s="293"/>
      <c r="BK249" s="293"/>
      <c r="BL249" s="293"/>
      <c r="BM249" s="293"/>
      <c r="BN249" s="293"/>
      <c r="BO249" s="293"/>
    </row>
    <row r="250" spans="1:67" ht="18.75" customHeight="1" thickBot="1">
      <c r="A250" s="587"/>
      <c r="B250" s="371" t="s">
        <v>4223</v>
      </c>
      <c r="C250" s="588"/>
      <c r="D250" s="374" t="s">
        <v>90</v>
      </c>
      <c r="E250" s="383"/>
      <c r="F250" s="203">
        <f t="shared" ref="F250:AJ250" si="76">F129+F169+F209</f>
        <v>3.6466666666666665</v>
      </c>
      <c r="G250" s="204">
        <f t="shared" si="76"/>
        <v>0</v>
      </c>
      <c r="H250" s="204">
        <f t="shared" si="76"/>
        <v>1.875</v>
      </c>
      <c r="I250" s="204">
        <f t="shared" si="76"/>
        <v>2.1266666666666665</v>
      </c>
      <c r="J250" s="204">
        <f t="shared" si="76"/>
        <v>4.2416666666666663</v>
      </c>
      <c r="K250" s="204">
        <f t="shared" si="76"/>
        <v>3.6916666666666664</v>
      </c>
      <c r="L250" s="204">
        <f t="shared" si="76"/>
        <v>0.7583333333333333</v>
      </c>
      <c r="M250" s="204">
        <f t="shared" si="76"/>
        <v>0</v>
      </c>
      <c r="N250" s="204">
        <f t="shared" si="76"/>
        <v>0.86</v>
      </c>
      <c r="O250" s="204">
        <f t="shared" si="76"/>
        <v>1.9916666666666667</v>
      </c>
      <c r="P250" s="204">
        <f t="shared" si="76"/>
        <v>1.85</v>
      </c>
      <c r="Q250" s="204">
        <f t="shared" si="76"/>
        <v>7.2583333333333329</v>
      </c>
      <c r="R250" s="204">
        <f t="shared" si="76"/>
        <v>1.5249999999999999</v>
      </c>
      <c r="S250" s="204">
        <f t="shared" si="76"/>
        <v>0.625</v>
      </c>
      <c r="T250" s="204">
        <f t="shared" si="76"/>
        <v>0</v>
      </c>
      <c r="U250" s="204">
        <f t="shared" si="76"/>
        <v>0</v>
      </c>
      <c r="V250" s="204">
        <f t="shared" si="76"/>
        <v>1.8916666666666666</v>
      </c>
      <c r="W250" s="204">
        <f t="shared" si="76"/>
        <v>1.6666666666666667</v>
      </c>
      <c r="X250" s="204">
        <f t="shared" si="76"/>
        <v>0</v>
      </c>
      <c r="Y250" s="204">
        <f t="shared" si="76"/>
        <v>0</v>
      </c>
      <c r="Z250" s="204">
        <f t="shared" si="76"/>
        <v>0</v>
      </c>
      <c r="AA250" s="204">
        <f t="shared" si="76"/>
        <v>0</v>
      </c>
      <c r="AB250" s="204">
        <f t="shared" si="76"/>
        <v>0</v>
      </c>
      <c r="AC250" s="204">
        <f t="shared" si="76"/>
        <v>0</v>
      </c>
      <c r="AD250" s="204">
        <f t="shared" si="76"/>
        <v>0</v>
      </c>
      <c r="AE250" s="204">
        <f t="shared" si="76"/>
        <v>0</v>
      </c>
      <c r="AF250" s="204">
        <f t="shared" si="76"/>
        <v>0</v>
      </c>
      <c r="AG250" s="204">
        <f t="shared" si="76"/>
        <v>0</v>
      </c>
      <c r="AH250" s="204">
        <f t="shared" si="76"/>
        <v>0</v>
      </c>
      <c r="AI250" s="204">
        <f t="shared" si="76"/>
        <v>0</v>
      </c>
      <c r="AJ250" s="218">
        <f t="shared" si="76"/>
        <v>0</v>
      </c>
      <c r="AK250" s="218">
        <f t="shared" si="75"/>
        <v>34.008333333333333</v>
      </c>
      <c r="AL250" s="293"/>
      <c r="AM250" s="293"/>
      <c r="AN250" s="293"/>
      <c r="AO250" s="293"/>
      <c r="AP250" s="293"/>
      <c r="AQ250" s="293"/>
      <c r="AR250" s="293"/>
      <c r="AS250" s="293"/>
      <c r="AT250" s="293"/>
      <c r="AU250" s="293"/>
      <c r="AV250" s="293"/>
      <c r="AW250" s="293"/>
      <c r="AX250" s="293"/>
      <c r="AY250" s="293"/>
      <c r="AZ250" s="293"/>
      <c r="BA250" s="293"/>
      <c r="BB250" s="293"/>
      <c r="BC250" s="293"/>
      <c r="BD250" s="293"/>
      <c r="BE250" s="293"/>
      <c r="BF250" s="293"/>
      <c r="BG250" s="293"/>
      <c r="BH250" s="293"/>
      <c r="BI250" s="293"/>
      <c r="BJ250" s="293"/>
      <c r="BK250" s="293"/>
      <c r="BL250" s="293"/>
      <c r="BM250" s="293"/>
      <c r="BN250" s="293"/>
      <c r="BO250" s="293"/>
    </row>
    <row r="251" spans="1:67" ht="18.75" customHeight="1" thickBot="1">
      <c r="A251" s="587"/>
      <c r="B251" s="371" t="s">
        <v>4223</v>
      </c>
      <c r="C251" s="588"/>
      <c r="D251" s="374" t="s">
        <v>4209</v>
      </c>
      <c r="E251" s="383"/>
      <c r="F251" s="203">
        <f t="shared" ref="F251:AJ251" si="77">F130+F170+F210</f>
        <v>3</v>
      </c>
      <c r="G251" s="204">
        <f t="shared" si="77"/>
        <v>0</v>
      </c>
      <c r="H251" s="204">
        <f t="shared" si="77"/>
        <v>3.3333333333333335</v>
      </c>
      <c r="I251" s="204">
        <f t="shared" si="77"/>
        <v>3</v>
      </c>
      <c r="J251" s="204">
        <f t="shared" si="77"/>
        <v>3.3333333333333335</v>
      </c>
      <c r="K251" s="204">
        <f t="shared" si="77"/>
        <v>3.3333333333333335</v>
      </c>
      <c r="L251" s="204">
        <f t="shared" si="77"/>
        <v>1.6666666666666667</v>
      </c>
      <c r="M251" s="204">
        <f t="shared" si="77"/>
        <v>0</v>
      </c>
      <c r="N251" s="204">
        <f t="shared" si="77"/>
        <v>2</v>
      </c>
      <c r="O251" s="204">
        <f t="shared" si="77"/>
        <v>4.166666666666667</v>
      </c>
      <c r="P251" s="204">
        <f t="shared" si="77"/>
        <v>4.166666666666667</v>
      </c>
      <c r="Q251" s="204">
        <f t="shared" si="77"/>
        <v>4.166666666666667</v>
      </c>
      <c r="R251" s="204">
        <f t="shared" si="77"/>
        <v>3.3333333333333335</v>
      </c>
      <c r="S251" s="204">
        <f t="shared" si="77"/>
        <v>1.6666666666666667</v>
      </c>
      <c r="T251" s="204">
        <f t="shared" si="77"/>
        <v>0</v>
      </c>
      <c r="U251" s="204">
        <f t="shared" si="77"/>
        <v>1.7833333333333334</v>
      </c>
      <c r="V251" s="204">
        <f t="shared" si="77"/>
        <v>2.125</v>
      </c>
      <c r="W251" s="204">
        <f t="shared" si="77"/>
        <v>5.0333333333333332</v>
      </c>
      <c r="X251" s="204">
        <f t="shared" si="77"/>
        <v>0</v>
      </c>
      <c r="Y251" s="204">
        <f t="shared" si="77"/>
        <v>0</v>
      </c>
      <c r="Z251" s="204">
        <f t="shared" si="77"/>
        <v>0</v>
      </c>
      <c r="AA251" s="204">
        <f t="shared" si="77"/>
        <v>0</v>
      </c>
      <c r="AB251" s="204">
        <f t="shared" si="77"/>
        <v>0</v>
      </c>
      <c r="AC251" s="204">
        <f t="shared" si="77"/>
        <v>0</v>
      </c>
      <c r="AD251" s="204">
        <f t="shared" si="77"/>
        <v>0</v>
      </c>
      <c r="AE251" s="204">
        <f t="shared" si="77"/>
        <v>0</v>
      </c>
      <c r="AF251" s="204">
        <f t="shared" si="77"/>
        <v>0</v>
      </c>
      <c r="AG251" s="204">
        <f t="shared" si="77"/>
        <v>0</v>
      </c>
      <c r="AH251" s="204">
        <f t="shared" si="77"/>
        <v>0</v>
      </c>
      <c r="AI251" s="204">
        <f t="shared" si="77"/>
        <v>0</v>
      </c>
      <c r="AJ251" s="218">
        <f t="shared" si="77"/>
        <v>0</v>
      </c>
      <c r="AK251" s="218">
        <f t="shared" si="75"/>
        <v>46.108333333333334</v>
      </c>
      <c r="AL251" s="293"/>
      <c r="AM251" s="293"/>
      <c r="AN251" s="293"/>
      <c r="AO251" s="293"/>
      <c r="AP251" s="293"/>
      <c r="AQ251" s="293"/>
      <c r="AR251" s="293"/>
      <c r="AS251" s="293"/>
      <c r="AT251" s="293"/>
      <c r="AU251" s="293"/>
      <c r="AV251" s="293"/>
      <c r="AW251" s="293"/>
      <c r="AX251" s="293"/>
      <c r="AY251" s="293"/>
      <c r="AZ251" s="293"/>
      <c r="BA251" s="293"/>
      <c r="BB251" s="293"/>
      <c r="BC251" s="293"/>
      <c r="BD251" s="293"/>
      <c r="BE251" s="293"/>
      <c r="BF251" s="293"/>
      <c r="BG251" s="293"/>
      <c r="BH251" s="293"/>
      <c r="BI251" s="293"/>
      <c r="BJ251" s="293"/>
      <c r="BK251" s="293"/>
      <c r="BL251" s="293"/>
      <c r="BM251" s="293"/>
      <c r="BN251" s="293"/>
      <c r="BO251" s="293"/>
    </row>
    <row r="252" spans="1:67" ht="18.75" customHeight="1" thickBot="1">
      <c r="A252" s="587"/>
      <c r="B252" s="371" t="s">
        <v>4223</v>
      </c>
      <c r="C252" s="588"/>
      <c r="D252" s="374" t="s">
        <v>5461</v>
      </c>
      <c r="E252" s="383"/>
      <c r="F252" s="203">
        <f t="shared" ref="F252:AJ253" si="78">F131+F171+F211</f>
        <v>0</v>
      </c>
      <c r="G252" s="204">
        <f t="shared" si="78"/>
        <v>0</v>
      </c>
      <c r="H252" s="204">
        <f t="shared" si="78"/>
        <v>0</v>
      </c>
      <c r="I252" s="204">
        <f t="shared" si="78"/>
        <v>0</v>
      </c>
      <c r="J252" s="204">
        <f t="shared" si="78"/>
        <v>0</v>
      </c>
      <c r="K252" s="204">
        <f t="shared" si="78"/>
        <v>0</v>
      </c>
      <c r="L252" s="204">
        <f t="shared" si="78"/>
        <v>0</v>
      </c>
      <c r="M252" s="204">
        <f t="shared" si="78"/>
        <v>0</v>
      </c>
      <c r="N252" s="204">
        <f t="shared" si="78"/>
        <v>0</v>
      </c>
      <c r="O252" s="204">
        <f t="shared" si="78"/>
        <v>0</v>
      </c>
      <c r="P252" s="204">
        <f t="shared" si="78"/>
        <v>3.75</v>
      </c>
      <c r="Q252" s="204">
        <f t="shared" si="78"/>
        <v>0</v>
      </c>
      <c r="R252" s="204">
        <f t="shared" si="78"/>
        <v>0</v>
      </c>
      <c r="S252" s="204">
        <f t="shared" si="78"/>
        <v>0</v>
      </c>
      <c r="T252" s="204">
        <f t="shared" si="78"/>
        <v>0</v>
      </c>
      <c r="U252" s="204">
        <f t="shared" si="78"/>
        <v>0</v>
      </c>
      <c r="V252" s="204">
        <f t="shared" si="78"/>
        <v>0</v>
      </c>
      <c r="W252" s="204">
        <f t="shared" si="78"/>
        <v>0</v>
      </c>
      <c r="X252" s="204">
        <f t="shared" si="78"/>
        <v>0</v>
      </c>
      <c r="Y252" s="204">
        <f t="shared" si="78"/>
        <v>0</v>
      </c>
      <c r="Z252" s="204">
        <f t="shared" si="78"/>
        <v>0</v>
      </c>
      <c r="AA252" s="204">
        <f t="shared" si="78"/>
        <v>0</v>
      </c>
      <c r="AB252" s="204">
        <f t="shared" si="78"/>
        <v>0</v>
      </c>
      <c r="AC252" s="204">
        <f t="shared" si="78"/>
        <v>0</v>
      </c>
      <c r="AD252" s="204">
        <f t="shared" si="78"/>
        <v>0</v>
      </c>
      <c r="AE252" s="204">
        <f t="shared" si="78"/>
        <v>0</v>
      </c>
      <c r="AF252" s="204">
        <f t="shared" si="78"/>
        <v>0</v>
      </c>
      <c r="AG252" s="204">
        <f t="shared" si="78"/>
        <v>0</v>
      </c>
      <c r="AH252" s="204">
        <f t="shared" si="78"/>
        <v>0</v>
      </c>
      <c r="AI252" s="204">
        <f t="shared" si="78"/>
        <v>0</v>
      </c>
      <c r="AJ252" s="218">
        <f t="shared" si="78"/>
        <v>0</v>
      </c>
      <c r="AK252" s="218">
        <f t="shared" si="75"/>
        <v>3.75</v>
      </c>
      <c r="AL252" s="293"/>
      <c r="AM252" s="293"/>
      <c r="AN252" s="293"/>
      <c r="AO252" s="293"/>
      <c r="AP252" s="293"/>
      <c r="AQ252" s="293"/>
      <c r="AR252" s="293"/>
      <c r="AS252" s="293"/>
      <c r="AT252" s="293"/>
      <c r="AU252" s="293"/>
      <c r="AV252" s="293"/>
      <c r="AW252" s="293"/>
      <c r="AX252" s="293"/>
      <c r="AY252" s="293"/>
      <c r="AZ252" s="293"/>
      <c r="BA252" s="293"/>
      <c r="BB252" s="293"/>
      <c r="BC252" s="293"/>
      <c r="BD252" s="293"/>
      <c r="BE252" s="293"/>
      <c r="BF252" s="293"/>
      <c r="BG252" s="293"/>
      <c r="BH252" s="293"/>
      <c r="BI252" s="293"/>
      <c r="BJ252" s="293"/>
      <c r="BK252" s="293"/>
      <c r="BL252" s="293"/>
      <c r="BM252" s="293"/>
      <c r="BN252" s="293"/>
      <c r="BO252" s="293"/>
    </row>
    <row r="253" spans="1:67" ht="18.75" customHeight="1" thickBot="1">
      <c r="A253" s="587"/>
      <c r="B253" s="371" t="s">
        <v>4223</v>
      </c>
      <c r="C253" s="588"/>
      <c r="D253" s="374" t="s">
        <v>5462</v>
      </c>
      <c r="E253" s="383"/>
      <c r="F253" s="203">
        <f t="shared" si="78"/>
        <v>0</v>
      </c>
      <c r="G253" s="204">
        <f t="shared" si="78"/>
        <v>0</v>
      </c>
      <c r="H253" s="204">
        <f t="shared" si="78"/>
        <v>0</v>
      </c>
      <c r="I253" s="204">
        <f t="shared" si="78"/>
        <v>0</v>
      </c>
      <c r="J253" s="204">
        <f t="shared" si="78"/>
        <v>0</v>
      </c>
      <c r="K253" s="204">
        <f t="shared" si="78"/>
        <v>0</v>
      </c>
      <c r="L253" s="204">
        <f t="shared" si="78"/>
        <v>0</v>
      </c>
      <c r="M253" s="204">
        <f t="shared" si="78"/>
        <v>0</v>
      </c>
      <c r="N253" s="204">
        <f t="shared" si="78"/>
        <v>0</v>
      </c>
      <c r="O253" s="204">
        <f t="shared" si="78"/>
        <v>0</v>
      </c>
      <c r="P253" s="204">
        <f t="shared" si="78"/>
        <v>0</v>
      </c>
      <c r="Q253" s="204">
        <f t="shared" si="78"/>
        <v>0</v>
      </c>
      <c r="R253" s="204">
        <f t="shared" si="78"/>
        <v>10</v>
      </c>
      <c r="S253" s="204">
        <f t="shared" si="78"/>
        <v>0</v>
      </c>
      <c r="T253" s="204">
        <f t="shared" si="78"/>
        <v>0</v>
      </c>
      <c r="U253" s="204">
        <f t="shared" si="78"/>
        <v>0</v>
      </c>
      <c r="V253" s="204">
        <f t="shared" si="78"/>
        <v>23.333333333333336</v>
      </c>
      <c r="W253" s="204">
        <f t="shared" si="78"/>
        <v>5.1416666666666666</v>
      </c>
      <c r="X253" s="204">
        <f t="shared" si="78"/>
        <v>0</v>
      </c>
      <c r="Y253" s="204">
        <f t="shared" si="78"/>
        <v>0</v>
      </c>
      <c r="Z253" s="204">
        <f t="shared" si="78"/>
        <v>0</v>
      </c>
      <c r="AA253" s="204">
        <f t="shared" si="78"/>
        <v>0</v>
      </c>
      <c r="AB253" s="204">
        <f t="shared" si="78"/>
        <v>0</v>
      </c>
      <c r="AC253" s="204">
        <f t="shared" si="78"/>
        <v>0</v>
      </c>
      <c r="AD253" s="204">
        <f t="shared" si="78"/>
        <v>0</v>
      </c>
      <c r="AE253" s="204">
        <f t="shared" si="78"/>
        <v>0</v>
      </c>
      <c r="AF253" s="204">
        <f t="shared" si="78"/>
        <v>0</v>
      </c>
      <c r="AG253" s="204">
        <f t="shared" si="78"/>
        <v>0</v>
      </c>
      <c r="AH253" s="204">
        <f t="shared" si="78"/>
        <v>0</v>
      </c>
      <c r="AI253" s="204">
        <f t="shared" si="78"/>
        <v>0</v>
      </c>
      <c r="AJ253" s="218">
        <f t="shared" si="78"/>
        <v>0</v>
      </c>
      <c r="AK253" s="218">
        <f t="shared" ref="AK253" si="79">+SUM(F253:AJ253)</f>
        <v>38.475000000000001</v>
      </c>
      <c r="AL253" s="293"/>
      <c r="AM253" s="293"/>
      <c r="AN253" s="293"/>
      <c r="AO253" s="293"/>
      <c r="AP253" s="293"/>
      <c r="AQ253" s="293"/>
      <c r="AR253" s="293"/>
      <c r="AS253" s="293"/>
      <c r="AT253" s="293"/>
      <c r="AU253" s="293"/>
      <c r="AV253" s="293"/>
      <c r="AW253" s="293"/>
      <c r="AX253" s="293"/>
      <c r="AY253" s="293"/>
      <c r="AZ253" s="293"/>
      <c r="BA253" s="293"/>
      <c r="BB253" s="293"/>
      <c r="BC253" s="293"/>
      <c r="BD253" s="293"/>
      <c r="BE253" s="293"/>
      <c r="BF253" s="293"/>
      <c r="BG253" s="293"/>
      <c r="BH253" s="293"/>
      <c r="BI253" s="293"/>
      <c r="BJ253" s="293"/>
      <c r="BK253" s="293"/>
      <c r="BL253" s="293"/>
      <c r="BM253" s="293"/>
      <c r="BN253" s="293"/>
      <c r="BO253" s="293"/>
    </row>
    <row r="254" spans="1:67" ht="18.75" customHeight="1" thickBot="1">
      <c r="A254" s="587"/>
      <c r="B254" s="371" t="s">
        <v>4223</v>
      </c>
      <c r="C254" s="588"/>
      <c r="D254" s="374" t="s">
        <v>4210</v>
      </c>
      <c r="E254" s="383"/>
      <c r="F254" s="203">
        <f t="shared" ref="F254:AJ254" si="80">F133+F173+F213</f>
        <v>0</v>
      </c>
      <c r="G254" s="204">
        <f t="shared" si="80"/>
        <v>0</v>
      </c>
      <c r="H254" s="204">
        <f t="shared" si="80"/>
        <v>0</v>
      </c>
      <c r="I254" s="204">
        <f t="shared" si="80"/>
        <v>0</v>
      </c>
      <c r="J254" s="204">
        <f t="shared" si="80"/>
        <v>0</v>
      </c>
      <c r="K254" s="204">
        <f t="shared" si="80"/>
        <v>0</v>
      </c>
      <c r="L254" s="204">
        <f t="shared" si="80"/>
        <v>0</v>
      </c>
      <c r="M254" s="204">
        <f t="shared" si="80"/>
        <v>0</v>
      </c>
      <c r="N254" s="204">
        <f t="shared" si="80"/>
        <v>0</v>
      </c>
      <c r="O254" s="204">
        <f t="shared" si="80"/>
        <v>0</v>
      </c>
      <c r="P254" s="204">
        <f t="shared" si="80"/>
        <v>0</v>
      </c>
      <c r="Q254" s="204">
        <f t="shared" si="80"/>
        <v>0</v>
      </c>
      <c r="R254" s="204">
        <f t="shared" si="80"/>
        <v>0</v>
      </c>
      <c r="S254" s="204">
        <f t="shared" si="80"/>
        <v>0</v>
      </c>
      <c r="T254" s="204">
        <f t="shared" si="80"/>
        <v>0</v>
      </c>
      <c r="U254" s="204">
        <f t="shared" si="80"/>
        <v>0</v>
      </c>
      <c r="V254" s="204">
        <f t="shared" si="80"/>
        <v>0</v>
      </c>
      <c r="W254" s="204">
        <f t="shared" si="80"/>
        <v>0</v>
      </c>
      <c r="X254" s="204">
        <f t="shared" si="80"/>
        <v>0</v>
      </c>
      <c r="Y254" s="204">
        <f t="shared" si="80"/>
        <v>0</v>
      </c>
      <c r="Z254" s="204">
        <f t="shared" si="80"/>
        <v>0</v>
      </c>
      <c r="AA254" s="204">
        <f t="shared" si="80"/>
        <v>0</v>
      </c>
      <c r="AB254" s="204">
        <f t="shared" si="80"/>
        <v>0</v>
      </c>
      <c r="AC254" s="204">
        <f t="shared" si="80"/>
        <v>0</v>
      </c>
      <c r="AD254" s="204">
        <f t="shared" si="80"/>
        <v>0</v>
      </c>
      <c r="AE254" s="204">
        <f t="shared" si="80"/>
        <v>0</v>
      </c>
      <c r="AF254" s="204">
        <f t="shared" si="80"/>
        <v>0</v>
      </c>
      <c r="AG254" s="204">
        <f t="shared" si="80"/>
        <v>0</v>
      </c>
      <c r="AH254" s="204">
        <f t="shared" si="80"/>
        <v>0</v>
      </c>
      <c r="AI254" s="204">
        <f t="shared" si="80"/>
        <v>0</v>
      </c>
      <c r="AJ254" s="218">
        <f t="shared" si="80"/>
        <v>0</v>
      </c>
      <c r="AK254" s="218">
        <f t="shared" si="75"/>
        <v>0</v>
      </c>
      <c r="AL254" s="293"/>
      <c r="AM254" s="293"/>
      <c r="AN254" s="293"/>
      <c r="AO254" s="293"/>
      <c r="AP254" s="293"/>
      <c r="AQ254" s="293"/>
      <c r="AR254" s="293"/>
      <c r="AS254" s="293"/>
      <c r="AT254" s="293"/>
      <c r="AU254" s="293"/>
      <c r="AV254" s="293"/>
      <c r="AW254" s="293"/>
      <c r="AX254" s="293"/>
      <c r="AY254" s="293"/>
      <c r="AZ254" s="293"/>
      <c r="BA254" s="293"/>
      <c r="BB254" s="293"/>
      <c r="BC254" s="293"/>
      <c r="BD254" s="293"/>
      <c r="BE254" s="293"/>
      <c r="BF254" s="293"/>
      <c r="BG254" s="293"/>
      <c r="BH254" s="293"/>
      <c r="BI254" s="293"/>
      <c r="BJ254" s="293"/>
      <c r="BK254" s="293"/>
      <c r="BL254" s="293"/>
      <c r="BM254" s="293"/>
      <c r="BN254" s="293"/>
      <c r="BO254" s="293"/>
    </row>
    <row r="255" spans="1:67" ht="18.75" customHeight="1" thickBot="1">
      <c r="A255" s="587"/>
      <c r="B255" s="371" t="s">
        <v>4223</v>
      </c>
      <c r="C255" s="588"/>
      <c r="D255" s="374" t="s">
        <v>4226</v>
      </c>
      <c r="E255" s="383"/>
      <c r="F255" s="203">
        <f t="shared" ref="F255:AJ255" si="81">F134+F174+F214</f>
        <v>2.9000000000000005E-2</v>
      </c>
      <c r="G255" s="204">
        <f t="shared" si="81"/>
        <v>0</v>
      </c>
      <c r="H255" s="204">
        <f t="shared" si="81"/>
        <v>3.6250000000000004E-2</v>
      </c>
      <c r="I255" s="204">
        <f t="shared" si="81"/>
        <v>2.9000000000000005E-2</v>
      </c>
      <c r="J255" s="204">
        <f t="shared" si="81"/>
        <v>4.0277777777777787E-2</v>
      </c>
      <c r="K255" s="204">
        <f t="shared" si="81"/>
        <v>3.2222222222222222E-2</v>
      </c>
      <c r="L255" s="204">
        <f t="shared" si="81"/>
        <v>2.0138888888888894E-2</v>
      </c>
      <c r="M255" s="204">
        <f t="shared" si="81"/>
        <v>0</v>
      </c>
      <c r="N255" s="204">
        <f t="shared" si="81"/>
        <v>9.6666666666666689E-3</v>
      </c>
      <c r="O255" s="204">
        <f t="shared" si="81"/>
        <v>4.0277777777777787E-2</v>
      </c>
      <c r="P255" s="204">
        <f t="shared" si="81"/>
        <v>4.0277777777777787E-2</v>
      </c>
      <c r="Q255" s="204">
        <f t="shared" si="81"/>
        <v>4.027777777777778E-2</v>
      </c>
      <c r="R255" s="204">
        <f t="shared" si="81"/>
        <v>4.0277777777777787E-2</v>
      </c>
      <c r="S255" s="204">
        <f t="shared" si="81"/>
        <v>4.8333333333333339E-2</v>
      </c>
      <c r="T255" s="204">
        <f t="shared" si="81"/>
        <v>0</v>
      </c>
      <c r="U255" s="204">
        <f t="shared" si="81"/>
        <v>2.013888888888889E-2</v>
      </c>
      <c r="V255" s="204">
        <f t="shared" si="81"/>
        <v>0</v>
      </c>
      <c r="W255" s="204">
        <f t="shared" si="81"/>
        <v>0</v>
      </c>
      <c r="X255" s="204">
        <f t="shared" si="81"/>
        <v>0</v>
      </c>
      <c r="Y255" s="204">
        <f t="shared" si="81"/>
        <v>0</v>
      </c>
      <c r="Z255" s="204">
        <f t="shared" si="81"/>
        <v>0</v>
      </c>
      <c r="AA255" s="204">
        <f t="shared" si="81"/>
        <v>0</v>
      </c>
      <c r="AB255" s="204">
        <f t="shared" si="81"/>
        <v>0</v>
      </c>
      <c r="AC255" s="204">
        <f t="shared" si="81"/>
        <v>0</v>
      </c>
      <c r="AD255" s="204">
        <f t="shared" si="81"/>
        <v>0</v>
      </c>
      <c r="AE255" s="204">
        <f t="shared" si="81"/>
        <v>0</v>
      </c>
      <c r="AF255" s="204">
        <f t="shared" si="81"/>
        <v>0</v>
      </c>
      <c r="AG255" s="204">
        <f t="shared" si="81"/>
        <v>0</v>
      </c>
      <c r="AH255" s="204">
        <f t="shared" si="81"/>
        <v>0</v>
      </c>
      <c r="AI255" s="204">
        <f t="shared" si="81"/>
        <v>0</v>
      </c>
      <c r="AJ255" s="218">
        <f t="shared" si="81"/>
        <v>0</v>
      </c>
      <c r="AK255" s="218">
        <f t="shared" si="75"/>
        <v>0.42613888888888896</v>
      </c>
      <c r="AL255" s="293"/>
      <c r="AM255" s="293"/>
      <c r="AN255" s="293"/>
      <c r="AO255" s="293"/>
      <c r="AP255" s="293"/>
      <c r="AQ255" s="293"/>
      <c r="AR255" s="293"/>
      <c r="AS255" s="293"/>
      <c r="AT255" s="293"/>
      <c r="AU255" s="293"/>
      <c r="AV255" s="293"/>
      <c r="AW255" s="293"/>
      <c r="AX255" s="293"/>
      <c r="AY255" s="293"/>
      <c r="AZ255" s="293"/>
      <c r="BA255" s="293"/>
      <c r="BB255" s="293"/>
      <c r="BC255" s="293"/>
      <c r="BD255" s="293"/>
      <c r="BE255" s="293"/>
      <c r="BF255" s="293"/>
      <c r="BG255" s="293"/>
      <c r="BH255" s="293"/>
      <c r="BI255" s="293"/>
      <c r="BJ255" s="293"/>
      <c r="BK255" s="293"/>
      <c r="BL255" s="293"/>
      <c r="BM255" s="293"/>
      <c r="BN255" s="293"/>
      <c r="BO255" s="293"/>
    </row>
    <row r="256" spans="1:67" ht="18.75" customHeight="1" thickBot="1">
      <c r="A256" s="587"/>
      <c r="B256" s="371" t="s">
        <v>4223</v>
      </c>
      <c r="C256" s="588"/>
      <c r="D256" s="374" t="s">
        <v>4211</v>
      </c>
      <c r="E256" s="383"/>
      <c r="F256" s="203">
        <f t="shared" ref="F256:AJ256" si="82">F135+F175+F215</f>
        <v>0.33333333333333331</v>
      </c>
      <c r="G256" s="204">
        <f t="shared" si="82"/>
        <v>0</v>
      </c>
      <c r="H256" s="204">
        <f t="shared" si="82"/>
        <v>0.83333333333333337</v>
      </c>
      <c r="I256" s="204">
        <f t="shared" si="82"/>
        <v>0.75</v>
      </c>
      <c r="J256" s="204">
        <f t="shared" si="82"/>
        <v>0.83333333333333337</v>
      </c>
      <c r="K256" s="204">
        <f t="shared" si="82"/>
        <v>0.83333333333333337</v>
      </c>
      <c r="L256" s="204">
        <f t="shared" si="82"/>
        <v>0.83333333333333337</v>
      </c>
      <c r="M256" s="204">
        <f t="shared" si="82"/>
        <v>0</v>
      </c>
      <c r="N256" s="204">
        <f t="shared" si="82"/>
        <v>0.33333333333333331</v>
      </c>
      <c r="O256" s="204">
        <f t="shared" si="82"/>
        <v>0.83333333333333337</v>
      </c>
      <c r="P256" s="204">
        <f t="shared" si="82"/>
        <v>0.41666666666666669</v>
      </c>
      <c r="Q256" s="204">
        <f t="shared" si="82"/>
        <v>0.41666666666666669</v>
      </c>
      <c r="R256" s="204">
        <f t="shared" si="82"/>
        <v>0.41666666666666669</v>
      </c>
      <c r="S256" s="204">
        <f t="shared" si="82"/>
        <v>0.41666666666666669</v>
      </c>
      <c r="T256" s="204">
        <f t="shared" si="82"/>
        <v>0</v>
      </c>
      <c r="U256" s="204">
        <f t="shared" si="82"/>
        <v>0.41666666666666669</v>
      </c>
      <c r="V256" s="204">
        <f t="shared" si="82"/>
        <v>0.83333333333333337</v>
      </c>
      <c r="W256" s="204">
        <f t="shared" si="82"/>
        <v>0.83333333333333337</v>
      </c>
      <c r="X256" s="204">
        <f t="shared" si="82"/>
        <v>0</v>
      </c>
      <c r="Y256" s="204">
        <f t="shared" si="82"/>
        <v>0</v>
      </c>
      <c r="Z256" s="204">
        <f t="shared" si="82"/>
        <v>0</v>
      </c>
      <c r="AA256" s="204">
        <f t="shared" si="82"/>
        <v>0</v>
      </c>
      <c r="AB256" s="204">
        <f t="shared" si="82"/>
        <v>0</v>
      </c>
      <c r="AC256" s="204">
        <f t="shared" si="82"/>
        <v>0</v>
      </c>
      <c r="AD256" s="204">
        <f t="shared" si="82"/>
        <v>0</v>
      </c>
      <c r="AE256" s="204">
        <f t="shared" si="82"/>
        <v>0</v>
      </c>
      <c r="AF256" s="204">
        <f t="shared" si="82"/>
        <v>0</v>
      </c>
      <c r="AG256" s="204">
        <f t="shared" si="82"/>
        <v>0</v>
      </c>
      <c r="AH256" s="204">
        <f t="shared" si="82"/>
        <v>0</v>
      </c>
      <c r="AI256" s="204">
        <f t="shared" si="82"/>
        <v>0</v>
      </c>
      <c r="AJ256" s="218">
        <f t="shared" si="82"/>
        <v>0</v>
      </c>
      <c r="AK256" s="218">
        <f>+SUM(F256:AJ256)</f>
        <v>9.3333333333333357</v>
      </c>
      <c r="AL256" s="293"/>
      <c r="AM256" s="293"/>
      <c r="AN256" s="293"/>
      <c r="AO256" s="293"/>
      <c r="AP256" s="293"/>
      <c r="AQ256" s="293"/>
      <c r="AR256" s="293"/>
      <c r="AS256" s="293"/>
      <c r="AT256" s="293"/>
      <c r="AU256" s="293"/>
      <c r="AV256" s="293"/>
      <c r="AW256" s="293"/>
      <c r="AX256" s="293"/>
      <c r="AY256" s="293"/>
      <c r="AZ256" s="293"/>
      <c r="BA256" s="293"/>
      <c r="BB256" s="293"/>
      <c r="BC256" s="293"/>
      <c r="BD256" s="293"/>
      <c r="BE256" s="293"/>
      <c r="BF256" s="293"/>
      <c r="BG256" s="293"/>
      <c r="BH256" s="293"/>
      <c r="BI256" s="293"/>
      <c r="BJ256" s="293"/>
      <c r="BK256" s="293"/>
      <c r="BL256" s="293"/>
      <c r="BM256" s="293"/>
      <c r="BN256" s="293"/>
      <c r="BO256" s="293"/>
    </row>
    <row r="257" spans="1:67" ht="18.75" customHeight="1" thickBot="1">
      <c r="A257" s="587"/>
      <c r="B257" s="371" t="s">
        <v>4223</v>
      </c>
      <c r="C257" s="588"/>
      <c r="D257" s="374" t="s">
        <v>4212</v>
      </c>
      <c r="E257" s="383"/>
      <c r="F257" s="203">
        <f t="shared" ref="F257:AJ257" si="83">F136+F176+F216</f>
        <v>0.75</v>
      </c>
      <c r="G257" s="204">
        <f t="shared" si="83"/>
        <v>0</v>
      </c>
      <c r="H257" s="204">
        <f t="shared" si="83"/>
        <v>0.83333333333333337</v>
      </c>
      <c r="I257" s="204">
        <f t="shared" si="83"/>
        <v>0.75</v>
      </c>
      <c r="J257" s="204">
        <f t="shared" si="83"/>
        <v>0.83333333333333337</v>
      </c>
      <c r="K257" s="204">
        <f t="shared" si="83"/>
        <v>0.83333333333333337</v>
      </c>
      <c r="L257" s="204">
        <f t="shared" si="83"/>
        <v>0.83333333333333337</v>
      </c>
      <c r="M257" s="204">
        <f t="shared" si="83"/>
        <v>0</v>
      </c>
      <c r="N257" s="204">
        <f t="shared" si="83"/>
        <v>0.33333333333333331</v>
      </c>
      <c r="O257" s="204">
        <f t="shared" si="83"/>
        <v>0.83333333333333337</v>
      </c>
      <c r="P257" s="204">
        <f t="shared" si="83"/>
        <v>0.83333333333333337</v>
      </c>
      <c r="Q257" s="204">
        <f t="shared" si="83"/>
        <v>0.83333333333333337</v>
      </c>
      <c r="R257" s="204">
        <f t="shared" si="83"/>
        <v>0.83333333333333337</v>
      </c>
      <c r="S257" s="204">
        <f t="shared" si="83"/>
        <v>0.83333333333333337</v>
      </c>
      <c r="T257" s="204">
        <f t="shared" si="83"/>
        <v>0</v>
      </c>
      <c r="U257" s="204">
        <f t="shared" si="83"/>
        <v>0.41666666666666669</v>
      </c>
      <c r="V257" s="204">
        <f t="shared" si="83"/>
        <v>0.83333333333333337</v>
      </c>
      <c r="W257" s="204">
        <f t="shared" si="83"/>
        <v>0.83333333333333337</v>
      </c>
      <c r="X257" s="204">
        <f t="shared" si="83"/>
        <v>0</v>
      </c>
      <c r="Y257" s="204">
        <f t="shared" si="83"/>
        <v>0</v>
      </c>
      <c r="Z257" s="204">
        <f t="shared" si="83"/>
        <v>0</v>
      </c>
      <c r="AA257" s="204">
        <f t="shared" si="83"/>
        <v>0</v>
      </c>
      <c r="AB257" s="204">
        <f t="shared" si="83"/>
        <v>0</v>
      </c>
      <c r="AC257" s="204">
        <f t="shared" si="83"/>
        <v>0</v>
      </c>
      <c r="AD257" s="204">
        <f t="shared" si="83"/>
        <v>0</v>
      </c>
      <c r="AE257" s="204">
        <f t="shared" si="83"/>
        <v>0</v>
      </c>
      <c r="AF257" s="204">
        <f t="shared" si="83"/>
        <v>0</v>
      </c>
      <c r="AG257" s="204">
        <f t="shared" si="83"/>
        <v>0</v>
      </c>
      <c r="AH257" s="204">
        <f t="shared" si="83"/>
        <v>0</v>
      </c>
      <c r="AI257" s="204">
        <f t="shared" si="83"/>
        <v>0</v>
      </c>
      <c r="AJ257" s="218">
        <f t="shared" si="83"/>
        <v>0</v>
      </c>
      <c r="AK257" s="218">
        <f>+SUM(F257:AJ257)</f>
        <v>11.416666666666666</v>
      </c>
      <c r="AL257" s="293"/>
      <c r="AM257" s="293"/>
      <c r="AN257" s="293"/>
      <c r="AO257" s="293"/>
      <c r="AP257" s="293"/>
      <c r="AQ257" s="293"/>
      <c r="AR257" s="293"/>
      <c r="AS257" s="293"/>
      <c r="AT257" s="293"/>
      <c r="AU257" s="293"/>
      <c r="AV257" s="293"/>
      <c r="AW257" s="293"/>
      <c r="AX257" s="293"/>
      <c r="AY257" s="293"/>
      <c r="AZ257" s="293"/>
      <c r="BA257" s="293"/>
      <c r="BB257" s="293"/>
      <c r="BC257" s="293"/>
      <c r="BD257" s="293"/>
      <c r="BE257" s="293"/>
      <c r="BF257" s="293"/>
      <c r="BG257" s="293"/>
      <c r="BH257" s="293"/>
      <c r="BI257" s="293"/>
      <c r="BJ257" s="293"/>
      <c r="BK257" s="293"/>
      <c r="BL257" s="293"/>
      <c r="BM257" s="293"/>
      <c r="BN257" s="293"/>
      <c r="BO257" s="293"/>
    </row>
    <row r="258" spans="1:67" ht="18.75" customHeight="1" thickBot="1">
      <c r="A258" s="587"/>
      <c r="B258" s="371" t="s">
        <v>4223</v>
      </c>
      <c r="C258" s="588"/>
      <c r="D258" s="374" t="s">
        <v>28</v>
      </c>
      <c r="E258" s="383"/>
      <c r="F258" s="203">
        <f t="shared" ref="F258:AJ258" si="84">F137+F177+F217</f>
        <v>0.75</v>
      </c>
      <c r="G258" s="204">
        <f t="shared" si="84"/>
        <v>0</v>
      </c>
      <c r="H258" s="204">
        <f t="shared" si="84"/>
        <v>0.83333333333333337</v>
      </c>
      <c r="I258" s="204">
        <f t="shared" si="84"/>
        <v>0.75</v>
      </c>
      <c r="J258" s="204">
        <f t="shared" si="84"/>
        <v>0.83333333333333337</v>
      </c>
      <c r="K258" s="204">
        <f t="shared" si="84"/>
        <v>0.83333333333333337</v>
      </c>
      <c r="L258" s="204">
        <f t="shared" si="84"/>
        <v>1.0416666666666667</v>
      </c>
      <c r="M258" s="204">
        <f t="shared" si="84"/>
        <v>0</v>
      </c>
      <c r="N258" s="204">
        <f t="shared" si="84"/>
        <v>0.33333333333333331</v>
      </c>
      <c r="O258" s="204">
        <f t="shared" si="84"/>
        <v>0.83333333333333337</v>
      </c>
      <c r="P258" s="204">
        <f t="shared" si="84"/>
        <v>0.83333333333333337</v>
      </c>
      <c r="Q258" s="204">
        <f t="shared" si="84"/>
        <v>0.83333333333333337</v>
      </c>
      <c r="R258" s="204">
        <f t="shared" si="84"/>
        <v>0.83333333333333337</v>
      </c>
      <c r="S258" s="204">
        <f t="shared" si="84"/>
        <v>0.55000000000000004</v>
      </c>
      <c r="T258" s="204">
        <f t="shared" si="84"/>
        <v>0</v>
      </c>
      <c r="U258" s="204">
        <f t="shared" si="84"/>
        <v>0.41666666666666669</v>
      </c>
      <c r="V258" s="204">
        <f t="shared" si="84"/>
        <v>0.83333333333333337</v>
      </c>
      <c r="W258" s="204">
        <f t="shared" si="84"/>
        <v>0.83333333333333337</v>
      </c>
      <c r="X258" s="204">
        <f t="shared" si="84"/>
        <v>0</v>
      </c>
      <c r="Y258" s="204">
        <f t="shared" si="84"/>
        <v>0</v>
      </c>
      <c r="Z258" s="204">
        <f t="shared" si="84"/>
        <v>0</v>
      </c>
      <c r="AA258" s="204">
        <f t="shared" si="84"/>
        <v>0</v>
      </c>
      <c r="AB258" s="204">
        <f t="shared" si="84"/>
        <v>0</v>
      </c>
      <c r="AC258" s="204">
        <f t="shared" si="84"/>
        <v>0</v>
      </c>
      <c r="AD258" s="204">
        <f t="shared" si="84"/>
        <v>0</v>
      </c>
      <c r="AE258" s="204">
        <f t="shared" si="84"/>
        <v>0</v>
      </c>
      <c r="AF258" s="204">
        <f t="shared" si="84"/>
        <v>0</v>
      </c>
      <c r="AG258" s="204">
        <f t="shared" si="84"/>
        <v>0</v>
      </c>
      <c r="AH258" s="204">
        <f t="shared" si="84"/>
        <v>0</v>
      </c>
      <c r="AI258" s="204">
        <f t="shared" si="84"/>
        <v>0</v>
      </c>
      <c r="AJ258" s="218">
        <f t="shared" si="84"/>
        <v>0</v>
      </c>
      <c r="AK258" s="218">
        <f t="shared" si="75"/>
        <v>11.341666666666667</v>
      </c>
      <c r="AL258" s="293"/>
      <c r="AM258" s="293"/>
      <c r="AN258" s="293"/>
      <c r="AO258" s="293"/>
      <c r="AP258" s="293"/>
      <c r="AQ258" s="293"/>
      <c r="AR258" s="293"/>
      <c r="AS258" s="293"/>
      <c r="AT258" s="293"/>
      <c r="AU258" s="293"/>
      <c r="AV258" s="293"/>
      <c r="AW258" s="293"/>
      <c r="AX258" s="293"/>
      <c r="AY258" s="293"/>
      <c r="AZ258" s="293"/>
      <c r="BA258" s="293"/>
      <c r="BB258" s="293"/>
      <c r="BC258" s="293"/>
      <c r="BD258" s="293"/>
      <c r="BE258" s="293"/>
      <c r="BF258" s="293"/>
      <c r="BG258" s="293"/>
      <c r="BH258" s="293"/>
      <c r="BI258" s="293"/>
      <c r="BJ258" s="293"/>
      <c r="BK258" s="293"/>
      <c r="BL258" s="293"/>
      <c r="BM258" s="293"/>
      <c r="BN258" s="293"/>
      <c r="BO258" s="293"/>
    </row>
    <row r="259" spans="1:67" ht="18.75" customHeight="1" thickBot="1">
      <c r="A259" s="587"/>
      <c r="B259" s="371" t="s">
        <v>4223</v>
      </c>
      <c r="C259" s="588"/>
      <c r="D259" s="393" t="s">
        <v>4227</v>
      </c>
      <c r="E259" s="276"/>
      <c r="F259" s="203">
        <f t="shared" ref="F259:AJ259" si="85">F138+F178+F218</f>
        <v>0</v>
      </c>
      <c r="G259" s="204">
        <f t="shared" si="85"/>
        <v>0</v>
      </c>
      <c r="H259" s="204">
        <f t="shared" si="85"/>
        <v>0</v>
      </c>
      <c r="I259" s="204">
        <f t="shared" si="85"/>
        <v>0</v>
      </c>
      <c r="J259" s="204">
        <f t="shared" si="85"/>
        <v>0</v>
      </c>
      <c r="K259" s="204">
        <f t="shared" si="85"/>
        <v>0</v>
      </c>
      <c r="L259" s="204">
        <f t="shared" si="85"/>
        <v>0</v>
      </c>
      <c r="M259" s="204">
        <f t="shared" si="85"/>
        <v>0</v>
      </c>
      <c r="N259" s="204">
        <f t="shared" si="85"/>
        <v>0</v>
      </c>
      <c r="O259" s="204">
        <f t="shared" si="85"/>
        <v>0</v>
      </c>
      <c r="P259" s="204">
        <f t="shared" si="85"/>
        <v>1.05</v>
      </c>
      <c r="Q259" s="204">
        <f t="shared" si="85"/>
        <v>0</v>
      </c>
      <c r="R259" s="204">
        <f t="shared" si="85"/>
        <v>0</v>
      </c>
      <c r="S259" s="204">
        <f t="shared" si="85"/>
        <v>0</v>
      </c>
      <c r="T259" s="204">
        <f t="shared" si="85"/>
        <v>0</v>
      </c>
      <c r="U259" s="204">
        <f t="shared" si="85"/>
        <v>0</v>
      </c>
      <c r="V259" s="204">
        <f t="shared" si="85"/>
        <v>0</v>
      </c>
      <c r="W259" s="204">
        <f t="shared" si="85"/>
        <v>0</v>
      </c>
      <c r="X259" s="204">
        <f t="shared" si="85"/>
        <v>0</v>
      </c>
      <c r="Y259" s="204">
        <f t="shared" si="85"/>
        <v>0</v>
      </c>
      <c r="Z259" s="204">
        <f t="shared" si="85"/>
        <v>0</v>
      </c>
      <c r="AA259" s="204">
        <f t="shared" si="85"/>
        <v>0</v>
      </c>
      <c r="AB259" s="204">
        <f t="shared" si="85"/>
        <v>0</v>
      </c>
      <c r="AC259" s="204">
        <f t="shared" si="85"/>
        <v>0</v>
      </c>
      <c r="AD259" s="204">
        <f t="shared" si="85"/>
        <v>0</v>
      </c>
      <c r="AE259" s="204">
        <f t="shared" si="85"/>
        <v>0</v>
      </c>
      <c r="AF259" s="204">
        <f t="shared" si="85"/>
        <v>0</v>
      </c>
      <c r="AG259" s="204">
        <f t="shared" si="85"/>
        <v>0</v>
      </c>
      <c r="AH259" s="204">
        <f t="shared" si="85"/>
        <v>0</v>
      </c>
      <c r="AI259" s="204">
        <f t="shared" si="85"/>
        <v>0</v>
      </c>
      <c r="AJ259" s="218">
        <f t="shared" si="85"/>
        <v>0</v>
      </c>
      <c r="AK259" s="218">
        <f t="shared" si="75"/>
        <v>1.05</v>
      </c>
      <c r="AL259" s="293"/>
      <c r="AM259" s="293"/>
      <c r="AN259" s="293"/>
      <c r="AO259" s="293"/>
      <c r="AP259" s="293"/>
      <c r="AQ259" s="293"/>
      <c r="AR259" s="293"/>
      <c r="AS259" s="293"/>
      <c r="AT259" s="293"/>
      <c r="AU259" s="293"/>
      <c r="AV259" s="293"/>
      <c r="AW259" s="293"/>
      <c r="AX259" s="293"/>
      <c r="AY259" s="293"/>
      <c r="AZ259" s="293"/>
      <c r="BA259" s="293"/>
      <c r="BB259" s="293"/>
      <c r="BC259" s="293"/>
      <c r="BD259" s="293"/>
      <c r="BE259" s="293"/>
      <c r="BF259" s="293"/>
      <c r="BG259" s="293"/>
      <c r="BH259" s="293"/>
      <c r="BI259" s="293"/>
      <c r="BJ259" s="293"/>
      <c r="BK259" s="293"/>
      <c r="BL259" s="293"/>
      <c r="BM259" s="293"/>
      <c r="BN259" s="293"/>
      <c r="BO259" s="293"/>
    </row>
    <row r="260" spans="1:67" ht="18.75" customHeight="1" thickBot="1">
      <c r="A260" s="587"/>
      <c r="B260" s="371" t="s">
        <v>4223</v>
      </c>
      <c r="C260" s="589"/>
      <c r="D260" s="386"/>
      <c r="E260" s="387"/>
      <c r="F260" s="392">
        <f t="shared" ref="F260:AJ260" si="86">F139+F179+F219</f>
        <v>0</v>
      </c>
      <c r="G260" s="220">
        <f t="shared" si="86"/>
        <v>0</v>
      </c>
      <c r="H260" s="220">
        <f t="shared" si="86"/>
        <v>0</v>
      </c>
      <c r="I260" s="220">
        <f t="shared" si="86"/>
        <v>0</v>
      </c>
      <c r="J260" s="220">
        <f t="shared" si="86"/>
        <v>0</v>
      </c>
      <c r="K260" s="220">
        <f t="shared" si="86"/>
        <v>0</v>
      </c>
      <c r="L260" s="220">
        <f t="shared" si="86"/>
        <v>0</v>
      </c>
      <c r="M260" s="220">
        <f t="shared" si="86"/>
        <v>0</v>
      </c>
      <c r="N260" s="220">
        <f t="shared" si="86"/>
        <v>0</v>
      </c>
      <c r="O260" s="220">
        <f t="shared" si="86"/>
        <v>0</v>
      </c>
      <c r="P260" s="220">
        <f t="shared" si="86"/>
        <v>0</v>
      </c>
      <c r="Q260" s="220">
        <f t="shared" si="86"/>
        <v>0</v>
      </c>
      <c r="R260" s="220">
        <f t="shared" si="86"/>
        <v>0</v>
      </c>
      <c r="S260" s="220">
        <f t="shared" si="86"/>
        <v>0</v>
      </c>
      <c r="T260" s="220">
        <f t="shared" si="86"/>
        <v>0</v>
      </c>
      <c r="U260" s="220">
        <f t="shared" si="86"/>
        <v>0</v>
      </c>
      <c r="V260" s="220">
        <f t="shared" si="86"/>
        <v>0</v>
      </c>
      <c r="W260" s="220">
        <f t="shared" si="86"/>
        <v>0</v>
      </c>
      <c r="X260" s="220">
        <f t="shared" si="86"/>
        <v>0</v>
      </c>
      <c r="Y260" s="220">
        <f t="shared" si="86"/>
        <v>0</v>
      </c>
      <c r="Z260" s="220">
        <f t="shared" si="86"/>
        <v>0</v>
      </c>
      <c r="AA260" s="220">
        <f t="shared" si="86"/>
        <v>0</v>
      </c>
      <c r="AB260" s="220">
        <f t="shared" si="86"/>
        <v>0</v>
      </c>
      <c r="AC260" s="220">
        <f t="shared" si="86"/>
        <v>0</v>
      </c>
      <c r="AD260" s="220">
        <f t="shared" si="86"/>
        <v>0</v>
      </c>
      <c r="AE260" s="220">
        <f t="shared" si="86"/>
        <v>0</v>
      </c>
      <c r="AF260" s="220">
        <f t="shared" si="86"/>
        <v>0</v>
      </c>
      <c r="AG260" s="220">
        <f t="shared" si="86"/>
        <v>0</v>
      </c>
      <c r="AH260" s="220">
        <f t="shared" si="86"/>
        <v>0</v>
      </c>
      <c r="AI260" s="220">
        <f t="shared" si="86"/>
        <v>0</v>
      </c>
      <c r="AJ260" s="227">
        <f t="shared" si="86"/>
        <v>0</v>
      </c>
      <c r="AK260" s="227">
        <f t="shared" si="75"/>
        <v>0</v>
      </c>
      <c r="AL260" s="293"/>
      <c r="AM260" s="293"/>
      <c r="AN260" s="293"/>
      <c r="AO260" s="293"/>
      <c r="AP260" s="293"/>
      <c r="AQ260" s="293"/>
      <c r="AR260" s="293"/>
      <c r="AS260" s="293"/>
      <c r="AT260" s="293"/>
      <c r="AU260" s="293"/>
      <c r="AV260" s="293"/>
      <c r="AW260" s="293"/>
      <c r="AX260" s="293"/>
      <c r="AY260" s="293"/>
      <c r="AZ260" s="293"/>
      <c r="BA260" s="293"/>
      <c r="BB260" s="293"/>
      <c r="BC260" s="293"/>
      <c r="BD260" s="293"/>
      <c r="BE260" s="293"/>
      <c r="BF260" s="293"/>
      <c r="BG260" s="293"/>
      <c r="BH260" s="293"/>
      <c r="BI260" s="293"/>
      <c r="BJ260" s="293"/>
      <c r="BK260" s="293"/>
      <c r="BL260" s="293"/>
      <c r="BM260" s="293"/>
      <c r="BN260" s="293"/>
      <c r="BO260" s="293"/>
    </row>
    <row r="261" spans="1:67" ht="15.75" thickBot="1">
      <c r="A261" s="587"/>
      <c r="B261" s="371"/>
    </row>
    <row r="262" spans="1:67" ht="18.75" customHeight="1" thickBot="1">
      <c r="A262" s="587"/>
      <c r="B262" s="371" t="s">
        <v>96</v>
      </c>
      <c r="C262" s="588" t="s">
        <v>94</v>
      </c>
      <c r="D262" s="372" t="s">
        <v>89</v>
      </c>
      <c r="E262" s="384"/>
      <c r="F262" s="221">
        <f>F235/F$102</f>
        <v>0</v>
      </c>
      <c r="G262" s="222" t="e">
        <f t="shared" ref="G262:AK262" si="87">G235/G$102</f>
        <v>#DIV/0!</v>
      </c>
      <c r="H262" s="222">
        <f t="shared" si="87"/>
        <v>1.3513513513513514E-2</v>
      </c>
      <c r="I262" s="222">
        <f t="shared" si="87"/>
        <v>0</v>
      </c>
      <c r="J262" s="222">
        <f t="shared" si="87"/>
        <v>0</v>
      </c>
      <c r="K262" s="222">
        <f t="shared" si="87"/>
        <v>2.6315789473684209E-2</v>
      </c>
      <c r="L262" s="222">
        <f t="shared" si="87"/>
        <v>8.9487179487179477E-2</v>
      </c>
      <c r="M262" s="222" t="e">
        <f t="shared" si="87"/>
        <v>#DIV/0!</v>
      </c>
      <c r="N262" s="222">
        <f t="shared" si="87"/>
        <v>0</v>
      </c>
      <c r="O262" s="222">
        <f t="shared" si="87"/>
        <v>3.2631578947368421E-2</v>
      </c>
      <c r="P262" s="222">
        <f t="shared" si="87"/>
        <v>0</v>
      </c>
      <c r="Q262" s="222">
        <f t="shared" si="87"/>
        <v>0</v>
      </c>
      <c r="R262" s="222">
        <f t="shared" si="87"/>
        <v>0</v>
      </c>
      <c r="S262" s="222">
        <f t="shared" si="87"/>
        <v>0</v>
      </c>
      <c r="T262" s="222" t="e">
        <f t="shared" si="87"/>
        <v>#DIV/0!</v>
      </c>
      <c r="U262" s="222">
        <f t="shared" si="87"/>
        <v>0</v>
      </c>
      <c r="V262" s="222">
        <f t="shared" si="87"/>
        <v>0</v>
      </c>
      <c r="W262" s="222">
        <f t="shared" si="87"/>
        <v>0</v>
      </c>
      <c r="X262" s="222" t="e">
        <f t="shared" si="87"/>
        <v>#DIV/0!</v>
      </c>
      <c r="Y262" s="222" t="e">
        <f t="shared" si="87"/>
        <v>#DIV/0!</v>
      </c>
      <c r="Z262" s="222" t="e">
        <f t="shared" si="87"/>
        <v>#DIV/0!</v>
      </c>
      <c r="AA262" s="222" t="e">
        <f t="shared" si="87"/>
        <v>#DIV/0!</v>
      </c>
      <c r="AB262" s="222" t="e">
        <f t="shared" si="87"/>
        <v>#DIV/0!</v>
      </c>
      <c r="AC262" s="222" t="e">
        <f t="shared" si="87"/>
        <v>#DIV/0!</v>
      </c>
      <c r="AD262" s="222" t="e">
        <f t="shared" si="87"/>
        <v>#DIV/0!</v>
      </c>
      <c r="AE262" s="222" t="e">
        <f t="shared" si="87"/>
        <v>#DIV/0!</v>
      </c>
      <c r="AF262" s="222" t="e">
        <f t="shared" si="87"/>
        <v>#DIV/0!</v>
      </c>
      <c r="AG262" s="222" t="e">
        <f t="shared" si="87"/>
        <v>#DIV/0!</v>
      </c>
      <c r="AH262" s="222" t="e">
        <f t="shared" si="87"/>
        <v>#DIV/0!</v>
      </c>
      <c r="AI262" s="222" t="e">
        <f t="shared" si="87"/>
        <v>#DIV/0!</v>
      </c>
      <c r="AJ262" s="228" t="e">
        <f t="shared" si="87"/>
        <v>#DIV/0!</v>
      </c>
      <c r="AK262" s="228">
        <f t="shared" si="87"/>
        <v>1.0319076714188731E-2</v>
      </c>
      <c r="AL262" s="293"/>
      <c r="AM262" s="293"/>
      <c r="AN262" s="293"/>
      <c r="AO262" s="293"/>
      <c r="AP262" s="293"/>
      <c r="AQ262" s="293"/>
      <c r="AR262" s="293"/>
      <c r="AS262" s="293"/>
      <c r="AT262" s="293"/>
      <c r="AU262" s="293"/>
      <c r="AV262" s="293"/>
      <c r="AW262" s="293"/>
      <c r="AX262" s="293"/>
      <c r="AY262" s="293"/>
      <c r="AZ262" s="293"/>
      <c r="BA262" s="293"/>
      <c r="BB262" s="293"/>
      <c r="BC262" s="293"/>
      <c r="BD262" s="293"/>
      <c r="BE262" s="293"/>
      <c r="BF262" s="293"/>
      <c r="BG262" s="293"/>
      <c r="BH262" s="293"/>
      <c r="BI262" s="293"/>
      <c r="BJ262" s="293"/>
      <c r="BK262" s="293"/>
      <c r="BL262" s="293"/>
      <c r="BM262" s="293"/>
      <c r="BN262" s="293"/>
      <c r="BO262" s="293"/>
    </row>
    <row r="263" spans="1:67" ht="18.75" customHeight="1" thickBot="1">
      <c r="A263" s="587"/>
      <c r="B263" s="371" t="s">
        <v>96</v>
      </c>
      <c r="C263" s="588"/>
      <c r="D263" s="374" t="s">
        <v>90</v>
      </c>
      <c r="E263" s="385"/>
      <c r="F263" s="223">
        <f t="shared" ref="F263:AK263" si="88">F236/F$102</f>
        <v>4.9374999999999995E-2</v>
      </c>
      <c r="G263" s="224" t="e">
        <f t="shared" si="88"/>
        <v>#DIV/0!</v>
      </c>
      <c r="H263" s="224">
        <f t="shared" si="88"/>
        <v>2.0270270270270271E-2</v>
      </c>
      <c r="I263" s="224">
        <f t="shared" si="88"/>
        <v>2.5438596491228069E-2</v>
      </c>
      <c r="J263" s="224">
        <f t="shared" si="88"/>
        <v>4.4649122807017542E-2</v>
      </c>
      <c r="K263" s="224">
        <f t="shared" si="88"/>
        <v>3.8859649122807018E-2</v>
      </c>
      <c r="L263" s="224">
        <f t="shared" si="88"/>
        <v>1.1666666666666665E-2</v>
      </c>
      <c r="M263" s="224" t="e">
        <f t="shared" si="88"/>
        <v>#DIV/0!</v>
      </c>
      <c r="N263" s="224">
        <f t="shared" si="88"/>
        <v>2.6875E-2</v>
      </c>
      <c r="O263" s="224">
        <f t="shared" si="88"/>
        <v>2.0964912280701752E-2</v>
      </c>
      <c r="P263" s="224">
        <f t="shared" si="88"/>
        <v>1.9473684210526317E-2</v>
      </c>
      <c r="Q263" s="224">
        <f t="shared" si="88"/>
        <v>7.6403508771929821E-2</v>
      </c>
      <c r="R263" s="224">
        <f t="shared" si="88"/>
        <v>1.6052631578947367E-2</v>
      </c>
      <c r="S263" s="224">
        <f t="shared" si="88"/>
        <v>0.01</v>
      </c>
      <c r="T263" s="224" t="e">
        <f t="shared" si="88"/>
        <v>#DIV/0!</v>
      </c>
      <c r="U263" s="224">
        <f t="shared" si="88"/>
        <v>0</v>
      </c>
      <c r="V263" s="224">
        <f t="shared" si="88"/>
        <v>2.1619047619047618E-2</v>
      </c>
      <c r="W263" s="224">
        <f t="shared" si="88"/>
        <v>1.7543859649122806E-2</v>
      </c>
      <c r="X263" s="224" t="e">
        <f t="shared" si="88"/>
        <v>#DIV/0!</v>
      </c>
      <c r="Y263" s="224" t="e">
        <f t="shared" si="88"/>
        <v>#DIV/0!</v>
      </c>
      <c r="Z263" s="224" t="e">
        <f t="shared" si="88"/>
        <v>#DIV/0!</v>
      </c>
      <c r="AA263" s="224" t="e">
        <f t="shared" si="88"/>
        <v>#DIV/0!</v>
      </c>
      <c r="AB263" s="224" t="e">
        <f t="shared" si="88"/>
        <v>#DIV/0!</v>
      </c>
      <c r="AC263" s="224" t="e">
        <f t="shared" si="88"/>
        <v>#DIV/0!</v>
      </c>
      <c r="AD263" s="224" t="e">
        <f t="shared" si="88"/>
        <v>#DIV/0!</v>
      </c>
      <c r="AE263" s="224" t="e">
        <f t="shared" si="88"/>
        <v>#DIV/0!</v>
      </c>
      <c r="AF263" s="224" t="e">
        <f t="shared" si="88"/>
        <v>#DIV/0!</v>
      </c>
      <c r="AG263" s="224" t="e">
        <f t="shared" si="88"/>
        <v>#DIV/0!</v>
      </c>
      <c r="AH263" s="224" t="e">
        <f t="shared" si="88"/>
        <v>#DIV/0!</v>
      </c>
      <c r="AI263" s="224" t="e">
        <f t="shared" si="88"/>
        <v>#DIV/0!</v>
      </c>
      <c r="AJ263" s="229" t="e">
        <f t="shared" si="88"/>
        <v>#DIV/0!</v>
      </c>
      <c r="AK263" s="229">
        <f t="shared" si="88"/>
        <v>2.8363883231500343E-2</v>
      </c>
      <c r="AL263" s="293"/>
      <c r="AM263" s="293"/>
      <c r="AN263" s="293"/>
      <c r="AO263" s="293"/>
      <c r="AP263" s="293"/>
      <c r="AQ263" s="293"/>
      <c r="AR263" s="293"/>
      <c r="AS263" s="293"/>
      <c r="AT263" s="293"/>
      <c r="AU263" s="293"/>
      <c r="AV263" s="293"/>
      <c r="AW263" s="293"/>
      <c r="AX263" s="293"/>
      <c r="AY263" s="293"/>
      <c r="AZ263" s="293"/>
      <c r="BA263" s="293"/>
      <c r="BB263" s="293"/>
      <c r="BC263" s="293"/>
      <c r="BD263" s="293"/>
      <c r="BE263" s="293"/>
      <c r="BF263" s="293"/>
      <c r="BG263" s="293"/>
      <c r="BH263" s="293"/>
      <c r="BI263" s="293"/>
      <c r="BJ263" s="293"/>
      <c r="BK263" s="293"/>
      <c r="BL263" s="293"/>
      <c r="BM263" s="293"/>
      <c r="BN263" s="293"/>
      <c r="BO263" s="293"/>
    </row>
    <row r="264" spans="1:67" ht="18.75" customHeight="1" thickBot="1">
      <c r="A264" s="587"/>
      <c r="B264" s="371" t="s">
        <v>96</v>
      </c>
      <c r="C264" s="588"/>
      <c r="D264" s="374" t="s">
        <v>4209</v>
      </c>
      <c r="E264" s="385"/>
      <c r="F264" s="223">
        <f t="shared" ref="F264:AK264" si="89">F237/F$102</f>
        <v>4.1666666666666664E-2</v>
      </c>
      <c r="G264" s="224" t="e">
        <f t="shared" si="89"/>
        <v>#DIV/0!</v>
      </c>
      <c r="H264" s="224">
        <f t="shared" si="89"/>
        <v>3.6036036036036036E-2</v>
      </c>
      <c r="I264" s="224">
        <f t="shared" si="89"/>
        <v>3.5087719298245612E-2</v>
      </c>
      <c r="J264" s="224">
        <f t="shared" si="89"/>
        <v>3.5087719298245612E-2</v>
      </c>
      <c r="K264" s="224">
        <f t="shared" si="89"/>
        <v>3.5087719298245612E-2</v>
      </c>
      <c r="L264" s="224">
        <f t="shared" si="89"/>
        <v>2.564102564102564E-2</v>
      </c>
      <c r="M264" s="224" t="e">
        <f t="shared" si="89"/>
        <v>#DIV/0!</v>
      </c>
      <c r="N264" s="224">
        <f t="shared" si="89"/>
        <v>6.25E-2</v>
      </c>
      <c r="O264" s="224">
        <f t="shared" si="89"/>
        <v>4.3859649122807015E-2</v>
      </c>
      <c r="P264" s="224">
        <f t="shared" si="89"/>
        <v>4.3859649122807015E-2</v>
      </c>
      <c r="Q264" s="224">
        <f t="shared" si="89"/>
        <v>4.3859649122807015E-2</v>
      </c>
      <c r="R264" s="224">
        <f t="shared" si="89"/>
        <v>3.5087719298245612E-2</v>
      </c>
      <c r="S264" s="224">
        <f t="shared" si="89"/>
        <v>2.6666666666666668E-2</v>
      </c>
      <c r="T264" s="224" t="e">
        <f t="shared" si="89"/>
        <v>#DIV/0!</v>
      </c>
      <c r="U264" s="224">
        <f t="shared" si="89"/>
        <v>4.4583333333333329E-2</v>
      </c>
      <c r="V264" s="224">
        <f t="shared" si="89"/>
        <v>2.4285714285714285E-2</v>
      </c>
      <c r="W264" s="224">
        <f t="shared" si="89"/>
        <v>5.2982456140350874E-2</v>
      </c>
      <c r="X264" s="224" t="e">
        <f t="shared" si="89"/>
        <v>#DIV/0!</v>
      </c>
      <c r="Y264" s="224" t="e">
        <f t="shared" si="89"/>
        <v>#DIV/0!</v>
      </c>
      <c r="Z264" s="224" t="e">
        <f t="shared" si="89"/>
        <v>#DIV/0!</v>
      </c>
      <c r="AA264" s="224" t="e">
        <f t="shared" si="89"/>
        <v>#DIV/0!</v>
      </c>
      <c r="AB264" s="224" t="e">
        <f t="shared" si="89"/>
        <v>#DIV/0!</v>
      </c>
      <c r="AC264" s="224" t="e">
        <f t="shared" si="89"/>
        <v>#DIV/0!</v>
      </c>
      <c r="AD264" s="224" t="e">
        <f t="shared" si="89"/>
        <v>#DIV/0!</v>
      </c>
      <c r="AE264" s="224" t="e">
        <f t="shared" si="89"/>
        <v>#DIV/0!</v>
      </c>
      <c r="AF264" s="224" t="e">
        <f t="shared" si="89"/>
        <v>#DIV/0!</v>
      </c>
      <c r="AG264" s="224" t="e">
        <f t="shared" si="89"/>
        <v>#DIV/0!</v>
      </c>
      <c r="AH264" s="224" t="e">
        <f t="shared" si="89"/>
        <v>#DIV/0!</v>
      </c>
      <c r="AI264" s="224" t="e">
        <f t="shared" si="89"/>
        <v>#DIV/0!</v>
      </c>
      <c r="AJ264" s="229" t="e">
        <f t="shared" si="89"/>
        <v>#DIV/0!</v>
      </c>
      <c r="AK264" s="229">
        <f t="shared" si="89"/>
        <v>3.8513238289205699E-2</v>
      </c>
      <c r="AL264" s="293"/>
      <c r="AM264" s="293"/>
      <c r="AN264" s="293"/>
      <c r="AO264" s="293"/>
      <c r="AP264" s="293"/>
      <c r="AQ264" s="293"/>
      <c r="AR264" s="293"/>
      <c r="AS264" s="293"/>
      <c r="AT264" s="293"/>
      <c r="AU264" s="293"/>
      <c r="AV264" s="293"/>
      <c r="AW264" s="293"/>
      <c r="AX264" s="293"/>
      <c r="AY264" s="293"/>
      <c r="AZ264" s="293"/>
      <c r="BA264" s="293"/>
      <c r="BB264" s="293"/>
      <c r="BC264" s="293"/>
      <c r="BD264" s="293"/>
      <c r="BE264" s="293"/>
      <c r="BF264" s="293"/>
      <c r="BG264" s="293"/>
      <c r="BH264" s="293"/>
      <c r="BI264" s="293"/>
      <c r="BJ264" s="293"/>
      <c r="BK264" s="293"/>
      <c r="BL264" s="293"/>
      <c r="BM264" s="293"/>
      <c r="BN264" s="293"/>
      <c r="BO264" s="293"/>
    </row>
    <row r="265" spans="1:67" ht="18.75" customHeight="1" thickBot="1">
      <c r="A265" s="587"/>
      <c r="B265" s="371" t="s">
        <v>96</v>
      </c>
      <c r="C265" s="588"/>
      <c r="D265" s="374" t="s">
        <v>5461</v>
      </c>
      <c r="E265" s="385"/>
      <c r="F265" s="223">
        <f t="shared" ref="F265:AK266" si="90">F238/F$102</f>
        <v>0</v>
      </c>
      <c r="G265" s="224" t="e">
        <f t="shared" si="90"/>
        <v>#DIV/0!</v>
      </c>
      <c r="H265" s="224">
        <f t="shared" si="90"/>
        <v>0</v>
      </c>
      <c r="I265" s="224">
        <f t="shared" si="90"/>
        <v>0</v>
      </c>
      <c r="J265" s="224">
        <f t="shared" si="90"/>
        <v>0</v>
      </c>
      <c r="K265" s="224">
        <f t="shared" si="90"/>
        <v>0</v>
      </c>
      <c r="L265" s="224">
        <f t="shared" si="90"/>
        <v>0</v>
      </c>
      <c r="M265" s="224" t="e">
        <f t="shared" si="90"/>
        <v>#DIV/0!</v>
      </c>
      <c r="N265" s="224">
        <f t="shared" si="90"/>
        <v>0</v>
      </c>
      <c r="O265" s="224">
        <f t="shared" si="90"/>
        <v>0</v>
      </c>
      <c r="P265" s="224">
        <f t="shared" si="90"/>
        <v>3.9473684210526314E-2</v>
      </c>
      <c r="Q265" s="224">
        <f t="shared" si="90"/>
        <v>0</v>
      </c>
      <c r="R265" s="224">
        <f t="shared" si="90"/>
        <v>0</v>
      </c>
      <c r="S265" s="224">
        <f t="shared" si="90"/>
        <v>0</v>
      </c>
      <c r="T265" s="224" t="e">
        <f t="shared" si="90"/>
        <v>#DIV/0!</v>
      </c>
      <c r="U265" s="224">
        <f t="shared" si="90"/>
        <v>0</v>
      </c>
      <c r="V265" s="224">
        <f t="shared" si="90"/>
        <v>0</v>
      </c>
      <c r="W265" s="224">
        <f t="shared" si="90"/>
        <v>0</v>
      </c>
      <c r="X265" s="224" t="e">
        <f t="shared" si="90"/>
        <v>#DIV/0!</v>
      </c>
      <c r="Y265" s="224" t="e">
        <f t="shared" si="90"/>
        <v>#DIV/0!</v>
      </c>
      <c r="Z265" s="224" t="e">
        <f t="shared" si="90"/>
        <v>#DIV/0!</v>
      </c>
      <c r="AA265" s="224" t="e">
        <f t="shared" si="90"/>
        <v>#DIV/0!</v>
      </c>
      <c r="AB265" s="224" t="e">
        <f t="shared" si="90"/>
        <v>#DIV/0!</v>
      </c>
      <c r="AC265" s="224" t="e">
        <f t="shared" si="90"/>
        <v>#DIV/0!</v>
      </c>
      <c r="AD265" s="224" t="e">
        <f t="shared" si="90"/>
        <v>#DIV/0!</v>
      </c>
      <c r="AE265" s="224" t="e">
        <f t="shared" si="90"/>
        <v>#DIV/0!</v>
      </c>
      <c r="AF265" s="224" t="e">
        <f t="shared" si="90"/>
        <v>#DIV/0!</v>
      </c>
      <c r="AG265" s="224" t="e">
        <f t="shared" si="90"/>
        <v>#DIV/0!</v>
      </c>
      <c r="AH265" s="224" t="e">
        <f t="shared" si="90"/>
        <v>#DIV/0!</v>
      </c>
      <c r="AI265" s="224" t="e">
        <f t="shared" si="90"/>
        <v>#DIV/0!</v>
      </c>
      <c r="AJ265" s="229" t="e">
        <f t="shared" si="90"/>
        <v>#DIV/0!</v>
      </c>
      <c r="AK265" s="229">
        <f t="shared" si="90"/>
        <v>3.0549898167006109E-3</v>
      </c>
      <c r="AL265" s="293"/>
      <c r="AM265" s="293"/>
      <c r="AN265" s="293"/>
      <c r="AO265" s="293"/>
      <c r="AP265" s="293"/>
      <c r="AQ265" s="293"/>
      <c r="AR265" s="293"/>
      <c r="AS265" s="293"/>
      <c r="AT265" s="293"/>
      <c r="AU265" s="293"/>
      <c r="AV265" s="293"/>
      <c r="AW265" s="293"/>
      <c r="AX265" s="293"/>
      <c r="AY265" s="293"/>
      <c r="AZ265" s="293"/>
      <c r="BA265" s="293"/>
      <c r="BB265" s="293"/>
      <c r="BC265" s="293"/>
      <c r="BD265" s="293"/>
      <c r="BE265" s="293"/>
      <c r="BF265" s="293"/>
      <c r="BG265" s="293"/>
      <c r="BH265" s="293"/>
      <c r="BI265" s="293"/>
      <c r="BJ265" s="293"/>
      <c r="BK265" s="293"/>
      <c r="BL265" s="293"/>
      <c r="BM265" s="293"/>
      <c r="BN265" s="293"/>
      <c r="BO265" s="293"/>
    </row>
    <row r="266" spans="1:67" ht="18.75" customHeight="1" thickBot="1">
      <c r="A266" s="587"/>
      <c r="B266" s="371" t="s">
        <v>96</v>
      </c>
      <c r="C266" s="588"/>
      <c r="D266" s="374" t="s">
        <v>5462</v>
      </c>
      <c r="E266" s="385"/>
      <c r="F266" s="223">
        <f t="shared" si="90"/>
        <v>0</v>
      </c>
      <c r="G266" s="224" t="e">
        <f t="shared" si="90"/>
        <v>#DIV/0!</v>
      </c>
      <c r="H266" s="224">
        <f t="shared" si="90"/>
        <v>0</v>
      </c>
      <c r="I266" s="224">
        <f t="shared" si="90"/>
        <v>0</v>
      </c>
      <c r="J266" s="224">
        <f t="shared" si="90"/>
        <v>0</v>
      </c>
      <c r="K266" s="224">
        <f t="shared" si="90"/>
        <v>0</v>
      </c>
      <c r="L266" s="224">
        <f t="shared" si="90"/>
        <v>0</v>
      </c>
      <c r="M266" s="224" t="e">
        <f t="shared" si="90"/>
        <v>#DIV/0!</v>
      </c>
      <c r="N266" s="224">
        <f t="shared" si="90"/>
        <v>0</v>
      </c>
      <c r="O266" s="224">
        <f t="shared" si="90"/>
        <v>0</v>
      </c>
      <c r="P266" s="224">
        <f t="shared" si="90"/>
        <v>0</v>
      </c>
      <c r="Q266" s="224">
        <f t="shared" si="90"/>
        <v>0</v>
      </c>
      <c r="R266" s="224">
        <f t="shared" si="90"/>
        <v>0.10526315789473684</v>
      </c>
      <c r="S266" s="224">
        <f t="shared" si="90"/>
        <v>0</v>
      </c>
      <c r="T266" s="224" t="e">
        <f t="shared" si="90"/>
        <v>#DIV/0!</v>
      </c>
      <c r="U266" s="224">
        <f t="shared" si="90"/>
        <v>0</v>
      </c>
      <c r="V266" s="224">
        <f t="shared" si="90"/>
        <v>0.26666666666666666</v>
      </c>
      <c r="W266" s="224">
        <f t="shared" si="90"/>
        <v>5.4122807017543864E-2</v>
      </c>
      <c r="X266" s="224" t="e">
        <f t="shared" si="90"/>
        <v>#DIV/0!</v>
      </c>
      <c r="Y266" s="224" t="e">
        <f t="shared" si="90"/>
        <v>#DIV/0!</v>
      </c>
      <c r="Z266" s="224" t="e">
        <f t="shared" si="90"/>
        <v>#DIV/0!</v>
      </c>
      <c r="AA266" s="224" t="e">
        <f t="shared" si="90"/>
        <v>#DIV/0!</v>
      </c>
      <c r="AB266" s="224" t="e">
        <f t="shared" si="90"/>
        <v>#DIV/0!</v>
      </c>
      <c r="AC266" s="224" t="e">
        <f t="shared" si="90"/>
        <v>#DIV/0!</v>
      </c>
      <c r="AD266" s="224" t="e">
        <f t="shared" si="90"/>
        <v>#DIV/0!</v>
      </c>
      <c r="AE266" s="224" t="e">
        <f t="shared" si="90"/>
        <v>#DIV/0!</v>
      </c>
      <c r="AF266" s="224" t="e">
        <f t="shared" si="90"/>
        <v>#DIV/0!</v>
      </c>
      <c r="AG266" s="224" t="e">
        <f t="shared" si="90"/>
        <v>#DIV/0!</v>
      </c>
      <c r="AH266" s="224" t="e">
        <f t="shared" si="90"/>
        <v>#DIV/0!</v>
      </c>
      <c r="AI266" s="224" t="e">
        <f t="shared" si="90"/>
        <v>#DIV/0!</v>
      </c>
      <c r="AJ266" s="229" t="e">
        <f t="shared" si="90"/>
        <v>#DIV/0!</v>
      </c>
      <c r="AK266" s="229">
        <f t="shared" si="90"/>
        <v>3.1344195519348271E-2</v>
      </c>
      <c r="AL266" s="293"/>
      <c r="AM266" s="293"/>
      <c r="AN266" s="293"/>
      <c r="AO266" s="293"/>
      <c r="AP266" s="293"/>
      <c r="AQ266" s="293"/>
      <c r="AR266" s="293"/>
      <c r="AS266" s="293"/>
      <c r="AT266" s="293"/>
      <c r="AU266" s="293"/>
      <c r="AV266" s="293"/>
      <c r="AW266" s="293"/>
      <c r="AX266" s="293"/>
      <c r="AY266" s="293"/>
      <c r="AZ266" s="293"/>
      <c r="BA266" s="293"/>
      <c r="BB266" s="293"/>
      <c r="BC266" s="293"/>
      <c r="BD266" s="293"/>
      <c r="BE266" s="293"/>
      <c r="BF266" s="293"/>
      <c r="BG266" s="293"/>
      <c r="BH266" s="293"/>
      <c r="BI266" s="293"/>
      <c r="BJ266" s="293"/>
      <c r="BK266" s="293"/>
      <c r="BL266" s="293"/>
      <c r="BM266" s="293"/>
      <c r="BN266" s="293"/>
      <c r="BO266" s="293"/>
    </row>
    <row r="267" spans="1:67" ht="18.75" customHeight="1" thickBot="1">
      <c r="A267" s="587"/>
      <c r="B267" s="371" t="s">
        <v>96</v>
      </c>
      <c r="C267" s="588"/>
      <c r="D267" s="374" t="s">
        <v>4210</v>
      </c>
      <c r="E267" s="385"/>
      <c r="F267" s="223">
        <f t="shared" ref="F267:AK267" si="91">F240/F$102</f>
        <v>0</v>
      </c>
      <c r="G267" s="224" t="e">
        <f t="shared" si="91"/>
        <v>#DIV/0!</v>
      </c>
      <c r="H267" s="224">
        <f t="shared" si="91"/>
        <v>0</v>
      </c>
      <c r="I267" s="224">
        <f t="shared" si="91"/>
        <v>0</v>
      </c>
      <c r="J267" s="224">
        <f t="shared" si="91"/>
        <v>0</v>
      </c>
      <c r="K267" s="224">
        <f t="shared" si="91"/>
        <v>0</v>
      </c>
      <c r="L267" s="224">
        <f t="shared" si="91"/>
        <v>0</v>
      </c>
      <c r="M267" s="224" t="e">
        <f t="shared" si="91"/>
        <v>#DIV/0!</v>
      </c>
      <c r="N267" s="224">
        <f t="shared" si="91"/>
        <v>0</v>
      </c>
      <c r="O267" s="224">
        <f t="shared" si="91"/>
        <v>0</v>
      </c>
      <c r="P267" s="224">
        <f t="shared" si="91"/>
        <v>0</v>
      </c>
      <c r="Q267" s="224">
        <f t="shared" si="91"/>
        <v>0</v>
      </c>
      <c r="R267" s="224">
        <f t="shared" si="91"/>
        <v>0</v>
      </c>
      <c r="S267" s="224">
        <f t="shared" si="91"/>
        <v>0</v>
      </c>
      <c r="T267" s="224" t="e">
        <f t="shared" si="91"/>
        <v>#DIV/0!</v>
      </c>
      <c r="U267" s="224">
        <f t="shared" si="91"/>
        <v>0</v>
      </c>
      <c r="V267" s="224">
        <f t="shared" si="91"/>
        <v>0</v>
      </c>
      <c r="W267" s="224">
        <f t="shared" si="91"/>
        <v>0</v>
      </c>
      <c r="X267" s="224" t="e">
        <f t="shared" si="91"/>
        <v>#DIV/0!</v>
      </c>
      <c r="Y267" s="224" t="e">
        <f t="shared" si="91"/>
        <v>#DIV/0!</v>
      </c>
      <c r="Z267" s="224" t="e">
        <f t="shared" si="91"/>
        <v>#DIV/0!</v>
      </c>
      <c r="AA267" s="224" t="e">
        <f t="shared" si="91"/>
        <v>#DIV/0!</v>
      </c>
      <c r="AB267" s="224" t="e">
        <f t="shared" si="91"/>
        <v>#DIV/0!</v>
      </c>
      <c r="AC267" s="224" t="e">
        <f t="shared" si="91"/>
        <v>#DIV/0!</v>
      </c>
      <c r="AD267" s="224" t="e">
        <f t="shared" si="91"/>
        <v>#DIV/0!</v>
      </c>
      <c r="AE267" s="224" t="e">
        <f t="shared" si="91"/>
        <v>#DIV/0!</v>
      </c>
      <c r="AF267" s="224" t="e">
        <f t="shared" si="91"/>
        <v>#DIV/0!</v>
      </c>
      <c r="AG267" s="224" t="e">
        <f t="shared" si="91"/>
        <v>#DIV/0!</v>
      </c>
      <c r="AH267" s="224" t="e">
        <f t="shared" si="91"/>
        <v>#DIV/0!</v>
      </c>
      <c r="AI267" s="224" t="e">
        <f t="shared" si="91"/>
        <v>#DIV/0!</v>
      </c>
      <c r="AJ267" s="229" t="e">
        <f t="shared" si="91"/>
        <v>#DIV/0!</v>
      </c>
      <c r="AK267" s="229">
        <f t="shared" si="91"/>
        <v>0</v>
      </c>
      <c r="AL267" s="293"/>
      <c r="AM267" s="293"/>
      <c r="AN267" s="293"/>
      <c r="AO267" s="293"/>
      <c r="AP267" s="293"/>
      <c r="AQ267" s="293"/>
      <c r="AR267" s="293"/>
      <c r="AS267" s="293"/>
      <c r="AT267" s="293"/>
      <c r="AU267" s="293"/>
      <c r="AV267" s="293"/>
      <c r="AW267" s="293"/>
      <c r="AX267" s="293"/>
      <c r="AY267" s="293"/>
      <c r="AZ267" s="293"/>
      <c r="BA267" s="293"/>
      <c r="BB267" s="293"/>
      <c r="BC267" s="293"/>
      <c r="BD267" s="293"/>
      <c r="BE267" s="293"/>
      <c r="BF267" s="293"/>
      <c r="BG267" s="293"/>
      <c r="BH267" s="293"/>
      <c r="BI267" s="293"/>
      <c r="BJ267" s="293"/>
      <c r="BK267" s="293"/>
      <c r="BL267" s="293"/>
      <c r="BM267" s="293"/>
      <c r="BN267" s="293"/>
      <c r="BO267" s="293"/>
    </row>
    <row r="268" spans="1:67" ht="18.75" customHeight="1" thickBot="1">
      <c r="A268" s="587"/>
      <c r="B268" s="371" t="s">
        <v>96</v>
      </c>
      <c r="C268" s="588"/>
      <c r="D268" s="374" t="s">
        <v>4226</v>
      </c>
      <c r="E268" s="385"/>
      <c r="F268" s="223">
        <f t="shared" ref="F268:AK268" si="92">F241/F$102</f>
        <v>4.0277777777777783E-4</v>
      </c>
      <c r="G268" s="224" t="e">
        <f t="shared" si="92"/>
        <v>#DIV/0!</v>
      </c>
      <c r="H268" s="224">
        <f t="shared" si="92"/>
        <v>3.9189189189189194E-4</v>
      </c>
      <c r="I268" s="224">
        <f t="shared" si="92"/>
        <v>3.3918128654970766E-4</v>
      </c>
      <c r="J268" s="224">
        <f t="shared" si="92"/>
        <v>4.2397660818713456E-4</v>
      </c>
      <c r="K268" s="224">
        <f t="shared" si="92"/>
        <v>3.3918128654970766E-4</v>
      </c>
      <c r="L268" s="224">
        <f t="shared" si="92"/>
        <v>3.0982905982905986E-4</v>
      </c>
      <c r="M268" s="224" t="e">
        <f t="shared" si="92"/>
        <v>#DIV/0!</v>
      </c>
      <c r="N268" s="224">
        <f t="shared" si="92"/>
        <v>3.020833333333334E-4</v>
      </c>
      <c r="O268" s="224">
        <f t="shared" si="92"/>
        <v>4.2397660818713456E-4</v>
      </c>
      <c r="P268" s="224">
        <f t="shared" si="92"/>
        <v>4.2397660818713461E-4</v>
      </c>
      <c r="Q268" s="224">
        <f t="shared" si="92"/>
        <v>4.2397660818713456E-4</v>
      </c>
      <c r="R268" s="224">
        <f t="shared" si="92"/>
        <v>4.2397660818713461E-4</v>
      </c>
      <c r="S268" s="224">
        <f t="shared" si="92"/>
        <v>7.7333333333333345E-4</v>
      </c>
      <c r="T268" s="224" t="e">
        <f t="shared" si="92"/>
        <v>#DIV/0!</v>
      </c>
      <c r="U268" s="224">
        <f t="shared" si="92"/>
        <v>5.0347222222222232E-4</v>
      </c>
      <c r="V268" s="224">
        <f t="shared" si="92"/>
        <v>0</v>
      </c>
      <c r="W268" s="224">
        <f t="shared" si="92"/>
        <v>0</v>
      </c>
      <c r="X268" s="224" t="e">
        <f t="shared" si="92"/>
        <v>#DIV/0!</v>
      </c>
      <c r="Y268" s="224" t="e">
        <f t="shared" si="92"/>
        <v>#DIV/0!</v>
      </c>
      <c r="Z268" s="224" t="e">
        <f t="shared" si="92"/>
        <v>#DIV/0!</v>
      </c>
      <c r="AA268" s="224" t="e">
        <f t="shared" si="92"/>
        <v>#DIV/0!</v>
      </c>
      <c r="AB268" s="224" t="e">
        <f t="shared" si="92"/>
        <v>#DIV/0!</v>
      </c>
      <c r="AC268" s="224" t="e">
        <f t="shared" si="92"/>
        <v>#DIV/0!</v>
      </c>
      <c r="AD268" s="224" t="e">
        <f t="shared" si="92"/>
        <v>#DIV/0!</v>
      </c>
      <c r="AE268" s="224" t="e">
        <f t="shared" si="92"/>
        <v>#DIV/0!</v>
      </c>
      <c r="AF268" s="224" t="e">
        <f t="shared" si="92"/>
        <v>#DIV/0!</v>
      </c>
      <c r="AG268" s="224" t="e">
        <f t="shared" si="92"/>
        <v>#DIV/0!</v>
      </c>
      <c r="AH268" s="224" t="e">
        <f t="shared" si="92"/>
        <v>#DIV/0!</v>
      </c>
      <c r="AI268" s="224" t="e">
        <f t="shared" si="92"/>
        <v>#DIV/0!</v>
      </c>
      <c r="AJ268" s="229" t="e">
        <f t="shared" si="92"/>
        <v>#DIV/0!</v>
      </c>
      <c r="AK268" s="229">
        <f t="shared" si="92"/>
        <v>3.5437881873727093E-4</v>
      </c>
      <c r="AL268" s="293"/>
      <c r="AM268" s="293"/>
      <c r="AN268" s="293"/>
      <c r="AO268" s="293"/>
      <c r="AP268" s="293"/>
      <c r="AQ268" s="293"/>
      <c r="AR268" s="293"/>
      <c r="AS268" s="293"/>
      <c r="AT268" s="293"/>
      <c r="AU268" s="293"/>
      <c r="AV268" s="293"/>
      <c r="AW268" s="293"/>
      <c r="AX268" s="293"/>
      <c r="AY268" s="293"/>
      <c r="AZ268" s="293"/>
      <c r="BA268" s="293"/>
      <c r="BB268" s="293"/>
      <c r="BC268" s="293"/>
      <c r="BD268" s="293"/>
      <c r="BE268" s="293"/>
      <c r="BF268" s="293"/>
      <c r="BG268" s="293"/>
      <c r="BH268" s="293"/>
      <c r="BI268" s="293"/>
      <c r="BJ268" s="293"/>
      <c r="BK268" s="293"/>
      <c r="BL268" s="293"/>
      <c r="BM268" s="293"/>
      <c r="BN268" s="293"/>
      <c r="BO268" s="293"/>
    </row>
    <row r="269" spans="1:67" ht="18.75" customHeight="1" thickBot="1">
      <c r="A269" s="587"/>
      <c r="B269" s="371" t="s">
        <v>96</v>
      </c>
      <c r="C269" s="588"/>
      <c r="D269" s="374" t="s">
        <v>4211</v>
      </c>
      <c r="E269" s="385"/>
      <c r="F269" s="223">
        <f t="shared" ref="F269:AK269" si="93">F242/F$102</f>
        <v>5.208333333333333E-3</v>
      </c>
      <c r="G269" s="224" t="e">
        <f t="shared" si="93"/>
        <v>#DIV/0!</v>
      </c>
      <c r="H269" s="224">
        <f t="shared" si="93"/>
        <v>9.0090090090090089E-3</v>
      </c>
      <c r="I269" s="224">
        <f t="shared" si="93"/>
        <v>8.771929824561403E-3</v>
      </c>
      <c r="J269" s="224">
        <f t="shared" si="93"/>
        <v>8.771929824561403E-3</v>
      </c>
      <c r="K269" s="224">
        <f t="shared" si="93"/>
        <v>8.771929824561403E-3</v>
      </c>
      <c r="L269" s="224">
        <f t="shared" si="93"/>
        <v>1.282051282051282E-2</v>
      </c>
      <c r="M269" s="224" t="e">
        <f t="shared" si="93"/>
        <v>#DIV/0!</v>
      </c>
      <c r="N269" s="224">
        <f t="shared" si="93"/>
        <v>1.0416666666666666E-2</v>
      </c>
      <c r="O269" s="224">
        <f t="shared" si="93"/>
        <v>8.771929824561403E-3</v>
      </c>
      <c r="P269" s="224">
        <f t="shared" si="93"/>
        <v>4.3859649122807015E-3</v>
      </c>
      <c r="Q269" s="224">
        <f t="shared" si="93"/>
        <v>4.3859649122807015E-3</v>
      </c>
      <c r="R269" s="224">
        <f t="shared" si="93"/>
        <v>4.3859649122807015E-3</v>
      </c>
      <c r="S269" s="224">
        <f t="shared" si="93"/>
        <v>6.6666666666666671E-3</v>
      </c>
      <c r="T269" s="224" t="e">
        <f t="shared" si="93"/>
        <v>#DIV/0!</v>
      </c>
      <c r="U269" s="224">
        <f t="shared" si="93"/>
        <v>1.0416666666666666E-2</v>
      </c>
      <c r="V269" s="224">
        <f t="shared" si="93"/>
        <v>9.5238095238095247E-3</v>
      </c>
      <c r="W269" s="224">
        <f t="shared" si="93"/>
        <v>8.771929824561403E-3</v>
      </c>
      <c r="X269" s="224" t="e">
        <f t="shared" si="93"/>
        <v>#DIV/0!</v>
      </c>
      <c r="Y269" s="224" t="e">
        <f t="shared" si="93"/>
        <v>#DIV/0!</v>
      </c>
      <c r="Z269" s="224" t="e">
        <f t="shared" si="93"/>
        <v>#DIV/0!</v>
      </c>
      <c r="AA269" s="224" t="e">
        <f t="shared" si="93"/>
        <v>#DIV/0!</v>
      </c>
      <c r="AB269" s="224" t="e">
        <f t="shared" si="93"/>
        <v>#DIV/0!</v>
      </c>
      <c r="AC269" s="224" t="e">
        <f t="shared" si="93"/>
        <v>#DIV/0!</v>
      </c>
      <c r="AD269" s="224" t="e">
        <f t="shared" si="93"/>
        <v>#DIV/0!</v>
      </c>
      <c r="AE269" s="224" t="e">
        <f t="shared" si="93"/>
        <v>#DIV/0!</v>
      </c>
      <c r="AF269" s="224" t="e">
        <f t="shared" si="93"/>
        <v>#DIV/0!</v>
      </c>
      <c r="AG269" s="224" t="e">
        <f t="shared" si="93"/>
        <v>#DIV/0!</v>
      </c>
      <c r="AH269" s="224" t="e">
        <f t="shared" si="93"/>
        <v>#DIV/0!</v>
      </c>
      <c r="AI269" s="224" t="e">
        <f t="shared" si="93"/>
        <v>#DIV/0!</v>
      </c>
      <c r="AJ269" s="229" t="e">
        <f t="shared" si="93"/>
        <v>#DIV/0!</v>
      </c>
      <c r="AK269" s="229">
        <f t="shared" si="93"/>
        <v>7.8071961982348944E-3</v>
      </c>
      <c r="AL269" s="293"/>
      <c r="AM269" s="293"/>
      <c r="AN269" s="293"/>
      <c r="AO269" s="293"/>
      <c r="AP269" s="293"/>
      <c r="AQ269" s="293"/>
      <c r="AR269" s="293"/>
      <c r="AS269" s="293"/>
      <c r="AT269" s="293"/>
      <c r="AU269" s="293"/>
      <c r="AV269" s="293"/>
      <c r="AW269" s="293"/>
      <c r="AX269" s="293"/>
      <c r="AY269" s="293"/>
      <c r="AZ269" s="293"/>
      <c r="BA269" s="293"/>
      <c r="BB269" s="293"/>
      <c r="BC269" s="293"/>
      <c r="BD269" s="293"/>
      <c r="BE269" s="293"/>
      <c r="BF269" s="293"/>
      <c r="BG269" s="293"/>
      <c r="BH269" s="293"/>
      <c r="BI269" s="293"/>
      <c r="BJ269" s="293"/>
      <c r="BK269" s="293"/>
      <c r="BL269" s="293"/>
      <c r="BM269" s="293"/>
      <c r="BN269" s="293"/>
      <c r="BO269" s="293"/>
    </row>
    <row r="270" spans="1:67" ht="18.75" customHeight="1" thickBot="1">
      <c r="A270" s="587"/>
      <c r="B270" s="371" t="s">
        <v>96</v>
      </c>
      <c r="C270" s="588"/>
      <c r="D270" s="374" t="s">
        <v>4212</v>
      </c>
      <c r="E270" s="385"/>
      <c r="F270" s="223">
        <f t="shared" ref="F270:AK270" si="94">F243/F$102</f>
        <v>1.0416666666666666E-2</v>
      </c>
      <c r="G270" s="224" t="e">
        <f t="shared" si="94"/>
        <v>#DIV/0!</v>
      </c>
      <c r="H270" s="224">
        <f t="shared" si="94"/>
        <v>9.0090090090090089E-3</v>
      </c>
      <c r="I270" s="224">
        <f t="shared" si="94"/>
        <v>8.771929824561403E-3</v>
      </c>
      <c r="J270" s="224">
        <f t="shared" si="94"/>
        <v>8.771929824561403E-3</v>
      </c>
      <c r="K270" s="224">
        <f t="shared" si="94"/>
        <v>8.771929824561403E-3</v>
      </c>
      <c r="L270" s="224">
        <f t="shared" si="94"/>
        <v>1.282051282051282E-2</v>
      </c>
      <c r="M270" s="224" t="e">
        <f t="shared" si="94"/>
        <v>#DIV/0!</v>
      </c>
      <c r="N270" s="224">
        <f t="shared" si="94"/>
        <v>1.0416666666666666E-2</v>
      </c>
      <c r="O270" s="224">
        <f t="shared" si="94"/>
        <v>8.771929824561403E-3</v>
      </c>
      <c r="P270" s="224">
        <f t="shared" si="94"/>
        <v>8.771929824561403E-3</v>
      </c>
      <c r="Q270" s="224">
        <f t="shared" si="94"/>
        <v>8.771929824561403E-3</v>
      </c>
      <c r="R270" s="224">
        <f t="shared" si="94"/>
        <v>8.771929824561403E-3</v>
      </c>
      <c r="S270" s="224">
        <f t="shared" si="94"/>
        <v>1.3333333333333334E-2</v>
      </c>
      <c r="T270" s="224" t="e">
        <f t="shared" si="94"/>
        <v>#DIV/0!</v>
      </c>
      <c r="U270" s="224">
        <f t="shared" si="94"/>
        <v>1.0416666666666666E-2</v>
      </c>
      <c r="V270" s="224">
        <f t="shared" si="94"/>
        <v>9.5238095238095247E-3</v>
      </c>
      <c r="W270" s="224">
        <f t="shared" si="94"/>
        <v>8.771929824561403E-3</v>
      </c>
      <c r="X270" s="224" t="e">
        <f t="shared" si="94"/>
        <v>#DIV/0!</v>
      </c>
      <c r="Y270" s="224" t="e">
        <f t="shared" si="94"/>
        <v>#DIV/0!</v>
      </c>
      <c r="Z270" s="224" t="e">
        <f t="shared" si="94"/>
        <v>#DIV/0!</v>
      </c>
      <c r="AA270" s="224" t="e">
        <f t="shared" si="94"/>
        <v>#DIV/0!</v>
      </c>
      <c r="AB270" s="224" t="e">
        <f t="shared" si="94"/>
        <v>#DIV/0!</v>
      </c>
      <c r="AC270" s="224" t="e">
        <f t="shared" si="94"/>
        <v>#DIV/0!</v>
      </c>
      <c r="AD270" s="224" t="e">
        <f t="shared" si="94"/>
        <v>#DIV/0!</v>
      </c>
      <c r="AE270" s="224" t="e">
        <f t="shared" si="94"/>
        <v>#DIV/0!</v>
      </c>
      <c r="AF270" s="224" t="e">
        <f t="shared" si="94"/>
        <v>#DIV/0!</v>
      </c>
      <c r="AG270" s="224" t="e">
        <f t="shared" si="94"/>
        <v>#DIV/0!</v>
      </c>
      <c r="AH270" s="224" t="e">
        <f t="shared" si="94"/>
        <v>#DIV/0!</v>
      </c>
      <c r="AI270" s="224" t="e">
        <f t="shared" si="94"/>
        <v>#DIV/0!</v>
      </c>
      <c r="AJ270" s="229" t="e">
        <f t="shared" si="94"/>
        <v>#DIV/0!</v>
      </c>
      <c r="AK270" s="229">
        <f t="shared" si="94"/>
        <v>9.5044127630685669E-3</v>
      </c>
      <c r="AL270" s="293"/>
      <c r="AM270" s="293"/>
      <c r="AN270" s="293"/>
      <c r="AO270" s="293"/>
      <c r="AP270" s="293"/>
      <c r="AQ270" s="293"/>
      <c r="AR270" s="293"/>
      <c r="AS270" s="293"/>
      <c r="AT270" s="293"/>
      <c r="AU270" s="293"/>
      <c r="AV270" s="293"/>
      <c r="AW270" s="293"/>
      <c r="AX270" s="293"/>
      <c r="AY270" s="293"/>
      <c r="AZ270" s="293"/>
      <c r="BA270" s="293"/>
      <c r="BB270" s="293"/>
      <c r="BC270" s="293"/>
      <c r="BD270" s="293"/>
      <c r="BE270" s="293"/>
      <c r="BF270" s="293"/>
      <c r="BG270" s="293"/>
      <c r="BH270" s="293"/>
      <c r="BI270" s="293"/>
      <c r="BJ270" s="293"/>
      <c r="BK270" s="293"/>
      <c r="BL270" s="293"/>
      <c r="BM270" s="293"/>
      <c r="BN270" s="293"/>
      <c r="BO270" s="293"/>
    </row>
    <row r="271" spans="1:67" ht="18.75" customHeight="1" thickBot="1">
      <c r="A271" s="587"/>
      <c r="B271" s="371" t="s">
        <v>96</v>
      </c>
      <c r="C271" s="588"/>
      <c r="D271" s="374" t="s">
        <v>28</v>
      </c>
      <c r="E271" s="385"/>
      <c r="F271" s="223">
        <f t="shared" ref="F271:AK271" si="95">F244/F$102</f>
        <v>1.0416666666666666E-2</v>
      </c>
      <c r="G271" s="224" t="e">
        <f t="shared" si="95"/>
        <v>#DIV/0!</v>
      </c>
      <c r="H271" s="224">
        <f t="shared" si="95"/>
        <v>9.0090090090090089E-3</v>
      </c>
      <c r="I271" s="224">
        <f t="shared" si="95"/>
        <v>8.771929824561403E-3</v>
      </c>
      <c r="J271" s="224">
        <f t="shared" si="95"/>
        <v>8.771929824561403E-3</v>
      </c>
      <c r="K271" s="224">
        <f t="shared" si="95"/>
        <v>8.771929824561403E-3</v>
      </c>
      <c r="L271" s="224">
        <f t="shared" si="95"/>
        <v>1.6025641025641024E-2</v>
      </c>
      <c r="M271" s="224" t="e">
        <f t="shared" si="95"/>
        <v>#DIV/0!</v>
      </c>
      <c r="N271" s="224">
        <f t="shared" si="95"/>
        <v>1.0416666666666666E-2</v>
      </c>
      <c r="O271" s="224">
        <f t="shared" si="95"/>
        <v>8.771929824561403E-3</v>
      </c>
      <c r="P271" s="224">
        <f t="shared" si="95"/>
        <v>8.771929824561403E-3</v>
      </c>
      <c r="Q271" s="224">
        <f t="shared" si="95"/>
        <v>8.771929824561403E-3</v>
      </c>
      <c r="R271" s="224">
        <f t="shared" si="95"/>
        <v>8.771929824561403E-3</v>
      </c>
      <c r="S271" s="224">
        <f t="shared" si="95"/>
        <v>8.7999999999999988E-3</v>
      </c>
      <c r="T271" s="224" t="e">
        <f t="shared" si="95"/>
        <v>#DIV/0!</v>
      </c>
      <c r="U271" s="224">
        <f t="shared" si="95"/>
        <v>1.0416666666666666E-2</v>
      </c>
      <c r="V271" s="224">
        <f t="shared" si="95"/>
        <v>9.5238095238095247E-3</v>
      </c>
      <c r="W271" s="224">
        <f t="shared" si="95"/>
        <v>8.771929824561403E-3</v>
      </c>
      <c r="X271" s="224" t="e">
        <f t="shared" si="95"/>
        <v>#DIV/0!</v>
      </c>
      <c r="Y271" s="224" t="e">
        <f t="shared" si="95"/>
        <v>#DIV/0!</v>
      </c>
      <c r="Z271" s="224" t="e">
        <f t="shared" si="95"/>
        <v>#DIV/0!</v>
      </c>
      <c r="AA271" s="224" t="e">
        <f t="shared" si="95"/>
        <v>#DIV/0!</v>
      </c>
      <c r="AB271" s="224" t="e">
        <f t="shared" si="95"/>
        <v>#DIV/0!</v>
      </c>
      <c r="AC271" s="224" t="e">
        <f t="shared" si="95"/>
        <v>#DIV/0!</v>
      </c>
      <c r="AD271" s="224" t="e">
        <f t="shared" si="95"/>
        <v>#DIV/0!</v>
      </c>
      <c r="AE271" s="224" t="e">
        <f t="shared" si="95"/>
        <v>#DIV/0!</v>
      </c>
      <c r="AF271" s="224" t="e">
        <f t="shared" si="95"/>
        <v>#DIV/0!</v>
      </c>
      <c r="AG271" s="224" t="e">
        <f t="shared" si="95"/>
        <v>#DIV/0!</v>
      </c>
      <c r="AH271" s="224" t="e">
        <f t="shared" si="95"/>
        <v>#DIV/0!</v>
      </c>
      <c r="AI271" s="224" t="e">
        <f t="shared" si="95"/>
        <v>#DIV/0!</v>
      </c>
      <c r="AJ271" s="229" t="e">
        <f t="shared" si="95"/>
        <v>#DIV/0!</v>
      </c>
      <c r="AK271" s="229">
        <f t="shared" si="95"/>
        <v>9.4433129667345541E-3</v>
      </c>
      <c r="AL271" s="293"/>
      <c r="AM271" s="293"/>
      <c r="AN271" s="293"/>
      <c r="AO271" s="293"/>
      <c r="AP271" s="293"/>
      <c r="AQ271" s="293"/>
      <c r="AR271" s="293"/>
      <c r="AS271" s="293"/>
      <c r="AT271" s="293"/>
      <c r="AU271" s="293"/>
      <c r="AV271" s="293"/>
      <c r="AW271" s="293"/>
      <c r="AX271" s="293"/>
      <c r="AY271" s="293"/>
      <c r="AZ271" s="293"/>
      <c r="BA271" s="293"/>
      <c r="BB271" s="293"/>
      <c r="BC271" s="293"/>
      <c r="BD271" s="293"/>
      <c r="BE271" s="293"/>
      <c r="BF271" s="293"/>
      <c r="BG271" s="293"/>
      <c r="BH271" s="293"/>
      <c r="BI271" s="293"/>
      <c r="BJ271" s="293"/>
      <c r="BK271" s="293"/>
      <c r="BL271" s="293"/>
      <c r="BM271" s="293"/>
      <c r="BN271" s="293"/>
      <c r="BO271" s="293"/>
    </row>
    <row r="272" spans="1:67" ht="18.75" customHeight="1" thickBot="1">
      <c r="A272" s="587"/>
      <c r="B272" s="371" t="s">
        <v>96</v>
      </c>
      <c r="C272" s="588"/>
      <c r="D272" s="374" t="s">
        <v>4227</v>
      </c>
      <c r="E272" s="385"/>
      <c r="F272" s="223">
        <f t="shared" ref="F272:AK272" si="96">F245/F$102</f>
        <v>0</v>
      </c>
      <c r="G272" s="224" t="e">
        <f t="shared" si="96"/>
        <v>#DIV/0!</v>
      </c>
      <c r="H272" s="224">
        <f t="shared" si="96"/>
        <v>0</v>
      </c>
      <c r="I272" s="224">
        <f t="shared" si="96"/>
        <v>0</v>
      </c>
      <c r="J272" s="224">
        <f t="shared" si="96"/>
        <v>0</v>
      </c>
      <c r="K272" s="224">
        <f t="shared" si="96"/>
        <v>0</v>
      </c>
      <c r="L272" s="224">
        <f t="shared" si="96"/>
        <v>0</v>
      </c>
      <c r="M272" s="224" t="e">
        <f t="shared" si="96"/>
        <v>#DIV/0!</v>
      </c>
      <c r="N272" s="224">
        <f t="shared" si="96"/>
        <v>0</v>
      </c>
      <c r="O272" s="224">
        <f t="shared" si="96"/>
        <v>0</v>
      </c>
      <c r="P272" s="224">
        <f t="shared" si="96"/>
        <v>1.1052631578947368E-2</v>
      </c>
      <c r="Q272" s="224">
        <f t="shared" si="96"/>
        <v>0</v>
      </c>
      <c r="R272" s="224">
        <f t="shared" si="96"/>
        <v>0</v>
      </c>
      <c r="S272" s="224">
        <f t="shared" si="96"/>
        <v>0</v>
      </c>
      <c r="T272" s="224" t="e">
        <f t="shared" si="96"/>
        <v>#DIV/0!</v>
      </c>
      <c r="U272" s="224">
        <f t="shared" si="96"/>
        <v>0</v>
      </c>
      <c r="V272" s="224">
        <f t="shared" si="96"/>
        <v>0</v>
      </c>
      <c r="W272" s="224">
        <f t="shared" si="96"/>
        <v>0</v>
      </c>
      <c r="X272" s="224" t="e">
        <f t="shared" si="96"/>
        <v>#DIV/0!</v>
      </c>
      <c r="Y272" s="224" t="e">
        <f t="shared" si="96"/>
        <v>#DIV/0!</v>
      </c>
      <c r="Z272" s="224" t="e">
        <f t="shared" si="96"/>
        <v>#DIV/0!</v>
      </c>
      <c r="AA272" s="224" t="e">
        <f t="shared" si="96"/>
        <v>#DIV/0!</v>
      </c>
      <c r="AB272" s="224" t="e">
        <f t="shared" si="96"/>
        <v>#DIV/0!</v>
      </c>
      <c r="AC272" s="224" t="e">
        <f t="shared" si="96"/>
        <v>#DIV/0!</v>
      </c>
      <c r="AD272" s="224" t="e">
        <f t="shared" si="96"/>
        <v>#DIV/0!</v>
      </c>
      <c r="AE272" s="224" t="e">
        <f t="shared" si="96"/>
        <v>#DIV/0!</v>
      </c>
      <c r="AF272" s="224" t="e">
        <f t="shared" si="96"/>
        <v>#DIV/0!</v>
      </c>
      <c r="AG272" s="224" t="e">
        <f t="shared" si="96"/>
        <v>#DIV/0!</v>
      </c>
      <c r="AH272" s="224" t="e">
        <f t="shared" si="96"/>
        <v>#DIV/0!</v>
      </c>
      <c r="AI272" s="224" t="e">
        <f t="shared" si="96"/>
        <v>#DIV/0!</v>
      </c>
      <c r="AJ272" s="229" t="e">
        <f t="shared" si="96"/>
        <v>#DIV/0!</v>
      </c>
      <c r="AK272" s="229">
        <f t="shared" si="96"/>
        <v>8.5539714867617102E-4</v>
      </c>
      <c r="AL272" s="293"/>
      <c r="AM272" s="293"/>
      <c r="AN272" s="293"/>
      <c r="AO272" s="293"/>
      <c r="AP272" s="293"/>
      <c r="AQ272" s="293"/>
      <c r="AR272" s="293"/>
      <c r="AS272" s="293"/>
      <c r="AT272" s="293"/>
      <c r="AU272" s="293"/>
      <c r="AV272" s="293"/>
      <c r="AW272" s="293"/>
      <c r="AX272" s="293"/>
      <c r="AY272" s="293"/>
      <c r="AZ272" s="293"/>
      <c r="BA272" s="293"/>
      <c r="BB272" s="293"/>
      <c r="BC272" s="293"/>
      <c r="BD272" s="293"/>
      <c r="BE272" s="293"/>
      <c r="BF272" s="293"/>
      <c r="BG272" s="293"/>
      <c r="BH272" s="293"/>
      <c r="BI272" s="293"/>
      <c r="BJ272" s="293"/>
      <c r="BK272" s="293"/>
      <c r="BL272" s="293"/>
      <c r="BM272" s="293"/>
      <c r="BN272" s="293"/>
      <c r="BO272" s="293"/>
    </row>
    <row r="273" spans="1:67" ht="18.75" customHeight="1" thickBot="1">
      <c r="A273" s="587"/>
      <c r="B273" s="371" t="s">
        <v>96</v>
      </c>
      <c r="C273" s="588"/>
      <c r="D273" s="386"/>
      <c r="E273" s="387"/>
      <c r="F273" s="225">
        <f t="shared" ref="F273:AK273" si="97">F246/F$102</f>
        <v>0</v>
      </c>
      <c r="G273" s="226" t="e">
        <f t="shared" si="97"/>
        <v>#DIV/0!</v>
      </c>
      <c r="H273" s="226">
        <f t="shared" si="97"/>
        <v>0</v>
      </c>
      <c r="I273" s="226">
        <f t="shared" si="97"/>
        <v>0</v>
      </c>
      <c r="J273" s="226">
        <f t="shared" si="97"/>
        <v>0</v>
      </c>
      <c r="K273" s="226">
        <f t="shared" si="97"/>
        <v>0</v>
      </c>
      <c r="L273" s="226">
        <f t="shared" si="97"/>
        <v>0</v>
      </c>
      <c r="M273" s="226" t="e">
        <f t="shared" si="97"/>
        <v>#DIV/0!</v>
      </c>
      <c r="N273" s="226">
        <f t="shared" si="97"/>
        <v>0</v>
      </c>
      <c r="O273" s="226">
        <f t="shared" si="97"/>
        <v>0</v>
      </c>
      <c r="P273" s="226">
        <f t="shared" si="97"/>
        <v>0</v>
      </c>
      <c r="Q273" s="226">
        <f t="shared" si="97"/>
        <v>0</v>
      </c>
      <c r="R273" s="226">
        <f t="shared" si="97"/>
        <v>0</v>
      </c>
      <c r="S273" s="226">
        <f t="shared" si="97"/>
        <v>0</v>
      </c>
      <c r="T273" s="226" t="e">
        <f t="shared" si="97"/>
        <v>#DIV/0!</v>
      </c>
      <c r="U273" s="226">
        <f t="shared" si="97"/>
        <v>0</v>
      </c>
      <c r="V273" s="226">
        <f t="shared" si="97"/>
        <v>0</v>
      </c>
      <c r="W273" s="226">
        <f t="shared" si="97"/>
        <v>0</v>
      </c>
      <c r="X273" s="226" t="e">
        <f t="shared" si="97"/>
        <v>#DIV/0!</v>
      </c>
      <c r="Y273" s="226" t="e">
        <f t="shared" si="97"/>
        <v>#DIV/0!</v>
      </c>
      <c r="Z273" s="226" t="e">
        <f t="shared" si="97"/>
        <v>#DIV/0!</v>
      </c>
      <c r="AA273" s="226" t="e">
        <f t="shared" si="97"/>
        <v>#DIV/0!</v>
      </c>
      <c r="AB273" s="226" t="e">
        <f t="shared" si="97"/>
        <v>#DIV/0!</v>
      </c>
      <c r="AC273" s="226" t="e">
        <f t="shared" si="97"/>
        <v>#DIV/0!</v>
      </c>
      <c r="AD273" s="226" t="e">
        <f t="shared" si="97"/>
        <v>#DIV/0!</v>
      </c>
      <c r="AE273" s="226" t="e">
        <f t="shared" si="97"/>
        <v>#DIV/0!</v>
      </c>
      <c r="AF273" s="226" t="e">
        <f t="shared" si="97"/>
        <v>#DIV/0!</v>
      </c>
      <c r="AG273" s="226" t="e">
        <f t="shared" si="97"/>
        <v>#DIV/0!</v>
      </c>
      <c r="AH273" s="226" t="e">
        <f t="shared" si="97"/>
        <v>#DIV/0!</v>
      </c>
      <c r="AI273" s="226" t="e">
        <f t="shared" si="97"/>
        <v>#DIV/0!</v>
      </c>
      <c r="AJ273" s="230" t="e">
        <f t="shared" si="97"/>
        <v>#DIV/0!</v>
      </c>
      <c r="AK273" s="230">
        <f t="shared" si="97"/>
        <v>0</v>
      </c>
      <c r="AL273" s="293"/>
      <c r="AM273" s="293"/>
      <c r="AN273" s="293"/>
      <c r="AO273" s="293"/>
      <c r="AP273" s="293"/>
      <c r="AQ273" s="293"/>
      <c r="AR273" s="293"/>
      <c r="AS273" s="293"/>
      <c r="AT273" s="293"/>
      <c r="AU273" s="293"/>
      <c r="AV273" s="293"/>
      <c r="AW273" s="293"/>
      <c r="AX273" s="293"/>
      <c r="AY273" s="293"/>
      <c r="AZ273" s="293"/>
      <c r="BA273" s="293"/>
      <c r="BB273" s="293"/>
      <c r="BC273" s="293"/>
      <c r="BD273" s="293"/>
      <c r="BE273" s="293"/>
      <c r="BF273" s="293"/>
      <c r="BG273" s="293"/>
      <c r="BH273" s="293"/>
      <c r="BI273" s="293"/>
      <c r="BJ273" s="293"/>
      <c r="BK273" s="293"/>
      <c r="BL273" s="293"/>
      <c r="BM273" s="293"/>
      <c r="BN273" s="293"/>
      <c r="BO273" s="293"/>
    </row>
    <row r="275" spans="1:67">
      <c r="C275" s="287" t="s">
        <v>3</v>
      </c>
    </row>
    <row r="276" spans="1:67">
      <c r="F276" s="287">
        <v>1</v>
      </c>
      <c r="G276" s="287">
        <v>2</v>
      </c>
      <c r="H276" s="287">
        <v>3</v>
      </c>
      <c r="I276" s="287">
        <v>4</v>
      </c>
      <c r="J276" s="287">
        <v>5</v>
      </c>
      <c r="K276" s="287">
        <v>6</v>
      </c>
      <c r="L276" s="287">
        <v>7</v>
      </c>
      <c r="M276" s="287">
        <v>8</v>
      </c>
      <c r="N276" s="287">
        <v>9</v>
      </c>
      <c r="O276" s="287">
        <v>10</v>
      </c>
      <c r="P276" s="287">
        <v>11</v>
      </c>
      <c r="Q276" s="287">
        <v>12</v>
      </c>
      <c r="R276" s="287">
        <v>13</v>
      </c>
      <c r="S276" s="287">
        <v>14</v>
      </c>
      <c r="T276" s="287">
        <v>15</v>
      </c>
      <c r="U276" s="287">
        <v>16</v>
      </c>
      <c r="V276" s="287">
        <v>17</v>
      </c>
      <c r="W276" s="287">
        <v>18</v>
      </c>
      <c r="X276" s="287">
        <v>19</v>
      </c>
      <c r="Y276" s="287">
        <v>20</v>
      </c>
      <c r="Z276" s="287">
        <v>21</v>
      </c>
      <c r="AA276" s="287">
        <v>22</v>
      </c>
      <c r="AB276" s="287">
        <v>23</v>
      </c>
      <c r="AC276" s="287">
        <v>24</v>
      </c>
      <c r="AD276" s="287">
        <v>25</v>
      </c>
      <c r="AE276" s="287">
        <v>26</v>
      </c>
      <c r="AF276" s="287">
        <v>27</v>
      </c>
      <c r="AG276" s="287">
        <v>28</v>
      </c>
      <c r="AH276" s="287">
        <v>29</v>
      </c>
      <c r="AI276" s="287">
        <v>30</v>
      </c>
      <c r="AJ276" s="287">
        <v>31</v>
      </c>
      <c r="AK276" s="287" t="s">
        <v>97</v>
      </c>
    </row>
    <row r="277" spans="1:67">
      <c r="C277" t="s">
        <v>98</v>
      </c>
      <c r="E277" s="287" t="s">
        <v>4224</v>
      </c>
      <c r="F277" s="388">
        <f t="shared" ref="F277:AK277" si="98">+$E$103</f>
        <v>0.85</v>
      </c>
      <c r="G277" s="388">
        <f t="shared" si="98"/>
        <v>0.85</v>
      </c>
      <c r="H277" s="388">
        <f t="shared" si="98"/>
        <v>0.85</v>
      </c>
      <c r="I277" s="388">
        <f t="shared" si="98"/>
        <v>0.85</v>
      </c>
      <c r="J277" s="388">
        <f t="shared" si="98"/>
        <v>0.85</v>
      </c>
      <c r="K277" s="388">
        <f t="shared" si="98"/>
        <v>0.85</v>
      </c>
      <c r="L277" s="388">
        <f t="shared" si="98"/>
        <v>0.85</v>
      </c>
      <c r="M277" s="388">
        <f t="shared" si="98"/>
        <v>0.85</v>
      </c>
      <c r="N277" s="388">
        <f t="shared" si="98"/>
        <v>0.85</v>
      </c>
      <c r="O277" s="388">
        <f t="shared" si="98"/>
        <v>0.85</v>
      </c>
      <c r="P277" s="388">
        <f t="shared" si="98"/>
        <v>0.85</v>
      </c>
      <c r="Q277" s="388">
        <f t="shared" si="98"/>
        <v>0.85</v>
      </c>
      <c r="R277" s="388">
        <f t="shared" si="98"/>
        <v>0.85</v>
      </c>
      <c r="S277" s="388">
        <f t="shared" si="98"/>
        <v>0.85</v>
      </c>
      <c r="T277" s="388">
        <f t="shared" si="98"/>
        <v>0.85</v>
      </c>
      <c r="U277" s="388">
        <f t="shared" si="98"/>
        <v>0.85</v>
      </c>
      <c r="V277" s="388">
        <f t="shared" si="98"/>
        <v>0.85</v>
      </c>
      <c r="W277" s="388">
        <f t="shared" si="98"/>
        <v>0.85</v>
      </c>
      <c r="X277" s="388">
        <f t="shared" si="98"/>
        <v>0.85</v>
      </c>
      <c r="Y277" s="388">
        <f t="shared" si="98"/>
        <v>0.85</v>
      </c>
      <c r="Z277" s="388">
        <f t="shared" si="98"/>
        <v>0.85</v>
      </c>
      <c r="AA277" s="388">
        <f t="shared" si="98"/>
        <v>0.85</v>
      </c>
      <c r="AB277" s="388">
        <f t="shared" si="98"/>
        <v>0.85</v>
      </c>
      <c r="AC277" s="388">
        <f t="shared" si="98"/>
        <v>0.85</v>
      </c>
      <c r="AD277" s="388">
        <f t="shared" si="98"/>
        <v>0.85</v>
      </c>
      <c r="AE277" s="388">
        <f t="shared" si="98"/>
        <v>0.85</v>
      </c>
      <c r="AF277" s="388">
        <f t="shared" si="98"/>
        <v>0.85</v>
      </c>
      <c r="AG277" s="388">
        <f t="shared" si="98"/>
        <v>0.85</v>
      </c>
      <c r="AH277" s="388">
        <f t="shared" si="98"/>
        <v>0.85</v>
      </c>
      <c r="AI277" s="388">
        <f t="shared" si="98"/>
        <v>0.85</v>
      </c>
      <c r="AJ277" s="388">
        <f t="shared" si="98"/>
        <v>0.85</v>
      </c>
      <c r="AK277" s="388">
        <f t="shared" si="98"/>
        <v>0.85</v>
      </c>
    </row>
    <row r="278" spans="1:67">
      <c r="C278" t="s">
        <v>3</v>
      </c>
      <c r="E278" s="287" t="s">
        <v>4225</v>
      </c>
      <c r="F278" s="389">
        <f>+F107</f>
        <v>0.88251562500000014</v>
      </c>
      <c r="G278" s="389" t="e">
        <f t="shared" ref="G278:AK278" si="99">+G107</f>
        <v>#DIV/0!</v>
      </c>
      <c r="H278" s="389">
        <f t="shared" si="99"/>
        <v>0.9027972972972973</v>
      </c>
      <c r="I278" s="389">
        <f t="shared" si="99"/>
        <v>0.91282894736842102</v>
      </c>
      <c r="J278" s="389">
        <f t="shared" si="99"/>
        <v>0.8934868421052633</v>
      </c>
      <c r="K278" s="389">
        <f t="shared" si="99"/>
        <v>0.87307894736842118</v>
      </c>
      <c r="L278" s="389">
        <f t="shared" si="99"/>
        <v>0.83123076923076922</v>
      </c>
      <c r="M278" s="389" t="e">
        <f t="shared" si="99"/>
        <v>#DIV/0!</v>
      </c>
      <c r="N278" s="389">
        <f t="shared" si="99"/>
        <v>0.87909375000000023</v>
      </c>
      <c r="O278" s="389">
        <f t="shared" si="99"/>
        <v>0.87580263157894744</v>
      </c>
      <c r="P278" s="389">
        <f t="shared" si="99"/>
        <v>0.86376315789473701</v>
      </c>
      <c r="Q278" s="389">
        <f t="shared" si="99"/>
        <v>0.8574078947368422</v>
      </c>
      <c r="R278" s="389">
        <f t="shared" si="99"/>
        <v>0.82121052631578961</v>
      </c>
      <c r="S278" s="389">
        <f t="shared" si="99"/>
        <v>0.93384</v>
      </c>
      <c r="T278" s="389" t="e">
        <f t="shared" si="99"/>
        <v>#DIV/0!</v>
      </c>
      <c r="U278" s="389">
        <f t="shared" si="99"/>
        <v>0.92371875000000003</v>
      </c>
      <c r="V278" s="389">
        <f t="shared" si="99"/>
        <v>0.65884285714285717</v>
      </c>
      <c r="W278" s="389">
        <f t="shared" si="99"/>
        <v>0.84896052631578955</v>
      </c>
      <c r="X278" s="389" t="e">
        <f t="shared" si="99"/>
        <v>#DIV/0!</v>
      </c>
      <c r="Y278" s="389" t="e">
        <f t="shared" si="99"/>
        <v>#DIV/0!</v>
      </c>
      <c r="Z278" s="389" t="e">
        <f t="shared" si="99"/>
        <v>#DIV/0!</v>
      </c>
      <c r="AA278" s="389" t="e">
        <f t="shared" si="99"/>
        <v>#DIV/0!</v>
      </c>
      <c r="AB278" s="389" t="e">
        <f t="shared" si="99"/>
        <v>#DIV/0!</v>
      </c>
      <c r="AC278" s="389" t="e">
        <f t="shared" si="99"/>
        <v>#DIV/0!</v>
      </c>
      <c r="AD278" s="389" t="e">
        <f t="shared" si="99"/>
        <v>#DIV/0!</v>
      </c>
      <c r="AE278" s="389" t="e">
        <f t="shared" si="99"/>
        <v>#DIV/0!</v>
      </c>
      <c r="AF278" s="389" t="e">
        <f t="shared" si="99"/>
        <v>#DIV/0!</v>
      </c>
      <c r="AG278" s="389" t="e">
        <f t="shared" si="99"/>
        <v>#DIV/0!</v>
      </c>
      <c r="AH278" s="389" t="e">
        <f t="shared" si="99"/>
        <v>#DIV/0!</v>
      </c>
      <c r="AI278" s="389" t="e">
        <f t="shared" si="99"/>
        <v>#DIV/0!</v>
      </c>
      <c r="AJ278" s="389" t="e">
        <f t="shared" si="99"/>
        <v>#DIV/0!</v>
      </c>
      <c r="AK278" s="389">
        <f t="shared" si="99"/>
        <v>0.86043788187372716</v>
      </c>
    </row>
    <row r="279" spans="1:67">
      <c r="C279"/>
      <c r="E279" s="287" t="s">
        <v>89</v>
      </c>
      <c r="F279" s="389">
        <f>F262</f>
        <v>0</v>
      </c>
      <c r="G279" s="389" t="e">
        <f t="shared" ref="G279:AK279" si="100">G262</f>
        <v>#DIV/0!</v>
      </c>
      <c r="H279" s="389">
        <f t="shared" si="100"/>
        <v>1.3513513513513514E-2</v>
      </c>
      <c r="I279" s="389">
        <f t="shared" si="100"/>
        <v>0</v>
      </c>
      <c r="J279" s="389">
        <f t="shared" si="100"/>
        <v>0</v>
      </c>
      <c r="K279" s="389">
        <f t="shared" si="100"/>
        <v>2.6315789473684209E-2</v>
      </c>
      <c r="L279" s="389">
        <f t="shared" si="100"/>
        <v>8.9487179487179477E-2</v>
      </c>
      <c r="M279" s="389" t="e">
        <f t="shared" si="100"/>
        <v>#DIV/0!</v>
      </c>
      <c r="N279" s="389">
        <f t="shared" si="100"/>
        <v>0</v>
      </c>
      <c r="O279" s="389">
        <f t="shared" si="100"/>
        <v>3.2631578947368421E-2</v>
      </c>
      <c r="P279" s="389">
        <f t="shared" si="100"/>
        <v>0</v>
      </c>
      <c r="Q279" s="389">
        <f t="shared" si="100"/>
        <v>0</v>
      </c>
      <c r="R279" s="389">
        <f t="shared" si="100"/>
        <v>0</v>
      </c>
      <c r="S279" s="389">
        <f t="shared" si="100"/>
        <v>0</v>
      </c>
      <c r="T279" s="389" t="e">
        <f t="shared" si="100"/>
        <v>#DIV/0!</v>
      </c>
      <c r="U279" s="389">
        <f t="shared" si="100"/>
        <v>0</v>
      </c>
      <c r="V279" s="389">
        <f t="shared" si="100"/>
        <v>0</v>
      </c>
      <c r="W279" s="389">
        <f t="shared" si="100"/>
        <v>0</v>
      </c>
      <c r="X279" s="389" t="e">
        <f t="shared" si="100"/>
        <v>#DIV/0!</v>
      </c>
      <c r="Y279" s="389" t="e">
        <f t="shared" si="100"/>
        <v>#DIV/0!</v>
      </c>
      <c r="Z279" s="389" t="e">
        <f t="shared" si="100"/>
        <v>#DIV/0!</v>
      </c>
      <c r="AA279" s="389" t="e">
        <f t="shared" si="100"/>
        <v>#DIV/0!</v>
      </c>
      <c r="AB279" s="389" t="e">
        <f t="shared" si="100"/>
        <v>#DIV/0!</v>
      </c>
      <c r="AC279" s="389" t="e">
        <f t="shared" si="100"/>
        <v>#DIV/0!</v>
      </c>
      <c r="AD279" s="389" t="e">
        <f t="shared" si="100"/>
        <v>#DIV/0!</v>
      </c>
      <c r="AE279" s="389" t="e">
        <f t="shared" si="100"/>
        <v>#DIV/0!</v>
      </c>
      <c r="AF279" s="389" t="e">
        <f t="shared" si="100"/>
        <v>#DIV/0!</v>
      </c>
      <c r="AG279" s="389" t="e">
        <f t="shared" si="100"/>
        <v>#DIV/0!</v>
      </c>
      <c r="AH279" s="389" t="e">
        <f t="shared" si="100"/>
        <v>#DIV/0!</v>
      </c>
      <c r="AI279" s="389" t="e">
        <f t="shared" si="100"/>
        <v>#DIV/0!</v>
      </c>
      <c r="AJ279" s="389" t="e">
        <f t="shared" si="100"/>
        <v>#DIV/0!</v>
      </c>
      <c r="AK279" s="389">
        <f t="shared" si="100"/>
        <v>1.0319076714188731E-2</v>
      </c>
    </row>
    <row r="280" spans="1:67">
      <c r="C280"/>
      <c r="E280" s="287" t="s">
        <v>90</v>
      </c>
      <c r="F280" s="389">
        <f t="shared" ref="F280:AK280" si="101">F263</f>
        <v>4.9374999999999995E-2</v>
      </c>
      <c r="G280" s="389" t="e">
        <f t="shared" si="101"/>
        <v>#DIV/0!</v>
      </c>
      <c r="H280" s="389">
        <f t="shared" si="101"/>
        <v>2.0270270270270271E-2</v>
      </c>
      <c r="I280" s="389">
        <f t="shared" si="101"/>
        <v>2.5438596491228069E-2</v>
      </c>
      <c r="J280" s="389">
        <f t="shared" si="101"/>
        <v>4.4649122807017542E-2</v>
      </c>
      <c r="K280" s="389">
        <f t="shared" si="101"/>
        <v>3.8859649122807018E-2</v>
      </c>
      <c r="L280" s="389">
        <f t="shared" si="101"/>
        <v>1.1666666666666665E-2</v>
      </c>
      <c r="M280" s="389" t="e">
        <f t="shared" si="101"/>
        <v>#DIV/0!</v>
      </c>
      <c r="N280" s="389">
        <f t="shared" si="101"/>
        <v>2.6875E-2</v>
      </c>
      <c r="O280" s="389">
        <f t="shared" si="101"/>
        <v>2.0964912280701752E-2</v>
      </c>
      <c r="P280" s="389">
        <f t="shared" si="101"/>
        <v>1.9473684210526317E-2</v>
      </c>
      <c r="Q280" s="389">
        <f t="shared" si="101"/>
        <v>7.6403508771929821E-2</v>
      </c>
      <c r="R280" s="389">
        <f t="shared" si="101"/>
        <v>1.6052631578947367E-2</v>
      </c>
      <c r="S280" s="389">
        <f t="shared" si="101"/>
        <v>0.01</v>
      </c>
      <c r="T280" s="389" t="e">
        <f t="shared" si="101"/>
        <v>#DIV/0!</v>
      </c>
      <c r="U280" s="389">
        <f t="shared" si="101"/>
        <v>0</v>
      </c>
      <c r="V280" s="389">
        <f t="shared" si="101"/>
        <v>2.1619047619047618E-2</v>
      </c>
      <c r="W280" s="389">
        <f t="shared" si="101"/>
        <v>1.7543859649122806E-2</v>
      </c>
      <c r="X280" s="389" t="e">
        <f t="shared" si="101"/>
        <v>#DIV/0!</v>
      </c>
      <c r="Y280" s="389" t="e">
        <f t="shared" si="101"/>
        <v>#DIV/0!</v>
      </c>
      <c r="Z280" s="389" t="e">
        <f t="shared" si="101"/>
        <v>#DIV/0!</v>
      </c>
      <c r="AA280" s="389" t="e">
        <f t="shared" si="101"/>
        <v>#DIV/0!</v>
      </c>
      <c r="AB280" s="389" t="e">
        <f t="shared" si="101"/>
        <v>#DIV/0!</v>
      </c>
      <c r="AC280" s="389" t="e">
        <f t="shared" si="101"/>
        <v>#DIV/0!</v>
      </c>
      <c r="AD280" s="389" t="e">
        <f t="shared" si="101"/>
        <v>#DIV/0!</v>
      </c>
      <c r="AE280" s="389" t="e">
        <f t="shared" si="101"/>
        <v>#DIV/0!</v>
      </c>
      <c r="AF280" s="389" t="e">
        <f t="shared" si="101"/>
        <v>#DIV/0!</v>
      </c>
      <c r="AG280" s="389" t="e">
        <f t="shared" si="101"/>
        <v>#DIV/0!</v>
      </c>
      <c r="AH280" s="389" t="e">
        <f t="shared" si="101"/>
        <v>#DIV/0!</v>
      </c>
      <c r="AI280" s="389" t="e">
        <f t="shared" si="101"/>
        <v>#DIV/0!</v>
      </c>
      <c r="AJ280" s="389" t="e">
        <f t="shared" si="101"/>
        <v>#DIV/0!</v>
      </c>
      <c r="AK280" s="389">
        <f t="shared" si="101"/>
        <v>2.8363883231500343E-2</v>
      </c>
    </row>
    <row r="281" spans="1:67">
      <c r="C281"/>
      <c r="E281" s="287" t="s">
        <v>4209</v>
      </c>
      <c r="F281" s="389">
        <f t="shared" ref="F281:AK281" si="102">F264</f>
        <v>4.1666666666666664E-2</v>
      </c>
      <c r="G281" s="389" t="e">
        <f t="shared" si="102"/>
        <v>#DIV/0!</v>
      </c>
      <c r="H281" s="389">
        <f t="shared" si="102"/>
        <v>3.6036036036036036E-2</v>
      </c>
      <c r="I281" s="389">
        <f t="shared" si="102"/>
        <v>3.5087719298245612E-2</v>
      </c>
      <c r="J281" s="389">
        <f t="shared" si="102"/>
        <v>3.5087719298245612E-2</v>
      </c>
      <c r="K281" s="389">
        <f t="shared" si="102"/>
        <v>3.5087719298245612E-2</v>
      </c>
      <c r="L281" s="389">
        <f t="shared" si="102"/>
        <v>2.564102564102564E-2</v>
      </c>
      <c r="M281" s="389" t="e">
        <f t="shared" si="102"/>
        <v>#DIV/0!</v>
      </c>
      <c r="N281" s="389">
        <f t="shared" si="102"/>
        <v>6.25E-2</v>
      </c>
      <c r="O281" s="389">
        <f t="shared" si="102"/>
        <v>4.3859649122807015E-2</v>
      </c>
      <c r="P281" s="389">
        <f t="shared" si="102"/>
        <v>4.3859649122807015E-2</v>
      </c>
      <c r="Q281" s="389">
        <f t="shared" si="102"/>
        <v>4.3859649122807015E-2</v>
      </c>
      <c r="R281" s="389">
        <f t="shared" si="102"/>
        <v>3.5087719298245612E-2</v>
      </c>
      <c r="S281" s="389">
        <f t="shared" si="102"/>
        <v>2.6666666666666668E-2</v>
      </c>
      <c r="T281" s="389" t="e">
        <f t="shared" si="102"/>
        <v>#DIV/0!</v>
      </c>
      <c r="U281" s="389">
        <f t="shared" si="102"/>
        <v>4.4583333333333329E-2</v>
      </c>
      <c r="V281" s="389">
        <f t="shared" si="102"/>
        <v>2.4285714285714285E-2</v>
      </c>
      <c r="W281" s="389">
        <f t="shared" si="102"/>
        <v>5.2982456140350874E-2</v>
      </c>
      <c r="X281" s="389" t="e">
        <f t="shared" si="102"/>
        <v>#DIV/0!</v>
      </c>
      <c r="Y281" s="389" t="e">
        <f t="shared" si="102"/>
        <v>#DIV/0!</v>
      </c>
      <c r="Z281" s="389" t="e">
        <f t="shared" si="102"/>
        <v>#DIV/0!</v>
      </c>
      <c r="AA281" s="389" t="e">
        <f t="shared" si="102"/>
        <v>#DIV/0!</v>
      </c>
      <c r="AB281" s="389" t="e">
        <f t="shared" si="102"/>
        <v>#DIV/0!</v>
      </c>
      <c r="AC281" s="389" t="e">
        <f t="shared" si="102"/>
        <v>#DIV/0!</v>
      </c>
      <c r="AD281" s="389" t="e">
        <f t="shared" si="102"/>
        <v>#DIV/0!</v>
      </c>
      <c r="AE281" s="389" t="e">
        <f t="shared" si="102"/>
        <v>#DIV/0!</v>
      </c>
      <c r="AF281" s="389" t="e">
        <f t="shared" si="102"/>
        <v>#DIV/0!</v>
      </c>
      <c r="AG281" s="389" t="e">
        <f t="shared" si="102"/>
        <v>#DIV/0!</v>
      </c>
      <c r="AH281" s="389" t="e">
        <f t="shared" si="102"/>
        <v>#DIV/0!</v>
      </c>
      <c r="AI281" s="389" t="e">
        <f t="shared" si="102"/>
        <v>#DIV/0!</v>
      </c>
      <c r="AJ281" s="389" t="e">
        <f t="shared" si="102"/>
        <v>#DIV/0!</v>
      </c>
      <c r="AK281" s="389">
        <f t="shared" si="102"/>
        <v>3.8513238289205699E-2</v>
      </c>
    </row>
    <row r="282" spans="1:67">
      <c r="C282"/>
      <c r="E282" s="287" t="s">
        <v>5461</v>
      </c>
      <c r="F282" s="389">
        <f t="shared" ref="F282:AK283" si="103">F265</f>
        <v>0</v>
      </c>
      <c r="G282" s="389" t="e">
        <f t="shared" si="103"/>
        <v>#DIV/0!</v>
      </c>
      <c r="H282" s="389">
        <f t="shared" si="103"/>
        <v>0</v>
      </c>
      <c r="I282" s="389">
        <f t="shared" si="103"/>
        <v>0</v>
      </c>
      <c r="J282" s="389">
        <f t="shared" si="103"/>
        <v>0</v>
      </c>
      <c r="K282" s="389">
        <f t="shared" si="103"/>
        <v>0</v>
      </c>
      <c r="L282" s="389">
        <f t="shared" si="103"/>
        <v>0</v>
      </c>
      <c r="M282" s="389" t="e">
        <f t="shared" si="103"/>
        <v>#DIV/0!</v>
      </c>
      <c r="N282" s="389">
        <f t="shared" si="103"/>
        <v>0</v>
      </c>
      <c r="O282" s="389">
        <f t="shared" si="103"/>
        <v>0</v>
      </c>
      <c r="P282" s="389">
        <f t="shared" si="103"/>
        <v>3.9473684210526314E-2</v>
      </c>
      <c r="Q282" s="389">
        <f t="shared" si="103"/>
        <v>0</v>
      </c>
      <c r="R282" s="389">
        <f t="shared" si="103"/>
        <v>0</v>
      </c>
      <c r="S282" s="389">
        <f t="shared" si="103"/>
        <v>0</v>
      </c>
      <c r="T282" s="389" t="e">
        <f t="shared" si="103"/>
        <v>#DIV/0!</v>
      </c>
      <c r="U282" s="389">
        <f t="shared" si="103"/>
        <v>0</v>
      </c>
      <c r="V282" s="389">
        <f t="shared" si="103"/>
        <v>0</v>
      </c>
      <c r="W282" s="389">
        <f t="shared" si="103"/>
        <v>0</v>
      </c>
      <c r="X282" s="389" t="e">
        <f t="shared" si="103"/>
        <v>#DIV/0!</v>
      </c>
      <c r="Y282" s="389" t="e">
        <f t="shared" si="103"/>
        <v>#DIV/0!</v>
      </c>
      <c r="Z282" s="389" t="e">
        <f t="shared" si="103"/>
        <v>#DIV/0!</v>
      </c>
      <c r="AA282" s="389" t="e">
        <f t="shared" si="103"/>
        <v>#DIV/0!</v>
      </c>
      <c r="AB282" s="389" t="e">
        <f t="shared" si="103"/>
        <v>#DIV/0!</v>
      </c>
      <c r="AC282" s="389" t="e">
        <f t="shared" si="103"/>
        <v>#DIV/0!</v>
      </c>
      <c r="AD282" s="389" t="e">
        <f t="shared" si="103"/>
        <v>#DIV/0!</v>
      </c>
      <c r="AE282" s="389" t="e">
        <f t="shared" si="103"/>
        <v>#DIV/0!</v>
      </c>
      <c r="AF282" s="389" t="e">
        <f t="shared" si="103"/>
        <v>#DIV/0!</v>
      </c>
      <c r="AG282" s="389" t="e">
        <f t="shared" si="103"/>
        <v>#DIV/0!</v>
      </c>
      <c r="AH282" s="389" t="e">
        <f t="shared" si="103"/>
        <v>#DIV/0!</v>
      </c>
      <c r="AI282" s="389" t="e">
        <f t="shared" si="103"/>
        <v>#DIV/0!</v>
      </c>
      <c r="AJ282" s="389" t="e">
        <f t="shared" si="103"/>
        <v>#DIV/0!</v>
      </c>
      <c r="AK282" s="389">
        <f t="shared" si="103"/>
        <v>3.0549898167006109E-3</v>
      </c>
    </row>
    <row r="283" spans="1:67">
      <c r="C283"/>
      <c r="E283" s="287" t="s">
        <v>5462</v>
      </c>
      <c r="F283" s="389">
        <f t="shared" si="103"/>
        <v>0</v>
      </c>
      <c r="G283" s="389" t="e">
        <f t="shared" si="103"/>
        <v>#DIV/0!</v>
      </c>
      <c r="H283" s="389">
        <f t="shared" si="103"/>
        <v>0</v>
      </c>
      <c r="I283" s="389">
        <f t="shared" si="103"/>
        <v>0</v>
      </c>
      <c r="J283" s="389">
        <f t="shared" si="103"/>
        <v>0</v>
      </c>
      <c r="K283" s="389">
        <f t="shared" si="103"/>
        <v>0</v>
      </c>
      <c r="L283" s="389">
        <f t="shared" si="103"/>
        <v>0</v>
      </c>
      <c r="M283" s="389" t="e">
        <f t="shared" si="103"/>
        <v>#DIV/0!</v>
      </c>
      <c r="N283" s="389">
        <f t="shared" si="103"/>
        <v>0</v>
      </c>
      <c r="O283" s="389">
        <f t="shared" si="103"/>
        <v>0</v>
      </c>
      <c r="P283" s="389">
        <f t="shared" si="103"/>
        <v>0</v>
      </c>
      <c r="Q283" s="389">
        <f t="shared" si="103"/>
        <v>0</v>
      </c>
      <c r="R283" s="389">
        <f t="shared" si="103"/>
        <v>0.10526315789473684</v>
      </c>
      <c r="S283" s="389">
        <f t="shared" si="103"/>
        <v>0</v>
      </c>
      <c r="T283" s="389" t="e">
        <f t="shared" si="103"/>
        <v>#DIV/0!</v>
      </c>
      <c r="U283" s="389">
        <f t="shared" si="103"/>
        <v>0</v>
      </c>
      <c r="V283" s="389">
        <f t="shared" si="103"/>
        <v>0.26666666666666666</v>
      </c>
      <c r="W283" s="389">
        <f t="shared" si="103"/>
        <v>5.4122807017543864E-2</v>
      </c>
      <c r="X283" s="389" t="e">
        <f t="shared" si="103"/>
        <v>#DIV/0!</v>
      </c>
      <c r="Y283" s="389" t="e">
        <f t="shared" si="103"/>
        <v>#DIV/0!</v>
      </c>
      <c r="Z283" s="389" t="e">
        <f t="shared" si="103"/>
        <v>#DIV/0!</v>
      </c>
      <c r="AA283" s="389" t="e">
        <f t="shared" si="103"/>
        <v>#DIV/0!</v>
      </c>
      <c r="AB283" s="389" t="e">
        <f t="shared" si="103"/>
        <v>#DIV/0!</v>
      </c>
      <c r="AC283" s="389" t="e">
        <f t="shared" si="103"/>
        <v>#DIV/0!</v>
      </c>
      <c r="AD283" s="389" t="e">
        <f t="shared" si="103"/>
        <v>#DIV/0!</v>
      </c>
      <c r="AE283" s="389" t="e">
        <f t="shared" si="103"/>
        <v>#DIV/0!</v>
      </c>
      <c r="AF283" s="389" t="e">
        <f t="shared" si="103"/>
        <v>#DIV/0!</v>
      </c>
      <c r="AG283" s="389" t="e">
        <f t="shared" si="103"/>
        <v>#DIV/0!</v>
      </c>
      <c r="AH283" s="389" t="e">
        <f t="shared" si="103"/>
        <v>#DIV/0!</v>
      </c>
      <c r="AI283" s="389" t="e">
        <f t="shared" si="103"/>
        <v>#DIV/0!</v>
      </c>
      <c r="AJ283" s="389" t="e">
        <f t="shared" si="103"/>
        <v>#DIV/0!</v>
      </c>
      <c r="AK283" s="389">
        <f t="shared" si="103"/>
        <v>3.1344195519348271E-2</v>
      </c>
    </row>
    <row r="284" spans="1:67">
      <c r="C284"/>
      <c r="E284" s="287" t="s">
        <v>4210</v>
      </c>
      <c r="F284" s="389">
        <f t="shared" ref="F284:AK284" si="104">F267</f>
        <v>0</v>
      </c>
      <c r="G284" s="389" t="e">
        <f t="shared" si="104"/>
        <v>#DIV/0!</v>
      </c>
      <c r="H284" s="389">
        <f t="shared" si="104"/>
        <v>0</v>
      </c>
      <c r="I284" s="389">
        <f t="shared" si="104"/>
        <v>0</v>
      </c>
      <c r="J284" s="389">
        <f t="shared" si="104"/>
        <v>0</v>
      </c>
      <c r="K284" s="389">
        <f t="shared" si="104"/>
        <v>0</v>
      </c>
      <c r="L284" s="389">
        <f t="shared" si="104"/>
        <v>0</v>
      </c>
      <c r="M284" s="389" t="e">
        <f t="shared" si="104"/>
        <v>#DIV/0!</v>
      </c>
      <c r="N284" s="389">
        <f t="shared" si="104"/>
        <v>0</v>
      </c>
      <c r="O284" s="389">
        <f t="shared" si="104"/>
        <v>0</v>
      </c>
      <c r="P284" s="389">
        <f t="shared" si="104"/>
        <v>0</v>
      </c>
      <c r="Q284" s="389">
        <f t="shared" si="104"/>
        <v>0</v>
      </c>
      <c r="R284" s="389">
        <f t="shared" si="104"/>
        <v>0</v>
      </c>
      <c r="S284" s="389">
        <f t="shared" si="104"/>
        <v>0</v>
      </c>
      <c r="T284" s="389" t="e">
        <f t="shared" si="104"/>
        <v>#DIV/0!</v>
      </c>
      <c r="U284" s="389">
        <f t="shared" si="104"/>
        <v>0</v>
      </c>
      <c r="V284" s="389">
        <f t="shared" si="104"/>
        <v>0</v>
      </c>
      <c r="W284" s="389">
        <f t="shared" si="104"/>
        <v>0</v>
      </c>
      <c r="X284" s="389" t="e">
        <f t="shared" si="104"/>
        <v>#DIV/0!</v>
      </c>
      <c r="Y284" s="389" t="e">
        <f t="shared" si="104"/>
        <v>#DIV/0!</v>
      </c>
      <c r="Z284" s="389" t="e">
        <f t="shared" si="104"/>
        <v>#DIV/0!</v>
      </c>
      <c r="AA284" s="389" t="e">
        <f t="shared" si="104"/>
        <v>#DIV/0!</v>
      </c>
      <c r="AB284" s="389" t="e">
        <f t="shared" si="104"/>
        <v>#DIV/0!</v>
      </c>
      <c r="AC284" s="389" t="e">
        <f t="shared" si="104"/>
        <v>#DIV/0!</v>
      </c>
      <c r="AD284" s="389" t="e">
        <f t="shared" si="104"/>
        <v>#DIV/0!</v>
      </c>
      <c r="AE284" s="389" t="e">
        <f t="shared" si="104"/>
        <v>#DIV/0!</v>
      </c>
      <c r="AF284" s="389" t="e">
        <f t="shared" si="104"/>
        <v>#DIV/0!</v>
      </c>
      <c r="AG284" s="389" t="e">
        <f t="shared" si="104"/>
        <v>#DIV/0!</v>
      </c>
      <c r="AH284" s="389" t="e">
        <f t="shared" si="104"/>
        <v>#DIV/0!</v>
      </c>
      <c r="AI284" s="389" t="e">
        <f t="shared" si="104"/>
        <v>#DIV/0!</v>
      </c>
      <c r="AJ284" s="389" t="e">
        <f t="shared" si="104"/>
        <v>#DIV/0!</v>
      </c>
      <c r="AK284" s="389">
        <f t="shared" si="104"/>
        <v>0</v>
      </c>
    </row>
    <row r="285" spans="1:67">
      <c r="C285"/>
      <c r="E285" s="390" t="s">
        <v>4226</v>
      </c>
      <c r="F285" s="389">
        <f t="shared" ref="F285:AK285" si="105">F268</f>
        <v>4.0277777777777783E-4</v>
      </c>
      <c r="G285" s="389" t="e">
        <f t="shared" si="105"/>
        <v>#DIV/0!</v>
      </c>
      <c r="H285" s="389">
        <f t="shared" si="105"/>
        <v>3.9189189189189194E-4</v>
      </c>
      <c r="I285" s="389">
        <f t="shared" si="105"/>
        <v>3.3918128654970766E-4</v>
      </c>
      <c r="J285" s="389">
        <f t="shared" si="105"/>
        <v>4.2397660818713456E-4</v>
      </c>
      <c r="K285" s="389">
        <f t="shared" si="105"/>
        <v>3.3918128654970766E-4</v>
      </c>
      <c r="L285" s="389">
        <f t="shared" si="105"/>
        <v>3.0982905982905986E-4</v>
      </c>
      <c r="M285" s="389" t="e">
        <f t="shared" si="105"/>
        <v>#DIV/0!</v>
      </c>
      <c r="N285" s="389">
        <f t="shared" si="105"/>
        <v>3.020833333333334E-4</v>
      </c>
      <c r="O285" s="389">
        <f t="shared" si="105"/>
        <v>4.2397660818713456E-4</v>
      </c>
      <c r="P285" s="389">
        <f t="shared" si="105"/>
        <v>4.2397660818713461E-4</v>
      </c>
      <c r="Q285" s="389">
        <f t="shared" si="105"/>
        <v>4.2397660818713456E-4</v>
      </c>
      <c r="R285" s="389">
        <f t="shared" si="105"/>
        <v>4.2397660818713461E-4</v>
      </c>
      <c r="S285" s="389">
        <f t="shared" si="105"/>
        <v>7.7333333333333345E-4</v>
      </c>
      <c r="T285" s="389" t="e">
        <f t="shared" si="105"/>
        <v>#DIV/0!</v>
      </c>
      <c r="U285" s="389">
        <f t="shared" si="105"/>
        <v>5.0347222222222232E-4</v>
      </c>
      <c r="V285" s="389">
        <f t="shared" si="105"/>
        <v>0</v>
      </c>
      <c r="W285" s="389">
        <f t="shared" si="105"/>
        <v>0</v>
      </c>
      <c r="X285" s="389" t="e">
        <f t="shared" si="105"/>
        <v>#DIV/0!</v>
      </c>
      <c r="Y285" s="389" t="e">
        <f t="shared" si="105"/>
        <v>#DIV/0!</v>
      </c>
      <c r="Z285" s="389" t="e">
        <f t="shared" si="105"/>
        <v>#DIV/0!</v>
      </c>
      <c r="AA285" s="389" t="e">
        <f t="shared" si="105"/>
        <v>#DIV/0!</v>
      </c>
      <c r="AB285" s="389" t="e">
        <f t="shared" si="105"/>
        <v>#DIV/0!</v>
      </c>
      <c r="AC285" s="389" t="e">
        <f t="shared" si="105"/>
        <v>#DIV/0!</v>
      </c>
      <c r="AD285" s="389" t="e">
        <f t="shared" si="105"/>
        <v>#DIV/0!</v>
      </c>
      <c r="AE285" s="389" t="e">
        <f t="shared" si="105"/>
        <v>#DIV/0!</v>
      </c>
      <c r="AF285" s="389" t="e">
        <f t="shared" si="105"/>
        <v>#DIV/0!</v>
      </c>
      <c r="AG285" s="389" t="e">
        <f t="shared" si="105"/>
        <v>#DIV/0!</v>
      </c>
      <c r="AH285" s="389" t="e">
        <f t="shared" si="105"/>
        <v>#DIV/0!</v>
      </c>
      <c r="AI285" s="389" t="e">
        <f t="shared" si="105"/>
        <v>#DIV/0!</v>
      </c>
      <c r="AJ285" s="389" t="e">
        <f t="shared" si="105"/>
        <v>#DIV/0!</v>
      </c>
      <c r="AK285" s="389">
        <f t="shared" si="105"/>
        <v>3.5437881873727093E-4</v>
      </c>
    </row>
    <row r="286" spans="1:67">
      <c r="C286"/>
      <c r="E286" s="287" t="s">
        <v>4211</v>
      </c>
      <c r="F286" s="389">
        <f t="shared" ref="F286:AK286" si="106">F269</f>
        <v>5.208333333333333E-3</v>
      </c>
      <c r="G286" s="389" t="e">
        <f t="shared" si="106"/>
        <v>#DIV/0!</v>
      </c>
      <c r="H286" s="389">
        <f t="shared" si="106"/>
        <v>9.0090090090090089E-3</v>
      </c>
      <c r="I286" s="389">
        <f t="shared" si="106"/>
        <v>8.771929824561403E-3</v>
      </c>
      <c r="J286" s="389">
        <f t="shared" si="106"/>
        <v>8.771929824561403E-3</v>
      </c>
      <c r="K286" s="389">
        <f t="shared" si="106"/>
        <v>8.771929824561403E-3</v>
      </c>
      <c r="L286" s="389">
        <f t="shared" si="106"/>
        <v>1.282051282051282E-2</v>
      </c>
      <c r="M286" s="389" t="e">
        <f t="shared" si="106"/>
        <v>#DIV/0!</v>
      </c>
      <c r="N286" s="389">
        <f t="shared" si="106"/>
        <v>1.0416666666666666E-2</v>
      </c>
      <c r="O286" s="389">
        <f t="shared" si="106"/>
        <v>8.771929824561403E-3</v>
      </c>
      <c r="P286" s="389">
        <f t="shared" si="106"/>
        <v>4.3859649122807015E-3</v>
      </c>
      <c r="Q286" s="389">
        <f t="shared" si="106"/>
        <v>4.3859649122807015E-3</v>
      </c>
      <c r="R286" s="389">
        <f t="shared" si="106"/>
        <v>4.3859649122807015E-3</v>
      </c>
      <c r="S286" s="389">
        <f t="shared" si="106"/>
        <v>6.6666666666666671E-3</v>
      </c>
      <c r="T286" s="389" t="e">
        <f t="shared" si="106"/>
        <v>#DIV/0!</v>
      </c>
      <c r="U286" s="389">
        <f t="shared" si="106"/>
        <v>1.0416666666666666E-2</v>
      </c>
      <c r="V286" s="389">
        <f t="shared" si="106"/>
        <v>9.5238095238095247E-3</v>
      </c>
      <c r="W286" s="389">
        <f t="shared" si="106"/>
        <v>8.771929824561403E-3</v>
      </c>
      <c r="X286" s="389" t="e">
        <f t="shared" si="106"/>
        <v>#DIV/0!</v>
      </c>
      <c r="Y286" s="389" t="e">
        <f t="shared" si="106"/>
        <v>#DIV/0!</v>
      </c>
      <c r="Z286" s="389" t="e">
        <f t="shared" si="106"/>
        <v>#DIV/0!</v>
      </c>
      <c r="AA286" s="389" t="e">
        <f t="shared" si="106"/>
        <v>#DIV/0!</v>
      </c>
      <c r="AB286" s="389" t="e">
        <f t="shared" si="106"/>
        <v>#DIV/0!</v>
      </c>
      <c r="AC286" s="389" t="e">
        <f t="shared" si="106"/>
        <v>#DIV/0!</v>
      </c>
      <c r="AD286" s="389" t="e">
        <f t="shared" si="106"/>
        <v>#DIV/0!</v>
      </c>
      <c r="AE286" s="389" t="e">
        <f t="shared" si="106"/>
        <v>#DIV/0!</v>
      </c>
      <c r="AF286" s="389" t="e">
        <f t="shared" si="106"/>
        <v>#DIV/0!</v>
      </c>
      <c r="AG286" s="389" t="e">
        <f t="shared" si="106"/>
        <v>#DIV/0!</v>
      </c>
      <c r="AH286" s="389" t="e">
        <f t="shared" si="106"/>
        <v>#DIV/0!</v>
      </c>
      <c r="AI286" s="389" t="e">
        <f t="shared" si="106"/>
        <v>#DIV/0!</v>
      </c>
      <c r="AJ286" s="389" t="e">
        <f t="shared" si="106"/>
        <v>#DIV/0!</v>
      </c>
      <c r="AK286" s="389">
        <f t="shared" si="106"/>
        <v>7.8071961982348944E-3</v>
      </c>
    </row>
    <row r="287" spans="1:67">
      <c r="C287"/>
      <c r="E287" s="287" t="s">
        <v>4212</v>
      </c>
      <c r="F287" s="389">
        <f t="shared" ref="F287:AK287" si="107">F270</f>
        <v>1.0416666666666666E-2</v>
      </c>
      <c r="G287" s="389" t="e">
        <f t="shared" si="107"/>
        <v>#DIV/0!</v>
      </c>
      <c r="H287" s="389">
        <f t="shared" si="107"/>
        <v>9.0090090090090089E-3</v>
      </c>
      <c r="I287" s="389">
        <f t="shared" si="107"/>
        <v>8.771929824561403E-3</v>
      </c>
      <c r="J287" s="389">
        <f t="shared" si="107"/>
        <v>8.771929824561403E-3</v>
      </c>
      <c r="K287" s="389">
        <f t="shared" si="107"/>
        <v>8.771929824561403E-3</v>
      </c>
      <c r="L287" s="389">
        <f t="shared" si="107"/>
        <v>1.282051282051282E-2</v>
      </c>
      <c r="M287" s="389" t="e">
        <f t="shared" si="107"/>
        <v>#DIV/0!</v>
      </c>
      <c r="N287" s="389">
        <f t="shared" si="107"/>
        <v>1.0416666666666666E-2</v>
      </c>
      <c r="O287" s="389">
        <f t="shared" si="107"/>
        <v>8.771929824561403E-3</v>
      </c>
      <c r="P287" s="389">
        <f t="shared" si="107"/>
        <v>8.771929824561403E-3</v>
      </c>
      <c r="Q287" s="389">
        <f t="shared" si="107"/>
        <v>8.771929824561403E-3</v>
      </c>
      <c r="R287" s="389">
        <f t="shared" si="107"/>
        <v>8.771929824561403E-3</v>
      </c>
      <c r="S287" s="389">
        <f t="shared" si="107"/>
        <v>1.3333333333333334E-2</v>
      </c>
      <c r="T287" s="389" t="e">
        <f t="shared" si="107"/>
        <v>#DIV/0!</v>
      </c>
      <c r="U287" s="389">
        <f t="shared" si="107"/>
        <v>1.0416666666666666E-2</v>
      </c>
      <c r="V287" s="389">
        <f t="shared" si="107"/>
        <v>9.5238095238095247E-3</v>
      </c>
      <c r="W287" s="389">
        <f t="shared" si="107"/>
        <v>8.771929824561403E-3</v>
      </c>
      <c r="X287" s="389" t="e">
        <f t="shared" si="107"/>
        <v>#DIV/0!</v>
      </c>
      <c r="Y287" s="389" t="e">
        <f t="shared" si="107"/>
        <v>#DIV/0!</v>
      </c>
      <c r="Z287" s="389" t="e">
        <f t="shared" si="107"/>
        <v>#DIV/0!</v>
      </c>
      <c r="AA287" s="389" t="e">
        <f t="shared" si="107"/>
        <v>#DIV/0!</v>
      </c>
      <c r="AB287" s="389" t="e">
        <f t="shared" si="107"/>
        <v>#DIV/0!</v>
      </c>
      <c r="AC287" s="389" t="e">
        <f t="shared" si="107"/>
        <v>#DIV/0!</v>
      </c>
      <c r="AD287" s="389" t="e">
        <f t="shared" si="107"/>
        <v>#DIV/0!</v>
      </c>
      <c r="AE287" s="389" t="e">
        <f t="shared" si="107"/>
        <v>#DIV/0!</v>
      </c>
      <c r="AF287" s="389" t="e">
        <f t="shared" si="107"/>
        <v>#DIV/0!</v>
      </c>
      <c r="AG287" s="389" t="e">
        <f t="shared" si="107"/>
        <v>#DIV/0!</v>
      </c>
      <c r="AH287" s="389" t="e">
        <f t="shared" si="107"/>
        <v>#DIV/0!</v>
      </c>
      <c r="AI287" s="389" t="e">
        <f t="shared" si="107"/>
        <v>#DIV/0!</v>
      </c>
      <c r="AJ287" s="389" t="e">
        <f t="shared" si="107"/>
        <v>#DIV/0!</v>
      </c>
      <c r="AK287" s="389">
        <f t="shared" si="107"/>
        <v>9.5044127630685669E-3</v>
      </c>
    </row>
    <row r="288" spans="1:67">
      <c r="C288"/>
      <c r="E288" s="287" t="s">
        <v>28</v>
      </c>
      <c r="F288" s="389">
        <f t="shared" ref="F288:AK288" si="108">F271</f>
        <v>1.0416666666666666E-2</v>
      </c>
      <c r="G288" s="389" t="e">
        <f t="shared" si="108"/>
        <v>#DIV/0!</v>
      </c>
      <c r="H288" s="389">
        <f t="shared" si="108"/>
        <v>9.0090090090090089E-3</v>
      </c>
      <c r="I288" s="389">
        <f t="shared" si="108"/>
        <v>8.771929824561403E-3</v>
      </c>
      <c r="J288" s="389">
        <f t="shared" si="108"/>
        <v>8.771929824561403E-3</v>
      </c>
      <c r="K288" s="389">
        <f t="shared" si="108"/>
        <v>8.771929824561403E-3</v>
      </c>
      <c r="L288" s="389">
        <f t="shared" si="108"/>
        <v>1.6025641025641024E-2</v>
      </c>
      <c r="M288" s="389" t="e">
        <f t="shared" si="108"/>
        <v>#DIV/0!</v>
      </c>
      <c r="N288" s="389">
        <f t="shared" si="108"/>
        <v>1.0416666666666666E-2</v>
      </c>
      <c r="O288" s="389">
        <f t="shared" si="108"/>
        <v>8.771929824561403E-3</v>
      </c>
      <c r="P288" s="389">
        <f t="shared" si="108"/>
        <v>8.771929824561403E-3</v>
      </c>
      <c r="Q288" s="389">
        <f t="shared" si="108"/>
        <v>8.771929824561403E-3</v>
      </c>
      <c r="R288" s="389">
        <f t="shared" si="108"/>
        <v>8.771929824561403E-3</v>
      </c>
      <c r="S288" s="389">
        <f t="shared" si="108"/>
        <v>8.7999999999999988E-3</v>
      </c>
      <c r="T288" s="389" t="e">
        <f t="shared" si="108"/>
        <v>#DIV/0!</v>
      </c>
      <c r="U288" s="389">
        <f t="shared" si="108"/>
        <v>1.0416666666666666E-2</v>
      </c>
      <c r="V288" s="389">
        <f t="shared" si="108"/>
        <v>9.5238095238095247E-3</v>
      </c>
      <c r="W288" s="389">
        <f t="shared" si="108"/>
        <v>8.771929824561403E-3</v>
      </c>
      <c r="X288" s="389" t="e">
        <f t="shared" si="108"/>
        <v>#DIV/0!</v>
      </c>
      <c r="Y288" s="389" t="e">
        <f t="shared" si="108"/>
        <v>#DIV/0!</v>
      </c>
      <c r="Z288" s="389" t="e">
        <f t="shared" si="108"/>
        <v>#DIV/0!</v>
      </c>
      <c r="AA288" s="389" t="e">
        <f t="shared" si="108"/>
        <v>#DIV/0!</v>
      </c>
      <c r="AB288" s="389" t="e">
        <f t="shared" si="108"/>
        <v>#DIV/0!</v>
      </c>
      <c r="AC288" s="389" t="e">
        <f t="shared" si="108"/>
        <v>#DIV/0!</v>
      </c>
      <c r="AD288" s="389" t="e">
        <f t="shared" si="108"/>
        <v>#DIV/0!</v>
      </c>
      <c r="AE288" s="389" t="e">
        <f t="shared" si="108"/>
        <v>#DIV/0!</v>
      </c>
      <c r="AF288" s="389" t="e">
        <f t="shared" si="108"/>
        <v>#DIV/0!</v>
      </c>
      <c r="AG288" s="389" t="e">
        <f t="shared" si="108"/>
        <v>#DIV/0!</v>
      </c>
      <c r="AH288" s="389" t="e">
        <f t="shared" si="108"/>
        <v>#DIV/0!</v>
      </c>
      <c r="AI288" s="389" t="e">
        <f t="shared" si="108"/>
        <v>#DIV/0!</v>
      </c>
      <c r="AJ288" s="389" t="e">
        <f t="shared" si="108"/>
        <v>#DIV/0!</v>
      </c>
      <c r="AK288" s="389">
        <f t="shared" si="108"/>
        <v>9.4433129667345541E-3</v>
      </c>
    </row>
    <row r="289" spans="3:131">
      <c r="C289"/>
      <c r="E289" s="287" t="s">
        <v>4227</v>
      </c>
      <c r="F289" s="389">
        <f t="shared" ref="F289:AK289" si="109">F272</f>
        <v>0</v>
      </c>
      <c r="G289" s="389" t="e">
        <f t="shared" si="109"/>
        <v>#DIV/0!</v>
      </c>
      <c r="H289" s="389">
        <f t="shared" si="109"/>
        <v>0</v>
      </c>
      <c r="I289" s="389">
        <f t="shared" si="109"/>
        <v>0</v>
      </c>
      <c r="J289" s="389">
        <f t="shared" si="109"/>
        <v>0</v>
      </c>
      <c r="K289" s="389">
        <f t="shared" si="109"/>
        <v>0</v>
      </c>
      <c r="L289" s="389">
        <f t="shared" si="109"/>
        <v>0</v>
      </c>
      <c r="M289" s="389" t="e">
        <f t="shared" si="109"/>
        <v>#DIV/0!</v>
      </c>
      <c r="N289" s="389">
        <f t="shared" si="109"/>
        <v>0</v>
      </c>
      <c r="O289" s="389">
        <f t="shared" si="109"/>
        <v>0</v>
      </c>
      <c r="P289" s="389">
        <f t="shared" si="109"/>
        <v>1.1052631578947368E-2</v>
      </c>
      <c r="Q289" s="389">
        <f t="shared" si="109"/>
        <v>0</v>
      </c>
      <c r="R289" s="389">
        <f t="shared" si="109"/>
        <v>0</v>
      </c>
      <c r="S289" s="389">
        <f t="shared" si="109"/>
        <v>0</v>
      </c>
      <c r="T289" s="389" t="e">
        <f t="shared" si="109"/>
        <v>#DIV/0!</v>
      </c>
      <c r="U289" s="389">
        <f t="shared" si="109"/>
        <v>0</v>
      </c>
      <c r="V289" s="389">
        <f t="shared" si="109"/>
        <v>0</v>
      </c>
      <c r="W289" s="389">
        <f t="shared" si="109"/>
        <v>0</v>
      </c>
      <c r="X289" s="389" t="e">
        <f t="shared" si="109"/>
        <v>#DIV/0!</v>
      </c>
      <c r="Y289" s="389" t="e">
        <f t="shared" si="109"/>
        <v>#DIV/0!</v>
      </c>
      <c r="Z289" s="389" t="e">
        <f t="shared" si="109"/>
        <v>#DIV/0!</v>
      </c>
      <c r="AA289" s="389" t="e">
        <f t="shared" si="109"/>
        <v>#DIV/0!</v>
      </c>
      <c r="AB289" s="389" t="e">
        <f t="shared" si="109"/>
        <v>#DIV/0!</v>
      </c>
      <c r="AC289" s="389" t="e">
        <f t="shared" si="109"/>
        <v>#DIV/0!</v>
      </c>
      <c r="AD289" s="389" t="e">
        <f t="shared" si="109"/>
        <v>#DIV/0!</v>
      </c>
      <c r="AE289" s="389" t="e">
        <f t="shared" si="109"/>
        <v>#DIV/0!</v>
      </c>
      <c r="AF289" s="389" t="e">
        <f t="shared" si="109"/>
        <v>#DIV/0!</v>
      </c>
      <c r="AG289" s="389" t="e">
        <f t="shared" si="109"/>
        <v>#DIV/0!</v>
      </c>
      <c r="AH289" s="389" t="e">
        <f t="shared" si="109"/>
        <v>#DIV/0!</v>
      </c>
      <c r="AI289" s="389" t="e">
        <f t="shared" si="109"/>
        <v>#DIV/0!</v>
      </c>
      <c r="AJ289" s="389" t="e">
        <f t="shared" si="109"/>
        <v>#DIV/0!</v>
      </c>
      <c r="AK289" s="389">
        <f t="shared" si="109"/>
        <v>8.5539714867617102E-4</v>
      </c>
    </row>
    <row r="290" spans="3:131">
      <c r="C290" t="s">
        <v>99</v>
      </c>
      <c r="E290" s="287" t="s">
        <v>99</v>
      </c>
      <c r="F290" s="389">
        <f t="shared" ref="F290:AK290" si="110">IF(AND(100%-SUM(F278:F289)&gt;0,F98&gt;0),100%-SUM(F278:F289),0)</f>
        <v>0</v>
      </c>
      <c r="G290" s="389" t="e">
        <f t="shared" si="110"/>
        <v>#DIV/0!</v>
      </c>
      <c r="H290" s="389">
        <f t="shared" si="110"/>
        <v>0</v>
      </c>
      <c r="I290" s="389">
        <f t="shared" si="110"/>
        <v>0</v>
      </c>
      <c r="J290" s="389">
        <f t="shared" si="110"/>
        <v>3.654970760214038E-5</v>
      </c>
      <c r="K290" s="389">
        <f t="shared" si="110"/>
        <v>2.9239766079491858E-6</v>
      </c>
      <c r="L290" s="389">
        <f t="shared" si="110"/>
        <v>0</v>
      </c>
      <c r="M290" s="389" t="e">
        <f t="shared" si="110"/>
        <v>#DIV/0!</v>
      </c>
      <c r="N290" s="389">
        <f t="shared" si="110"/>
        <v>0</v>
      </c>
      <c r="O290" s="389">
        <f t="shared" si="110"/>
        <v>1.4619883038635706E-6</v>
      </c>
      <c r="P290" s="389">
        <f t="shared" si="110"/>
        <v>2.3391812865258821E-5</v>
      </c>
      <c r="Q290" s="389">
        <f t="shared" si="110"/>
        <v>0</v>
      </c>
      <c r="R290" s="389">
        <f t="shared" si="110"/>
        <v>3.2163742689883534E-5</v>
      </c>
      <c r="S290" s="389">
        <f t="shared" si="110"/>
        <v>0</v>
      </c>
      <c r="T290" s="389" t="e">
        <f t="shared" si="110"/>
        <v>#DIV/0!</v>
      </c>
      <c r="U290" s="389">
        <f t="shared" si="110"/>
        <v>0</v>
      </c>
      <c r="V290" s="389">
        <f t="shared" si="110"/>
        <v>1.4285714285744433E-5</v>
      </c>
      <c r="W290" s="389">
        <f t="shared" si="110"/>
        <v>7.4561403508477397E-5</v>
      </c>
      <c r="X290" s="389" t="e">
        <f t="shared" si="110"/>
        <v>#DIV/0!</v>
      </c>
      <c r="Y290" s="389" t="e">
        <f t="shared" si="110"/>
        <v>#DIV/0!</v>
      </c>
      <c r="Z290" s="389" t="e">
        <f t="shared" si="110"/>
        <v>#DIV/0!</v>
      </c>
      <c r="AA290" s="389" t="e">
        <f t="shared" si="110"/>
        <v>#DIV/0!</v>
      </c>
      <c r="AB290" s="389" t="e">
        <f t="shared" si="110"/>
        <v>#DIV/0!</v>
      </c>
      <c r="AC290" s="389" t="e">
        <f t="shared" si="110"/>
        <v>#DIV/0!</v>
      </c>
      <c r="AD290" s="389" t="e">
        <f t="shared" si="110"/>
        <v>#DIV/0!</v>
      </c>
      <c r="AE290" s="389" t="e">
        <f t="shared" si="110"/>
        <v>#DIV/0!</v>
      </c>
      <c r="AF290" s="389" t="e">
        <f t="shared" si="110"/>
        <v>#DIV/0!</v>
      </c>
      <c r="AG290" s="389" t="e">
        <f t="shared" si="110"/>
        <v>#DIV/0!</v>
      </c>
      <c r="AH290" s="389" t="e">
        <f t="shared" si="110"/>
        <v>#DIV/0!</v>
      </c>
      <c r="AI290" s="389" t="e">
        <f t="shared" si="110"/>
        <v>#DIV/0!</v>
      </c>
      <c r="AJ290" s="389" t="e">
        <f t="shared" si="110"/>
        <v>#DIV/0!</v>
      </c>
      <c r="AK290" s="389">
        <f t="shared" si="110"/>
        <v>2.0366598777465938E-6</v>
      </c>
    </row>
    <row r="292" spans="3:131">
      <c r="F292" s="564">
        <v>1</v>
      </c>
      <c r="G292" s="564"/>
      <c r="H292" s="564"/>
      <c r="I292" s="564">
        <v>2</v>
      </c>
      <c r="J292" s="564"/>
      <c r="K292" s="564"/>
      <c r="L292" s="564">
        <v>3</v>
      </c>
      <c r="M292" s="564"/>
      <c r="N292" s="564"/>
      <c r="O292" s="564">
        <v>4</v>
      </c>
      <c r="P292" s="564"/>
      <c r="Q292" s="564"/>
      <c r="R292" s="564">
        <v>5</v>
      </c>
      <c r="S292" s="564"/>
      <c r="T292" s="564"/>
      <c r="U292" s="564">
        <v>6</v>
      </c>
      <c r="V292" s="564"/>
      <c r="W292" s="564"/>
      <c r="X292" s="564">
        <v>7</v>
      </c>
      <c r="Y292" s="564"/>
      <c r="Z292" s="564"/>
      <c r="AA292" s="564">
        <v>8</v>
      </c>
      <c r="AB292" s="564"/>
      <c r="AC292" s="564"/>
      <c r="AD292" s="564">
        <v>9</v>
      </c>
      <c r="AE292" s="564"/>
      <c r="AF292" s="564"/>
      <c r="AG292" s="564">
        <v>10</v>
      </c>
      <c r="AH292" s="564"/>
      <c r="AI292" s="564"/>
      <c r="AJ292" s="564">
        <v>11</v>
      </c>
      <c r="AK292" s="564"/>
      <c r="AL292" s="564"/>
      <c r="AM292" s="564">
        <v>12</v>
      </c>
      <c r="AN292" s="564"/>
      <c r="AO292" s="564"/>
      <c r="AP292" s="564">
        <v>13</v>
      </c>
      <c r="AQ292" s="564"/>
      <c r="AR292" s="564"/>
      <c r="AS292" s="564">
        <v>14</v>
      </c>
      <c r="AT292" s="564"/>
      <c r="AU292" s="564"/>
      <c r="AV292" s="564">
        <v>15</v>
      </c>
      <c r="AW292" s="564"/>
      <c r="AX292" s="564"/>
      <c r="AY292" s="564">
        <v>16</v>
      </c>
      <c r="AZ292" s="564"/>
      <c r="BA292" s="564"/>
      <c r="BB292" s="564">
        <v>17</v>
      </c>
      <c r="BC292" s="564"/>
      <c r="BD292" s="564"/>
      <c r="BE292" s="564">
        <v>18</v>
      </c>
      <c r="BF292" s="564"/>
      <c r="BG292" s="564"/>
      <c r="BH292" s="564">
        <v>19</v>
      </c>
      <c r="BI292" s="564"/>
      <c r="BJ292" s="564"/>
      <c r="BK292" s="564">
        <v>20</v>
      </c>
      <c r="BL292" s="564"/>
      <c r="BM292" s="564"/>
      <c r="BN292" s="564">
        <v>21</v>
      </c>
      <c r="BO292" s="564"/>
      <c r="BP292" s="564"/>
      <c r="BQ292" s="564">
        <v>22</v>
      </c>
      <c r="BR292" s="564"/>
      <c r="BS292" s="564"/>
      <c r="BT292" s="564">
        <v>23</v>
      </c>
      <c r="BU292" s="564"/>
      <c r="BV292" s="564"/>
      <c r="BW292" s="564">
        <v>24</v>
      </c>
      <c r="BX292" s="564"/>
      <c r="BY292" s="564"/>
      <c r="BZ292" s="564">
        <v>25</v>
      </c>
      <c r="CA292" s="564"/>
      <c r="CB292" s="564"/>
      <c r="CC292" s="564">
        <v>26</v>
      </c>
      <c r="CD292" s="564"/>
      <c r="CE292" s="564"/>
      <c r="CF292" s="564">
        <v>27</v>
      </c>
      <c r="CG292" s="564"/>
      <c r="CH292" s="564"/>
      <c r="CI292" s="564">
        <v>28</v>
      </c>
      <c r="CJ292" s="564"/>
      <c r="CK292" s="564"/>
      <c r="CL292" s="564">
        <v>29</v>
      </c>
      <c r="CM292" s="564"/>
      <c r="CN292" s="564"/>
      <c r="CO292" s="564">
        <v>30</v>
      </c>
      <c r="CP292" s="564"/>
      <c r="CQ292" s="564"/>
      <c r="CR292" s="564">
        <v>31</v>
      </c>
      <c r="CS292" s="564"/>
      <c r="CT292" s="564"/>
    </row>
    <row r="293" spans="3:131">
      <c r="F293" s="87" t="s">
        <v>8</v>
      </c>
      <c r="G293" s="87" t="s">
        <v>9</v>
      </c>
      <c r="H293" s="87" t="s">
        <v>3563</v>
      </c>
      <c r="I293" s="87" t="s">
        <v>8</v>
      </c>
      <c r="J293" s="87" t="s">
        <v>9</v>
      </c>
      <c r="K293" s="87" t="s">
        <v>3563</v>
      </c>
      <c r="L293" s="87" t="s">
        <v>8</v>
      </c>
      <c r="M293" s="87" t="s">
        <v>9</v>
      </c>
      <c r="N293" s="87" t="s">
        <v>3563</v>
      </c>
      <c r="O293" s="87" t="s">
        <v>8</v>
      </c>
      <c r="P293" s="87" t="s">
        <v>9</v>
      </c>
      <c r="Q293" s="87" t="s">
        <v>3563</v>
      </c>
      <c r="R293" s="87" t="s">
        <v>8</v>
      </c>
      <c r="S293" s="87" t="s">
        <v>9</v>
      </c>
      <c r="T293" s="87" t="s">
        <v>3563</v>
      </c>
      <c r="U293" s="87" t="s">
        <v>8</v>
      </c>
      <c r="V293" s="87" t="s">
        <v>9</v>
      </c>
      <c r="W293" s="87" t="s">
        <v>3563</v>
      </c>
      <c r="X293" s="87" t="s">
        <v>8</v>
      </c>
      <c r="Y293" s="87" t="s">
        <v>9</v>
      </c>
      <c r="Z293" s="87" t="s">
        <v>3563</v>
      </c>
      <c r="AA293" s="87" t="s">
        <v>8</v>
      </c>
      <c r="AB293" s="87" t="s">
        <v>9</v>
      </c>
      <c r="AC293" s="87" t="s">
        <v>3563</v>
      </c>
      <c r="AD293" s="87" t="s">
        <v>8</v>
      </c>
      <c r="AE293" s="87" t="s">
        <v>9</v>
      </c>
      <c r="AF293" s="87" t="s">
        <v>3563</v>
      </c>
      <c r="AG293" s="87" t="s">
        <v>8</v>
      </c>
      <c r="AH293" s="87" t="s">
        <v>9</v>
      </c>
      <c r="AI293" s="87" t="s">
        <v>3563</v>
      </c>
      <c r="AJ293" s="87" t="s">
        <v>8</v>
      </c>
      <c r="AK293" s="87" t="s">
        <v>9</v>
      </c>
      <c r="AL293" s="87" t="s">
        <v>3563</v>
      </c>
      <c r="AM293" s="87" t="s">
        <v>8</v>
      </c>
      <c r="AN293" s="87" t="s">
        <v>9</v>
      </c>
      <c r="AO293" s="87" t="s">
        <v>3563</v>
      </c>
      <c r="AP293" s="87" t="s">
        <v>8</v>
      </c>
      <c r="AQ293" s="87" t="s">
        <v>9</v>
      </c>
      <c r="AR293" s="87" t="s">
        <v>3563</v>
      </c>
      <c r="AS293" s="87" t="s">
        <v>8</v>
      </c>
      <c r="AT293" s="87" t="s">
        <v>9</v>
      </c>
      <c r="AU293" s="87" t="s">
        <v>3563</v>
      </c>
      <c r="AV293" s="87" t="s">
        <v>8</v>
      </c>
      <c r="AW293" s="87" t="s">
        <v>9</v>
      </c>
      <c r="AX293" s="87" t="s">
        <v>3563</v>
      </c>
      <c r="AY293" s="87" t="s">
        <v>8</v>
      </c>
      <c r="AZ293" s="87" t="s">
        <v>9</v>
      </c>
      <c r="BA293" s="87" t="s">
        <v>3563</v>
      </c>
      <c r="BB293" s="87" t="s">
        <v>8</v>
      </c>
      <c r="BC293" s="87" t="s">
        <v>9</v>
      </c>
      <c r="BD293" s="87" t="s">
        <v>3563</v>
      </c>
      <c r="BE293" s="87" t="s">
        <v>8</v>
      </c>
      <c r="BF293" s="87" t="s">
        <v>9</v>
      </c>
      <c r="BG293" s="87" t="s">
        <v>3563</v>
      </c>
      <c r="BH293" s="87" t="s">
        <v>8</v>
      </c>
      <c r="BI293" s="87" t="s">
        <v>9</v>
      </c>
      <c r="BJ293" s="87" t="s">
        <v>3563</v>
      </c>
      <c r="BK293" s="87" t="s">
        <v>8</v>
      </c>
      <c r="BL293" s="87" t="s">
        <v>9</v>
      </c>
      <c r="BM293" s="87" t="s">
        <v>3563</v>
      </c>
      <c r="BN293" s="87" t="s">
        <v>8</v>
      </c>
      <c r="BO293" s="87" t="s">
        <v>9</v>
      </c>
      <c r="BP293" s="87" t="s">
        <v>3563</v>
      </c>
      <c r="BQ293" s="87" t="s">
        <v>8</v>
      </c>
      <c r="BR293" s="87" t="s">
        <v>9</v>
      </c>
      <c r="BS293" s="87" t="s">
        <v>3563</v>
      </c>
      <c r="BT293" s="87" t="s">
        <v>8</v>
      </c>
      <c r="BU293" s="87" t="s">
        <v>9</v>
      </c>
      <c r="BV293" s="87" t="s">
        <v>3563</v>
      </c>
      <c r="BW293" s="87" t="s">
        <v>8</v>
      </c>
      <c r="BX293" s="87" t="s">
        <v>9</v>
      </c>
      <c r="BY293" s="87" t="s">
        <v>3563</v>
      </c>
      <c r="BZ293" s="87" t="s">
        <v>8</v>
      </c>
      <c r="CA293" s="87" t="s">
        <v>9</v>
      </c>
      <c r="CB293" s="87" t="s">
        <v>3563</v>
      </c>
      <c r="CC293" s="87" t="s">
        <v>8</v>
      </c>
      <c r="CD293" s="87" t="s">
        <v>9</v>
      </c>
      <c r="CE293" s="87" t="s">
        <v>3563</v>
      </c>
      <c r="CF293" s="87" t="s">
        <v>8</v>
      </c>
      <c r="CG293" s="87" t="s">
        <v>9</v>
      </c>
      <c r="CH293" s="87" t="s">
        <v>3563</v>
      </c>
      <c r="CI293" s="87" t="s">
        <v>8</v>
      </c>
      <c r="CJ293" s="87" t="s">
        <v>9</v>
      </c>
      <c r="CK293" s="87" t="s">
        <v>3563</v>
      </c>
      <c r="CL293" s="87" t="s">
        <v>8</v>
      </c>
      <c r="CM293" s="87" t="s">
        <v>9</v>
      </c>
      <c r="CN293" s="87" t="s">
        <v>3563</v>
      </c>
      <c r="CO293" s="87" t="s">
        <v>8</v>
      </c>
      <c r="CP293" s="87" t="s">
        <v>9</v>
      </c>
      <c r="CQ293" s="87" t="s">
        <v>3563</v>
      </c>
      <c r="CR293" s="87" t="s">
        <v>8</v>
      </c>
      <c r="CS293" s="87" t="s">
        <v>9</v>
      </c>
      <c r="CT293" s="87" t="s">
        <v>3563</v>
      </c>
      <c r="CU293" s="87"/>
      <c r="CV293" s="87"/>
      <c r="CW293" s="87"/>
      <c r="CX293" s="87"/>
      <c r="CY293" s="87"/>
      <c r="CZ293" s="87"/>
      <c r="DA293" s="87"/>
      <c r="DB293" s="87"/>
      <c r="DC293" s="87"/>
      <c r="DD293" s="87"/>
      <c r="DE293" s="87"/>
      <c r="DF293" s="87"/>
      <c r="DG293" s="87"/>
      <c r="DH293" s="87"/>
      <c r="DI293" s="87"/>
      <c r="DJ293" s="87"/>
      <c r="DK293" s="87"/>
      <c r="DL293" s="87"/>
      <c r="DM293" s="87"/>
      <c r="DN293" s="87"/>
      <c r="DO293" s="87"/>
      <c r="DP293" s="87"/>
      <c r="DQ293" s="87"/>
      <c r="DR293" s="87"/>
      <c r="DS293" s="87"/>
      <c r="DT293" s="87"/>
      <c r="DU293" s="87"/>
      <c r="DV293" s="87"/>
      <c r="DW293" s="87"/>
      <c r="DX293" s="87"/>
      <c r="DY293" s="87"/>
      <c r="DZ293" s="87"/>
      <c r="EA293" s="87"/>
    </row>
    <row r="294" spans="3:131">
      <c r="C294" t="s">
        <v>98</v>
      </c>
      <c r="E294" s="287" t="s">
        <v>4224</v>
      </c>
      <c r="F294" s="388">
        <f>+$E$103</f>
        <v>0.85</v>
      </c>
      <c r="G294" s="388">
        <f>+$E$103</f>
        <v>0.85</v>
      </c>
      <c r="H294" s="388">
        <f>+$E$103</f>
        <v>0.85</v>
      </c>
      <c r="I294" s="388">
        <f t="shared" ref="I294:AN294" si="111">+$E$103</f>
        <v>0.85</v>
      </c>
      <c r="J294" s="388">
        <f t="shared" si="111"/>
        <v>0.85</v>
      </c>
      <c r="K294" s="388">
        <f t="shared" si="111"/>
        <v>0.85</v>
      </c>
      <c r="L294" s="388">
        <f t="shared" si="111"/>
        <v>0.85</v>
      </c>
      <c r="M294" s="388">
        <f t="shared" si="111"/>
        <v>0.85</v>
      </c>
      <c r="N294" s="388">
        <f t="shared" si="111"/>
        <v>0.85</v>
      </c>
      <c r="O294" s="388">
        <f t="shared" si="111"/>
        <v>0.85</v>
      </c>
      <c r="P294" s="388">
        <f t="shared" si="111"/>
        <v>0.85</v>
      </c>
      <c r="Q294" s="388">
        <f t="shared" si="111"/>
        <v>0.85</v>
      </c>
      <c r="R294" s="388">
        <f t="shared" si="111"/>
        <v>0.85</v>
      </c>
      <c r="S294" s="388">
        <f t="shared" si="111"/>
        <v>0.85</v>
      </c>
      <c r="T294" s="388">
        <f t="shared" si="111"/>
        <v>0.85</v>
      </c>
      <c r="U294" s="388">
        <f t="shared" si="111"/>
        <v>0.85</v>
      </c>
      <c r="V294" s="388">
        <f t="shared" si="111"/>
        <v>0.85</v>
      </c>
      <c r="W294" s="388">
        <f t="shared" si="111"/>
        <v>0.85</v>
      </c>
      <c r="X294" s="388">
        <f t="shared" si="111"/>
        <v>0.85</v>
      </c>
      <c r="Y294" s="388">
        <f t="shared" si="111"/>
        <v>0.85</v>
      </c>
      <c r="Z294" s="388">
        <f t="shared" si="111"/>
        <v>0.85</v>
      </c>
      <c r="AA294" s="388">
        <f t="shared" si="111"/>
        <v>0.85</v>
      </c>
      <c r="AB294" s="388">
        <f t="shared" si="111"/>
        <v>0.85</v>
      </c>
      <c r="AC294" s="388">
        <f t="shared" si="111"/>
        <v>0.85</v>
      </c>
      <c r="AD294" s="388">
        <f t="shared" si="111"/>
        <v>0.85</v>
      </c>
      <c r="AE294" s="388">
        <f t="shared" si="111"/>
        <v>0.85</v>
      </c>
      <c r="AF294" s="388">
        <f t="shared" si="111"/>
        <v>0.85</v>
      </c>
      <c r="AG294" s="388">
        <f t="shared" si="111"/>
        <v>0.85</v>
      </c>
      <c r="AH294" s="388">
        <f t="shared" si="111"/>
        <v>0.85</v>
      </c>
      <c r="AI294" s="388">
        <f t="shared" si="111"/>
        <v>0.85</v>
      </c>
      <c r="AJ294" s="388">
        <f t="shared" si="111"/>
        <v>0.85</v>
      </c>
      <c r="AK294" s="388">
        <f t="shared" si="111"/>
        <v>0.85</v>
      </c>
      <c r="AL294" s="388">
        <f t="shared" si="111"/>
        <v>0.85</v>
      </c>
      <c r="AM294" s="388">
        <f t="shared" si="111"/>
        <v>0.85</v>
      </c>
      <c r="AN294" s="388">
        <f t="shared" si="111"/>
        <v>0.85</v>
      </c>
      <c r="AO294" s="388">
        <f t="shared" ref="AO294:BT294" si="112">+$E$103</f>
        <v>0.85</v>
      </c>
      <c r="AP294" s="388">
        <f t="shared" si="112"/>
        <v>0.85</v>
      </c>
      <c r="AQ294" s="388">
        <f t="shared" si="112"/>
        <v>0.85</v>
      </c>
      <c r="AR294" s="388">
        <f t="shared" si="112"/>
        <v>0.85</v>
      </c>
      <c r="AS294" s="388">
        <f t="shared" si="112"/>
        <v>0.85</v>
      </c>
      <c r="AT294" s="388">
        <f t="shared" si="112"/>
        <v>0.85</v>
      </c>
      <c r="AU294" s="388">
        <f t="shared" si="112"/>
        <v>0.85</v>
      </c>
      <c r="AV294" s="388">
        <f t="shared" si="112"/>
        <v>0.85</v>
      </c>
      <c r="AW294" s="388">
        <f t="shared" si="112"/>
        <v>0.85</v>
      </c>
      <c r="AX294" s="388">
        <f t="shared" si="112"/>
        <v>0.85</v>
      </c>
      <c r="AY294" s="388">
        <f t="shared" si="112"/>
        <v>0.85</v>
      </c>
      <c r="AZ294" s="388">
        <f t="shared" si="112"/>
        <v>0.85</v>
      </c>
      <c r="BA294" s="388">
        <f t="shared" si="112"/>
        <v>0.85</v>
      </c>
      <c r="BB294" s="388">
        <f t="shared" si="112"/>
        <v>0.85</v>
      </c>
      <c r="BC294" s="388">
        <f t="shared" si="112"/>
        <v>0.85</v>
      </c>
      <c r="BD294" s="388">
        <f t="shared" si="112"/>
        <v>0.85</v>
      </c>
      <c r="BE294" s="388">
        <f t="shared" si="112"/>
        <v>0.85</v>
      </c>
      <c r="BF294" s="388">
        <f t="shared" si="112"/>
        <v>0.85</v>
      </c>
      <c r="BG294" s="388">
        <f t="shared" si="112"/>
        <v>0.85</v>
      </c>
      <c r="BH294" s="388">
        <f t="shared" si="112"/>
        <v>0.85</v>
      </c>
      <c r="BI294" s="388">
        <f t="shared" si="112"/>
        <v>0.85</v>
      </c>
      <c r="BJ294" s="388">
        <f t="shared" si="112"/>
        <v>0.85</v>
      </c>
      <c r="BK294" s="388">
        <f t="shared" si="112"/>
        <v>0.85</v>
      </c>
      <c r="BL294" s="388">
        <f t="shared" si="112"/>
        <v>0.85</v>
      </c>
      <c r="BM294" s="388">
        <f t="shared" si="112"/>
        <v>0.85</v>
      </c>
      <c r="BN294" s="388">
        <f t="shared" si="112"/>
        <v>0.85</v>
      </c>
      <c r="BO294" s="388">
        <f t="shared" si="112"/>
        <v>0.85</v>
      </c>
      <c r="BP294" s="388">
        <f t="shared" si="112"/>
        <v>0.85</v>
      </c>
      <c r="BQ294" s="388">
        <f t="shared" si="112"/>
        <v>0.85</v>
      </c>
      <c r="BR294" s="388">
        <f t="shared" si="112"/>
        <v>0.85</v>
      </c>
      <c r="BS294" s="388">
        <f t="shared" si="112"/>
        <v>0.85</v>
      </c>
      <c r="BT294" s="388">
        <f t="shared" si="112"/>
        <v>0.85</v>
      </c>
      <c r="BU294" s="388">
        <f t="shared" ref="BU294:CT294" si="113">+$E$103</f>
        <v>0.85</v>
      </c>
      <c r="BV294" s="388">
        <f t="shared" si="113"/>
        <v>0.85</v>
      </c>
      <c r="BW294" s="388">
        <f t="shared" si="113"/>
        <v>0.85</v>
      </c>
      <c r="BX294" s="388">
        <f t="shared" si="113"/>
        <v>0.85</v>
      </c>
      <c r="BY294" s="388">
        <f t="shared" si="113"/>
        <v>0.85</v>
      </c>
      <c r="BZ294" s="388">
        <f t="shared" si="113"/>
        <v>0.85</v>
      </c>
      <c r="CA294" s="388">
        <f t="shared" si="113"/>
        <v>0.85</v>
      </c>
      <c r="CB294" s="388">
        <f t="shared" si="113"/>
        <v>0.85</v>
      </c>
      <c r="CC294" s="388">
        <f t="shared" si="113"/>
        <v>0.85</v>
      </c>
      <c r="CD294" s="388">
        <f t="shared" si="113"/>
        <v>0.85</v>
      </c>
      <c r="CE294" s="388">
        <f t="shared" si="113"/>
        <v>0.85</v>
      </c>
      <c r="CF294" s="388">
        <f t="shared" si="113"/>
        <v>0.85</v>
      </c>
      <c r="CG294" s="388">
        <f t="shared" si="113"/>
        <v>0.85</v>
      </c>
      <c r="CH294" s="388">
        <f t="shared" si="113"/>
        <v>0.85</v>
      </c>
      <c r="CI294" s="388">
        <f t="shared" si="113"/>
        <v>0.85</v>
      </c>
      <c r="CJ294" s="388">
        <f t="shared" si="113"/>
        <v>0.85</v>
      </c>
      <c r="CK294" s="388">
        <f t="shared" si="113"/>
        <v>0.85</v>
      </c>
      <c r="CL294" s="388">
        <f t="shared" si="113"/>
        <v>0.85</v>
      </c>
      <c r="CM294" s="388">
        <f t="shared" si="113"/>
        <v>0.85</v>
      </c>
      <c r="CN294" s="388">
        <f t="shared" si="113"/>
        <v>0.85</v>
      </c>
      <c r="CO294" s="388">
        <f t="shared" si="113"/>
        <v>0.85</v>
      </c>
      <c r="CP294" s="388">
        <f t="shared" si="113"/>
        <v>0.85</v>
      </c>
      <c r="CQ294" s="388">
        <f t="shared" si="113"/>
        <v>0.85</v>
      </c>
      <c r="CR294" s="388">
        <f t="shared" si="113"/>
        <v>0.85</v>
      </c>
      <c r="CS294" s="388">
        <f t="shared" si="113"/>
        <v>0.85</v>
      </c>
      <c r="CT294" s="388">
        <f t="shared" si="113"/>
        <v>0.85</v>
      </c>
    </row>
    <row r="295" spans="3:131">
      <c r="C295" t="s">
        <v>3</v>
      </c>
      <c r="E295" s="287" t="s">
        <v>4225</v>
      </c>
      <c r="F295" s="389">
        <f>F104</f>
        <v>0.87618750000000012</v>
      </c>
      <c r="G295" s="389">
        <f>F105</f>
        <v>0.88884375000000004</v>
      </c>
      <c r="H295" s="389" t="e">
        <f>F106</f>
        <v>#DIV/0!</v>
      </c>
      <c r="I295" s="389" t="e">
        <f>G104</f>
        <v>#DIV/0!</v>
      </c>
      <c r="J295" s="389" t="e">
        <f>G105</f>
        <v>#DIV/0!</v>
      </c>
      <c r="K295" s="389" t="e">
        <f>G106</f>
        <v>#DIV/0!</v>
      </c>
      <c r="L295" s="389">
        <f>H104</f>
        <v>0.92344736842105268</v>
      </c>
      <c r="M295" s="389">
        <f>H105</f>
        <v>0.88100000000000001</v>
      </c>
      <c r="N295" s="389" t="e">
        <f>H106</f>
        <v>#DIV/0!</v>
      </c>
      <c r="O295" s="389">
        <f>I104</f>
        <v>0.90781578947368424</v>
      </c>
      <c r="P295" s="389">
        <f>I105</f>
        <v>0.91784210526315779</v>
      </c>
      <c r="Q295" s="389" t="e">
        <f>I106</f>
        <v>#DIV/0!</v>
      </c>
      <c r="R295" s="389">
        <f>J104</f>
        <v>0.90236842105263182</v>
      </c>
      <c r="S295" s="389">
        <f>J105</f>
        <v>0.88460526315789478</v>
      </c>
      <c r="T295" s="389" t="e">
        <f>J106</f>
        <v>#DIV/0!</v>
      </c>
      <c r="U295" s="389">
        <f>K104</f>
        <v>0.91578947368421071</v>
      </c>
      <c r="V295" s="389">
        <f>K105</f>
        <v>0.83036842105263164</v>
      </c>
      <c r="W295" s="389" t="e">
        <f>K106</f>
        <v>#DIV/0!</v>
      </c>
      <c r="X295" s="389">
        <f>L104</f>
        <v>0.79989473684210533</v>
      </c>
      <c r="Y295" s="389">
        <f>L105</f>
        <v>0.91628571428571426</v>
      </c>
      <c r="Z295" s="389" t="e">
        <f>L106</f>
        <v>#DIV/0!</v>
      </c>
      <c r="AA295" s="389" t="e">
        <f>M104</f>
        <v>#DIV/0!</v>
      </c>
      <c r="AB295" s="389" t="e">
        <f>M105</f>
        <v>#DIV/0!</v>
      </c>
      <c r="AC295" s="389" t="e">
        <f>M106</f>
        <v>#DIV/0!</v>
      </c>
      <c r="AD295" s="389" t="e">
        <f>N104</f>
        <v>#DIV/0!</v>
      </c>
      <c r="AE295" s="389">
        <f>N105</f>
        <v>0.87909375000000023</v>
      </c>
      <c r="AF295" s="389" t="e">
        <f>N106</f>
        <v>#DIV/0!</v>
      </c>
      <c r="AG295" s="389">
        <f>O104</f>
        <v>0.91902631578947369</v>
      </c>
      <c r="AH295" s="389">
        <f>O105</f>
        <v>0.83257894736842109</v>
      </c>
      <c r="AI295" s="389" t="e">
        <f>O106</f>
        <v>#DIV/0!</v>
      </c>
      <c r="AJ295" s="389">
        <f>P104</f>
        <v>0.81765789473684225</v>
      </c>
      <c r="AK295" s="389">
        <f>P105</f>
        <v>0.90986842105263177</v>
      </c>
      <c r="AL295" s="389" t="e">
        <f>P106</f>
        <v>#DIV/0!</v>
      </c>
      <c r="AM295" s="389">
        <f>Q104</f>
        <v>0.88744736842105276</v>
      </c>
      <c r="AN295" s="389">
        <f>Q105</f>
        <v>0.82736842105263153</v>
      </c>
      <c r="AO295" s="389" t="e">
        <f>Q106</f>
        <v>#DIV/0!</v>
      </c>
      <c r="AP295" s="389">
        <f>R104</f>
        <v>0.70989473684210547</v>
      </c>
      <c r="AQ295" s="389">
        <f>R105</f>
        <v>0.93252631578947387</v>
      </c>
      <c r="AR295" s="389" t="e">
        <f>R106</f>
        <v>#DIV/0!</v>
      </c>
      <c r="AS295" s="389">
        <f>S104</f>
        <v>0.93400000000000005</v>
      </c>
      <c r="AT295" s="389">
        <f>S105</f>
        <v>0.9337894736842105</v>
      </c>
      <c r="AU295" s="389" t="e">
        <f>S106</f>
        <v>#DIV/0!</v>
      </c>
      <c r="AV295" s="389" t="e">
        <f>T104</f>
        <v>#DIV/0!</v>
      </c>
      <c r="AW295" s="389" t="e">
        <f>T105</f>
        <v>#DIV/0!</v>
      </c>
      <c r="AX295" s="389" t="e">
        <f>T106</f>
        <v>#DIV/0!</v>
      </c>
      <c r="AY295" s="389">
        <f>U104</f>
        <v>0.92371875000000003</v>
      </c>
      <c r="AZ295" s="389" t="e">
        <f>U105</f>
        <v>#DIV/0!</v>
      </c>
      <c r="BA295" s="389" t="e">
        <f>U106</f>
        <v>#DIV/0!</v>
      </c>
      <c r="BB295" s="389">
        <f>V104</f>
        <v>0.72331578947368436</v>
      </c>
      <c r="BC295" s="389">
        <f>V105</f>
        <v>0.58228125000000008</v>
      </c>
      <c r="BD295" s="389" t="e">
        <f>V106</f>
        <v>#DIV/0!</v>
      </c>
      <c r="BE295" s="389">
        <f>W104</f>
        <v>0.92028947368421066</v>
      </c>
      <c r="BF295" s="389">
        <f>W105</f>
        <v>0.77763157894736856</v>
      </c>
      <c r="BG295" s="389" t="e">
        <f>W106</f>
        <v>#DIV/0!</v>
      </c>
      <c r="BH295" s="389" t="e">
        <f>X104</f>
        <v>#DIV/0!</v>
      </c>
      <c r="BI295" s="389" t="e">
        <f>X105</f>
        <v>#DIV/0!</v>
      </c>
      <c r="BJ295" s="389" t="e">
        <f>X106</f>
        <v>#DIV/0!</v>
      </c>
      <c r="BK295" s="389" t="e">
        <f>Y104</f>
        <v>#DIV/0!</v>
      </c>
      <c r="BL295" s="389" t="e">
        <f>Y105</f>
        <v>#DIV/0!</v>
      </c>
      <c r="BM295" s="389" t="e">
        <f>Y106</f>
        <v>#DIV/0!</v>
      </c>
      <c r="BN295" s="389" t="e">
        <f>Z104</f>
        <v>#DIV/0!</v>
      </c>
      <c r="BO295" s="389" t="e">
        <f>Z105</f>
        <v>#DIV/0!</v>
      </c>
      <c r="BP295" s="391" t="e">
        <f>Z106</f>
        <v>#DIV/0!</v>
      </c>
      <c r="BQ295" s="391" t="e">
        <f>AA104</f>
        <v>#DIV/0!</v>
      </c>
      <c r="BR295" s="391" t="e">
        <f>AA105</f>
        <v>#DIV/0!</v>
      </c>
      <c r="BS295" s="391" t="e">
        <f>AA106</f>
        <v>#DIV/0!</v>
      </c>
      <c r="BT295" s="391" t="e">
        <f>AB104</f>
        <v>#DIV/0!</v>
      </c>
      <c r="BU295" s="391" t="e">
        <f>AB105</f>
        <v>#DIV/0!</v>
      </c>
      <c r="BV295" s="391" t="e">
        <f>AB106</f>
        <v>#DIV/0!</v>
      </c>
      <c r="BW295" s="391" t="e">
        <f>AC104</f>
        <v>#DIV/0!</v>
      </c>
      <c r="BX295" s="391" t="e">
        <f>AC105</f>
        <v>#DIV/0!</v>
      </c>
      <c r="BY295" s="391" t="e">
        <f>AC106</f>
        <v>#DIV/0!</v>
      </c>
      <c r="BZ295" s="391" t="e">
        <f>AD104</f>
        <v>#DIV/0!</v>
      </c>
      <c r="CA295" s="391" t="e">
        <f>AD105</f>
        <v>#DIV/0!</v>
      </c>
      <c r="CB295" s="391" t="e">
        <f>AD106</f>
        <v>#DIV/0!</v>
      </c>
      <c r="CC295" s="391" t="e">
        <f>AE104</f>
        <v>#DIV/0!</v>
      </c>
      <c r="CD295" s="391" t="e">
        <f>AE105</f>
        <v>#DIV/0!</v>
      </c>
      <c r="CE295" s="391" t="e">
        <f>AE106</f>
        <v>#DIV/0!</v>
      </c>
      <c r="CF295" s="391" t="e">
        <f>AF104</f>
        <v>#DIV/0!</v>
      </c>
      <c r="CG295" s="391" t="e">
        <f>AF105</f>
        <v>#DIV/0!</v>
      </c>
      <c r="CH295" s="391" t="e">
        <f>AF106</f>
        <v>#DIV/0!</v>
      </c>
      <c r="CI295" s="391" t="e">
        <f>AG104</f>
        <v>#DIV/0!</v>
      </c>
      <c r="CJ295" s="391" t="e">
        <f>AG105</f>
        <v>#DIV/0!</v>
      </c>
      <c r="CK295" s="391" t="e">
        <f>AG106</f>
        <v>#DIV/0!</v>
      </c>
      <c r="CL295" s="391" t="e">
        <f>AH104</f>
        <v>#DIV/0!</v>
      </c>
      <c r="CM295" s="391" t="e">
        <f>AH105</f>
        <v>#DIV/0!</v>
      </c>
      <c r="CN295" s="391" t="e">
        <f>AH106</f>
        <v>#DIV/0!</v>
      </c>
      <c r="CO295" s="391" t="e">
        <f>AI104</f>
        <v>#DIV/0!</v>
      </c>
      <c r="CP295" s="391" t="e">
        <f>AI105</f>
        <v>#DIV/0!</v>
      </c>
      <c r="CQ295" s="391" t="e">
        <f>AI106</f>
        <v>#DIV/0!</v>
      </c>
      <c r="CR295" s="391" t="e">
        <f>AJ104</f>
        <v>#DIV/0!</v>
      </c>
      <c r="CS295" s="391" t="e">
        <f>AJ105</f>
        <v>#DIV/0!</v>
      </c>
      <c r="CT295" s="391" t="e">
        <f>AJ106</f>
        <v>#DIV/0!</v>
      </c>
    </row>
    <row r="296" spans="3:131">
      <c r="C296"/>
      <c r="E296" s="287" t="s">
        <v>89</v>
      </c>
      <c r="F296" s="389">
        <f t="shared" ref="F296:F306" si="114">F141</f>
        <v>0</v>
      </c>
      <c r="G296" s="389">
        <f t="shared" ref="G296:G306" si="115">F181</f>
        <v>0</v>
      </c>
      <c r="H296" s="389">
        <f t="shared" ref="H296:H306" si="116">F221</f>
        <v>0</v>
      </c>
      <c r="I296" s="389" t="e">
        <f t="shared" ref="I296:I306" si="117">G141</f>
        <v>#DIV/0!</v>
      </c>
      <c r="J296" s="389" t="e">
        <f t="shared" ref="J296:J306" si="118">G181</f>
        <v>#DIV/0!</v>
      </c>
      <c r="K296" s="389">
        <f t="shared" ref="K296:K306" si="119">G221</f>
        <v>0</v>
      </c>
      <c r="L296" s="389">
        <f t="shared" ref="L296:L306" si="120">H141</f>
        <v>0</v>
      </c>
      <c r="M296" s="389">
        <f t="shared" ref="M296:M306" si="121">H181</f>
        <v>2.7777777777777776E-2</v>
      </c>
      <c r="N296" s="389">
        <f t="shared" ref="N296:N306" si="122">H221</f>
        <v>0</v>
      </c>
      <c r="O296" s="389">
        <f t="shared" ref="O296:O306" si="123">I141</f>
        <v>0</v>
      </c>
      <c r="P296" s="389">
        <f t="shared" ref="P296:P306" si="124">I181</f>
        <v>0</v>
      </c>
      <c r="Q296" s="389">
        <f t="shared" ref="Q296:Q306" si="125">I221</f>
        <v>0</v>
      </c>
      <c r="R296" s="389">
        <f t="shared" ref="R296:R306" si="126">J141</f>
        <v>0</v>
      </c>
      <c r="S296" s="389">
        <f t="shared" ref="S296:S306" si="127">J181</f>
        <v>0</v>
      </c>
      <c r="T296" s="389">
        <f t="shared" ref="T296:T306" si="128">J221</f>
        <v>0</v>
      </c>
      <c r="U296" s="389">
        <f t="shared" ref="U296:U306" si="129">K141</f>
        <v>0</v>
      </c>
      <c r="V296" s="389">
        <f t="shared" ref="V296:V306" si="130">K181</f>
        <v>5.2631578947368418E-2</v>
      </c>
      <c r="W296" s="389">
        <f t="shared" ref="W296:W306" si="131">K221</f>
        <v>0</v>
      </c>
      <c r="X296" s="389">
        <f t="shared" ref="X296:X306" si="132">L141</f>
        <v>0.12245614035087719</v>
      </c>
      <c r="Y296" s="389">
        <f t="shared" ref="Y296:Y306" si="133">L181</f>
        <v>0</v>
      </c>
      <c r="Z296" s="389">
        <f t="shared" ref="Z296:Z306" si="134">L221</f>
        <v>0</v>
      </c>
      <c r="AA296" s="389" t="e">
        <f t="shared" ref="AA296:AA306" si="135">M141</f>
        <v>#DIV/0!</v>
      </c>
      <c r="AB296" s="389" t="e">
        <f t="shared" ref="AB296:AB306" si="136">M181</f>
        <v>#DIV/0!</v>
      </c>
      <c r="AC296" s="389">
        <f t="shared" ref="AC296:AC306" si="137">M221</f>
        <v>0</v>
      </c>
      <c r="AD296" s="389" t="e">
        <f t="shared" ref="AD296:AD306" si="138">N141</f>
        <v>#DIV/0!</v>
      </c>
      <c r="AE296" s="389">
        <f t="shared" ref="AE296:AE306" si="139">N181</f>
        <v>0</v>
      </c>
      <c r="AF296" s="389">
        <f t="shared" ref="AF296:AF306" si="140">N221</f>
        <v>0</v>
      </c>
      <c r="AG296" s="389">
        <f t="shared" ref="AG296:AG306" si="141">O141</f>
        <v>0</v>
      </c>
      <c r="AH296" s="389">
        <f t="shared" ref="AH296:AH306" si="142">O181</f>
        <v>6.5263157894736842E-2</v>
      </c>
      <c r="AI296" s="389">
        <f t="shared" ref="AI296:AI306" si="143">O221</f>
        <v>0</v>
      </c>
      <c r="AJ296" s="389">
        <f t="shared" ref="AJ296:AJ306" si="144">P141</f>
        <v>0</v>
      </c>
      <c r="AK296" s="389">
        <f t="shared" ref="AK296:AK306" si="145">P181</f>
        <v>0</v>
      </c>
      <c r="AL296" s="389">
        <f t="shared" ref="AL296:AL306" si="146">P221</f>
        <v>0</v>
      </c>
      <c r="AM296" s="389">
        <f t="shared" ref="AM296:AM306" si="147">Q141</f>
        <v>0</v>
      </c>
      <c r="AN296" s="389">
        <f t="shared" ref="AN296:AN306" si="148">Q181</f>
        <v>0</v>
      </c>
      <c r="AO296" s="389">
        <f t="shared" ref="AO296:AO306" si="149">Q221</f>
        <v>0</v>
      </c>
      <c r="AP296" s="389">
        <f t="shared" ref="AP296:AP306" si="150">R141</f>
        <v>0</v>
      </c>
      <c r="AQ296" s="389">
        <f t="shared" ref="AQ296:AQ306" si="151">R181</f>
        <v>0</v>
      </c>
      <c r="AR296" s="389">
        <f t="shared" ref="AR296:AR306" si="152">R221</f>
        <v>0</v>
      </c>
      <c r="AS296" s="389">
        <f t="shared" ref="AS296:AS306" si="153">S141</f>
        <v>0</v>
      </c>
      <c r="AT296" s="389">
        <f t="shared" ref="AT296:AT306" si="154">S181</f>
        <v>0</v>
      </c>
      <c r="AU296" s="389">
        <f t="shared" ref="AU296:AU306" si="155">S221</f>
        <v>0</v>
      </c>
      <c r="AV296" s="389" t="e">
        <f t="shared" ref="AV296:AV306" si="156">T141</f>
        <v>#DIV/0!</v>
      </c>
      <c r="AW296" s="389" t="e">
        <f t="shared" ref="AW296:AW306" si="157">T181</f>
        <v>#DIV/0!</v>
      </c>
      <c r="AX296" s="389">
        <f t="shared" ref="AX296:AX306" si="158">T221</f>
        <v>0</v>
      </c>
      <c r="AY296" s="389">
        <f t="shared" ref="AY296:AY306" si="159">U141</f>
        <v>0</v>
      </c>
      <c r="AZ296" s="389" t="e">
        <f t="shared" ref="AZ296:AZ306" si="160">U181</f>
        <v>#DIV/0!</v>
      </c>
      <c r="BA296" s="389">
        <f t="shared" ref="BA296:BA306" si="161">U221</f>
        <v>0</v>
      </c>
      <c r="BB296" s="389">
        <f t="shared" ref="BB296:BB306" si="162">V141</f>
        <v>0</v>
      </c>
      <c r="BC296" s="389">
        <f t="shared" ref="BC296:BC306" si="163">V181</f>
        <v>0</v>
      </c>
      <c r="BD296" s="389">
        <f t="shared" ref="BD296:BD306" si="164">V221</f>
        <v>0</v>
      </c>
      <c r="BE296" s="389">
        <f t="shared" ref="BE296:BE306" si="165">W141</f>
        <v>0</v>
      </c>
      <c r="BF296" s="389">
        <f t="shared" ref="BF296:BF306" si="166">W181</f>
        <v>0</v>
      </c>
      <c r="BG296" s="389">
        <f t="shared" ref="BG296:BG306" si="167">W221</f>
        <v>0</v>
      </c>
      <c r="BH296" s="389" t="e">
        <f t="shared" ref="BH296:BH306" si="168">X141</f>
        <v>#DIV/0!</v>
      </c>
      <c r="BI296" s="389" t="e">
        <f t="shared" ref="BI296:BI306" si="169">X181</f>
        <v>#DIV/0!</v>
      </c>
      <c r="BJ296" s="389">
        <f t="shared" ref="BJ296:BJ306" si="170">X221</f>
        <v>0</v>
      </c>
      <c r="BK296" s="389" t="e">
        <f t="shared" ref="BK296:BK306" si="171">Y141</f>
        <v>#DIV/0!</v>
      </c>
      <c r="BL296" s="389" t="e">
        <f t="shared" ref="BL296:BL306" si="172">Y181</f>
        <v>#DIV/0!</v>
      </c>
      <c r="BM296" s="389">
        <f t="shared" ref="BM296:BM306" si="173">Y221</f>
        <v>0</v>
      </c>
      <c r="BN296" s="389" t="e">
        <f t="shared" ref="BN296:BN306" si="174">Z141</f>
        <v>#DIV/0!</v>
      </c>
      <c r="BO296" s="389" t="e">
        <f t="shared" ref="BO296:BO306" si="175">Z181</f>
        <v>#DIV/0!</v>
      </c>
      <c r="BP296" s="391">
        <f t="shared" ref="BP296:BP306" si="176">Z221</f>
        <v>0</v>
      </c>
      <c r="BQ296" s="391" t="e">
        <f t="shared" ref="BQ296:BQ306" si="177">AA141</f>
        <v>#DIV/0!</v>
      </c>
      <c r="BR296" s="391" t="e">
        <f t="shared" ref="BR296:BR306" si="178">AA181</f>
        <v>#DIV/0!</v>
      </c>
      <c r="BS296" s="391">
        <f t="shared" ref="BS296:BS306" si="179">AA221</f>
        <v>0</v>
      </c>
      <c r="BT296" s="391" t="e">
        <f t="shared" ref="BT296:BT306" si="180">AB141</f>
        <v>#DIV/0!</v>
      </c>
      <c r="BU296" s="391" t="e">
        <f t="shared" ref="BU296:BU306" si="181">AB181</f>
        <v>#DIV/0!</v>
      </c>
      <c r="BV296" s="391">
        <f t="shared" ref="BV296:BV306" si="182">AB221</f>
        <v>0</v>
      </c>
      <c r="BW296" s="391" t="e">
        <f t="shared" ref="BW296:BW306" si="183">AC141</f>
        <v>#DIV/0!</v>
      </c>
      <c r="BX296" s="391" t="e">
        <f t="shared" ref="BX296:BX306" si="184">AC181</f>
        <v>#DIV/0!</v>
      </c>
      <c r="BY296" s="391">
        <f t="shared" ref="BY296:BY306" si="185">AC221</f>
        <v>0</v>
      </c>
      <c r="BZ296" s="391" t="e">
        <f t="shared" ref="BZ296:BZ306" si="186">AD141</f>
        <v>#DIV/0!</v>
      </c>
      <c r="CA296" s="391" t="e">
        <f t="shared" ref="CA296:CA306" si="187">AD181</f>
        <v>#DIV/0!</v>
      </c>
      <c r="CB296" s="391">
        <f t="shared" ref="CB296:CB306" si="188">AD221</f>
        <v>0</v>
      </c>
      <c r="CC296" s="391" t="e">
        <f t="shared" ref="CC296:CC306" si="189">AE141</f>
        <v>#DIV/0!</v>
      </c>
      <c r="CD296" s="391" t="e">
        <f t="shared" ref="CD296:CD306" si="190">AE181</f>
        <v>#DIV/0!</v>
      </c>
      <c r="CE296" s="391">
        <f t="shared" ref="CE296:CE306" si="191">AE221</f>
        <v>0</v>
      </c>
      <c r="CF296" s="391" t="e">
        <f t="shared" ref="CF296:CF306" si="192">AF141</f>
        <v>#DIV/0!</v>
      </c>
      <c r="CG296" s="391" t="e">
        <f t="shared" ref="CG296:CG306" si="193">AF181</f>
        <v>#DIV/0!</v>
      </c>
      <c r="CH296" s="391">
        <f t="shared" ref="CH296:CH306" si="194">AF221</f>
        <v>0</v>
      </c>
      <c r="CI296" s="391" t="e">
        <f t="shared" ref="CI296:CI306" si="195">AG141</f>
        <v>#DIV/0!</v>
      </c>
      <c r="CJ296" s="391" t="e">
        <f t="shared" ref="CJ296:CJ306" si="196">AG181</f>
        <v>#DIV/0!</v>
      </c>
      <c r="CK296" s="391">
        <f t="shared" ref="CK296:CK306" si="197">AG221</f>
        <v>0</v>
      </c>
      <c r="CL296" s="391" t="e">
        <f t="shared" ref="CL296:CL306" si="198">AH141</f>
        <v>#DIV/0!</v>
      </c>
      <c r="CM296" s="391" t="e">
        <f t="shared" ref="CM296:CM306" si="199">AH181</f>
        <v>#DIV/0!</v>
      </c>
      <c r="CN296" s="391">
        <f t="shared" ref="CN296:CN306" si="200">AH221</f>
        <v>0</v>
      </c>
      <c r="CO296" s="391" t="e">
        <f t="shared" ref="CO296:CO306" si="201">AI141</f>
        <v>#DIV/0!</v>
      </c>
      <c r="CP296" s="391" t="e">
        <f t="shared" ref="CP296:CP306" si="202">AI181</f>
        <v>#DIV/0!</v>
      </c>
      <c r="CQ296" s="391">
        <f t="shared" ref="CQ296:CQ306" si="203">AI221</f>
        <v>0</v>
      </c>
      <c r="CR296" s="391" t="e">
        <f t="shared" ref="CR296:CR306" si="204">AJ141</f>
        <v>#DIV/0!</v>
      </c>
      <c r="CS296" s="391" t="e">
        <f t="shared" ref="CS296:CS306" si="205">AJ181</f>
        <v>#DIV/0!</v>
      </c>
      <c r="CT296" s="391">
        <f t="shared" ref="CT296:CT306" si="206">AJ221</f>
        <v>0</v>
      </c>
    </row>
    <row r="297" spans="3:131">
      <c r="C297"/>
      <c r="E297" s="287" t="s">
        <v>90</v>
      </c>
      <c r="F297" s="389">
        <f t="shared" si="114"/>
        <v>6.083333333333333E-2</v>
      </c>
      <c r="G297" s="389">
        <f t="shared" si="115"/>
        <v>3.7916666666666668E-2</v>
      </c>
      <c r="H297" s="389">
        <f t="shared" si="116"/>
        <v>0</v>
      </c>
      <c r="I297" s="389" t="e">
        <f t="shared" si="117"/>
        <v>#DIV/0!</v>
      </c>
      <c r="J297" s="389" t="e">
        <f t="shared" si="118"/>
        <v>#DIV/0!</v>
      </c>
      <c r="K297" s="389">
        <f t="shared" si="119"/>
        <v>0</v>
      </c>
      <c r="L297" s="389">
        <f t="shared" si="120"/>
        <v>1.4736842105263159E-2</v>
      </c>
      <c r="M297" s="389">
        <f t="shared" si="121"/>
        <v>2.6111111111111109E-2</v>
      </c>
      <c r="N297" s="389">
        <f t="shared" si="122"/>
        <v>0</v>
      </c>
      <c r="O297" s="389">
        <f t="shared" si="123"/>
        <v>3.0526315789473683E-2</v>
      </c>
      <c r="P297" s="389">
        <f t="shared" si="124"/>
        <v>2.0350877192982456E-2</v>
      </c>
      <c r="Q297" s="389">
        <f t="shared" si="125"/>
        <v>0</v>
      </c>
      <c r="R297" s="389">
        <f t="shared" si="126"/>
        <v>3.5789473684210524E-2</v>
      </c>
      <c r="S297" s="389">
        <f t="shared" si="127"/>
        <v>5.3508771929824561E-2</v>
      </c>
      <c r="T297" s="389">
        <f t="shared" si="128"/>
        <v>0</v>
      </c>
      <c r="U297" s="389">
        <f t="shared" si="129"/>
        <v>2.2631578947368423E-2</v>
      </c>
      <c r="V297" s="389">
        <f t="shared" si="130"/>
        <v>5.5087719298245609E-2</v>
      </c>
      <c r="W297" s="389">
        <f t="shared" si="131"/>
        <v>0</v>
      </c>
      <c r="X297" s="389">
        <f t="shared" si="132"/>
        <v>1.5964912280701755E-2</v>
      </c>
      <c r="Y297" s="389">
        <f t="shared" si="133"/>
        <v>0</v>
      </c>
      <c r="Z297" s="389">
        <f t="shared" si="134"/>
        <v>0</v>
      </c>
      <c r="AA297" s="389" t="e">
        <f t="shared" si="135"/>
        <v>#DIV/0!</v>
      </c>
      <c r="AB297" s="389" t="e">
        <f t="shared" si="136"/>
        <v>#DIV/0!</v>
      </c>
      <c r="AC297" s="389">
        <f t="shared" si="137"/>
        <v>0</v>
      </c>
      <c r="AD297" s="389" t="e">
        <f t="shared" si="138"/>
        <v>#DIV/0!</v>
      </c>
      <c r="AE297" s="389">
        <f t="shared" si="139"/>
        <v>2.6875E-2</v>
      </c>
      <c r="AF297" s="389">
        <f t="shared" si="140"/>
        <v>0</v>
      </c>
      <c r="AG297" s="389">
        <f t="shared" si="141"/>
        <v>1.9122807017543861E-2</v>
      </c>
      <c r="AH297" s="389">
        <f t="shared" si="142"/>
        <v>2.2807017543859651E-2</v>
      </c>
      <c r="AI297" s="389">
        <f t="shared" si="143"/>
        <v>0</v>
      </c>
      <c r="AJ297" s="389">
        <f t="shared" si="144"/>
        <v>1.9473684210526317E-2</v>
      </c>
      <c r="AK297" s="389">
        <f t="shared" si="145"/>
        <v>1.9473684210526317E-2</v>
      </c>
      <c r="AL297" s="389">
        <f t="shared" si="146"/>
        <v>0</v>
      </c>
      <c r="AM297" s="389">
        <f t="shared" si="147"/>
        <v>5.0701754385964908E-2</v>
      </c>
      <c r="AN297" s="389">
        <f t="shared" si="148"/>
        <v>0.10210526315789474</v>
      </c>
      <c r="AO297" s="389">
        <f t="shared" si="149"/>
        <v>0</v>
      </c>
      <c r="AP297" s="389">
        <f t="shared" si="150"/>
        <v>1.7719298245614034E-2</v>
      </c>
      <c r="AQ297" s="389">
        <f t="shared" si="151"/>
        <v>1.43859649122807E-2</v>
      </c>
      <c r="AR297" s="389">
        <f t="shared" si="152"/>
        <v>0</v>
      </c>
      <c r="AS297" s="389">
        <f t="shared" si="153"/>
        <v>0</v>
      </c>
      <c r="AT297" s="389">
        <f t="shared" si="154"/>
        <v>1.3157894736842105E-2</v>
      </c>
      <c r="AU297" s="389">
        <f t="shared" si="155"/>
        <v>0</v>
      </c>
      <c r="AV297" s="389" t="e">
        <f t="shared" si="156"/>
        <v>#DIV/0!</v>
      </c>
      <c r="AW297" s="389" t="e">
        <f t="shared" si="157"/>
        <v>#DIV/0!</v>
      </c>
      <c r="AX297" s="389">
        <f t="shared" si="158"/>
        <v>0</v>
      </c>
      <c r="AY297" s="389">
        <f t="shared" si="159"/>
        <v>0</v>
      </c>
      <c r="AZ297" s="389" t="e">
        <f t="shared" si="160"/>
        <v>#DIV/0!</v>
      </c>
      <c r="BA297" s="389">
        <f t="shared" si="161"/>
        <v>0</v>
      </c>
      <c r="BB297" s="389">
        <f t="shared" si="162"/>
        <v>3.9824561403508769E-2</v>
      </c>
      <c r="BC297" s="389">
        <f t="shared" si="163"/>
        <v>0</v>
      </c>
      <c r="BD297" s="389">
        <f t="shared" si="164"/>
        <v>0</v>
      </c>
      <c r="BE297" s="389">
        <f t="shared" si="165"/>
        <v>0</v>
      </c>
      <c r="BF297" s="389">
        <f t="shared" si="166"/>
        <v>3.5087719298245612E-2</v>
      </c>
      <c r="BG297" s="389">
        <f t="shared" si="167"/>
        <v>0</v>
      </c>
      <c r="BH297" s="389" t="e">
        <f t="shared" si="168"/>
        <v>#DIV/0!</v>
      </c>
      <c r="BI297" s="389" t="e">
        <f t="shared" si="169"/>
        <v>#DIV/0!</v>
      </c>
      <c r="BJ297" s="389">
        <f t="shared" si="170"/>
        <v>0</v>
      </c>
      <c r="BK297" s="389" t="e">
        <f t="shared" si="171"/>
        <v>#DIV/0!</v>
      </c>
      <c r="BL297" s="389" t="e">
        <f t="shared" si="172"/>
        <v>#DIV/0!</v>
      </c>
      <c r="BM297" s="389">
        <f t="shared" si="173"/>
        <v>0</v>
      </c>
      <c r="BN297" s="389" t="e">
        <f t="shared" si="174"/>
        <v>#DIV/0!</v>
      </c>
      <c r="BO297" s="389" t="e">
        <f t="shared" si="175"/>
        <v>#DIV/0!</v>
      </c>
      <c r="BP297" s="391">
        <f t="shared" si="176"/>
        <v>0</v>
      </c>
      <c r="BQ297" s="391" t="e">
        <f t="shared" si="177"/>
        <v>#DIV/0!</v>
      </c>
      <c r="BR297" s="391" t="e">
        <f t="shared" si="178"/>
        <v>#DIV/0!</v>
      </c>
      <c r="BS297" s="391">
        <f t="shared" si="179"/>
        <v>0</v>
      </c>
      <c r="BT297" s="391" t="e">
        <f t="shared" si="180"/>
        <v>#DIV/0!</v>
      </c>
      <c r="BU297" s="391" t="e">
        <f t="shared" si="181"/>
        <v>#DIV/0!</v>
      </c>
      <c r="BV297" s="391">
        <f t="shared" si="182"/>
        <v>0</v>
      </c>
      <c r="BW297" s="391" t="e">
        <f t="shared" si="183"/>
        <v>#DIV/0!</v>
      </c>
      <c r="BX297" s="391" t="e">
        <f t="shared" si="184"/>
        <v>#DIV/0!</v>
      </c>
      <c r="BY297" s="391">
        <f t="shared" si="185"/>
        <v>0</v>
      </c>
      <c r="BZ297" s="391" t="e">
        <f t="shared" si="186"/>
        <v>#DIV/0!</v>
      </c>
      <c r="CA297" s="391" t="e">
        <f t="shared" si="187"/>
        <v>#DIV/0!</v>
      </c>
      <c r="CB297" s="391">
        <f t="shared" si="188"/>
        <v>0</v>
      </c>
      <c r="CC297" s="391" t="e">
        <f t="shared" si="189"/>
        <v>#DIV/0!</v>
      </c>
      <c r="CD297" s="391" t="e">
        <f t="shared" si="190"/>
        <v>#DIV/0!</v>
      </c>
      <c r="CE297" s="391">
        <f t="shared" si="191"/>
        <v>0</v>
      </c>
      <c r="CF297" s="391" t="e">
        <f t="shared" si="192"/>
        <v>#DIV/0!</v>
      </c>
      <c r="CG297" s="391" t="e">
        <f t="shared" si="193"/>
        <v>#DIV/0!</v>
      </c>
      <c r="CH297" s="391">
        <f t="shared" si="194"/>
        <v>0</v>
      </c>
      <c r="CI297" s="391" t="e">
        <f t="shared" si="195"/>
        <v>#DIV/0!</v>
      </c>
      <c r="CJ297" s="391" t="e">
        <f t="shared" si="196"/>
        <v>#DIV/0!</v>
      </c>
      <c r="CK297" s="391">
        <f t="shared" si="197"/>
        <v>0</v>
      </c>
      <c r="CL297" s="391" t="e">
        <f t="shared" si="198"/>
        <v>#DIV/0!</v>
      </c>
      <c r="CM297" s="391" t="e">
        <f t="shared" si="199"/>
        <v>#DIV/0!</v>
      </c>
      <c r="CN297" s="391">
        <f t="shared" si="200"/>
        <v>0</v>
      </c>
      <c r="CO297" s="391" t="e">
        <f t="shared" si="201"/>
        <v>#DIV/0!</v>
      </c>
      <c r="CP297" s="391" t="e">
        <f t="shared" si="202"/>
        <v>#DIV/0!</v>
      </c>
      <c r="CQ297" s="391">
        <f t="shared" si="203"/>
        <v>0</v>
      </c>
      <c r="CR297" s="391" t="e">
        <f t="shared" si="204"/>
        <v>#DIV/0!</v>
      </c>
      <c r="CS297" s="391" t="e">
        <f t="shared" si="205"/>
        <v>#DIV/0!</v>
      </c>
      <c r="CT297" s="391">
        <f t="shared" si="206"/>
        <v>0</v>
      </c>
    </row>
    <row r="298" spans="3:131">
      <c r="C298"/>
      <c r="E298" s="287" t="s">
        <v>4209</v>
      </c>
      <c r="F298" s="389">
        <f t="shared" si="114"/>
        <v>4.1666666666666664E-2</v>
      </c>
      <c r="G298" s="389">
        <f t="shared" si="115"/>
        <v>4.1666666666666664E-2</v>
      </c>
      <c r="H298" s="389">
        <f t="shared" si="116"/>
        <v>0</v>
      </c>
      <c r="I298" s="389" t="e">
        <f t="shared" si="117"/>
        <v>#DIV/0!</v>
      </c>
      <c r="J298" s="389" t="e">
        <f t="shared" si="118"/>
        <v>#DIV/0!</v>
      </c>
      <c r="K298" s="389">
        <f t="shared" si="119"/>
        <v>0</v>
      </c>
      <c r="L298" s="389">
        <f t="shared" si="120"/>
        <v>3.5087719298245612E-2</v>
      </c>
      <c r="M298" s="389">
        <f t="shared" si="121"/>
        <v>3.7037037037037035E-2</v>
      </c>
      <c r="N298" s="389">
        <f t="shared" si="122"/>
        <v>0</v>
      </c>
      <c r="O298" s="389">
        <f t="shared" si="123"/>
        <v>3.5087719298245612E-2</v>
      </c>
      <c r="P298" s="389">
        <f t="shared" si="124"/>
        <v>3.5087719298245612E-2</v>
      </c>
      <c r="Q298" s="389">
        <f t="shared" si="125"/>
        <v>0</v>
      </c>
      <c r="R298" s="389">
        <f t="shared" si="126"/>
        <v>3.5087719298245612E-2</v>
      </c>
      <c r="S298" s="389">
        <f t="shared" si="127"/>
        <v>3.5087719298245612E-2</v>
      </c>
      <c r="T298" s="389">
        <f t="shared" si="128"/>
        <v>0</v>
      </c>
      <c r="U298" s="389">
        <f t="shared" si="129"/>
        <v>3.5087719298245612E-2</v>
      </c>
      <c r="V298" s="389">
        <f t="shared" si="130"/>
        <v>3.5087719298245612E-2</v>
      </c>
      <c r="W298" s="389">
        <f t="shared" si="131"/>
        <v>0</v>
      </c>
      <c r="X298" s="389">
        <f t="shared" si="132"/>
        <v>3.5087719298245612E-2</v>
      </c>
      <c r="Y298" s="389">
        <f t="shared" si="133"/>
        <v>0</v>
      </c>
      <c r="Z298" s="389">
        <f t="shared" si="134"/>
        <v>0</v>
      </c>
      <c r="AA298" s="389" t="e">
        <f t="shared" si="135"/>
        <v>#DIV/0!</v>
      </c>
      <c r="AB298" s="389" t="e">
        <f t="shared" si="136"/>
        <v>#DIV/0!</v>
      </c>
      <c r="AC298" s="389">
        <f t="shared" si="137"/>
        <v>0</v>
      </c>
      <c r="AD298" s="389" t="e">
        <f t="shared" si="138"/>
        <v>#DIV/0!</v>
      </c>
      <c r="AE298" s="389">
        <f t="shared" si="139"/>
        <v>6.25E-2</v>
      </c>
      <c r="AF298" s="389">
        <f t="shared" si="140"/>
        <v>0</v>
      </c>
      <c r="AG298" s="389">
        <f t="shared" si="141"/>
        <v>3.5087719298245612E-2</v>
      </c>
      <c r="AH298" s="389">
        <f t="shared" si="142"/>
        <v>5.2631578947368418E-2</v>
      </c>
      <c r="AI298" s="389">
        <f t="shared" si="143"/>
        <v>0</v>
      </c>
      <c r="AJ298" s="389">
        <f t="shared" si="144"/>
        <v>3.5087719298245612E-2</v>
      </c>
      <c r="AK298" s="389">
        <f t="shared" si="145"/>
        <v>5.2631578947368418E-2</v>
      </c>
      <c r="AL298" s="389">
        <f t="shared" si="146"/>
        <v>0</v>
      </c>
      <c r="AM298" s="389">
        <f t="shared" si="147"/>
        <v>3.5087719298245612E-2</v>
      </c>
      <c r="AN298" s="389">
        <f t="shared" si="148"/>
        <v>5.2631578947368418E-2</v>
      </c>
      <c r="AO298" s="389">
        <f t="shared" si="149"/>
        <v>0</v>
      </c>
      <c r="AP298" s="389">
        <f t="shared" si="150"/>
        <v>3.5087719298245612E-2</v>
      </c>
      <c r="AQ298" s="389">
        <f t="shared" si="151"/>
        <v>3.5087719298245612E-2</v>
      </c>
      <c r="AR298" s="389">
        <f t="shared" si="152"/>
        <v>0</v>
      </c>
      <c r="AS298" s="389">
        <f t="shared" si="153"/>
        <v>0</v>
      </c>
      <c r="AT298" s="389">
        <f t="shared" si="154"/>
        <v>3.5087719298245612E-2</v>
      </c>
      <c r="AU298" s="389">
        <f t="shared" si="155"/>
        <v>0</v>
      </c>
      <c r="AV298" s="389" t="e">
        <f t="shared" si="156"/>
        <v>#DIV/0!</v>
      </c>
      <c r="AW298" s="389" t="e">
        <f t="shared" si="157"/>
        <v>#DIV/0!</v>
      </c>
      <c r="AX298" s="389">
        <f t="shared" si="158"/>
        <v>0</v>
      </c>
      <c r="AY298" s="389">
        <f t="shared" si="159"/>
        <v>4.4583333333333329E-2</v>
      </c>
      <c r="AZ298" s="389" t="e">
        <f t="shared" si="160"/>
        <v>#DIV/0!</v>
      </c>
      <c r="BA298" s="389">
        <f t="shared" si="161"/>
        <v>0</v>
      </c>
      <c r="BB298" s="389">
        <f t="shared" si="162"/>
        <v>3.5087719298245612E-2</v>
      </c>
      <c r="BC298" s="389">
        <f t="shared" si="163"/>
        <v>1.1458333333333333E-2</v>
      </c>
      <c r="BD298" s="389">
        <f t="shared" si="164"/>
        <v>0</v>
      </c>
      <c r="BE298" s="389">
        <f t="shared" si="165"/>
        <v>5.333333333333333E-2</v>
      </c>
      <c r="BF298" s="389">
        <f t="shared" si="166"/>
        <v>5.2631578947368418E-2</v>
      </c>
      <c r="BG298" s="389">
        <f t="shared" si="167"/>
        <v>0</v>
      </c>
      <c r="BH298" s="389" t="e">
        <f t="shared" si="168"/>
        <v>#DIV/0!</v>
      </c>
      <c r="BI298" s="389" t="e">
        <f t="shared" si="169"/>
        <v>#DIV/0!</v>
      </c>
      <c r="BJ298" s="389">
        <f t="shared" si="170"/>
        <v>0</v>
      </c>
      <c r="BK298" s="389" t="e">
        <f t="shared" si="171"/>
        <v>#DIV/0!</v>
      </c>
      <c r="BL298" s="389" t="e">
        <f t="shared" si="172"/>
        <v>#DIV/0!</v>
      </c>
      <c r="BM298" s="389">
        <f t="shared" si="173"/>
        <v>0</v>
      </c>
      <c r="BN298" s="389" t="e">
        <f t="shared" si="174"/>
        <v>#DIV/0!</v>
      </c>
      <c r="BO298" s="389" t="e">
        <f t="shared" si="175"/>
        <v>#DIV/0!</v>
      </c>
      <c r="BP298" s="391">
        <f t="shared" si="176"/>
        <v>0</v>
      </c>
      <c r="BQ298" s="391" t="e">
        <f t="shared" si="177"/>
        <v>#DIV/0!</v>
      </c>
      <c r="BR298" s="391" t="e">
        <f t="shared" si="178"/>
        <v>#DIV/0!</v>
      </c>
      <c r="BS298" s="391">
        <f t="shared" si="179"/>
        <v>0</v>
      </c>
      <c r="BT298" s="391" t="e">
        <f t="shared" si="180"/>
        <v>#DIV/0!</v>
      </c>
      <c r="BU298" s="391" t="e">
        <f t="shared" si="181"/>
        <v>#DIV/0!</v>
      </c>
      <c r="BV298" s="391">
        <f t="shared" si="182"/>
        <v>0</v>
      </c>
      <c r="BW298" s="391" t="e">
        <f t="shared" si="183"/>
        <v>#DIV/0!</v>
      </c>
      <c r="BX298" s="391" t="e">
        <f t="shared" si="184"/>
        <v>#DIV/0!</v>
      </c>
      <c r="BY298" s="391">
        <f t="shared" si="185"/>
        <v>0</v>
      </c>
      <c r="BZ298" s="391" t="e">
        <f t="shared" si="186"/>
        <v>#DIV/0!</v>
      </c>
      <c r="CA298" s="391" t="e">
        <f t="shared" si="187"/>
        <v>#DIV/0!</v>
      </c>
      <c r="CB298" s="391">
        <f t="shared" si="188"/>
        <v>0</v>
      </c>
      <c r="CC298" s="391" t="e">
        <f t="shared" si="189"/>
        <v>#DIV/0!</v>
      </c>
      <c r="CD298" s="391" t="e">
        <f t="shared" si="190"/>
        <v>#DIV/0!</v>
      </c>
      <c r="CE298" s="391">
        <f t="shared" si="191"/>
        <v>0</v>
      </c>
      <c r="CF298" s="391" t="e">
        <f t="shared" si="192"/>
        <v>#DIV/0!</v>
      </c>
      <c r="CG298" s="391" t="e">
        <f t="shared" si="193"/>
        <v>#DIV/0!</v>
      </c>
      <c r="CH298" s="391">
        <f t="shared" si="194"/>
        <v>0</v>
      </c>
      <c r="CI298" s="391" t="e">
        <f t="shared" si="195"/>
        <v>#DIV/0!</v>
      </c>
      <c r="CJ298" s="391" t="e">
        <f t="shared" si="196"/>
        <v>#DIV/0!</v>
      </c>
      <c r="CK298" s="391">
        <f t="shared" si="197"/>
        <v>0</v>
      </c>
      <c r="CL298" s="391" t="e">
        <f t="shared" si="198"/>
        <v>#DIV/0!</v>
      </c>
      <c r="CM298" s="391" t="e">
        <f t="shared" si="199"/>
        <v>#DIV/0!</v>
      </c>
      <c r="CN298" s="391">
        <f t="shared" si="200"/>
        <v>0</v>
      </c>
      <c r="CO298" s="391" t="e">
        <f t="shared" si="201"/>
        <v>#DIV/0!</v>
      </c>
      <c r="CP298" s="391" t="e">
        <f t="shared" si="202"/>
        <v>#DIV/0!</v>
      </c>
      <c r="CQ298" s="391">
        <f t="shared" si="203"/>
        <v>0</v>
      </c>
      <c r="CR298" s="391" t="e">
        <f t="shared" si="204"/>
        <v>#DIV/0!</v>
      </c>
      <c r="CS298" s="391" t="e">
        <f t="shared" si="205"/>
        <v>#DIV/0!</v>
      </c>
      <c r="CT298" s="391">
        <f t="shared" si="206"/>
        <v>0</v>
      </c>
    </row>
    <row r="299" spans="3:131">
      <c r="C299"/>
      <c r="E299" s="287" t="s">
        <v>5461</v>
      </c>
      <c r="F299" s="389">
        <f t="shared" si="114"/>
        <v>0</v>
      </c>
      <c r="G299" s="389">
        <f t="shared" si="115"/>
        <v>0</v>
      </c>
      <c r="H299" s="389">
        <f t="shared" si="116"/>
        <v>0</v>
      </c>
      <c r="I299" s="389" t="e">
        <f t="shared" si="117"/>
        <v>#DIV/0!</v>
      </c>
      <c r="J299" s="389" t="e">
        <f t="shared" si="118"/>
        <v>#DIV/0!</v>
      </c>
      <c r="K299" s="389">
        <f t="shared" si="119"/>
        <v>0</v>
      </c>
      <c r="L299" s="389">
        <f t="shared" si="120"/>
        <v>0</v>
      </c>
      <c r="M299" s="389">
        <f t="shared" si="121"/>
        <v>0</v>
      </c>
      <c r="N299" s="389">
        <f t="shared" si="122"/>
        <v>0</v>
      </c>
      <c r="O299" s="389">
        <f t="shared" si="123"/>
        <v>0</v>
      </c>
      <c r="P299" s="389">
        <f t="shared" si="124"/>
        <v>0</v>
      </c>
      <c r="Q299" s="389">
        <f t="shared" si="125"/>
        <v>0</v>
      </c>
      <c r="R299" s="389">
        <f t="shared" si="126"/>
        <v>0</v>
      </c>
      <c r="S299" s="389">
        <f t="shared" si="127"/>
        <v>0</v>
      </c>
      <c r="T299" s="389">
        <f t="shared" si="128"/>
        <v>0</v>
      </c>
      <c r="U299" s="389">
        <f t="shared" si="129"/>
        <v>0</v>
      </c>
      <c r="V299" s="389">
        <f t="shared" si="130"/>
        <v>0</v>
      </c>
      <c r="W299" s="389">
        <f t="shared" si="131"/>
        <v>0</v>
      </c>
      <c r="X299" s="389">
        <f t="shared" si="132"/>
        <v>0</v>
      </c>
      <c r="Y299" s="389">
        <f t="shared" si="133"/>
        <v>0</v>
      </c>
      <c r="Z299" s="389">
        <f t="shared" si="134"/>
        <v>0</v>
      </c>
      <c r="AA299" s="389" t="e">
        <f t="shared" si="135"/>
        <v>#DIV/0!</v>
      </c>
      <c r="AB299" s="389" t="e">
        <f t="shared" si="136"/>
        <v>#DIV/0!</v>
      </c>
      <c r="AC299" s="389">
        <f t="shared" si="137"/>
        <v>0</v>
      </c>
      <c r="AD299" s="389" t="e">
        <f t="shared" si="138"/>
        <v>#DIV/0!</v>
      </c>
      <c r="AE299" s="389">
        <f t="shared" si="139"/>
        <v>0</v>
      </c>
      <c r="AF299" s="389">
        <f t="shared" si="140"/>
        <v>0</v>
      </c>
      <c r="AG299" s="389">
        <f t="shared" si="141"/>
        <v>0</v>
      </c>
      <c r="AH299" s="389">
        <f t="shared" si="142"/>
        <v>0</v>
      </c>
      <c r="AI299" s="389">
        <f t="shared" si="143"/>
        <v>0</v>
      </c>
      <c r="AJ299" s="389">
        <f t="shared" si="144"/>
        <v>7.8947368421052627E-2</v>
      </c>
      <c r="AK299" s="389">
        <f t="shared" si="145"/>
        <v>0</v>
      </c>
      <c r="AL299" s="389">
        <f t="shared" si="146"/>
        <v>0</v>
      </c>
      <c r="AM299" s="389">
        <f t="shared" si="147"/>
        <v>0</v>
      </c>
      <c r="AN299" s="389">
        <f t="shared" si="148"/>
        <v>0</v>
      </c>
      <c r="AO299" s="389">
        <f t="shared" si="149"/>
        <v>0</v>
      </c>
      <c r="AP299" s="389">
        <f t="shared" si="150"/>
        <v>0</v>
      </c>
      <c r="AQ299" s="389">
        <f t="shared" si="151"/>
        <v>0</v>
      </c>
      <c r="AR299" s="389">
        <f t="shared" si="152"/>
        <v>0</v>
      </c>
      <c r="AS299" s="389">
        <f t="shared" si="153"/>
        <v>0</v>
      </c>
      <c r="AT299" s="389">
        <f t="shared" si="154"/>
        <v>0</v>
      </c>
      <c r="AU299" s="389">
        <f t="shared" si="155"/>
        <v>0</v>
      </c>
      <c r="AV299" s="389" t="e">
        <f t="shared" si="156"/>
        <v>#DIV/0!</v>
      </c>
      <c r="AW299" s="389" t="e">
        <f t="shared" si="157"/>
        <v>#DIV/0!</v>
      </c>
      <c r="AX299" s="389">
        <f t="shared" si="158"/>
        <v>0</v>
      </c>
      <c r="AY299" s="389">
        <f t="shared" si="159"/>
        <v>0</v>
      </c>
      <c r="AZ299" s="389" t="e">
        <f t="shared" si="160"/>
        <v>#DIV/0!</v>
      </c>
      <c r="BA299" s="389">
        <f t="shared" si="161"/>
        <v>0</v>
      </c>
      <c r="BB299" s="389">
        <f t="shared" si="162"/>
        <v>0</v>
      </c>
      <c r="BC299" s="389">
        <f t="shared" si="163"/>
        <v>0</v>
      </c>
      <c r="BD299" s="389">
        <f t="shared" si="164"/>
        <v>0</v>
      </c>
      <c r="BE299" s="389">
        <f t="shared" si="165"/>
        <v>0</v>
      </c>
      <c r="BF299" s="389">
        <f t="shared" si="166"/>
        <v>0</v>
      </c>
      <c r="BG299" s="389">
        <f t="shared" si="167"/>
        <v>0</v>
      </c>
      <c r="BH299" s="389" t="e">
        <f t="shared" si="168"/>
        <v>#DIV/0!</v>
      </c>
      <c r="BI299" s="389" t="e">
        <f t="shared" si="169"/>
        <v>#DIV/0!</v>
      </c>
      <c r="BJ299" s="389">
        <f t="shared" si="170"/>
        <v>0</v>
      </c>
      <c r="BK299" s="389" t="e">
        <f t="shared" si="171"/>
        <v>#DIV/0!</v>
      </c>
      <c r="BL299" s="389" t="e">
        <f t="shared" si="172"/>
        <v>#DIV/0!</v>
      </c>
      <c r="BM299" s="389">
        <f t="shared" si="173"/>
        <v>0</v>
      </c>
      <c r="BN299" s="389" t="e">
        <f t="shared" si="174"/>
        <v>#DIV/0!</v>
      </c>
      <c r="BO299" s="389" t="e">
        <f t="shared" si="175"/>
        <v>#DIV/0!</v>
      </c>
      <c r="BP299" s="391">
        <f t="shared" si="176"/>
        <v>0</v>
      </c>
      <c r="BQ299" s="391" t="e">
        <f t="shared" si="177"/>
        <v>#DIV/0!</v>
      </c>
      <c r="BR299" s="391" t="e">
        <f t="shared" si="178"/>
        <v>#DIV/0!</v>
      </c>
      <c r="BS299" s="391">
        <f t="shared" si="179"/>
        <v>0</v>
      </c>
      <c r="BT299" s="391" t="e">
        <f t="shared" si="180"/>
        <v>#DIV/0!</v>
      </c>
      <c r="BU299" s="391" t="e">
        <f t="shared" si="181"/>
        <v>#DIV/0!</v>
      </c>
      <c r="BV299" s="391">
        <f t="shared" si="182"/>
        <v>0</v>
      </c>
      <c r="BW299" s="391" t="e">
        <f t="shared" si="183"/>
        <v>#DIV/0!</v>
      </c>
      <c r="BX299" s="391" t="e">
        <f t="shared" si="184"/>
        <v>#DIV/0!</v>
      </c>
      <c r="BY299" s="391">
        <f t="shared" si="185"/>
        <v>0</v>
      </c>
      <c r="BZ299" s="391" t="e">
        <f t="shared" si="186"/>
        <v>#DIV/0!</v>
      </c>
      <c r="CA299" s="391" t="e">
        <f t="shared" si="187"/>
        <v>#DIV/0!</v>
      </c>
      <c r="CB299" s="391">
        <f t="shared" si="188"/>
        <v>0</v>
      </c>
      <c r="CC299" s="391" t="e">
        <f t="shared" si="189"/>
        <v>#DIV/0!</v>
      </c>
      <c r="CD299" s="391" t="e">
        <f t="shared" si="190"/>
        <v>#DIV/0!</v>
      </c>
      <c r="CE299" s="391">
        <f t="shared" si="191"/>
        <v>0</v>
      </c>
      <c r="CF299" s="391" t="e">
        <f t="shared" si="192"/>
        <v>#DIV/0!</v>
      </c>
      <c r="CG299" s="391" t="e">
        <f t="shared" si="193"/>
        <v>#DIV/0!</v>
      </c>
      <c r="CH299" s="391">
        <f t="shared" si="194"/>
        <v>0</v>
      </c>
      <c r="CI299" s="391" t="e">
        <f t="shared" si="195"/>
        <v>#DIV/0!</v>
      </c>
      <c r="CJ299" s="391" t="e">
        <f t="shared" si="196"/>
        <v>#DIV/0!</v>
      </c>
      <c r="CK299" s="391">
        <f t="shared" si="197"/>
        <v>0</v>
      </c>
      <c r="CL299" s="391" t="e">
        <f t="shared" si="198"/>
        <v>#DIV/0!</v>
      </c>
      <c r="CM299" s="391" t="e">
        <f t="shared" si="199"/>
        <v>#DIV/0!</v>
      </c>
      <c r="CN299" s="391">
        <f t="shared" si="200"/>
        <v>0</v>
      </c>
      <c r="CO299" s="391" t="e">
        <f t="shared" si="201"/>
        <v>#DIV/0!</v>
      </c>
      <c r="CP299" s="391" t="e">
        <f t="shared" si="202"/>
        <v>#DIV/0!</v>
      </c>
      <c r="CQ299" s="391">
        <f t="shared" si="203"/>
        <v>0</v>
      </c>
      <c r="CR299" s="391" t="e">
        <f t="shared" si="204"/>
        <v>#DIV/0!</v>
      </c>
      <c r="CS299" s="391" t="e">
        <f t="shared" si="205"/>
        <v>#DIV/0!</v>
      </c>
      <c r="CT299" s="391">
        <f t="shared" si="206"/>
        <v>0</v>
      </c>
    </row>
    <row r="300" spans="3:131">
      <c r="C300"/>
      <c r="E300" s="287" t="s">
        <v>5462</v>
      </c>
      <c r="F300" s="389">
        <f t="shared" si="114"/>
        <v>0</v>
      </c>
      <c r="G300" s="389">
        <f t="shared" si="115"/>
        <v>0</v>
      </c>
      <c r="H300" s="389">
        <f t="shared" si="116"/>
        <v>0</v>
      </c>
      <c r="I300" s="389" t="e">
        <f t="shared" si="117"/>
        <v>#DIV/0!</v>
      </c>
      <c r="J300" s="389" t="e">
        <f t="shared" si="118"/>
        <v>#DIV/0!</v>
      </c>
      <c r="K300" s="389">
        <f t="shared" si="119"/>
        <v>0</v>
      </c>
      <c r="L300" s="389">
        <f t="shared" si="120"/>
        <v>0</v>
      </c>
      <c r="M300" s="389">
        <f t="shared" si="121"/>
        <v>0</v>
      </c>
      <c r="N300" s="389">
        <f t="shared" si="122"/>
        <v>0</v>
      </c>
      <c r="O300" s="389">
        <f t="shared" si="123"/>
        <v>0</v>
      </c>
      <c r="P300" s="389">
        <f t="shared" si="124"/>
        <v>0</v>
      </c>
      <c r="Q300" s="389">
        <f t="shared" si="125"/>
        <v>0</v>
      </c>
      <c r="R300" s="389">
        <f t="shared" si="126"/>
        <v>0</v>
      </c>
      <c r="S300" s="389">
        <f t="shared" si="127"/>
        <v>0</v>
      </c>
      <c r="T300" s="389">
        <f t="shared" si="128"/>
        <v>0</v>
      </c>
      <c r="U300" s="389">
        <f t="shared" si="129"/>
        <v>0</v>
      </c>
      <c r="V300" s="389">
        <f t="shared" si="130"/>
        <v>0</v>
      </c>
      <c r="W300" s="389">
        <f t="shared" si="131"/>
        <v>0</v>
      </c>
      <c r="X300" s="389">
        <f t="shared" si="132"/>
        <v>0</v>
      </c>
      <c r="Y300" s="389">
        <f t="shared" si="133"/>
        <v>0</v>
      </c>
      <c r="Z300" s="389">
        <f t="shared" si="134"/>
        <v>0</v>
      </c>
      <c r="AA300" s="389" t="e">
        <f t="shared" si="135"/>
        <v>#DIV/0!</v>
      </c>
      <c r="AB300" s="389" t="e">
        <f t="shared" si="136"/>
        <v>#DIV/0!</v>
      </c>
      <c r="AC300" s="389">
        <f t="shared" si="137"/>
        <v>0</v>
      </c>
      <c r="AD300" s="389" t="e">
        <f t="shared" si="138"/>
        <v>#DIV/0!</v>
      </c>
      <c r="AE300" s="389">
        <f t="shared" si="139"/>
        <v>0</v>
      </c>
      <c r="AF300" s="389">
        <f t="shared" si="140"/>
        <v>0</v>
      </c>
      <c r="AG300" s="389">
        <f t="shared" si="141"/>
        <v>0</v>
      </c>
      <c r="AH300" s="389">
        <f t="shared" si="142"/>
        <v>0</v>
      </c>
      <c r="AI300" s="389">
        <f t="shared" si="143"/>
        <v>0</v>
      </c>
      <c r="AJ300" s="389">
        <f t="shared" si="144"/>
        <v>0</v>
      </c>
      <c r="AK300" s="389">
        <f t="shared" si="145"/>
        <v>0</v>
      </c>
      <c r="AL300" s="389">
        <f t="shared" si="146"/>
        <v>0</v>
      </c>
      <c r="AM300" s="389">
        <f t="shared" si="147"/>
        <v>0</v>
      </c>
      <c r="AN300" s="389">
        <f t="shared" si="148"/>
        <v>0</v>
      </c>
      <c r="AO300" s="389">
        <f t="shared" si="149"/>
        <v>0</v>
      </c>
      <c r="AP300" s="389">
        <f t="shared" si="150"/>
        <v>0.21052631578947367</v>
      </c>
      <c r="AQ300" s="389">
        <f t="shared" si="151"/>
        <v>0</v>
      </c>
      <c r="AR300" s="389">
        <f t="shared" si="152"/>
        <v>0</v>
      </c>
      <c r="AS300" s="389">
        <f t="shared" si="153"/>
        <v>0</v>
      </c>
      <c r="AT300" s="389">
        <f t="shared" si="154"/>
        <v>0</v>
      </c>
      <c r="AU300" s="389">
        <f t="shared" si="155"/>
        <v>0</v>
      </c>
      <c r="AV300" s="389" t="e">
        <f t="shared" si="156"/>
        <v>#DIV/0!</v>
      </c>
      <c r="AW300" s="389" t="e">
        <f t="shared" si="157"/>
        <v>#DIV/0!</v>
      </c>
      <c r="AX300" s="389">
        <f t="shared" si="158"/>
        <v>0</v>
      </c>
      <c r="AY300" s="389">
        <f t="shared" si="159"/>
        <v>0</v>
      </c>
      <c r="AZ300" s="389" t="e">
        <f t="shared" si="160"/>
        <v>#DIV/0!</v>
      </c>
      <c r="BA300" s="389">
        <f t="shared" si="161"/>
        <v>0</v>
      </c>
      <c r="BB300" s="389">
        <f t="shared" si="162"/>
        <v>0.17543859649122806</v>
      </c>
      <c r="BC300" s="389">
        <f t="shared" si="163"/>
        <v>0.375</v>
      </c>
      <c r="BD300" s="389">
        <f t="shared" si="164"/>
        <v>0</v>
      </c>
      <c r="BE300" s="389">
        <f t="shared" si="165"/>
        <v>0</v>
      </c>
      <c r="BF300" s="389">
        <f t="shared" si="166"/>
        <v>0.10824561403508773</v>
      </c>
      <c r="BG300" s="389">
        <f t="shared" si="167"/>
        <v>0</v>
      </c>
      <c r="BH300" s="389" t="e">
        <f t="shared" si="168"/>
        <v>#DIV/0!</v>
      </c>
      <c r="BI300" s="389" t="e">
        <f t="shared" si="169"/>
        <v>#DIV/0!</v>
      </c>
      <c r="BJ300" s="389">
        <f t="shared" si="170"/>
        <v>0</v>
      </c>
      <c r="BK300" s="389" t="e">
        <f t="shared" si="171"/>
        <v>#DIV/0!</v>
      </c>
      <c r="BL300" s="389" t="e">
        <f t="shared" si="172"/>
        <v>#DIV/0!</v>
      </c>
      <c r="BM300" s="389">
        <f t="shared" si="173"/>
        <v>0</v>
      </c>
      <c r="BN300" s="389" t="e">
        <f t="shared" si="174"/>
        <v>#DIV/0!</v>
      </c>
      <c r="BO300" s="389" t="e">
        <f t="shared" si="175"/>
        <v>#DIV/0!</v>
      </c>
      <c r="BP300" s="391">
        <f t="shared" si="176"/>
        <v>0</v>
      </c>
      <c r="BQ300" s="391" t="e">
        <f t="shared" si="177"/>
        <v>#DIV/0!</v>
      </c>
      <c r="BR300" s="391" t="e">
        <f t="shared" si="178"/>
        <v>#DIV/0!</v>
      </c>
      <c r="BS300" s="391">
        <f t="shared" si="179"/>
        <v>0</v>
      </c>
      <c r="BT300" s="391" t="e">
        <f t="shared" si="180"/>
        <v>#DIV/0!</v>
      </c>
      <c r="BU300" s="391" t="e">
        <f t="shared" si="181"/>
        <v>#DIV/0!</v>
      </c>
      <c r="BV300" s="391">
        <f t="shared" si="182"/>
        <v>0</v>
      </c>
      <c r="BW300" s="391" t="e">
        <f t="shared" si="183"/>
        <v>#DIV/0!</v>
      </c>
      <c r="BX300" s="391" t="e">
        <f t="shared" si="184"/>
        <v>#DIV/0!</v>
      </c>
      <c r="BY300" s="391">
        <f t="shared" si="185"/>
        <v>0</v>
      </c>
      <c r="BZ300" s="391" t="e">
        <f t="shared" si="186"/>
        <v>#DIV/0!</v>
      </c>
      <c r="CA300" s="391" t="e">
        <f t="shared" si="187"/>
        <v>#DIV/0!</v>
      </c>
      <c r="CB300" s="391">
        <f t="shared" si="188"/>
        <v>0</v>
      </c>
      <c r="CC300" s="391" t="e">
        <f t="shared" si="189"/>
        <v>#DIV/0!</v>
      </c>
      <c r="CD300" s="391" t="e">
        <f t="shared" si="190"/>
        <v>#DIV/0!</v>
      </c>
      <c r="CE300" s="391">
        <f t="shared" si="191"/>
        <v>0</v>
      </c>
      <c r="CF300" s="391" t="e">
        <f t="shared" si="192"/>
        <v>#DIV/0!</v>
      </c>
      <c r="CG300" s="391" t="e">
        <f t="shared" si="193"/>
        <v>#DIV/0!</v>
      </c>
      <c r="CH300" s="391">
        <f t="shared" si="194"/>
        <v>0</v>
      </c>
      <c r="CI300" s="391" t="e">
        <f t="shared" si="195"/>
        <v>#DIV/0!</v>
      </c>
      <c r="CJ300" s="391" t="e">
        <f t="shared" si="196"/>
        <v>#DIV/0!</v>
      </c>
      <c r="CK300" s="391">
        <f t="shared" si="197"/>
        <v>0</v>
      </c>
      <c r="CL300" s="391" t="e">
        <f t="shared" si="198"/>
        <v>#DIV/0!</v>
      </c>
      <c r="CM300" s="391" t="e">
        <f t="shared" si="199"/>
        <v>#DIV/0!</v>
      </c>
      <c r="CN300" s="391">
        <f t="shared" si="200"/>
        <v>0</v>
      </c>
      <c r="CO300" s="391" t="e">
        <f t="shared" si="201"/>
        <v>#DIV/0!</v>
      </c>
      <c r="CP300" s="391" t="e">
        <f t="shared" si="202"/>
        <v>#DIV/0!</v>
      </c>
      <c r="CQ300" s="391">
        <f t="shared" si="203"/>
        <v>0</v>
      </c>
      <c r="CR300" s="391" t="e">
        <f t="shared" si="204"/>
        <v>#DIV/0!</v>
      </c>
      <c r="CS300" s="391" t="e">
        <f t="shared" si="205"/>
        <v>#DIV/0!</v>
      </c>
      <c r="CT300" s="391">
        <f t="shared" si="206"/>
        <v>0</v>
      </c>
    </row>
    <row r="301" spans="3:131">
      <c r="C301"/>
      <c r="E301" s="287" t="s">
        <v>4210</v>
      </c>
      <c r="F301" s="389">
        <f t="shared" si="114"/>
        <v>0</v>
      </c>
      <c r="G301" s="389">
        <f t="shared" si="115"/>
        <v>0</v>
      </c>
      <c r="H301" s="389">
        <f t="shared" si="116"/>
        <v>0</v>
      </c>
      <c r="I301" s="389" t="e">
        <f t="shared" si="117"/>
        <v>#DIV/0!</v>
      </c>
      <c r="J301" s="389" t="e">
        <f t="shared" si="118"/>
        <v>#DIV/0!</v>
      </c>
      <c r="K301" s="389">
        <f t="shared" si="119"/>
        <v>0</v>
      </c>
      <c r="L301" s="389">
        <f t="shared" si="120"/>
        <v>0</v>
      </c>
      <c r="M301" s="389">
        <f t="shared" si="121"/>
        <v>0</v>
      </c>
      <c r="N301" s="389">
        <f t="shared" si="122"/>
        <v>0</v>
      </c>
      <c r="O301" s="389">
        <f t="shared" si="123"/>
        <v>0</v>
      </c>
      <c r="P301" s="389">
        <f t="shared" si="124"/>
        <v>0</v>
      </c>
      <c r="Q301" s="389">
        <f t="shared" si="125"/>
        <v>0</v>
      </c>
      <c r="R301" s="389">
        <f t="shared" si="126"/>
        <v>0</v>
      </c>
      <c r="S301" s="389">
        <f t="shared" si="127"/>
        <v>0</v>
      </c>
      <c r="T301" s="389">
        <f t="shared" si="128"/>
        <v>0</v>
      </c>
      <c r="U301" s="389">
        <f t="shared" si="129"/>
        <v>0</v>
      </c>
      <c r="V301" s="389">
        <f t="shared" si="130"/>
        <v>0</v>
      </c>
      <c r="W301" s="389">
        <f t="shared" si="131"/>
        <v>0</v>
      </c>
      <c r="X301" s="389">
        <f t="shared" si="132"/>
        <v>0</v>
      </c>
      <c r="Y301" s="389">
        <f t="shared" si="133"/>
        <v>0</v>
      </c>
      <c r="Z301" s="389">
        <f t="shared" si="134"/>
        <v>0</v>
      </c>
      <c r="AA301" s="389" t="e">
        <f t="shared" si="135"/>
        <v>#DIV/0!</v>
      </c>
      <c r="AB301" s="389" t="e">
        <f t="shared" si="136"/>
        <v>#DIV/0!</v>
      </c>
      <c r="AC301" s="389">
        <f t="shared" si="137"/>
        <v>0</v>
      </c>
      <c r="AD301" s="389" t="e">
        <f t="shared" si="138"/>
        <v>#DIV/0!</v>
      </c>
      <c r="AE301" s="389">
        <f t="shared" si="139"/>
        <v>0</v>
      </c>
      <c r="AF301" s="389">
        <f t="shared" si="140"/>
        <v>0</v>
      </c>
      <c r="AG301" s="389">
        <f t="shared" si="141"/>
        <v>0</v>
      </c>
      <c r="AH301" s="389">
        <f t="shared" si="142"/>
        <v>0</v>
      </c>
      <c r="AI301" s="389">
        <f t="shared" si="143"/>
        <v>0</v>
      </c>
      <c r="AJ301" s="389">
        <f t="shared" si="144"/>
        <v>0</v>
      </c>
      <c r="AK301" s="389">
        <f t="shared" si="145"/>
        <v>0</v>
      </c>
      <c r="AL301" s="389">
        <f t="shared" si="146"/>
        <v>0</v>
      </c>
      <c r="AM301" s="389">
        <f t="shared" si="147"/>
        <v>0</v>
      </c>
      <c r="AN301" s="389">
        <f t="shared" si="148"/>
        <v>0</v>
      </c>
      <c r="AO301" s="389">
        <f t="shared" si="149"/>
        <v>0</v>
      </c>
      <c r="AP301" s="389">
        <f t="shared" si="150"/>
        <v>0</v>
      </c>
      <c r="AQ301" s="389">
        <f t="shared" si="151"/>
        <v>0</v>
      </c>
      <c r="AR301" s="389">
        <f t="shared" si="152"/>
        <v>0</v>
      </c>
      <c r="AS301" s="389">
        <f t="shared" si="153"/>
        <v>0</v>
      </c>
      <c r="AT301" s="389">
        <f t="shared" si="154"/>
        <v>0</v>
      </c>
      <c r="AU301" s="389">
        <f t="shared" si="155"/>
        <v>0</v>
      </c>
      <c r="AV301" s="389" t="e">
        <f t="shared" si="156"/>
        <v>#DIV/0!</v>
      </c>
      <c r="AW301" s="389" t="e">
        <f t="shared" si="157"/>
        <v>#DIV/0!</v>
      </c>
      <c r="AX301" s="389">
        <f t="shared" si="158"/>
        <v>0</v>
      </c>
      <c r="AY301" s="389">
        <f t="shared" si="159"/>
        <v>0</v>
      </c>
      <c r="AZ301" s="389" t="e">
        <f t="shared" si="160"/>
        <v>#DIV/0!</v>
      </c>
      <c r="BA301" s="389">
        <f t="shared" si="161"/>
        <v>0</v>
      </c>
      <c r="BB301" s="389">
        <f t="shared" si="162"/>
        <v>0</v>
      </c>
      <c r="BC301" s="389">
        <f t="shared" si="163"/>
        <v>0</v>
      </c>
      <c r="BD301" s="389">
        <f t="shared" si="164"/>
        <v>0</v>
      </c>
      <c r="BE301" s="389">
        <f t="shared" si="165"/>
        <v>0</v>
      </c>
      <c r="BF301" s="389">
        <f t="shared" si="166"/>
        <v>0</v>
      </c>
      <c r="BG301" s="389">
        <f t="shared" si="167"/>
        <v>0</v>
      </c>
      <c r="BH301" s="389" t="e">
        <f t="shared" si="168"/>
        <v>#DIV/0!</v>
      </c>
      <c r="BI301" s="389" t="e">
        <f t="shared" si="169"/>
        <v>#DIV/0!</v>
      </c>
      <c r="BJ301" s="389">
        <f t="shared" si="170"/>
        <v>0</v>
      </c>
      <c r="BK301" s="389" t="e">
        <f t="shared" si="171"/>
        <v>#DIV/0!</v>
      </c>
      <c r="BL301" s="389" t="e">
        <f t="shared" si="172"/>
        <v>#DIV/0!</v>
      </c>
      <c r="BM301" s="389">
        <f t="shared" si="173"/>
        <v>0</v>
      </c>
      <c r="BN301" s="389" t="e">
        <f t="shared" si="174"/>
        <v>#DIV/0!</v>
      </c>
      <c r="BO301" s="389" t="e">
        <f t="shared" si="175"/>
        <v>#DIV/0!</v>
      </c>
      <c r="BP301" s="391">
        <f t="shared" si="176"/>
        <v>0</v>
      </c>
      <c r="BQ301" s="391" t="e">
        <f t="shared" si="177"/>
        <v>#DIV/0!</v>
      </c>
      <c r="BR301" s="391" t="e">
        <f t="shared" si="178"/>
        <v>#DIV/0!</v>
      </c>
      <c r="BS301" s="391">
        <f t="shared" si="179"/>
        <v>0</v>
      </c>
      <c r="BT301" s="391" t="e">
        <f t="shared" si="180"/>
        <v>#DIV/0!</v>
      </c>
      <c r="BU301" s="391" t="e">
        <f t="shared" si="181"/>
        <v>#DIV/0!</v>
      </c>
      <c r="BV301" s="391">
        <f t="shared" si="182"/>
        <v>0</v>
      </c>
      <c r="BW301" s="391" t="e">
        <f t="shared" si="183"/>
        <v>#DIV/0!</v>
      </c>
      <c r="BX301" s="391" t="e">
        <f t="shared" si="184"/>
        <v>#DIV/0!</v>
      </c>
      <c r="BY301" s="391">
        <f t="shared" si="185"/>
        <v>0</v>
      </c>
      <c r="BZ301" s="391" t="e">
        <f t="shared" si="186"/>
        <v>#DIV/0!</v>
      </c>
      <c r="CA301" s="391" t="e">
        <f t="shared" si="187"/>
        <v>#DIV/0!</v>
      </c>
      <c r="CB301" s="391">
        <f t="shared" si="188"/>
        <v>0</v>
      </c>
      <c r="CC301" s="391" t="e">
        <f t="shared" si="189"/>
        <v>#DIV/0!</v>
      </c>
      <c r="CD301" s="391" t="e">
        <f t="shared" si="190"/>
        <v>#DIV/0!</v>
      </c>
      <c r="CE301" s="391">
        <f t="shared" si="191"/>
        <v>0</v>
      </c>
      <c r="CF301" s="391" t="e">
        <f t="shared" si="192"/>
        <v>#DIV/0!</v>
      </c>
      <c r="CG301" s="391" t="e">
        <f t="shared" si="193"/>
        <v>#DIV/0!</v>
      </c>
      <c r="CH301" s="391">
        <f t="shared" si="194"/>
        <v>0</v>
      </c>
      <c r="CI301" s="391" t="e">
        <f t="shared" si="195"/>
        <v>#DIV/0!</v>
      </c>
      <c r="CJ301" s="391" t="e">
        <f t="shared" si="196"/>
        <v>#DIV/0!</v>
      </c>
      <c r="CK301" s="391">
        <f t="shared" si="197"/>
        <v>0</v>
      </c>
      <c r="CL301" s="391" t="e">
        <f t="shared" si="198"/>
        <v>#DIV/0!</v>
      </c>
      <c r="CM301" s="391" t="e">
        <f t="shared" si="199"/>
        <v>#DIV/0!</v>
      </c>
      <c r="CN301" s="391">
        <f t="shared" si="200"/>
        <v>0</v>
      </c>
      <c r="CO301" s="391" t="e">
        <f t="shared" si="201"/>
        <v>#DIV/0!</v>
      </c>
      <c r="CP301" s="391" t="e">
        <f t="shared" si="202"/>
        <v>#DIV/0!</v>
      </c>
      <c r="CQ301" s="391">
        <f t="shared" si="203"/>
        <v>0</v>
      </c>
      <c r="CR301" s="391" t="e">
        <f t="shared" si="204"/>
        <v>#DIV/0!</v>
      </c>
      <c r="CS301" s="391" t="e">
        <f t="shared" si="205"/>
        <v>#DIV/0!</v>
      </c>
      <c r="CT301" s="391">
        <f t="shared" si="206"/>
        <v>0</v>
      </c>
    </row>
    <row r="302" spans="3:131">
      <c r="C302"/>
      <c r="E302" s="390" t="s">
        <v>4226</v>
      </c>
      <c r="F302" s="389">
        <f t="shared" si="114"/>
        <v>4.0277777777777789E-4</v>
      </c>
      <c r="G302" s="389">
        <f t="shared" si="115"/>
        <v>4.0277777777777783E-4</v>
      </c>
      <c r="H302" s="389">
        <f t="shared" si="116"/>
        <v>0</v>
      </c>
      <c r="I302" s="389" t="e">
        <f t="shared" si="117"/>
        <v>#DIV/0!</v>
      </c>
      <c r="J302" s="389" t="e">
        <f t="shared" si="118"/>
        <v>#DIV/0!</v>
      </c>
      <c r="K302" s="389">
        <f t="shared" si="119"/>
        <v>0</v>
      </c>
      <c r="L302" s="389">
        <f t="shared" si="120"/>
        <v>4.2397660818713456E-4</v>
      </c>
      <c r="M302" s="389">
        <f t="shared" si="121"/>
        <v>3.5802469135802473E-4</v>
      </c>
      <c r="N302" s="389">
        <f t="shared" si="122"/>
        <v>0</v>
      </c>
      <c r="O302" s="389">
        <f t="shared" si="123"/>
        <v>3.391812865497076E-4</v>
      </c>
      <c r="P302" s="389">
        <f t="shared" si="124"/>
        <v>3.3918128654970766E-4</v>
      </c>
      <c r="Q302" s="389">
        <f t="shared" si="125"/>
        <v>0</v>
      </c>
      <c r="R302" s="389">
        <f t="shared" si="126"/>
        <v>4.2397660818713461E-4</v>
      </c>
      <c r="S302" s="389">
        <f t="shared" si="127"/>
        <v>4.2397660818713456E-4</v>
      </c>
      <c r="T302" s="389">
        <f t="shared" si="128"/>
        <v>0</v>
      </c>
      <c r="U302" s="389">
        <f t="shared" si="129"/>
        <v>2.5438596491228076E-4</v>
      </c>
      <c r="V302" s="389">
        <f t="shared" si="130"/>
        <v>4.2397660818713456E-4</v>
      </c>
      <c r="W302" s="389">
        <f t="shared" si="131"/>
        <v>0</v>
      </c>
      <c r="X302" s="389">
        <f t="shared" si="132"/>
        <v>2.5438596491228076E-4</v>
      </c>
      <c r="Y302" s="389">
        <f t="shared" si="133"/>
        <v>4.6031746031746033E-4</v>
      </c>
      <c r="Z302" s="389">
        <f t="shared" si="134"/>
        <v>0</v>
      </c>
      <c r="AA302" s="389" t="e">
        <f t="shared" si="135"/>
        <v>#DIV/0!</v>
      </c>
      <c r="AB302" s="389" t="e">
        <f t="shared" si="136"/>
        <v>#DIV/0!</v>
      </c>
      <c r="AC302" s="389">
        <f t="shared" si="137"/>
        <v>0</v>
      </c>
      <c r="AD302" s="389" t="e">
        <f t="shared" si="138"/>
        <v>#DIV/0!</v>
      </c>
      <c r="AE302" s="389">
        <f t="shared" si="139"/>
        <v>3.020833333333334E-4</v>
      </c>
      <c r="AF302" s="389">
        <f t="shared" si="140"/>
        <v>0</v>
      </c>
      <c r="AG302" s="389">
        <f t="shared" si="141"/>
        <v>5.0877192982456151E-4</v>
      </c>
      <c r="AH302" s="389">
        <f t="shared" si="142"/>
        <v>3.3918128654970771E-4</v>
      </c>
      <c r="AI302" s="389">
        <f t="shared" si="143"/>
        <v>0</v>
      </c>
      <c r="AJ302" s="389">
        <f t="shared" si="144"/>
        <v>4.2397660818713461E-4</v>
      </c>
      <c r="AK302" s="389">
        <f t="shared" si="145"/>
        <v>4.2397660818713461E-4</v>
      </c>
      <c r="AL302" s="389">
        <f t="shared" si="146"/>
        <v>0</v>
      </c>
      <c r="AM302" s="389">
        <f t="shared" si="147"/>
        <v>5.0877192982456151E-4</v>
      </c>
      <c r="AN302" s="389">
        <f t="shared" si="148"/>
        <v>3.391812865497076E-4</v>
      </c>
      <c r="AO302" s="389">
        <f t="shared" si="149"/>
        <v>0</v>
      </c>
      <c r="AP302" s="389">
        <f t="shared" si="150"/>
        <v>4.2397660818713461E-4</v>
      </c>
      <c r="AQ302" s="389">
        <f t="shared" si="151"/>
        <v>4.2397660818713461E-4</v>
      </c>
      <c r="AR302" s="389">
        <f t="shared" si="152"/>
        <v>0</v>
      </c>
      <c r="AS302" s="389">
        <f t="shared" si="153"/>
        <v>1.6111111111111113E-3</v>
      </c>
      <c r="AT302" s="389">
        <f t="shared" si="154"/>
        <v>5.0877192982456151E-4</v>
      </c>
      <c r="AU302" s="389">
        <f t="shared" si="155"/>
        <v>0</v>
      </c>
      <c r="AV302" s="389" t="e">
        <f t="shared" si="156"/>
        <v>#DIV/0!</v>
      </c>
      <c r="AW302" s="389" t="e">
        <f t="shared" si="157"/>
        <v>#DIV/0!</v>
      </c>
      <c r="AX302" s="389">
        <f t="shared" si="158"/>
        <v>0</v>
      </c>
      <c r="AY302" s="389">
        <f t="shared" si="159"/>
        <v>5.0347222222222232E-4</v>
      </c>
      <c r="AZ302" s="389" t="e">
        <f t="shared" si="160"/>
        <v>#DIV/0!</v>
      </c>
      <c r="BA302" s="389">
        <f t="shared" si="161"/>
        <v>0</v>
      </c>
      <c r="BB302" s="389">
        <f t="shared" si="162"/>
        <v>0</v>
      </c>
      <c r="BC302" s="389">
        <f t="shared" si="163"/>
        <v>0</v>
      </c>
      <c r="BD302" s="389">
        <f t="shared" si="164"/>
        <v>0</v>
      </c>
      <c r="BE302" s="389">
        <f t="shared" si="165"/>
        <v>0</v>
      </c>
      <c r="BF302" s="389">
        <f t="shared" si="166"/>
        <v>0</v>
      </c>
      <c r="BG302" s="389">
        <f t="shared" si="167"/>
        <v>0</v>
      </c>
      <c r="BH302" s="389" t="e">
        <f t="shared" si="168"/>
        <v>#DIV/0!</v>
      </c>
      <c r="BI302" s="389" t="e">
        <f t="shared" si="169"/>
        <v>#DIV/0!</v>
      </c>
      <c r="BJ302" s="389">
        <f t="shared" si="170"/>
        <v>0</v>
      </c>
      <c r="BK302" s="389" t="e">
        <f t="shared" si="171"/>
        <v>#DIV/0!</v>
      </c>
      <c r="BL302" s="389" t="e">
        <f t="shared" si="172"/>
        <v>#DIV/0!</v>
      </c>
      <c r="BM302" s="389">
        <f t="shared" si="173"/>
        <v>0</v>
      </c>
      <c r="BN302" s="389" t="e">
        <f t="shared" si="174"/>
        <v>#DIV/0!</v>
      </c>
      <c r="BO302" s="389" t="e">
        <f t="shared" si="175"/>
        <v>#DIV/0!</v>
      </c>
      <c r="BP302" s="391">
        <f t="shared" si="176"/>
        <v>0</v>
      </c>
      <c r="BQ302" s="391" t="e">
        <f t="shared" si="177"/>
        <v>#DIV/0!</v>
      </c>
      <c r="BR302" s="391" t="e">
        <f t="shared" si="178"/>
        <v>#DIV/0!</v>
      </c>
      <c r="BS302" s="391">
        <f t="shared" si="179"/>
        <v>0</v>
      </c>
      <c r="BT302" s="391" t="e">
        <f t="shared" si="180"/>
        <v>#DIV/0!</v>
      </c>
      <c r="BU302" s="391" t="e">
        <f t="shared" si="181"/>
        <v>#DIV/0!</v>
      </c>
      <c r="BV302" s="391">
        <f t="shared" si="182"/>
        <v>0</v>
      </c>
      <c r="BW302" s="391" t="e">
        <f t="shared" si="183"/>
        <v>#DIV/0!</v>
      </c>
      <c r="BX302" s="391" t="e">
        <f t="shared" si="184"/>
        <v>#DIV/0!</v>
      </c>
      <c r="BY302" s="391">
        <f t="shared" si="185"/>
        <v>0</v>
      </c>
      <c r="BZ302" s="391" t="e">
        <f t="shared" si="186"/>
        <v>#DIV/0!</v>
      </c>
      <c r="CA302" s="391" t="e">
        <f t="shared" si="187"/>
        <v>#DIV/0!</v>
      </c>
      <c r="CB302" s="391">
        <f t="shared" si="188"/>
        <v>0</v>
      </c>
      <c r="CC302" s="391" t="e">
        <f t="shared" si="189"/>
        <v>#DIV/0!</v>
      </c>
      <c r="CD302" s="391" t="e">
        <f t="shared" si="190"/>
        <v>#DIV/0!</v>
      </c>
      <c r="CE302" s="391">
        <f t="shared" si="191"/>
        <v>0</v>
      </c>
      <c r="CF302" s="391" t="e">
        <f t="shared" si="192"/>
        <v>#DIV/0!</v>
      </c>
      <c r="CG302" s="391" t="e">
        <f t="shared" si="193"/>
        <v>#DIV/0!</v>
      </c>
      <c r="CH302" s="391">
        <f t="shared" si="194"/>
        <v>0</v>
      </c>
      <c r="CI302" s="391" t="e">
        <f t="shared" si="195"/>
        <v>#DIV/0!</v>
      </c>
      <c r="CJ302" s="391" t="e">
        <f t="shared" si="196"/>
        <v>#DIV/0!</v>
      </c>
      <c r="CK302" s="391">
        <f t="shared" si="197"/>
        <v>0</v>
      </c>
      <c r="CL302" s="391" t="e">
        <f t="shared" si="198"/>
        <v>#DIV/0!</v>
      </c>
      <c r="CM302" s="391" t="e">
        <f t="shared" si="199"/>
        <v>#DIV/0!</v>
      </c>
      <c r="CN302" s="391">
        <f t="shared" si="200"/>
        <v>0</v>
      </c>
      <c r="CO302" s="391" t="e">
        <f t="shared" si="201"/>
        <v>#DIV/0!</v>
      </c>
      <c r="CP302" s="391" t="e">
        <f t="shared" si="202"/>
        <v>#DIV/0!</v>
      </c>
      <c r="CQ302" s="391">
        <f t="shared" si="203"/>
        <v>0</v>
      </c>
      <c r="CR302" s="391" t="e">
        <f t="shared" si="204"/>
        <v>#DIV/0!</v>
      </c>
      <c r="CS302" s="391" t="e">
        <f t="shared" si="205"/>
        <v>#DIV/0!</v>
      </c>
      <c r="CT302" s="391">
        <f t="shared" si="206"/>
        <v>0</v>
      </c>
    </row>
    <row r="303" spans="3:131">
      <c r="C303"/>
      <c r="E303" s="287" t="s">
        <v>4211</v>
      </c>
      <c r="F303" s="389">
        <f t="shared" si="114"/>
        <v>0</v>
      </c>
      <c r="G303" s="389">
        <f t="shared" si="115"/>
        <v>1.0416666666666666E-2</v>
      </c>
      <c r="H303" s="389">
        <f t="shared" si="116"/>
        <v>0</v>
      </c>
      <c r="I303" s="389" t="e">
        <f t="shared" si="117"/>
        <v>#DIV/0!</v>
      </c>
      <c r="J303" s="389" t="e">
        <f t="shared" si="118"/>
        <v>#DIV/0!</v>
      </c>
      <c r="K303" s="389">
        <f t="shared" si="119"/>
        <v>0</v>
      </c>
      <c r="L303" s="389">
        <f t="shared" si="120"/>
        <v>8.771929824561403E-3</v>
      </c>
      <c r="M303" s="389">
        <f t="shared" si="121"/>
        <v>9.2592592592592587E-3</v>
      </c>
      <c r="N303" s="389">
        <f t="shared" si="122"/>
        <v>0</v>
      </c>
      <c r="O303" s="389">
        <f t="shared" si="123"/>
        <v>8.771929824561403E-3</v>
      </c>
      <c r="P303" s="389">
        <f t="shared" si="124"/>
        <v>8.771929824561403E-3</v>
      </c>
      <c r="Q303" s="389">
        <f t="shared" si="125"/>
        <v>0</v>
      </c>
      <c r="R303" s="389">
        <f t="shared" si="126"/>
        <v>8.771929824561403E-3</v>
      </c>
      <c r="S303" s="389">
        <f t="shared" si="127"/>
        <v>8.771929824561403E-3</v>
      </c>
      <c r="T303" s="389">
        <f t="shared" si="128"/>
        <v>0</v>
      </c>
      <c r="U303" s="389">
        <f t="shared" si="129"/>
        <v>8.771929824561403E-3</v>
      </c>
      <c r="V303" s="389">
        <f t="shared" si="130"/>
        <v>8.771929824561403E-3</v>
      </c>
      <c r="W303" s="389">
        <f t="shared" si="131"/>
        <v>0</v>
      </c>
      <c r="X303" s="389">
        <f t="shared" si="132"/>
        <v>8.771929824561403E-3</v>
      </c>
      <c r="Y303" s="389">
        <f t="shared" si="133"/>
        <v>2.3809523809523808E-2</v>
      </c>
      <c r="Z303" s="389">
        <f t="shared" si="134"/>
        <v>0</v>
      </c>
      <c r="AA303" s="389" t="e">
        <f t="shared" si="135"/>
        <v>#DIV/0!</v>
      </c>
      <c r="AB303" s="389" t="e">
        <f t="shared" si="136"/>
        <v>#DIV/0!</v>
      </c>
      <c r="AC303" s="389">
        <f t="shared" si="137"/>
        <v>0</v>
      </c>
      <c r="AD303" s="389" t="e">
        <f t="shared" si="138"/>
        <v>#DIV/0!</v>
      </c>
      <c r="AE303" s="389">
        <f t="shared" si="139"/>
        <v>1.0416666666666666E-2</v>
      </c>
      <c r="AF303" s="389">
        <f t="shared" si="140"/>
        <v>0</v>
      </c>
      <c r="AG303" s="389">
        <f t="shared" si="141"/>
        <v>8.771929824561403E-3</v>
      </c>
      <c r="AH303" s="389">
        <f t="shared" si="142"/>
        <v>8.771929824561403E-3</v>
      </c>
      <c r="AI303" s="389">
        <f t="shared" si="143"/>
        <v>0</v>
      </c>
      <c r="AJ303" s="389">
        <f t="shared" si="144"/>
        <v>8.771929824561403E-3</v>
      </c>
      <c r="AK303" s="389">
        <f t="shared" si="145"/>
        <v>0</v>
      </c>
      <c r="AL303" s="389">
        <f t="shared" si="146"/>
        <v>0</v>
      </c>
      <c r="AM303" s="389">
        <f t="shared" si="147"/>
        <v>8.771929824561403E-3</v>
      </c>
      <c r="AN303" s="389">
        <f t="shared" si="148"/>
        <v>0</v>
      </c>
      <c r="AO303" s="389">
        <f t="shared" si="149"/>
        <v>0</v>
      </c>
      <c r="AP303" s="389">
        <f t="shared" si="150"/>
        <v>8.771929824561403E-3</v>
      </c>
      <c r="AQ303" s="389">
        <f t="shared" si="151"/>
        <v>0</v>
      </c>
      <c r="AR303" s="389">
        <f t="shared" si="152"/>
        <v>0</v>
      </c>
      <c r="AS303" s="389">
        <f t="shared" si="153"/>
        <v>2.7777777777777776E-2</v>
      </c>
      <c r="AT303" s="389">
        <f t="shared" si="154"/>
        <v>0</v>
      </c>
      <c r="AU303" s="389">
        <f t="shared" si="155"/>
        <v>0</v>
      </c>
      <c r="AV303" s="389" t="e">
        <f t="shared" si="156"/>
        <v>#DIV/0!</v>
      </c>
      <c r="AW303" s="389" t="e">
        <f t="shared" si="157"/>
        <v>#DIV/0!</v>
      </c>
      <c r="AX303" s="389">
        <f t="shared" si="158"/>
        <v>0</v>
      </c>
      <c r="AY303" s="389">
        <f t="shared" si="159"/>
        <v>1.0416666666666666E-2</v>
      </c>
      <c r="AZ303" s="389" t="e">
        <f t="shared" si="160"/>
        <v>#DIV/0!</v>
      </c>
      <c r="BA303" s="389">
        <f t="shared" si="161"/>
        <v>0</v>
      </c>
      <c r="BB303" s="389">
        <f t="shared" si="162"/>
        <v>8.771929824561403E-3</v>
      </c>
      <c r="BC303" s="389">
        <f t="shared" si="163"/>
        <v>1.0416666666666666E-2</v>
      </c>
      <c r="BD303" s="389">
        <f t="shared" si="164"/>
        <v>0</v>
      </c>
      <c r="BE303" s="389">
        <f t="shared" si="165"/>
        <v>8.771929824561403E-3</v>
      </c>
      <c r="BF303" s="389">
        <f t="shared" si="166"/>
        <v>8.771929824561403E-3</v>
      </c>
      <c r="BG303" s="389">
        <f t="shared" si="167"/>
        <v>0</v>
      </c>
      <c r="BH303" s="389" t="e">
        <f t="shared" si="168"/>
        <v>#DIV/0!</v>
      </c>
      <c r="BI303" s="389" t="e">
        <f t="shared" si="169"/>
        <v>#DIV/0!</v>
      </c>
      <c r="BJ303" s="389">
        <f t="shared" si="170"/>
        <v>0</v>
      </c>
      <c r="BK303" s="389" t="e">
        <f t="shared" si="171"/>
        <v>#DIV/0!</v>
      </c>
      <c r="BL303" s="389" t="e">
        <f t="shared" si="172"/>
        <v>#DIV/0!</v>
      </c>
      <c r="BM303" s="389">
        <f t="shared" si="173"/>
        <v>0</v>
      </c>
      <c r="BN303" s="389" t="e">
        <f t="shared" si="174"/>
        <v>#DIV/0!</v>
      </c>
      <c r="BO303" s="389" t="e">
        <f t="shared" si="175"/>
        <v>#DIV/0!</v>
      </c>
      <c r="BP303" s="391">
        <f t="shared" si="176"/>
        <v>0</v>
      </c>
      <c r="BQ303" s="391" t="e">
        <f t="shared" si="177"/>
        <v>#DIV/0!</v>
      </c>
      <c r="BR303" s="391" t="e">
        <f t="shared" si="178"/>
        <v>#DIV/0!</v>
      </c>
      <c r="BS303" s="391">
        <f t="shared" si="179"/>
        <v>0</v>
      </c>
      <c r="BT303" s="391" t="e">
        <f t="shared" si="180"/>
        <v>#DIV/0!</v>
      </c>
      <c r="BU303" s="391" t="e">
        <f t="shared" si="181"/>
        <v>#DIV/0!</v>
      </c>
      <c r="BV303" s="391">
        <f t="shared" si="182"/>
        <v>0</v>
      </c>
      <c r="BW303" s="391" t="e">
        <f t="shared" si="183"/>
        <v>#DIV/0!</v>
      </c>
      <c r="BX303" s="391" t="e">
        <f t="shared" si="184"/>
        <v>#DIV/0!</v>
      </c>
      <c r="BY303" s="391">
        <f t="shared" si="185"/>
        <v>0</v>
      </c>
      <c r="BZ303" s="391" t="e">
        <f t="shared" si="186"/>
        <v>#DIV/0!</v>
      </c>
      <c r="CA303" s="391" t="e">
        <f t="shared" si="187"/>
        <v>#DIV/0!</v>
      </c>
      <c r="CB303" s="391">
        <f t="shared" si="188"/>
        <v>0</v>
      </c>
      <c r="CC303" s="391" t="e">
        <f t="shared" si="189"/>
        <v>#DIV/0!</v>
      </c>
      <c r="CD303" s="391" t="e">
        <f t="shared" si="190"/>
        <v>#DIV/0!</v>
      </c>
      <c r="CE303" s="391">
        <f t="shared" si="191"/>
        <v>0</v>
      </c>
      <c r="CF303" s="391" t="e">
        <f t="shared" si="192"/>
        <v>#DIV/0!</v>
      </c>
      <c r="CG303" s="391" t="e">
        <f t="shared" si="193"/>
        <v>#DIV/0!</v>
      </c>
      <c r="CH303" s="391">
        <f t="shared" si="194"/>
        <v>0</v>
      </c>
      <c r="CI303" s="391" t="e">
        <f t="shared" si="195"/>
        <v>#DIV/0!</v>
      </c>
      <c r="CJ303" s="391" t="e">
        <f t="shared" si="196"/>
        <v>#DIV/0!</v>
      </c>
      <c r="CK303" s="391">
        <f t="shared" si="197"/>
        <v>0</v>
      </c>
      <c r="CL303" s="391" t="e">
        <f t="shared" si="198"/>
        <v>#DIV/0!</v>
      </c>
      <c r="CM303" s="391" t="e">
        <f t="shared" si="199"/>
        <v>#DIV/0!</v>
      </c>
      <c r="CN303" s="391">
        <f t="shared" si="200"/>
        <v>0</v>
      </c>
      <c r="CO303" s="391" t="e">
        <f t="shared" si="201"/>
        <v>#DIV/0!</v>
      </c>
      <c r="CP303" s="391" t="e">
        <f t="shared" si="202"/>
        <v>#DIV/0!</v>
      </c>
      <c r="CQ303" s="391">
        <f t="shared" si="203"/>
        <v>0</v>
      </c>
      <c r="CR303" s="391" t="e">
        <f t="shared" si="204"/>
        <v>#DIV/0!</v>
      </c>
      <c r="CS303" s="391" t="e">
        <f t="shared" si="205"/>
        <v>#DIV/0!</v>
      </c>
      <c r="CT303" s="391">
        <f t="shared" si="206"/>
        <v>0</v>
      </c>
    </row>
    <row r="304" spans="3:131">
      <c r="C304"/>
      <c r="E304" s="287" t="s">
        <v>4212</v>
      </c>
      <c r="F304" s="389">
        <f t="shared" si="114"/>
        <v>1.0416666666666666E-2</v>
      </c>
      <c r="G304" s="389">
        <f t="shared" si="115"/>
        <v>1.0416666666666666E-2</v>
      </c>
      <c r="H304" s="389">
        <f t="shared" si="116"/>
        <v>0</v>
      </c>
      <c r="I304" s="389" t="e">
        <f t="shared" si="117"/>
        <v>#DIV/0!</v>
      </c>
      <c r="J304" s="389" t="e">
        <f t="shared" si="118"/>
        <v>#DIV/0!</v>
      </c>
      <c r="K304" s="389">
        <f t="shared" si="119"/>
        <v>0</v>
      </c>
      <c r="L304" s="389">
        <f t="shared" si="120"/>
        <v>8.771929824561403E-3</v>
      </c>
      <c r="M304" s="389">
        <f t="shared" si="121"/>
        <v>9.2592592592592587E-3</v>
      </c>
      <c r="N304" s="389">
        <f t="shared" si="122"/>
        <v>0</v>
      </c>
      <c r="O304" s="389">
        <f t="shared" si="123"/>
        <v>8.771929824561403E-3</v>
      </c>
      <c r="P304" s="389">
        <f t="shared" si="124"/>
        <v>8.771929824561403E-3</v>
      </c>
      <c r="Q304" s="389">
        <f t="shared" si="125"/>
        <v>0</v>
      </c>
      <c r="R304" s="389">
        <f t="shared" si="126"/>
        <v>8.771929824561403E-3</v>
      </c>
      <c r="S304" s="389">
        <f t="shared" si="127"/>
        <v>8.771929824561403E-3</v>
      </c>
      <c r="T304" s="389">
        <f t="shared" si="128"/>
        <v>0</v>
      </c>
      <c r="U304" s="389">
        <f t="shared" si="129"/>
        <v>8.771929824561403E-3</v>
      </c>
      <c r="V304" s="389">
        <f t="shared" si="130"/>
        <v>8.771929824561403E-3</v>
      </c>
      <c r="W304" s="389">
        <f t="shared" si="131"/>
        <v>0</v>
      </c>
      <c r="X304" s="389">
        <f t="shared" si="132"/>
        <v>8.771929824561403E-3</v>
      </c>
      <c r="Y304" s="389">
        <f t="shared" si="133"/>
        <v>2.3809523809523808E-2</v>
      </c>
      <c r="Z304" s="389">
        <f t="shared" si="134"/>
        <v>0</v>
      </c>
      <c r="AA304" s="389" t="e">
        <f t="shared" si="135"/>
        <v>#DIV/0!</v>
      </c>
      <c r="AB304" s="389" t="e">
        <f t="shared" si="136"/>
        <v>#DIV/0!</v>
      </c>
      <c r="AC304" s="389">
        <f t="shared" si="137"/>
        <v>0</v>
      </c>
      <c r="AD304" s="389" t="e">
        <f t="shared" si="138"/>
        <v>#DIV/0!</v>
      </c>
      <c r="AE304" s="389">
        <f t="shared" si="139"/>
        <v>1.0416666666666666E-2</v>
      </c>
      <c r="AF304" s="389">
        <f t="shared" si="140"/>
        <v>0</v>
      </c>
      <c r="AG304" s="389">
        <f t="shared" si="141"/>
        <v>8.771929824561403E-3</v>
      </c>
      <c r="AH304" s="389">
        <f t="shared" si="142"/>
        <v>8.771929824561403E-3</v>
      </c>
      <c r="AI304" s="389">
        <f t="shared" si="143"/>
        <v>0</v>
      </c>
      <c r="AJ304" s="389">
        <f t="shared" si="144"/>
        <v>8.771929824561403E-3</v>
      </c>
      <c r="AK304" s="389">
        <f t="shared" si="145"/>
        <v>8.771929824561403E-3</v>
      </c>
      <c r="AL304" s="389">
        <f t="shared" si="146"/>
        <v>0</v>
      </c>
      <c r="AM304" s="389">
        <f t="shared" si="147"/>
        <v>8.771929824561403E-3</v>
      </c>
      <c r="AN304" s="389">
        <f t="shared" si="148"/>
        <v>8.771929824561403E-3</v>
      </c>
      <c r="AO304" s="389">
        <f t="shared" si="149"/>
        <v>0</v>
      </c>
      <c r="AP304" s="389">
        <f t="shared" si="150"/>
        <v>8.771929824561403E-3</v>
      </c>
      <c r="AQ304" s="389">
        <f t="shared" si="151"/>
        <v>8.771929824561403E-3</v>
      </c>
      <c r="AR304" s="389">
        <f t="shared" si="152"/>
        <v>0</v>
      </c>
      <c r="AS304" s="389">
        <f t="shared" si="153"/>
        <v>2.7777777777777776E-2</v>
      </c>
      <c r="AT304" s="389">
        <f t="shared" si="154"/>
        <v>8.771929824561403E-3</v>
      </c>
      <c r="AU304" s="389">
        <f t="shared" si="155"/>
        <v>0</v>
      </c>
      <c r="AV304" s="389" t="e">
        <f t="shared" si="156"/>
        <v>#DIV/0!</v>
      </c>
      <c r="AW304" s="389" t="e">
        <f t="shared" si="157"/>
        <v>#DIV/0!</v>
      </c>
      <c r="AX304" s="389">
        <f t="shared" si="158"/>
        <v>0</v>
      </c>
      <c r="AY304" s="389">
        <f t="shared" si="159"/>
        <v>1.0416666666666666E-2</v>
      </c>
      <c r="AZ304" s="389" t="e">
        <f t="shared" si="160"/>
        <v>#DIV/0!</v>
      </c>
      <c r="BA304" s="389">
        <f t="shared" si="161"/>
        <v>0</v>
      </c>
      <c r="BB304" s="389">
        <f t="shared" si="162"/>
        <v>8.771929824561403E-3</v>
      </c>
      <c r="BC304" s="389">
        <f t="shared" si="163"/>
        <v>1.0416666666666666E-2</v>
      </c>
      <c r="BD304" s="389">
        <f t="shared" si="164"/>
        <v>0</v>
      </c>
      <c r="BE304" s="389">
        <f t="shared" si="165"/>
        <v>8.771929824561403E-3</v>
      </c>
      <c r="BF304" s="389">
        <f t="shared" si="166"/>
        <v>8.771929824561403E-3</v>
      </c>
      <c r="BG304" s="389">
        <f t="shared" si="167"/>
        <v>0</v>
      </c>
      <c r="BH304" s="389" t="e">
        <f t="shared" si="168"/>
        <v>#DIV/0!</v>
      </c>
      <c r="BI304" s="389" t="e">
        <f t="shared" si="169"/>
        <v>#DIV/0!</v>
      </c>
      <c r="BJ304" s="389">
        <f t="shared" si="170"/>
        <v>0</v>
      </c>
      <c r="BK304" s="389" t="e">
        <f t="shared" si="171"/>
        <v>#DIV/0!</v>
      </c>
      <c r="BL304" s="389" t="e">
        <f t="shared" si="172"/>
        <v>#DIV/0!</v>
      </c>
      <c r="BM304" s="389">
        <f t="shared" si="173"/>
        <v>0</v>
      </c>
      <c r="BN304" s="389" t="e">
        <f t="shared" si="174"/>
        <v>#DIV/0!</v>
      </c>
      <c r="BO304" s="389" t="e">
        <f t="shared" si="175"/>
        <v>#DIV/0!</v>
      </c>
      <c r="BP304" s="391">
        <f t="shared" si="176"/>
        <v>0</v>
      </c>
      <c r="BQ304" s="391" t="e">
        <f t="shared" si="177"/>
        <v>#DIV/0!</v>
      </c>
      <c r="BR304" s="391" t="e">
        <f t="shared" si="178"/>
        <v>#DIV/0!</v>
      </c>
      <c r="BS304" s="391">
        <f t="shared" si="179"/>
        <v>0</v>
      </c>
      <c r="BT304" s="391" t="e">
        <f t="shared" si="180"/>
        <v>#DIV/0!</v>
      </c>
      <c r="BU304" s="391" t="e">
        <f t="shared" si="181"/>
        <v>#DIV/0!</v>
      </c>
      <c r="BV304" s="391">
        <f t="shared" si="182"/>
        <v>0</v>
      </c>
      <c r="BW304" s="391" t="e">
        <f t="shared" si="183"/>
        <v>#DIV/0!</v>
      </c>
      <c r="BX304" s="391" t="e">
        <f t="shared" si="184"/>
        <v>#DIV/0!</v>
      </c>
      <c r="BY304" s="391">
        <f t="shared" si="185"/>
        <v>0</v>
      </c>
      <c r="BZ304" s="391" t="e">
        <f t="shared" si="186"/>
        <v>#DIV/0!</v>
      </c>
      <c r="CA304" s="391" t="e">
        <f t="shared" si="187"/>
        <v>#DIV/0!</v>
      </c>
      <c r="CB304" s="391">
        <f t="shared" si="188"/>
        <v>0</v>
      </c>
      <c r="CC304" s="391" t="e">
        <f t="shared" si="189"/>
        <v>#DIV/0!</v>
      </c>
      <c r="CD304" s="391" t="e">
        <f t="shared" si="190"/>
        <v>#DIV/0!</v>
      </c>
      <c r="CE304" s="391">
        <f t="shared" si="191"/>
        <v>0</v>
      </c>
      <c r="CF304" s="391" t="e">
        <f t="shared" si="192"/>
        <v>#DIV/0!</v>
      </c>
      <c r="CG304" s="391" t="e">
        <f t="shared" si="193"/>
        <v>#DIV/0!</v>
      </c>
      <c r="CH304" s="391">
        <f t="shared" si="194"/>
        <v>0</v>
      </c>
      <c r="CI304" s="391" t="e">
        <f t="shared" si="195"/>
        <v>#DIV/0!</v>
      </c>
      <c r="CJ304" s="391" t="e">
        <f t="shared" si="196"/>
        <v>#DIV/0!</v>
      </c>
      <c r="CK304" s="391">
        <f t="shared" si="197"/>
        <v>0</v>
      </c>
      <c r="CL304" s="391" t="e">
        <f t="shared" si="198"/>
        <v>#DIV/0!</v>
      </c>
      <c r="CM304" s="391" t="e">
        <f t="shared" si="199"/>
        <v>#DIV/0!</v>
      </c>
      <c r="CN304" s="391">
        <f t="shared" si="200"/>
        <v>0</v>
      </c>
      <c r="CO304" s="391" t="e">
        <f t="shared" si="201"/>
        <v>#DIV/0!</v>
      </c>
      <c r="CP304" s="391" t="e">
        <f t="shared" si="202"/>
        <v>#DIV/0!</v>
      </c>
      <c r="CQ304" s="391">
        <f t="shared" si="203"/>
        <v>0</v>
      </c>
      <c r="CR304" s="391" t="e">
        <f t="shared" si="204"/>
        <v>#DIV/0!</v>
      </c>
      <c r="CS304" s="391" t="e">
        <f t="shared" si="205"/>
        <v>#DIV/0!</v>
      </c>
      <c r="CT304" s="391">
        <f t="shared" si="206"/>
        <v>0</v>
      </c>
    </row>
    <row r="305" spans="3:98">
      <c r="C305"/>
      <c r="E305" s="287" t="s">
        <v>28</v>
      </c>
      <c r="F305" s="389">
        <f t="shared" si="114"/>
        <v>1.0416666666666666E-2</v>
      </c>
      <c r="G305" s="389">
        <f t="shared" si="115"/>
        <v>1.0416666666666666E-2</v>
      </c>
      <c r="H305" s="389">
        <f t="shared" si="116"/>
        <v>0</v>
      </c>
      <c r="I305" s="389" t="e">
        <f t="shared" si="117"/>
        <v>#DIV/0!</v>
      </c>
      <c r="J305" s="389" t="e">
        <f t="shared" si="118"/>
        <v>#DIV/0!</v>
      </c>
      <c r="K305" s="389">
        <f t="shared" si="119"/>
        <v>0</v>
      </c>
      <c r="L305" s="389">
        <f t="shared" si="120"/>
        <v>8.771929824561403E-3</v>
      </c>
      <c r="M305" s="389">
        <f t="shared" si="121"/>
        <v>9.2592592592592587E-3</v>
      </c>
      <c r="N305" s="389">
        <f t="shared" si="122"/>
        <v>0</v>
      </c>
      <c r="O305" s="389">
        <f t="shared" si="123"/>
        <v>8.771929824561403E-3</v>
      </c>
      <c r="P305" s="389">
        <f t="shared" si="124"/>
        <v>8.771929824561403E-3</v>
      </c>
      <c r="Q305" s="389">
        <f t="shared" si="125"/>
        <v>0</v>
      </c>
      <c r="R305" s="389">
        <f t="shared" si="126"/>
        <v>8.771929824561403E-3</v>
      </c>
      <c r="S305" s="389">
        <f t="shared" si="127"/>
        <v>8.771929824561403E-3</v>
      </c>
      <c r="T305" s="389">
        <f t="shared" si="128"/>
        <v>0</v>
      </c>
      <c r="U305" s="389">
        <f t="shared" si="129"/>
        <v>8.771929824561403E-3</v>
      </c>
      <c r="V305" s="389">
        <f t="shared" si="130"/>
        <v>8.771929824561403E-3</v>
      </c>
      <c r="W305" s="389">
        <f t="shared" si="131"/>
        <v>0</v>
      </c>
      <c r="X305" s="389">
        <f t="shared" si="132"/>
        <v>8.771929824561403E-3</v>
      </c>
      <c r="Y305" s="389">
        <f t="shared" si="133"/>
        <v>3.5714285714285712E-2</v>
      </c>
      <c r="Z305" s="389">
        <f t="shared" si="134"/>
        <v>0</v>
      </c>
      <c r="AA305" s="389" t="e">
        <f t="shared" si="135"/>
        <v>#DIV/0!</v>
      </c>
      <c r="AB305" s="389" t="e">
        <f t="shared" si="136"/>
        <v>#DIV/0!</v>
      </c>
      <c r="AC305" s="389">
        <f t="shared" si="137"/>
        <v>0</v>
      </c>
      <c r="AD305" s="389" t="e">
        <f t="shared" si="138"/>
        <v>#DIV/0!</v>
      </c>
      <c r="AE305" s="389">
        <f t="shared" si="139"/>
        <v>1.0416666666666666E-2</v>
      </c>
      <c r="AF305" s="389">
        <f t="shared" si="140"/>
        <v>0</v>
      </c>
      <c r="AG305" s="389">
        <f t="shared" si="141"/>
        <v>8.771929824561403E-3</v>
      </c>
      <c r="AH305" s="389">
        <f t="shared" si="142"/>
        <v>8.771929824561403E-3</v>
      </c>
      <c r="AI305" s="389">
        <f t="shared" si="143"/>
        <v>0</v>
      </c>
      <c r="AJ305" s="389">
        <f t="shared" si="144"/>
        <v>8.771929824561403E-3</v>
      </c>
      <c r="AK305" s="389">
        <f t="shared" si="145"/>
        <v>8.771929824561403E-3</v>
      </c>
      <c r="AL305" s="389">
        <f t="shared" si="146"/>
        <v>0</v>
      </c>
      <c r="AM305" s="389">
        <f t="shared" si="147"/>
        <v>8.771929824561403E-3</v>
      </c>
      <c r="AN305" s="389">
        <f t="shared" si="148"/>
        <v>8.771929824561403E-3</v>
      </c>
      <c r="AO305" s="389">
        <f t="shared" si="149"/>
        <v>0</v>
      </c>
      <c r="AP305" s="389">
        <f t="shared" si="150"/>
        <v>8.771929824561403E-3</v>
      </c>
      <c r="AQ305" s="389">
        <f t="shared" si="151"/>
        <v>8.771929824561403E-3</v>
      </c>
      <c r="AR305" s="389">
        <f t="shared" si="152"/>
        <v>0</v>
      </c>
      <c r="AS305" s="389">
        <f t="shared" si="153"/>
        <v>8.8888888888888889E-3</v>
      </c>
      <c r="AT305" s="389">
        <f t="shared" si="154"/>
        <v>8.771929824561403E-3</v>
      </c>
      <c r="AU305" s="389">
        <f t="shared" si="155"/>
        <v>0</v>
      </c>
      <c r="AV305" s="389" t="e">
        <f t="shared" si="156"/>
        <v>#DIV/0!</v>
      </c>
      <c r="AW305" s="389" t="e">
        <f t="shared" si="157"/>
        <v>#DIV/0!</v>
      </c>
      <c r="AX305" s="389">
        <f t="shared" si="158"/>
        <v>0</v>
      </c>
      <c r="AY305" s="389">
        <f t="shared" si="159"/>
        <v>1.0416666666666666E-2</v>
      </c>
      <c r="AZ305" s="389" t="e">
        <f t="shared" si="160"/>
        <v>#DIV/0!</v>
      </c>
      <c r="BA305" s="389">
        <f t="shared" si="161"/>
        <v>0</v>
      </c>
      <c r="BB305" s="389">
        <f t="shared" si="162"/>
        <v>8.771929824561403E-3</v>
      </c>
      <c r="BC305" s="389">
        <f t="shared" si="163"/>
        <v>1.0416666666666666E-2</v>
      </c>
      <c r="BD305" s="389">
        <f t="shared" si="164"/>
        <v>0</v>
      </c>
      <c r="BE305" s="389">
        <f t="shared" si="165"/>
        <v>8.771929824561403E-3</v>
      </c>
      <c r="BF305" s="389">
        <f t="shared" si="166"/>
        <v>8.771929824561403E-3</v>
      </c>
      <c r="BG305" s="389">
        <f t="shared" si="167"/>
        <v>0</v>
      </c>
      <c r="BH305" s="389" t="e">
        <f t="shared" si="168"/>
        <v>#DIV/0!</v>
      </c>
      <c r="BI305" s="389" t="e">
        <f t="shared" si="169"/>
        <v>#DIV/0!</v>
      </c>
      <c r="BJ305" s="389">
        <f t="shared" si="170"/>
        <v>0</v>
      </c>
      <c r="BK305" s="389" t="e">
        <f t="shared" si="171"/>
        <v>#DIV/0!</v>
      </c>
      <c r="BL305" s="389" t="e">
        <f t="shared" si="172"/>
        <v>#DIV/0!</v>
      </c>
      <c r="BM305" s="389">
        <f t="shared" si="173"/>
        <v>0</v>
      </c>
      <c r="BN305" s="389" t="e">
        <f t="shared" si="174"/>
        <v>#DIV/0!</v>
      </c>
      <c r="BO305" s="389" t="e">
        <f t="shared" si="175"/>
        <v>#DIV/0!</v>
      </c>
      <c r="BP305" s="391">
        <f t="shared" si="176"/>
        <v>0</v>
      </c>
      <c r="BQ305" s="391" t="e">
        <f t="shared" si="177"/>
        <v>#DIV/0!</v>
      </c>
      <c r="BR305" s="391" t="e">
        <f t="shared" si="178"/>
        <v>#DIV/0!</v>
      </c>
      <c r="BS305" s="391">
        <f t="shared" si="179"/>
        <v>0</v>
      </c>
      <c r="BT305" s="391" t="e">
        <f t="shared" si="180"/>
        <v>#DIV/0!</v>
      </c>
      <c r="BU305" s="391" t="e">
        <f t="shared" si="181"/>
        <v>#DIV/0!</v>
      </c>
      <c r="BV305" s="391">
        <f t="shared" si="182"/>
        <v>0</v>
      </c>
      <c r="BW305" s="391" t="e">
        <f t="shared" si="183"/>
        <v>#DIV/0!</v>
      </c>
      <c r="BX305" s="391" t="e">
        <f t="shared" si="184"/>
        <v>#DIV/0!</v>
      </c>
      <c r="BY305" s="391">
        <f t="shared" si="185"/>
        <v>0</v>
      </c>
      <c r="BZ305" s="391" t="e">
        <f t="shared" si="186"/>
        <v>#DIV/0!</v>
      </c>
      <c r="CA305" s="391" t="e">
        <f t="shared" si="187"/>
        <v>#DIV/0!</v>
      </c>
      <c r="CB305" s="391">
        <f t="shared" si="188"/>
        <v>0</v>
      </c>
      <c r="CC305" s="391" t="e">
        <f t="shared" si="189"/>
        <v>#DIV/0!</v>
      </c>
      <c r="CD305" s="391" t="e">
        <f t="shared" si="190"/>
        <v>#DIV/0!</v>
      </c>
      <c r="CE305" s="391">
        <f t="shared" si="191"/>
        <v>0</v>
      </c>
      <c r="CF305" s="391" t="e">
        <f t="shared" si="192"/>
        <v>#DIV/0!</v>
      </c>
      <c r="CG305" s="391" t="e">
        <f t="shared" si="193"/>
        <v>#DIV/0!</v>
      </c>
      <c r="CH305" s="391">
        <f t="shared" si="194"/>
        <v>0</v>
      </c>
      <c r="CI305" s="391" t="e">
        <f t="shared" si="195"/>
        <v>#DIV/0!</v>
      </c>
      <c r="CJ305" s="391" t="e">
        <f t="shared" si="196"/>
        <v>#DIV/0!</v>
      </c>
      <c r="CK305" s="391">
        <f t="shared" si="197"/>
        <v>0</v>
      </c>
      <c r="CL305" s="391" t="e">
        <f t="shared" si="198"/>
        <v>#DIV/0!</v>
      </c>
      <c r="CM305" s="391" t="e">
        <f t="shared" si="199"/>
        <v>#DIV/0!</v>
      </c>
      <c r="CN305" s="391">
        <f t="shared" si="200"/>
        <v>0</v>
      </c>
      <c r="CO305" s="391" t="e">
        <f t="shared" si="201"/>
        <v>#DIV/0!</v>
      </c>
      <c r="CP305" s="391" t="e">
        <f t="shared" si="202"/>
        <v>#DIV/0!</v>
      </c>
      <c r="CQ305" s="391">
        <f t="shared" si="203"/>
        <v>0</v>
      </c>
      <c r="CR305" s="391" t="e">
        <f t="shared" si="204"/>
        <v>#DIV/0!</v>
      </c>
      <c r="CS305" s="391" t="e">
        <f t="shared" si="205"/>
        <v>#DIV/0!</v>
      </c>
      <c r="CT305" s="391">
        <f t="shared" si="206"/>
        <v>0</v>
      </c>
    </row>
    <row r="306" spans="3:98">
      <c r="C306"/>
      <c r="E306" s="287" t="s">
        <v>4227</v>
      </c>
      <c r="F306" s="389">
        <f t="shared" si="114"/>
        <v>0</v>
      </c>
      <c r="G306" s="389">
        <f t="shared" si="115"/>
        <v>0</v>
      </c>
      <c r="H306" s="389">
        <f t="shared" si="116"/>
        <v>0</v>
      </c>
      <c r="I306" s="389" t="e">
        <f t="shared" si="117"/>
        <v>#DIV/0!</v>
      </c>
      <c r="J306" s="389" t="e">
        <f t="shared" si="118"/>
        <v>#DIV/0!</v>
      </c>
      <c r="K306" s="389">
        <f t="shared" si="119"/>
        <v>0</v>
      </c>
      <c r="L306" s="389">
        <f t="shared" si="120"/>
        <v>0</v>
      </c>
      <c r="M306" s="389">
        <f t="shared" si="121"/>
        <v>0</v>
      </c>
      <c r="N306" s="389">
        <f t="shared" si="122"/>
        <v>0</v>
      </c>
      <c r="O306" s="389">
        <f t="shared" si="123"/>
        <v>0</v>
      </c>
      <c r="P306" s="389">
        <f t="shared" si="124"/>
        <v>0</v>
      </c>
      <c r="Q306" s="389">
        <f t="shared" si="125"/>
        <v>0</v>
      </c>
      <c r="R306" s="389">
        <f t="shared" si="126"/>
        <v>0</v>
      </c>
      <c r="S306" s="389">
        <f t="shared" si="127"/>
        <v>0</v>
      </c>
      <c r="T306" s="389">
        <f t="shared" si="128"/>
        <v>0</v>
      </c>
      <c r="U306" s="389">
        <f t="shared" si="129"/>
        <v>0</v>
      </c>
      <c r="V306" s="389">
        <f t="shared" si="130"/>
        <v>0</v>
      </c>
      <c r="W306" s="389">
        <f t="shared" si="131"/>
        <v>0</v>
      </c>
      <c r="X306" s="389">
        <f t="shared" si="132"/>
        <v>0</v>
      </c>
      <c r="Y306" s="389">
        <f t="shared" si="133"/>
        <v>0</v>
      </c>
      <c r="Z306" s="389">
        <f t="shared" si="134"/>
        <v>0</v>
      </c>
      <c r="AA306" s="389" t="e">
        <f t="shared" si="135"/>
        <v>#DIV/0!</v>
      </c>
      <c r="AB306" s="389" t="e">
        <f t="shared" si="136"/>
        <v>#DIV/0!</v>
      </c>
      <c r="AC306" s="389">
        <f t="shared" si="137"/>
        <v>0</v>
      </c>
      <c r="AD306" s="389" t="e">
        <f t="shared" si="138"/>
        <v>#DIV/0!</v>
      </c>
      <c r="AE306" s="389">
        <f t="shared" si="139"/>
        <v>0</v>
      </c>
      <c r="AF306" s="389">
        <f t="shared" si="140"/>
        <v>0</v>
      </c>
      <c r="AG306" s="389">
        <f t="shared" si="141"/>
        <v>0</v>
      </c>
      <c r="AH306" s="389">
        <f t="shared" si="142"/>
        <v>0</v>
      </c>
      <c r="AI306" s="389">
        <f t="shared" si="143"/>
        <v>0</v>
      </c>
      <c r="AJ306" s="389">
        <f t="shared" si="144"/>
        <v>2.2105263157894735E-2</v>
      </c>
      <c r="AK306" s="389">
        <f t="shared" si="145"/>
        <v>0</v>
      </c>
      <c r="AL306" s="389">
        <f t="shared" si="146"/>
        <v>0</v>
      </c>
      <c r="AM306" s="389">
        <f t="shared" si="147"/>
        <v>0</v>
      </c>
      <c r="AN306" s="389">
        <f t="shared" si="148"/>
        <v>0</v>
      </c>
      <c r="AO306" s="389">
        <f t="shared" si="149"/>
        <v>0</v>
      </c>
      <c r="AP306" s="389">
        <f t="shared" si="150"/>
        <v>0</v>
      </c>
      <c r="AQ306" s="389">
        <f t="shared" si="151"/>
        <v>0</v>
      </c>
      <c r="AR306" s="389">
        <f t="shared" si="152"/>
        <v>0</v>
      </c>
      <c r="AS306" s="389">
        <f t="shared" si="153"/>
        <v>0</v>
      </c>
      <c r="AT306" s="389">
        <f t="shared" si="154"/>
        <v>0</v>
      </c>
      <c r="AU306" s="389">
        <f t="shared" si="155"/>
        <v>0</v>
      </c>
      <c r="AV306" s="389" t="e">
        <f t="shared" si="156"/>
        <v>#DIV/0!</v>
      </c>
      <c r="AW306" s="389" t="e">
        <f t="shared" si="157"/>
        <v>#DIV/0!</v>
      </c>
      <c r="AX306" s="389">
        <f t="shared" si="158"/>
        <v>0</v>
      </c>
      <c r="AY306" s="389">
        <f t="shared" si="159"/>
        <v>0</v>
      </c>
      <c r="AZ306" s="389" t="e">
        <f t="shared" si="160"/>
        <v>#DIV/0!</v>
      </c>
      <c r="BA306" s="389">
        <f t="shared" si="161"/>
        <v>0</v>
      </c>
      <c r="BB306" s="389">
        <f t="shared" si="162"/>
        <v>0</v>
      </c>
      <c r="BC306" s="389">
        <f t="shared" si="163"/>
        <v>0</v>
      </c>
      <c r="BD306" s="389">
        <f t="shared" si="164"/>
        <v>0</v>
      </c>
      <c r="BE306" s="389">
        <f t="shared" si="165"/>
        <v>0</v>
      </c>
      <c r="BF306" s="389">
        <f t="shared" si="166"/>
        <v>0</v>
      </c>
      <c r="BG306" s="389">
        <f t="shared" si="167"/>
        <v>0</v>
      </c>
      <c r="BH306" s="389" t="e">
        <f t="shared" si="168"/>
        <v>#DIV/0!</v>
      </c>
      <c r="BI306" s="389" t="e">
        <f t="shared" si="169"/>
        <v>#DIV/0!</v>
      </c>
      <c r="BJ306" s="389">
        <f t="shared" si="170"/>
        <v>0</v>
      </c>
      <c r="BK306" s="389" t="e">
        <f t="shared" si="171"/>
        <v>#DIV/0!</v>
      </c>
      <c r="BL306" s="389" t="e">
        <f t="shared" si="172"/>
        <v>#DIV/0!</v>
      </c>
      <c r="BM306" s="389">
        <f t="shared" si="173"/>
        <v>0</v>
      </c>
      <c r="BN306" s="389" t="e">
        <f t="shared" si="174"/>
        <v>#DIV/0!</v>
      </c>
      <c r="BO306" s="389" t="e">
        <f t="shared" si="175"/>
        <v>#DIV/0!</v>
      </c>
      <c r="BP306" s="391">
        <f t="shared" si="176"/>
        <v>0</v>
      </c>
      <c r="BQ306" s="391" t="e">
        <f t="shared" si="177"/>
        <v>#DIV/0!</v>
      </c>
      <c r="BR306" s="391" t="e">
        <f t="shared" si="178"/>
        <v>#DIV/0!</v>
      </c>
      <c r="BS306" s="391">
        <f t="shared" si="179"/>
        <v>0</v>
      </c>
      <c r="BT306" s="391" t="e">
        <f t="shared" si="180"/>
        <v>#DIV/0!</v>
      </c>
      <c r="BU306" s="391" t="e">
        <f t="shared" si="181"/>
        <v>#DIV/0!</v>
      </c>
      <c r="BV306" s="391">
        <f t="shared" si="182"/>
        <v>0</v>
      </c>
      <c r="BW306" s="391" t="e">
        <f t="shared" si="183"/>
        <v>#DIV/0!</v>
      </c>
      <c r="BX306" s="391" t="e">
        <f t="shared" si="184"/>
        <v>#DIV/0!</v>
      </c>
      <c r="BY306" s="391">
        <f t="shared" si="185"/>
        <v>0</v>
      </c>
      <c r="BZ306" s="391" t="e">
        <f t="shared" si="186"/>
        <v>#DIV/0!</v>
      </c>
      <c r="CA306" s="391" t="e">
        <f t="shared" si="187"/>
        <v>#DIV/0!</v>
      </c>
      <c r="CB306" s="391">
        <f t="shared" si="188"/>
        <v>0</v>
      </c>
      <c r="CC306" s="391" t="e">
        <f t="shared" si="189"/>
        <v>#DIV/0!</v>
      </c>
      <c r="CD306" s="391" t="e">
        <f t="shared" si="190"/>
        <v>#DIV/0!</v>
      </c>
      <c r="CE306" s="391">
        <f t="shared" si="191"/>
        <v>0</v>
      </c>
      <c r="CF306" s="391" t="e">
        <f t="shared" si="192"/>
        <v>#DIV/0!</v>
      </c>
      <c r="CG306" s="391" t="e">
        <f t="shared" si="193"/>
        <v>#DIV/0!</v>
      </c>
      <c r="CH306" s="391">
        <f t="shared" si="194"/>
        <v>0</v>
      </c>
      <c r="CI306" s="391" t="e">
        <f t="shared" si="195"/>
        <v>#DIV/0!</v>
      </c>
      <c r="CJ306" s="391" t="e">
        <f t="shared" si="196"/>
        <v>#DIV/0!</v>
      </c>
      <c r="CK306" s="391">
        <f t="shared" si="197"/>
        <v>0</v>
      </c>
      <c r="CL306" s="391" t="e">
        <f t="shared" si="198"/>
        <v>#DIV/0!</v>
      </c>
      <c r="CM306" s="391" t="e">
        <f t="shared" si="199"/>
        <v>#DIV/0!</v>
      </c>
      <c r="CN306" s="391">
        <f t="shared" si="200"/>
        <v>0</v>
      </c>
      <c r="CO306" s="391" t="e">
        <f t="shared" si="201"/>
        <v>#DIV/0!</v>
      </c>
      <c r="CP306" s="391" t="e">
        <f t="shared" si="202"/>
        <v>#DIV/0!</v>
      </c>
      <c r="CQ306" s="391">
        <f t="shared" si="203"/>
        <v>0</v>
      </c>
      <c r="CR306" s="391" t="e">
        <f t="shared" si="204"/>
        <v>#DIV/0!</v>
      </c>
      <c r="CS306" s="391" t="e">
        <f t="shared" si="205"/>
        <v>#DIV/0!</v>
      </c>
      <c r="CT306" s="391">
        <f t="shared" si="206"/>
        <v>0</v>
      </c>
    </row>
    <row r="307" spans="3:98">
      <c r="C307" t="s">
        <v>99</v>
      </c>
      <c r="E307" s="287" t="s">
        <v>99</v>
      </c>
      <c r="F307" s="389">
        <f>IF(AND(100%-SUM(F295:F306)&gt;0,F295&gt;0),100%-SUM(F295:F306),0)</f>
        <v>7.6388888888945239E-5</v>
      </c>
      <c r="G307" s="389">
        <f>IF(AND(100%-SUM(G295:G306)&gt;0,G295&gt;0),100%-SUM(G295:G306),0)</f>
        <v>0</v>
      </c>
      <c r="H307" s="389" t="e">
        <f t="shared" ref="H307:AM307" si="207">IF(AND(100%-SUM(H295:H306)&gt;0,H295&gt;0),100%-SUM(H295:H306),0)</f>
        <v>#DIV/0!</v>
      </c>
      <c r="I307" s="389" t="e">
        <f t="shared" si="207"/>
        <v>#DIV/0!</v>
      </c>
      <c r="J307" s="389" t="e">
        <f t="shared" si="207"/>
        <v>#DIV/0!</v>
      </c>
      <c r="K307" s="389" t="e">
        <f t="shared" si="207"/>
        <v>#DIV/0!</v>
      </c>
      <c r="L307" s="389">
        <f t="shared" si="207"/>
        <v>0</v>
      </c>
      <c r="M307" s="389">
        <f t="shared" si="207"/>
        <v>0</v>
      </c>
      <c r="N307" s="389" t="e">
        <f t="shared" si="207"/>
        <v>#DIV/0!</v>
      </c>
      <c r="O307" s="389">
        <f t="shared" si="207"/>
        <v>0</v>
      </c>
      <c r="P307" s="389">
        <f t="shared" si="207"/>
        <v>6.4327485380100136E-5</v>
      </c>
      <c r="Q307" s="389" t="e">
        <f t="shared" si="207"/>
        <v>#DIV/0!</v>
      </c>
      <c r="R307" s="389">
        <f t="shared" si="207"/>
        <v>1.4619883040634107E-5</v>
      </c>
      <c r="S307" s="389">
        <f t="shared" si="207"/>
        <v>5.8479532163646653E-5</v>
      </c>
      <c r="T307" s="389" t="e">
        <f t="shared" si="207"/>
        <v>#DIV/0!</v>
      </c>
      <c r="U307" s="389">
        <f t="shared" si="207"/>
        <v>0</v>
      </c>
      <c r="V307" s="389">
        <f t="shared" si="207"/>
        <v>8.4795321637298748E-5</v>
      </c>
      <c r="W307" s="389" t="e">
        <f t="shared" si="207"/>
        <v>#DIV/0!</v>
      </c>
      <c r="X307" s="389">
        <f t="shared" si="207"/>
        <v>2.6315789473652096E-5</v>
      </c>
      <c r="Y307" s="389">
        <f t="shared" si="207"/>
        <v>0</v>
      </c>
      <c r="Z307" s="389" t="e">
        <f t="shared" si="207"/>
        <v>#DIV/0!</v>
      </c>
      <c r="AA307" s="389" t="e">
        <f t="shared" si="207"/>
        <v>#DIV/0!</v>
      </c>
      <c r="AB307" s="389" t="e">
        <f t="shared" si="207"/>
        <v>#DIV/0!</v>
      </c>
      <c r="AC307" s="389" t="e">
        <f t="shared" si="207"/>
        <v>#DIV/0!</v>
      </c>
      <c r="AD307" s="389" t="e">
        <f t="shared" si="207"/>
        <v>#DIV/0!</v>
      </c>
      <c r="AE307" s="389">
        <f t="shared" si="207"/>
        <v>0</v>
      </c>
      <c r="AF307" s="389" t="e">
        <f t="shared" si="207"/>
        <v>#DIV/0!</v>
      </c>
      <c r="AG307" s="389">
        <f t="shared" si="207"/>
        <v>0</v>
      </c>
      <c r="AH307" s="389">
        <f t="shared" si="207"/>
        <v>6.4327485380100136E-5</v>
      </c>
      <c r="AI307" s="389" t="e">
        <f t="shared" si="207"/>
        <v>#DIV/0!</v>
      </c>
      <c r="AJ307" s="389">
        <f t="shared" si="207"/>
        <v>0</v>
      </c>
      <c r="AK307" s="389">
        <f t="shared" si="207"/>
        <v>5.847953216353563E-5</v>
      </c>
      <c r="AL307" s="389" t="e">
        <f t="shared" si="207"/>
        <v>#DIV/0!</v>
      </c>
      <c r="AM307" s="389">
        <f t="shared" si="207"/>
        <v>0</v>
      </c>
      <c r="AN307" s="389">
        <f t="shared" ref="AN307:BS307" si="208">IF(AND(100%-SUM(AN295:AN306)&gt;0,AN295&gt;0),100%-SUM(AN295:AN306),0)</f>
        <v>1.1695906432795944E-5</v>
      </c>
      <c r="AO307" s="389" t="e">
        <f t="shared" si="208"/>
        <v>#DIV/0!</v>
      </c>
      <c r="AP307" s="389">
        <f t="shared" si="208"/>
        <v>3.2163742689772512E-5</v>
      </c>
      <c r="AQ307" s="389">
        <f t="shared" si="208"/>
        <v>3.2163742689772512E-5</v>
      </c>
      <c r="AR307" s="389" t="e">
        <f t="shared" si="208"/>
        <v>#DIV/0!</v>
      </c>
      <c r="AS307" s="389">
        <f t="shared" si="208"/>
        <v>0</v>
      </c>
      <c r="AT307" s="389">
        <f t="shared" si="208"/>
        <v>0</v>
      </c>
      <c r="AU307" s="389" t="e">
        <f t="shared" si="208"/>
        <v>#DIV/0!</v>
      </c>
      <c r="AV307" s="389" t="e">
        <f t="shared" si="208"/>
        <v>#DIV/0!</v>
      </c>
      <c r="AW307" s="389" t="e">
        <f t="shared" si="208"/>
        <v>#DIV/0!</v>
      </c>
      <c r="AX307" s="389" t="e">
        <f t="shared" si="208"/>
        <v>#DIV/0!</v>
      </c>
      <c r="AY307" s="389">
        <f t="shared" si="208"/>
        <v>0</v>
      </c>
      <c r="AZ307" s="389" t="e">
        <f t="shared" si="208"/>
        <v>#DIV/0!</v>
      </c>
      <c r="BA307" s="389" t="e">
        <f t="shared" si="208"/>
        <v>#DIV/0!</v>
      </c>
      <c r="BB307" s="389">
        <f t="shared" si="208"/>
        <v>1.754385964891636E-5</v>
      </c>
      <c r="BC307" s="389">
        <f t="shared" si="208"/>
        <v>1.0416666666679397E-5</v>
      </c>
      <c r="BD307" s="389" t="e">
        <f t="shared" si="208"/>
        <v>#DIV/0!</v>
      </c>
      <c r="BE307" s="389">
        <f t="shared" si="208"/>
        <v>6.1403508771706861E-5</v>
      </c>
      <c r="BF307" s="389">
        <f t="shared" si="208"/>
        <v>8.7719298245469979E-5</v>
      </c>
      <c r="BG307" s="389" t="e">
        <f t="shared" si="208"/>
        <v>#DIV/0!</v>
      </c>
      <c r="BH307" s="389" t="e">
        <f t="shared" si="208"/>
        <v>#DIV/0!</v>
      </c>
      <c r="BI307" s="389" t="e">
        <f t="shared" si="208"/>
        <v>#DIV/0!</v>
      </c>
      <c r="BJ307" s="389" t="e">
        <f t="shared" si="208"/>
        <v>#DIV/0!</v>
      </c>
      <c r="BK307" s="389" t="e">
        <f t="shared" si="208"/>
        <v>#DIV/0!</v>
      </c>
      <c r="BL307" s="389" t="e">
        <f t="shared" si="208"/>
        <v>#DIV/0!</v>
      </c>
      <c r="BM307" s="389" t="e">
        <f t="shared" si="208"/>
        <v>#DIV/0!</v>
      </c>
      <c r="BN307" s="389" t="e">
        <f t="shared" si="208"/>
        <v>#DIV/0!</v>
      </c>
      <c r="BO307" s="389" t="e">
        <f t="shared" si="208"/>
        <v>#DIV/0!</v>
      </c>
      <c r="BP307" s="389" t="e">
        <f t="shared" si="208"/>
        <v>#DIV/0!</v>
      </c>
      <c r="BQ307" s="389" t="e">
        <f t="shared" si="208"/>
        <v>#DIV/0!</v>
      </c>
      <c r="BR307" s="389" t="e">
        <f t="shared" si="208"/>
        <v>#DIV/0!</v>
      </c>
      <c r="BS307" s="389" t="e">
        <f t="shared" si="208"/>
        <v>#DIV/0!</v>
      </c>
      <c r="BT307" s="389" t="e">
        <f t="shared" ref="BT307:CT307" si="209">IF(AND(100%-SUM(BT295:BT306)&gt;0,BT295&gt;0),100%-SUM(BT295:BT306),0)</f>
        <v>#DIV/0!</v>
      </c>
      <c r="BU307" s="389" t="e">
        <f t="shared" si="209"/>
        <v>#DIV/0!</v>
      </c>
      <c r="BV307" s="389" t="e">
        <f t="shared" si="209"/>
        <v>#DIV/0!</v>
      </c>
      <c r="BW307" s="389" t="e">
        <f t="shared" si="209"/>
        <v>#DIV/0!</v>
      </c>
      <c r="BX307" s="389" t="e">
        <f t="shared" si="209"/>
        <v>#DIV/0!</v>
      </c>
      <c r="BY307" s="389" t="e">
        <f t="shared" si="209"/>
        <v>#DIV/0!</v>
      </c>
      <c r="BZ307" s="389" t="e">
        <f t="shared" si="209"/>
        <v>#DIV/0!</v>
      </c>
      <c r="CA307" s="389" t="e">
        <f t="shared" si="209"/>
        <v>#DIV/0!</v>
      </c>
      <c r="CB307" s="389" t="e">
        <f t="shared" si="209"/>
        <v>#DIV/0!</v>
      </c>
      <c r="CC307" s="389" t="e">
        <f t="shared" si="209"/>
        <v>#DIV/0!</v>
      </c>
      <c r="CD307" s="389" t="e">
        <f t="shared" si="209"/>
        <v>#DIV/0!</v>
      </c>
      <c r="CE307" s="389" t="e">
        <f t="shared" si="209"/>
        <v>#DIV/0!</v>
      </c>
      <c r="CF307" s="389" t="e">
        <f t="shared" si="209"/>
        <v>#DIV/0!</v>
      </c>
      <c r="CG307" s="389" t="e">
        <f t="shared" si="209"/>
        <v>#DIV/0!</v>
      </c>
      <c r="CH307" s="389" t="e">
        <f t="shared" si="209"/>
        <v>#DIV/0!</v>
      </c>
      <c r="CI307" s="389" t="e">
        <f t="shared" si="209"/>
        <v>#DIV/0!</v>
      </c>
      <c r="CJ307" s="389" t="e">
        <f t="shared" si="209"/>
        <v>#DIV/0!</v>
      </c>
      <c r="CK307" s="389" t="e">
        <f t="shared" si="209"/>
        <v>#DIV/0!</v>
      </c>
      <c r="CL307" s="389" t="e">
        <f t="shared" si="209"/>
        <v>#DIV/0!</v>
      </c>
      <c r="CM307" s="389" t="e">
        <f t="shared" si="209"/>
        <v>#DIV/0!</v>
      </c>
      <c r="CN307" s="389" t="e">
        <f t="shared" si="209"/>
        <v>#DIV/0!</v>
      </c>
      <c r="CO307" s="389" t="e">
        <f t="shared" si="209"/>
        <v>#DIV/0!</v>
      </c>
      <c r="CP307" s="389" t="e">
        <f t="shared" si="209"/>
        <v>#DIV/0!</v>
      </c>
      <c r="CQ307" s="389" t="e">
        <f t="shared" si="209"/>
        <v>#DIV/0!</v>
      </c>
      <c r="CR307" s="389" t="e">
        <f t="shared" si="209"/>
        <v>#DIV/0!</v>
      </c>
      <c r="CS307" s="389" t="e">
        <f t="shared" si="209"/>
        <v>#DIV/0!</v>
      </c>
      <c r="CT307" s="389" t="e">
        <f t="shared" si="209"/>
        <v>#DIV/0!</v>
      </c>
    </row>
  </sheetData>
  <sheetProtection algorithmName="SHA-512" hashValue="KsHSAn+VMx7N0WelivUS3FA+NLAg2B2BwHHbtEIHRsihnFkpHGPBJF2xY/roWBVOP/HfZ70nwJl7xCbEmiACeA==" saltValue="Ryodae57UuWBldwiFIvqoQ==" spinCount="100000" sheet="1" objects="1" scenarios="1"/>
  <mergeCells count="85">
    <mergeCell ref="C110:E110"/>
    <mergeCell ref="C111:E111"/>
    <mergeCell ref="C112:E112"/>
    <mergeCell ref="C56:E56"/>
    <mergeCell ref="C57:E57"/>
    <mergeCell ref="C58:E58"/>
    <mergeCell ref="C59:E59"/>
    <mergeCell ref="C61:C83"/>
    <mergeCell ref="D83:E83"/>
    <mergeCell ref="C99:D101"/>
    <mergeCell ref="C103:D103"/>
    <mergeCell ref="C109:E109"/>
    <mergeCell ref="A114:A152"/>
    <mergeCell ref="A235:A273"/>
    <mergeCell ref="C114:C126"/>
    <mergeCell ref="C128:C139"/>
    <mergeCell ref="C141:C152"/>
    <mergeCell ref="C235:C247"/>
    <mergeCell ref="C249:C260"/>
    <mergeCell ref="C262:C273"/>
    <mergeCell ref="A154:A192"/>
    <mergeCell ref="C154:C166"/>
    <mergeCell ref="C168:C179"/>
    <mergeCell ref="C181:C192"/>
    <mergeCell ref="A194:A232"/>
    <mergeCell ref="C194:C206"/>
    <mergeCell ref="C208:C219"/>
    <mergeCell ref="C221:C232"/>
    <mergeCell ref="D2:F2"/>
    <mergeCell ref="D3:F3"/>
    <mergeCell ref="C51:E51"/>
    <mergeCell ref="C52:E52"/>
    <mergeCell ref="C55:E55"/>
    <mergeCell ref="I2:AA3"/>
    <mergeCell ref="AC2:AD3"/>
    <mergeCell ref="AE2:AF3"/>
    <mergeCell ref="AG2:AH3"/>
    <mergeCell ref="AI2:AJ3"/>
    <mergeCell ref="AK47:AK48"/>
    <mergeCell ref="AM58:AM59"/>
    <mergeCell ref="C104:D107"/>
    <mergeCell ref="C84:D85"/>
    <mergeCell ref="C49:D50"/>
    <mergeCell ref="C53:D54"/>
    <mergeCell ref="C47:E48"/>
    <mergeCell ref="C60:E60"/>
    <mergeCell ref="C87:E87"/>
    <mergeCell ref="C88:E88"/>
    <mergeCell ref="C89:E89"/>
    <mergeCell ref="C90:E90"/>
    <mergeCell ref="C98:D98"/>
    <mergeCell ref="C102:D102"/>
    <mergeCell ref="C86:E86"/>
    <mergeCell ref="C95:D97"/>
    <mergeCell ref="I292:K292"/>
    <mergeCell ref="L292:N292"/>
    <mergeCell ref="O292:Q292"/>
    <mergeCell ref="R292:T292"/>
    <mergeCell ref="F292:H292"/>
    <mergeCell ref="U292:W292"/>
    <mergeCell ref="X292:Z292"/>
    <mergeCell ref="AA292:AC292"/>
    <mergeCell ref="AD292:AF292"/>
    <mergeCell ref="AG292:AI292"/>
    <mergeCell ref="AJ292:AL292"/>
    <mergeCell ref="AM292:AO292"/>
    <mergeCell ref="AP292:AR292"/>
    <mergeCell ref="AS292:AU292"/>
    <mergeCell ref="AV292:AX292"/>
    <mergeCell ref="AY292:BA292"/>
    <mergeCell ref="BB292:BD292"/>
    <mergeCell ref="BE292:BG292"/>
    <mergeCell ref="BH292:BJ292"/>
    <mergeCell ref="BK292:BM292"/>
    <mergeCell ref="BN292:BP292"/>
    <mergeCell ref="BQ292:BS292"/>
    <mergeCell ref="CI292:CK292"/>
    <mergeCell ref="CL292:CN292"/>
    <mergeCell ref="CO292:CQ292"/>
    <mergeCell ref="CR292:CT292"/>
    <mergeCell ref="BT292:BV292"/>
    <mergeCell ref="BW292:BY292"/>
    <mergeCell ref="BZ292:CB292"/>
    <mergeCell ref="CC292:CE292"/>
    <mergeCell ref="CF292:CH292"/>
  </mergeCells>
  <conditionalFormatting sqref="F48:AJ48">
    <cfRule type="expression" dxfId="44" priority="4">
      <formula>OR(TEXT(F$47,"ddd")="Sat",TEXT(F$47,"ddd")="Sun")</formula>
    </cfRule>
  </conditionalFormatting>
  <conditionalFormatting sqref="F92:AJ93">
    <cfRule type="cellIs" dxfId="43" priority="6" operator="lessThan">
      <formula>$F$91</formula>
    </cfRule>
    <cfRule type="cellIs" dxfId="42" priority="7" operator="greaterThan">
      <formula>$F$91</formula>
    </cfRule>
  </conditionalFormatting>
  <conditionalFormatting sqref="F104:AJ108">
    <cfRule type="cellIs" dxfId="41" priority="14" operator="between">
      <formula>1%</formula>
      <formula>$E$103</formula>
    </cfRule>
    <cfRule type="cellIs" dxfId="40" priority="15" operator="greaterThan">
      <formula>$E$103</formula>
    </cfRule>
  </conditionalFormatting>
  <conditionalFormatting sqref="F126:AJ126">
    <cfRule type="cellIs" dxfId="39" priority="5" operator="lessThan">
      <formula>0</formula>
    </cfRule>
  </conditionalFormatting>
  <conditionalFormatting sqref="F166:AJ166">
    <cfRule type="cellIs" dxfId="38" priority="2" operator="lessThan">
      <formula>0</formula>
    </cfRule>
  </conditionalFormatting>
  <conditionalFormatting sqref="F206:AJ206">
    <cfRule type="cellIs" dxfId="37" priority="1" operator="lessThan">
      <formula>0</formula>
    </cfRule>
  </conditionalFormatting>
  <conditionalFormatting sqref="F247:AJ247">
    <cfRule type="cellIs" dxfId="36" priority="23" operator="lessThan">
      <formula>0</formula>
    </cfRule>
  </conditionalFormatting>
  <conditionalFormatting sqref="AE2:AF3">
    <cfRule type="cellIs" dxfId="35" priority="24" operator="lessThan">
      <formula>$F$91</formula>
    </cfRule>
    <cfRule type="cellIs" dxfId="34" priority="25" operator="greaterThan">
      <formula>$F$91</formula>
    </cfRule>
  </conditionalFormatting>
  <conditionalFormatting sqref="AI2:AJ3">
    <cfRule type="cellIs" dxfId="33" priority="26" operator="lessThan">
      <formula>$E$103</formula>
    </cfRule>
    <cfRule type="cellIs" dxfId="32" priority="27" operator="greaterThan">
      <formula>$E$103</formula>
    </cfRule>
  </conditionalFormatting>
  <conditionalFormatting sqref="AK107:AK108">
    <cfRule type="cellIs" dxfId="31" priority="16" operator="between">
      <formula>1%</formula>
      <formula>$E$103</formula>
    </cfRule>
    <cfRule type="cellIs" dxfId="30" priority="17" operator="greaterThan">
      <formula>$E$103</formula>
    </cfRule>
  </conditionalFormatting>
  <conditionalFormatting sqref="AL63">
    <cfRule type="cellIs" dxfId="29" priority="28" operator="greaterThan">
      <formula>0</formula>
    </cfRule>
  </conditionalFormatting>
  <conditionalFormatting sqref="AL65">
    <cfRule type="cellIs" dxfId="28" priority="29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CC"/>
  </sheetPr>
  <dimension ref="A1:AO148"/>
  <sheetViews>
    <sheetView showGridLines="0" tabSelected="1" zoomScale="55" zoomScaleNormal="55" workbookViewId="0">
      <pane xSplit="5" ySplit="6" topLeftCell="F7" activePane="bottomRight" state="frozen"/>
      <selection activeCell="F7" sqref="F7:AJ126"/>
      <selection pane="topRight" activeCell="F7" sqref="F7:AJ126"/>
      <selection pane="bottomLeft" activeCell="F7" sqref="F7:AJ126"/>
      <selection pane="bottomRight" activeCell="Y21" sqref="Y21"/>
    </sheetView>
  </sheetViews>
  <sheetFormatPr defaultColWidth="8.625" defaultRowHeight="14.25"/>
  <cols>
    <col min="1" max="1" width="3.5" style="89" customWidth="1"/>
    <col min="2" max="2" width="17.125" style="90" customWidth="1"/>
    <col min="3" max="3" width="22.875" style="90" customWidth="1"/>
    <col min="4" max="4" width="11.875" style="90" customWidth="1"/>
    <col min="5" max="5" width="8.625" style="90"/>
    <col min="6" max="11" width="10.625" style="90" customWidth="1"/>
    <col min="12" max="36" width="10.625" style="91" customWidth="1"/>
    <col min="37" max="37" width="5.625" style="91" customWidth="1"/>
    <col min="38" max="38" width="9.75" style="92" customWidth="1"/>
    <col min="39" max="39" width="9.25" style="92" customWidth="1"/>
    <col min="40" max="41" width="9" style="92" customWidth="1"/>
  </cols>
  <sheetData>
    <row r="1" spans="1:40" ht="50.45" customHeight="1">
      <c r="A1" s="649" t="s">
        <v>131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  <c r="AA1" s="649"/>
      <c r="AB1" s="649"/>
      <c r="AC1" s="649"/>
      <c r="AD1" s="649"/>
      <c r="AE1" s="649"/>
      <c r="AF1" s="107"/>
      <c r="AG1" s="107"/>
      <c r="AH1" s="107"/>
      <c r="AI1" s="107"/>
      <c r="AJ1" s="107"/>
      <c r="AK1" s="108"/>
    </row>
    <row r="2" spans="1:40" ht="50.45" customHeight="1">
      <c r="A2" s="650" t="str">
        <f>"LINE: "&amp;Summary!D2</f>
        <v>LINE: BF23 Inspection TR2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0"/>
      <c r="R2" s="650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107"/>
      <c r="AG2" s="107"/>
      <c r="AH2" s="107"/>
      <c r="AI2" s="107"/>
      <c r="AJ2" s="107"/>
      <c r="AK2" s="108"/>
    </row>
    <row r="3" spans="1:40" ht="41.45" customHeight="1">
      <c r="A3" s="651" t="s">
        <v>159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1"/>
      <c r="R3" s="651"/>
      <c r="S3" s="651"/>
      <c r="T3" s="651"/>
      <c r="U3" s="651"/>
      <c r="V3" s="651"/>
      <c r="W3" s="651"/>
      <c r="X3" s="651"/>
      <c r="Y3" s="651"/>
      <c r="Z3" s="651"/>
      <c r="AA3" s="651"/>
      <c r="AB3" s="651"/>
      <c r="AC3" s="651"/>
      <c r="AD3" s="651"/>
      <c r="AE3" s="651"/>
      <c r="AF3" s="107"/>
      <c r="AG3" s="107"/>
      <c r="AH3" s="107"/>
      <c r="AI3" s="107"/>
      <c r="AJ3" s="107"/>
      <c r="AK3" s="92"/>
    </row>
    <row r="4" spans="1:40" ht="6.75" hidden="1" customHeight="1">
      <c r="A4" s="93"/>
      <c r="B4" s="94"/>
      <c r="C4" s="95"/>
      <c r="D4" s="95"/>
      <c r="E4" s="95"/>
      <c r="F4" s="96" t="e">
        <f>#REF!</f>
        <v>#REF!</v>
      </c>
      <c r="G4" s="96" t="e">
        <f t="shared" ref="G4:AJ4" si="0">F4+1</f>
        <v>#REF!</v>
      </c>
      <c r="H4" s="96" t="e">
        <f t="shared" si="0"/>
        <v>#REF!</v>
      </c>
      <c r="I4" s="96" t="e">
        <f t="shared" si="0"/>
        <v>#REF!</v>
      </c>
      <c r="J4" s="96" t="e">
        <f t="shared" si="0"/>
        <v>#REF!</v>
      </c>
      <c r="K4" s="96" t="e">
        <f t="shared" si="0"/>
        <v>#REF!</v>
      </c>
      <c r="L4" s="106" t="e">
        <f t="shared" si="0"/>
        <v>#REF!</v>
      </c>
      <c r="M4" s="106" t="e">
        <f t="shared" si="0"/>
        <v>#REF!</v>
      </c>
      <c r="N4" s="106" t="e">
        <f t="shared" si="0"/>
        <v>#REF!</v>
      </c>
      <c r="O4" s="106" t="e">
        <f t="shared" si="0"/>
        <v>#REF!</v>
      </c>
      <c r="P4" s="106" t="e">
        <f t="shared" si="0"/>
        <v>#REF!</v>
      </c>
      <c r="Q4" s="106" t="e">
        <f t="shared" si="0"/>
        <v>#REF!</v>
      </c>
      <c r="R4" s="106" t="e">
        <f t="shared" si="0"/>
        <v>#REF!</v>
      </c>
      <c r="S4" s="106" t="e">
        <f t="shared" si="0"/>
        <v>#REF!</v>
      </c>
      <c r="T4" s="106" t="e">
        <f t="shared" si="0"/>
        <v>#REF!</v>
      </c>
      <c r="U4" s="106" t="e">
        <f t="shared" si="0"/>
        <v>#REF!</v>
      </c>
      <c r="V4" s="106" t="e">
        <f t="shared" si="0"/>
        <v>#REF!</v>
      </c>
      <c r="W4" s="106" t="e">
        <f t="shared" si="0"/>
        <v>#REF!</v>
      </c>
      <c r="X4" s="106" t="e">
        <f t="shared" si="0"/>
        <v>#REF!</v>
      </c>
      <c r="Y4" s="106" t="e">
        <f t="shared" si="0"/>
        <v>#REF!</v>
      </c>
      <c r="Z4" s="106" t="e">
        <f t="shared" si="0"/>
        <v>#REF!</v>
      </c>
      <c r="AA4" s="106" t="e">
        <f t="shared" si="0"/>
        <v>#REF!</v>
      </c>
      <c r="AB4" s="106" t="e">
        <f t="shared" si="0"/>
        <v>#REF!</v>
      </c>
      <c r="AC4" s="106" t="e">
        <f t="shared" si="0"/>
        <v>#REF!</v>
      </c>
      <c r="AD4" s="106" t="e">
        <f t="shared" si="0"/>
        <v>#REF!</v>
      </c>
      <c r="AE4" s="106" t="e">
        <f t="shared" si="0"/>
        <v>#REF!</v>
      </c>
      <c r="AF4" s="106" t="e">
        <f t="shared" si="0"/>
        <v>#REF!</v>
      </c>
      <c r="AG4" s="106" t="e">
        <f t="shared" si="0"/>
        <v>#REF!</v>
      </c>
      <c r="AH4" s="106" t="e">
        <f t="shared" si="0"/>
        <v>#REF!</v>
      </c>
      <c r="AI4" s="106" t="e">
        <f t="shared" si="0"/>
        <v>#REF!</v>
      </c>
      <c r="AJ4" s="106" t="e">
        <f t="shared" si="0"/>
        <v>#REF!</v>
      </c>
      <c r="AK4" s="109"/>
    </row>
    <row r="5" spans="1:40" ht="23.25" customHeight="1" thickBot="1">
      <c r="A5" s="93"/>
      <c r="B5" s="94"/>
      <c r="C5" s="95"/>
      <c r="D5" s="95"/>
      <c r="E5" s="95"/>
      <c r="F5" s="524">
        <f>'Input Data Shift B'!D5</f>
        <v>44255</v>
      </c>
      <c r="G5" s="524">
        <f>'Input Data Shift B'!E5</f>
        <v>44256</v>
      </c>
      <c r="H5" s="482">
        <f>'Input Data Shift B'!F5</f>
        <v>44257</v>
      </c>
      <c r="I5" s="482">
        <f>'Input Data Shift B'!G5</f>
        <v>44258</v>
      </c>
      <c r="J5" s="482">
        <f>'Input Data Shift B'!H5</f>
        <v>44259</v>
      </c>
      <c r="K5" s="482">
        <f>'Input Data Shift B'!I5</f>
        <v>44260</v>
      </c>
      <c r="L5" s="482">
        <f>'Input Data Shift B'!J5</f>
        <v>44261</v>
      </c>
      <c r="M5" s="524">
        <f>'Input Data Shift B'!K5</f>
        <v>44262</v>
      </c>
      <c r="N5" s="524">
        <f>'Input Data Shift B'!L5</f>
        <v>44263</v>
      </c>
      <c r="O5" s="482">
        <f>'Input Data Shift B'!M5</f>
        <v>44264</v>
      </c>
      <c r="P5" s="553">
        <f>'Input Data Shift B'!N5</f>
        <v>44265</v>
      </c>
      <c r="Q5" s="553">
        <f>'Input Data Shift B'!O5</f>
        <v>44266</v>
      </c>
      <c r="R5" s="553">
        <f>'Input Data Shift B'!P5</f>
        <v>44267</v>
      </c>
      <c r="S5" s="553">
        <f>'Input Data Shift B'!Q5</f>
        <v>44268</v>
      </c>
      <c r="T5" s="524">
        <f>'Input Data Shift B'!R5</f>
        <v>44269</v>
      </c>
      <c r="U5" s="524">
        <f>'Input Data Shift B'!S5</f>
        <v>44270</v>
      </c>
      <c r="V5" s="553">
        <f>'Input Data Shift B'!T5</f>
        <v>44271</v>
      </c>
      <c r="W5" s="553">
        <f>'Input Data Shift B'!U5</f>
        <v>44272</v>
      </c>
      <c r="X5" s="553">
        <f>'Input Data Shift B'!V5</f>
        <v>44273</v>
      </c>
      <c r="Y5" s="553">
        <f>'Input Data Shift B'!W5</f>
        <v>44274</v>
      </c>
      <c r="Z5" s="482">
        <f>'Input Data Shift B'!X5</f>
        <v>44275</v>
      </c>
      <c r="AA5" s="482">
        <f>'Input Data Shift B'!Y5</f>
        <v>44276</v>
      </c>
      <c r="AB5" s="482">
        <f>'Input Data Shift B'!Z5</f>
        <v>44277</v>
      </c>
      <c r="AC5" s="482">
        <f>'Input Data Shift B'!AA5</f>
        <v>44278</v>
      </c>
      <c r="AD5" s="482">
        <f>'Input Data Shift B'!AB5</f>
        <v>44279</v>
      </c>
      <c r="AE5" s="482">
        <f>'Input Data Shift B'!AC5</f>
        <v>44280</v>
      </c>
      <c r="AF5" s="482">
        <f>'Input Data Shift B'!AD5</f>
        <v>44281</v>
      </c>
      <c r="AG5" s="482">
        <f>'Input Data Shift B'!AE5</f>
        <v>44282</v>
      </c>
      <c r="AH5" s="482">
        <f>'Input Data Shift B'!AF5</f>
        <v>44283</v>
      </c>
      <c r="AI5" s="482">
        <f>'Input Data Shift B'!AG5</f>
        <v>44284</v>
      </c>
      <c r="AJ5" s="482">
        <f>'Input Data Shift B'!AH5</f>
        <v>44285</v>
      </c>
      <c r="AK5" s="109"/>
      <c r="AL5" s="92" t="s">
        <v>160</v>
      </c>
    </row>
    <row r="6" spans="1:40" s="88" customFormat="1" ht="23.25" customHeight="1" thickBot="1">
      <c r="A6" s="97" t="s">
        <v>133</v>
      </c>
      <c r="B6" s="98" t="s">
        <v>134</v>
      </c>
      <c r="C6" s="99" t="s">
        <v>135</v>
      </c>
      <c r="D6" s="99" t="s">
        <v>100</v>
      </c>
      <c r="E6" s="100"/>
      <c r="F6" s="549">
        <f t="shared" ref="F6:M6" si="1">F5</f>
        <v>44255</v>
      </c>
      <c r="G6" s="549">
        <f t="shared" si="1"/>
        <v>44256</v>
      </c>
      <c r="H6" s="484">
        <f t="shared" si="1"/>
        <v>44257</v>
      </c>
      <c r="I6" s="484">
        <f t="shared" si="1"/>
        <v>44258</v>
      </c>
      <c r="J6" s="484">
        <f t="shared" si="1"/>
        <v>44259</v>
      </c>
      <c r="K6" s="484">
        <f t="shared" si="1"/>
        <v>44260</v>
      </c>
      <c r="L6" s="484">
        <f t="shared" si="1"/>
        <v>44261</v>
      </c>
      <c r="M6" s="549">
        <f t="shared" si="1"/>
        <v>44262</v>
      </c>
      <c r="N6" s="526">
        <v>313</v>
      </c>
      <c r="O6" s="483">
        <v>314</v>
      </c>
      <c r="P6" s="554">
        <f t="shared" ref="P6:AJ6" si="2">P5</f>
        <v>44265</v>
      </c>
      <c r="Q6" s="554">
        <f t="shared" si="2"/>
        <v>44266</v>
      </c>
      <c r="R6" s="554">
        <f t="shared" si="2"/>
        <v>44267</v>
      </c>
      <c r="S6" s="554">
        <f t="shared" si="2"/>
        <v>44268</v>
      </c>
      <c r="T6" s="526">
        <f t="shared" si="2"/>
        <v>44269</v>
      </c>
      <c r="U6" s="526">
        <f t="shared" si="2"/>
        <v>44270</v>
      </c>
      <c r="V6" s="554">
        <f t="shared" si="2"/>
        <v>44271</v>
      </c>
      <c r="W6" s="554">
        <f t="shared" si="2"/>
        <v>44272</v>
      </c>
      <c r="X6" s="554">
        <f t="shared" si="2"/>
        <v>44273</v>
      </c>
      <c r="Y6" s="554">
        <f t="shared" si="2"/>
        <v>44274</v>
      </c>
      <c r="Z6" s="483">
        <f t="shared" si="2"/>
        <v>44275</v>
      </c>
      <c r="AA6" s="483">
        <f t="shared" si="2"/>
        <v>44276</v>
      </c>
      <c r="AB6" s="483">
        <f t="shared" si="2"/>
        <v>44277</v>
      </c>
      <c r="AC6" s="483">
        <f t="shared" si="2"/>
        <v>44278</v>
      </c>
      <c r="AD6" s="483">
        <f t="shared" si="2"/>
        <v>44279</v>
      </c>
      <c r="AE6" s="483">
        <f t="shared" si="2"/>
        <v>44280</v>
      </c>
      <c r="AF6" s="483">
        <f t="shared" si="2"/>
        <v>44281</v>
      </c>
      <c r="AG6" s="483">
        <f t="shared" si="2"/>
        <v>44282</v>
      </c>
      <c r="AH6" s="483">
        <f t="shared" si="2"/>
        <v>44283</v>
      </c>
      <c r="AI6" s="483">
        <f t="shared" si="2"/>
        <v>44284</v>
      </c>
      <c r="AJ6" s="483">
        <f t="shared" si="2"/>
        <v>44285</v>
      </c>
      <c r="AK6" s="110"/>
      <c r="AL6" s="92" t="s">
        <v>161</v>
      </c>
      <c r="AM6" s="111"/>
      <c r="AN6" s="111"/>
    </row>
    <row r="7" spans="1:40" ht="24.95" customHeight="1" thickBot="1">
      <c r="A7" s="647">
        <v>1</v>
      </c>
      <c r="B7" s="641" t="s">
        <v>657</v>
      </c>
      <c r="C7" s="645" t="str">
        <f>VLOOKUP(B7,'Database Karyawan'!$A$2:$B$10000,2,0)</f>
        <v>Dimas Abiyasin Nurhuda</v>
      </c>
      <c r="D7" s="643" t="s">
        <v>9</v>
      </c>
      <c r="E7" s="101" t="s">
        <v>137</v>
      </c>
      <c r="F7" s="104" t="s">
        <v>14</v>
      </c>
      <c r="G7" s="104"/>
      <c r="H7" s="104" t="s">
        <v>13</v>
      </c>
      <c r="I7" s="104" t="s">
        <v>13</v>
      </c>
      <c r="J7" s="104" t="s">
        <v>13</v>
      </c>
      <c r="K7" s="104" t="s">
        <v>13</v>
      </c>
      <c r="L7" s="104" t="s">
        <v>13</v>
      </c>
      <c r="M7" s="104"/>
      <c r="N7" s="104" t="s">
        <v>14</v>
      </c>
      <c r="O7" s="104" t="s">
        <v>13</v>
      </c>
      <c r="P7" s="104" t="s">
        <v>13</v>
      </c>
      <c r="Q7" s="104" t="s">
        <v>13</v>
      </c>
      <c r="R7" s="104" t="s">
        <v>13</v>
      </c>
      <c r="S7" s="104" t="s">
        <v>13</v>
      </c>
      <c r="T7" s="104"/>
      <c r="U7" s="104"/>
      <c r="V7" s="104" t="s">
        <v>137</v>
      </c>
      <c r="W7" s="104" t="s">
        <v>13</v>
      </c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235"/>
      <c r="AK7" s="112"/>
    </row>
    <row r="8" spans="1:40" ht="24.95" customHeight="1" thickBot="1">
      <c r="A8" s="647"/>
      <c r="B8" s="642"/>
      <c r="C8" s="646"/>
      <c r="D8" s="644"/>
      <c r="E8" s="236" t="s">
        <v>138</v>
      </c>
      <c r="F8" s="164">
        <v>8</v>
      </c>
      <c r="G8" s="164"/>
      <c r="H8" s="164">
        <v>1.5</v>
      </c>
      <c r="I8" s="164">
        <v>1.5</v>
      </c>
      <c r="J8" s="164">
        <v>1.5</v>
      </c>
      <c r="K8" s="164">
        <v>1.5</v>
      </c>
      <c r="L8" s="164">
        <v>1</v>
      </c>
      <c r="M8" s="164"/>
      <c r="N8" s="164">
        <v>8</v>
      </c>
      <c r="O8" s="164">
        <v>1.5</v>
      </c>
      <c r="P8" s="164">
        <v>1.5</v>
      </c>
      <c r="Q8" s="164">
        <v>1.5</v>
      </c>
      <c r="R8" s="164">
        <v>1.5</v>
      </c>
      <c r="S8" s="164">
        <v>1.5</v>
      </c>
      <c r="T8" s="164"/>
      <c r="U8" s="164"/>
      <c r="V8" s="164">
        <v>0</v>
      </c>
      <c r="W8" s="164">
        <v>1.5</v>
      </c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237"/>
      <c r="AK8" s="112"/>
      <c r="AL8" s="113"/>
      <c r="AM8" s="114"/>
      <c r="AN8" s="114"/>
    </row>
    <row r="9" spans="1:40" ht="24.95" customHeight="1" thickBot="1">
      <c r="A9" s="647">
        <v>2</v>
      </c>
      <c r="B9" s="641" t="s">
        <v>1982</v>
      </c>
      <c r="C9" s="645" t="str">
        <f>VLOOKUP(B9,'Database Karyawan'!$A$2:$B$10000,2,0)</f>
        <v>Della Pebriyanti</v>
      </c>
      <c r="D9" s="643" t="s">
        <v>9</v>
      </c>
      <c r="E9" s="101" t="s">
        <v>137</v>
      </c>
      <c r="F9" s="104"/>
      <c r="G9" s="104"/>
      <c r="H9" s="104" t="s">
        <v>13</v>
      </c>
      <c r="I9" s="104" t="s">
        <v>13</v>
      </c>
      <c r="J9" s="104" t="s">
        <v>13</v>
      </c>
      <c r="K9" s="104" t="s">
        <v>13</v>
      </c>
      <c r="L9" s="104" t="s">
        <v>13</v>
      </c>
      <c r="M9" s="104"/>
      <c r="N9" s="104" t="s">
        <v>14</v>
      </c>
      <c r="O9" s="104" t="s">
        <v>13</v>
      </c>
      <c r="P9" s="104" t="s">
        <v>13</v>
      </c>
      <c r="Q9" s="104" t="s">
        <v>13</v>
      </c>
      <c r="R9" s="104" t="s">
        <v>13</v>
      </c>
      <c r="S9" s="104" t="s">
        <v>13</v>
      </c>
      <c r="T9" s="104"/>
      <c r="U9" s="104"/>
      <c r="V9" s="104" t="s">
        <v>137</v>
      </c>
      <c r="W9" s="104" t="s">
        <v>13</v>
      </c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235"/>
      <c r="AK9" s="115"/>
      <c r="AM9" s="40"/>
      <c r="AN9" s="116" t="s">
        <v>137</v>
      </c>
    </row>
    <row r="10" spans="1:40" ht="24.95" customHeight="1" thickBot="1">
      <c r="A10" s="647"/>
      <c r="B10" s="642"/>
      <c r="C10" s="646"/>
      <c r="D10" s="644"/>
      <c r="E10" s="236" t="s">
        <v>138</v>
      </c>
      <c r="F10" s="164"/>
      <c r="G10" s="164"/>
      <c r="H10" s="164">
        <v>1.5</v>
      </c>
      <c r="I10" s="164">
        <v>1.5</v>
      </c>
      <c r="J10" s="164">
        <v>1.5</v>
      </c>
      <c r="K10" s="164">
        <v>1.5</v>
      </c>
      <c r="L10" s="164">
        <v>1</v>
      </c>
      <c r="M10" s="164"/>
      <c r="N10" s="164">
        <v>8</v>
      </c>
      <c r="O10" s="164">
        <v>1.5</v>
      </c>
      <c r="P10" s="164">
        <v>1.5</v>
      </c>
      <c r="Q10" s="164">
        <v>1.5</v>
      </c>
      <c r="R10" s="164">
        <v>1.5</v>
      </c>
      <c r="S10" s="164">
        <v>1.5</v>
      </c>
      <c r="T10" s="164"/>
      <c r="U10" s="164"/>
      <c r="V10" s="164">
        <v>0</v>
      </c>
      <c r="W10" s="164">
        <v>1.5</v>
      </c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237"/>
      <c r="AK10" s="115"/>
      <c r="AM10" s="40"/>
      <c r="AN10" s="116" t="s">
        <v>13</v>
      </c>
    </row>
    <row r="11" spans="1:40" ht="24.95" customHeight="1" thickBot="1">
      <c r="A11" s="647">
        <v>3</v>
      </c>
      <c r="B11" s="641" t="s">
        <v>2685</v>
      </c>
      <c r="C11" s="645" t="str">
        <f>VLOOKUP(B11,'Database Karyawan'!$A$2:$B$10000,2,0)</f>
        <v>Aditya Wahyu Pratama</v>
      </c>
      <c r="D11" s="643" t="s">
        <v>9</v>
      </c>
      <c r="E11" s="101" t="s">
        <v>137</v>
      </c>
      <c r="F11" s="104" t="s">
        <v>14</v>
      </c>
      <c r="G11" s="104"/>
      <c r="H11" s="104" t="s">
        <v>13</v>
      </c>
      <c r="I11" s="104" t="s">
        <v>13</v>
      </c>
      <c r="J11" s="104" t="s">
        <v>13</v>
      </c>
      <c r="K11" s="104" t="s">
        <v>13</v>
      </c>
      <c r="L11" s="104" t="s">
        <v>13</v>
      </c>
      <c r="M11" s="104"/>
      <c r="N11" s="104" t="s">
        <v>14</v>
      </c>
      <c r="O11" s="104" t="s">
        <v>13</v>
      </c>
      <c r="P11" s="104" t="s">
        <v>13</v>
      </c>
      <c r="Q11" s="104" t="s">
        <v>13</v>
      </c>
      <c r="R11" s="104" t="s">
        <v>137</v>
      </c>
      <c r="S11" s="104" t="s">
        <v>13</v>
      </c>
      <c r="T11" s="104"/>
      <c r="U11" s="104"/>
      <c r="V11" s="104" t="s">
        <v>137</v>
      </c>
      <c r="W11" s="104" t="s">
        <v>13</v>
      </c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12"/>
      <c r="AL11" s="117"/>
      <c r="AM11" s="40"/>
      <c r="AN11" s="40" t="s">
        <v>14</v>
      </c>
    </row>
    <row r="12" spans="1:40" ht="24.95" customHeight="1" thickBot="1">
      <c r="A12" s="647"/>
      <c r="B12" s="642"/>
      <c r="C12" s="646"/>
      <c r="D12" s="644"/>
      <c r="E12" s="236" t="s">
        <v>138</v>
      </c>
      <c r="F12" s="164">
        <v>8</v>
      </c>
      <c r="G12" s="164"/>
      <c r="H12" s="164">
        <v>1.5</v>
      </c>
      <c r="I12" s="164">
        <v>1.5</v>
      </c>
      <c r="J12" s="164">
        <v>1.5</v>
      </c>
      <c r="K12" s="164">
        <v>1.5</v>
      </c>
      <c r="L12" s="164">
        <v>1</v>
      </c>
      <c r="M12" s="164"/>
      <c r="N12" s="164">
        <v>8</v>
      </c>
      <c r="O12" s="164">
        <v>1.5</v>
      </c>
      <c r="P12" s="164">
        <v>1.5</v>
      </c>
      <c r="Q12" s="164">
        <v>1.5</v>
      </c>
      <c r="R12" s="164"/>
      <c r="S12" s="164">
        <v>1.5</v>
      </c>
      <c r="T12" s="164"/>
      <c r="U12" s="164"/>
      <c r="V12" s="164">
        <v>0</v>
      </c>
      <c r="W12" s="164">
        <v>1.5</v>
      </c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12"/>
      <c r="AM12" s="40"/>
      <c r="AN12" s="116" t="s">
        <v>143</v>
      </c>
    </row>
    <row r="13" spans="1:40" ht="24.95" customHeight="1" thickBot="1">
      <c r="A13" s="647">
        <v>4</v>
      </c>
      <c r="B13" s="641" t="s">
        <v>2743</v>
      </c>
      <c r="C13" s="645" t="str">
        <f>VLOOKUP(B13,'Database Karyawan'!$A$2:$B$10000,2,0)</f>
        <v>Windah Asriani</v>
      </c>
      <c r="D13" s="643" t="s">
        <v>9</v>
      </c>
      <c r="E13" s="101" t="s">
        <v>137</v>
      </c>
      <c r="F13" s="104" t="s">
        <v>14</v>
      </c>
      <c r="G13" s="104"/>
      <c r="H13" s="104" t="s">
        <v>13</v>
      </c>
      <c r="I13" s="104" t="s">
        <v>13</v>
      </c>
      <c r="J13" s="104" t="s">
        <v>13</v>
      </c>
      <c r="K13" s="104" t="s">
        <v>137</v>
      </c>
      <c r="L13" s="104" t="s">
        <v>13</v>
      </c>
      <c r="M13" s="104"/>
      <c r="N13" s="104" t="s">
        <v>14</v>
      </c>
      <c r="O13" s="104" t="s">
        <v>13</v>
      </c>
      <c r="P13" s="104" t="s">
        <v>13</v>
      </c>
      <c r="Q13" s="104" t="s">
        <v>13</v>
      </c>
      <c r="R13" s="104" t="s">
        <v>13</v>
      </c>
      <c r="S13" s="104" t="s">
        <v>13</v>
      </c>
      <c r="T13" s="104"/>
      <c r="U13" s="104"/>
      <c r="V13" s="104" t="s">
        <v>137</v>
      </c>
      <c r="W13" s="104" t="s">
        <v>13</v>
      </c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235"/>
      <c r="AK13" s="115"/>
      <c r="AL13" s="118"/>
      <c r="AM13" s="40"/>
      <c r="AN13" s="116" t="s">
        <v>145</v>
      </c>
    </row>
    <row r="14" spans="1:40" ht="24.95" customHeight="1" thickBot="1">
      <c r="A14" s="647"/>
      <c r="B14" s="642"/>
      <c r="C14" s="646"/>
      <c r="D14" s="644"/>
      <c r="E14" s="236" t="s">
        <v>138</v>
      </c>
      <c r="F14" s="164">
        <v>8</v>
      </c>
      <c r="G14" s="164"/>
      <c r="H14" s="164">
        <v>1.5</v>
      </c>
      <c r="I14" s="164">
        <v>1.5</v>
      </c>
      <c r="J14" s="164">
        <v>1.5</v>
      </c>
      <c r="K14" s="164"/>
      <c r="L14" s="164">
        <v>1</v>
      </c>
      <c r="M14" s="164"/>
      <c r="N14" s="164">
        <v>8</v>
      </c>
      <c r="O14" s="164">
        <v>1.5</v>
      </c>
      <c r="P14" s="164">
        <v>1.5</v>
      </c>
      <c r="Q14" s="164">
        <v>1.5</v>
      </c>
      <c r="R14" s="164">
        <v>1.5</v>
      </c>
      <c r="S14" s="164">
        <v>1.5</v>
      </c>
      <c r="T14" s="164"/>
      <c r="U14" s="164"/>
      <c r="V14" s="164">
        <v>0</v>
      </c>
      <c r="W14" s="164">
        <v>1.5</v>
      </c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237"/>
      <c r="AK14" s="115"/>
      <c r="AL14" s="119"/>
      <c r="AN14" s="116" t="s">
        <v>146</v>
      </c>
    </row>
    <row r="15" spans="1:40" ht="24.95" customHeight="1" thickBot="1">
      <c r="A15" s="647">
        <v>5</v>
      </c>
      <c r="B15" s="641" t="s">
        <v>5318</v>
      </c>
      <c r="C15" s="645" t="str">
        <f>VLOOKUP(B15,'Database Karyawan'!$A$2:$B$10000,2,0)</f>
        <v>Faza Taufiqil Mufti</v>
      </c>
      <c r="D15" s="643" t="s">
        <v>5319</v>
      </c>
      <c r="E15" s="101" t="s">
        <v>137</v>
      </c>
      <c r="F15" s="104" t="s">
        <v>14</v>
      </c>
      <c r="G15" s="104"/>
      <c r="H15" s="104" t="s">
        <v>13</v>
      </c>
      <c r="I15" s="104" t="s">
        <v>13</v>
      </c>
      <c r="J15" s="104" t="s">
        <v>13</v>
      </c>
      <c r="K15" s="104" t="s">
        <v>13</v>
      </c>
      <c r="L15" s="104" t="s">
        <v>13</v>
      </c>
      <c r="M15" s="104" t="s">
        <v>14</v>
      </c>
      <c r="N15" s="104"/>
      <c r="O15" s="104" t="s">
        <v>13</v>
      </c>
      <c r="P15" s="104" t="s">
        <v>13</v>
      </c>
      <c r="Q15" s="104" t="s">
        <v>13</v>
      </c>
      <c r="R15" s="104" t="s">
        <v>13</v>
      </c>
      <c r="S15" s="104" t="s">
        <v>13</v>
      </c>
      <c r="T15" s="104"/>
      <c r="U15" s="562" t="s">
        <v>14</v>
      </c>
      <c r="V15" s="104" t="s">
        <v>137</v>
      </c>
      <c r="W15" s="104" t="s">
        <v>13</v>
      </c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235"/>
      <c r="AK15" s="112"/>
      <c r="AL15"/>
      <c r="AN15" s="40" t="s">
        <v>148</v>
      </c>
    </row>
    <row r="16" spans="1:40" ht="24.95" customHeight="1" thickBot="1">
      <c r="A16" s="647"/>
      <c r="B16" s="642"/>
      <c r="C16" s="646"/>
      <c r="D16" s="644"/>
      <c r="E16" s="236" t="s">
        <v>138</v>
      </c>
      <c r="F16" s="164">
        <v>8</v>
      </c>
      <c r="G16" s="164"/>
      <c r="H16" s="164">
        <v>1.5</v>
      </c>
      <c r="I16" s="164">
        <v>1.5</v>
      </c>
      <c r="J16" s="164">
        <v>1.5</v>
      </c>
      <c r="K16" s="164">
        <v>1.5</v>
      </c>
      <c r="L16" s="164">
        <v>1</v>
      </c>
      <c r="M16" s="164">
        <v>8</v>
      </c>
      <c r="N16" s="164"/>
      <c r="O16" s="164">
        <v>1.5</v>
      </c>
      <c r="P16" s="164">
        <v>1.5</v>
      </c>
      <c r="Q16" s="164">
        <v>1.5</v>
      </c>
      <c r="R16" s="164">
        <v>1.5</v>
      </c>
      <c r="S16" s="164">
        <v>1.5</v>
      </c>
      <c r="T16" s="164"/>
      <c r="U16" s="563">
        <v>8</v>
      </c>
      <c r="V16" s="164">
        <v>0</v>
      </c>
      <c r="W16" s="164">
        <v>1.5</v>
      </c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237"/>
      <c r="AK16" s="112"/>
      <c r="AM16" s="118"/>
      <c r="AN16" s="40" t="s">
        <v>149</v>
      </c>
    </row>
    <row r="17" spans="1:40" ht="24.95" customHeight="1" thickBot="1">
      <c r="A17" s="647">
        <v>6</v>
      </c>
      <c r="B17" s="641"/>
      <c r="C17" s="645"/>
      <c r="D17" s="643"/>
      <c r="E17" s="101" t="s">
        <v>137</v>
      </c>
      <c r="F17" s="104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4"/>
      <c r="U17" s="562"/>
      <c r="V17" s="104"/>
      <c r="W17" s="102"/>
      <c r="X17" s="102"/>
      <c r="Y17" s="102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235"/>
      <c r="AK17" s="115"/>
      <c r="AL17" s="117"/>
      <c r="AM17" s="118"/>
      <c r="AN17" s="116" t="s">
        <v>150</v>
      </c>
    </row>
    <row r="18" spans="1:40" ht="24.95" customHeight="1" thickBot="1">
      <c r="A18" s="647"/>
      <c r="B18" s="642"/>
      <c r="C18" s="646"/>
      <c r="D18" s="644"/>
      <c r="E18" s="236" t="s">
        <v>138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237"/>
      <c r="AK18" s="115"/>
      <c r="AN18" s="40" t="s">
        <v>151</v>
      </c>
    </row>
    <row r="19" spans="1:40" ht="24.95" customHeight="1" thickBot="1">
      <c r="A19" s="647">
        <v>7</v>
      </c>
      <c r="B19" s="648"/>
      <c r="C19" s="645"/>
      <c r="D19" s="643"/>
      <c r="E19" s="101" t="s">
        <v>137</v>
      </c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235"/>
      <c r="AK19" s="112"/>
      <c r="AN19" s="40"/>
    </row>
    <row r="20" spans="1:40" ht="24.95" customHeight="1" thickBot="1">
      <c r="A20" s="647"/>
      <c r="B20" s="648"/>
      <c r="C20" s="646"/>
      <c r="D20" s="644"/>
      <c r="E20" s="236" t="s">
        <v>138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237"/>
      <c r="AK20" s="112"/>
      <c r="AM20"/>
    </row>
    <row r="21" spans="1:40" ht="24.95" customHeight="1" thickBot="1">
      <c r="A21" s="647">
        <v>8</v>
      </c>
      <c r="B21" s="641"/>
      <c r="C21" s="645"/>
      <c r="D21" s="643"/>
      <c r="E21" s="101" t="s">
        <v>137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235"/>
      <c r="AK21" s="115"/>
      <c r="AM21"/>
    </row>
    <row r="22" spans="1:40" ht="24.95" customHeight="1" thickBot="1">
      <c r="A22" s="647"/>
      <c r="B22" s="642"/>
      <c r="C22" s="646"/>
      <c r="D22" s="644"/>
      <c r="E22" s="236" t="s">
        <v>138</v>
      </c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237"/>
      <c r="AK22" s="115"/>
      <c r="AL22" s="120"/>
      <c r="AM22" s="118"/>
      <c r="AN22" s="120"/>
    </row>
    <row r="23" spans="1:40" ht="24.95" customHeight="1" thickBot="1">
      <c r="A23" s="647">
        <v>9</v>
      </c>
      <c r="B23" s="641"/>
      <c r="C23" s="645"/>
      <c r="D23" s="643"/>
      <c r="E23" s="101" t="s">
        <v>137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235"/>
      <c r="AK23" s="112"/>
      <c r="AL23"/>
    </row>
    <row r="24" spans="1:40" ht="24.95" customHeight="1" thickBot="1">
      <c r="A24" s="647"/>
      <c r="B24" s="642"/>
      <c r="C24" s="646"/>
      <c r="D24" s="644"/>
      <c r="E24" s="236" t="s">
        <v>138</v>
      </c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237"/>
      <c r="AK24" s="112"/>
      <c r="AM24" s="117"/>
    </row>
    <row r="25" spans="1:40" ht="24.95" customHeight="1" thickBot="1">
      <c r="A25" s="647">
        <v>10</v>
      </c>
      <c r="B25" s="641"/>
      <c r="C25" s="645"/>
      <c r="D25" s="643"/>
      <c r="E25" s="101" t="s">
        <v>137</v>
      </c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235"/>
      <c r="AK25" s="115"/>
      <c r="AL25" s="120"/>
      <c r="AM25" s="120"/>
      <c r="AN25" s="120"/>
    </row>
    <row r="26" spans="1:40" ht="24.95" customHeight="1" thickBot="1">
      <c r="A26" s="647"/>
      <c r="B26" s="642"/>
      <c r="C26" s="646"/>
      <c r="D26" s="644"/>
      <c r="E26" s="236" t="s">
        <v>138</v>
      </c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237"/>
      <c r="AK26" s="115"/>
      <c r="AL26" s="120"/>
      <c r="AM26" s="120"/>
      <c r="AN26" s="120"/>
    </row>
    <row r="27" spans="1:40" ht="24.95" customHeight="1" thickBot="1">
      <c r="A27" s="647">
        <v>11</v>
      </c>
      <c r="B27" s="641"/>
      <c r="C27" s="645"/>
      <c r="D27" s="643"/>
      <c r="E27" s="101" t="s">
        <v>137</v>
      </c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235"/>
      <c r="AK27" s="112"/>
      <c r="AL27" s="117"/>
    </row>
    <row r="28" spans="1:40" ht="24.95" customHeight="1" thickBot="1">
      <c r="A28" s="647"/>
      <c r="B28" s="642"/>
      <c r="C28" s="646"/>
      <c r="D28" s="644"/>
      <c r="E28" s="236" t="s">
        <v>138</v>
      </c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237"/>
      <c r="AK28" s="112"/>
    </row>
    <row r="29" spans="1:40" ht="24.95" customHeight="1" thickBot="1">
      <c r="A29" s="647">
        <v>12</v>
      </c>
      <c r="B29" s="641"/>
      <c r="C29" s="645"/>
      <c r="D29" s="643"/>
      <c r="E29" s="101" t="s">
        <v>137</v>
      </c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235"/>
      <c r="AK29" s="115"/>
      <c r="AL29" s="121"/>
      <c r="AM29" s="120"/>
      <c r="AN29" s="120"/>
    </row>
    <row r="30" spans="1:40" ht="24.95" customHeight="1" thickBot="1">
      <c r="A30" s="647"/>
      <c r="B30" s="642"/>
      <c r="C30" s="646"/>
      <c r="D30" s="644"/>
      <c r="E30" s="236" t="s">
        <v>138</v>
      </c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237"/>
      <c r="AK30" s="115"/>
      <c r="AL30" s="120"/>
      <c r="AM30" s="120"/>
      <c r="AN30" s="120"/>
    </row>
    <row r="31" spans="1:40" ht="24.95" customHeight="1" thickBot="1">
      <c r="A31" s="647">
        <v>13</v>
      </c>
      <c r="B31" s="641"/>
      <c r="C31" s="645" t="e">
        <f>VLOOKUP(B31,'Database Karyawan'!$A$2:$B$10000,2,0)</f>
        <v>#N/A</v>
      </c>
      <c r="D31" s="643"/>
      <c r="E31" s="101" t="s">
        <v>137</v>
      </c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235"/>
      <c r="AK31" s="112"/>
      <c r="AM31" s="122"/>
    </row>
    <row r="32" spans="1:40" ht="24.95" customHeight="1" thickBot="1">
      <c r="A32" s="647"/>
      <c r="B32" s="642"/>
      <c r="C32" s="646"/>
      <c r="D32" s="644"/>
      <c r="E32" s="236" t="s">
        <v>138</v>
      </c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237"/>
      <c r="AK32" s="112"/>
    </row>
    <row r="33" spans="1:36" ht="24.95" customHeight="1" thickBot="1">
      <c r="A33" s="647">
        <v>14</v>
      </c>
      <c r="B33" s="641"/>
      <c r="C33" s="645" t="e">
        <f>VLOOKUP(B33,'Database Karyawan'!$A$2:$B$10000,2,0)</f>
        <v>#N/A</v>
      </c>
      <c r="D33" s="643"/>
      <c r="E33" s="101" t="s">
        <v>137</v>
      </c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235"/>
    </row>
    <row r="34" spans="1:36" ht="24.95" customHeight="1" thickBot="1">
      <c r="A34" s="647"/>
      <c r="B34" s="642"/>
      <c r="C34" s="646"/>
      <c r="D34" s="644"/>
      <c r="E34" s="236" t="s">
        <v>138</v>
      </c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237"/>
    </row>
    <row r="35" spans="1:36" ht="24.95" customHeight="1" thickBot="1">
      <c r="A35" s="647">
        <v>15</v>
      </c>
      <c r="B35" s="641"/>
      <c r="C35" s="645" t="e">
        <f>VLOOKUP(B35,'Database Karyawan'!$A$2:$B$10000,2,0)</f>
        <v>#N/A</v>
      </c>
      <c r="D35" s="643"/>
      <c r="E35" s="101" t="s">
        <v>137</v>
      </c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235"/>
    </row>
    <row r="36" spans="1:36" ht="24.95" customHeight="1" thickBot="1">
      <c r="A36" s="647"/>
      <c r="B36" s="642"/>
      <c r="C36" s="646"/>
      <c r="D36" s="644"/>
      <c r="E36" s="236" t="s">
        <v>138</v>
      </c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237"/>
    </row>
    <row r="37" spans="1:36" ht="24.95" customHeight="1" thickBot="1">
      <c r="A37" s="647">
        <v>16</v>
      </c>
      <c r="B37" s="641"/>
      <c r="C37" s="645" t="e">
        <f>VLOOKUP(B37,'Database Karyawan'!$A$2:$B$10000,2,0)</f>
        <v>#N/A</v>
      </c>
      <c r="D37" s="643"/>
      <c r="E37" s="101" t="s">
        <v>137</v>
      </c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235"/>
    </row>
    <row r="38" spans="1:36" ht="24.95" customHeight="1" thickBot="1">
      <c r="A38" s="647"/>
      <c r="B38" s="642"/>
      <c r="C38" s="646"/>
      <c r="D38" s="644"/>
      <c r="E38" s="236" t="s">
        <v>138</v>
      </c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237"/>
    </row>
    <row r="39" spans="1:36" ht="24.95" customHeight="1" thickBot="1">
      <c r="A39" s="647">
        <v>17</v>
      </c>
      <c r="B39" s="641"/>
      <c r="C39" s="645" t="e">
        <f>VLOOKUP(B39,'Database Karyawan'!$A$2:$B$10000,2,0)</f>
        <v>#N/A</v>
      </c>
      <c r="D39" s="643"/>
      <c r="E39" s="101" t="s">
        <v>137</v>
      </c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235"/>
    </row>
    <row r="40" spans="1:36" ht="24.95" customHeight="1" thickBot="1">
      <c r="A40" s="647"/>
      <c r="B40" s="642"/>
      <c r="C40" s="646"/>
      <c r="D40" s="644"/>
      <c r="E40" s="236" t="s">
        <v>138</v>
      </c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237"/>
    </row>
    <row r="41" spans="1:36" ht="24.95" customHeight="1" thickBot="1">
      <c r="A41" s="647">
        <v>18</v>
      </c>
      <c r="B41" s="641"/>
      <c r="C41" s="645" t="e">
        <f>VLOOKUP(B41,'Database Karyawan'!$A$2:$B$10000,2,0)</f>
        <v>#N/A</v>
      </c>
      <c r="D41" s="643"/>
      <c r="E41" s="101" t="s">
        <v>137</v>
      </c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235"/>
    </row>
    <row r="42" spans="1:36" ht="24.95" customHeight="1" thickBot="1">
      <c r="A42" s="647"/>
      <c r="B42" s="642"/>
      <c r="C42" s="646"/>
      <c r="D42" s="644"/>
      <c r="E42" s="236" t="s">
        <v>138</v>
      </c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237"/>
    </row>
    <row r="43" spans="1:36" ht="24.95" customHeight="1" thickBot="1">
      <c r="A43" s="647">
        <v>19</v>
      </c>
      <c r="B43" s="641"/>
      <c r="C43" s="645" t="e">
        <f>VLOOKUP(B43,'Database Karyawan'!$A$2:$B$10000,2,0)</f>
        <v>#N/A</v>
      </c>
      <c r="D43" s="643"/>
      <c r="E43" s="101" t="s">
        <v>137</v>
      </c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235"/>
    </row>
    <row r="44" spans="1:36" ht="24.95" customHeight="1" thickBot="1">
      <c r="A44" s="647"/>
      <c r="B44" s="642"/>
      <c r="C44" s="646"/>
      <c r="D44" s="644"/>
      <c r="E44" s="236" t="s">
        <v>138</v>
      </c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237"/>
    </row>
    <row r="45" spans="1:36" ht="24.95" customHeight="1" thickBot="1">
      <c r="A45" s="647">
        <v>20</v>
      </c>
      <c r="B45" s="641"/>
      <c r="C45" s="645" t="e">
        <f>VLOOKUP(B45,'Database Karyawan'!$A$2:$B$10000,2,0)</f>
        <v>#N/A</v>
      </c>
      <c r="D45" s="643"/>
      <c r="E45" s="101" t="s">
        <v>137</v>
      </c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235"/>
    </row>
    <row r="46" spans="1:36" ht="24.95" customHeight="1" thickBot="1">
      <c r="A46" s="647"/>
      <c r="B46" s="642"/>
      <c r="C46" s="646"/>
      <c r="D46" s="644"/>
      <c r="E46" s="236" t="s">
        <v>138</v>
      </c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237"/>
    </row>
    <row r="47" spans="1:36" ht="24.95" customHeight="1" thickBot="1">
      <c r="A47" s="647">
        <v>21</v>
      </c>
      <c r="B47" s="641"/>
      <c r="C47" s="645" t="e">
        <f>VLOOKUP(B47,'Database Karyawan'!$A$2:$B$10000,2,0)</f>
        <v>#N/A</v>
      </c>
      <c r="D47" s="643"/>
      <c r="E47" s="101" t="s">
        <v>137</v>
      </c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235"/>
    </row>
    <row r="48" spans="1:36" ht="24.95" customHeight="1" thickBot="1">
      <c r="A48" s="647"/>
      <c r="B48" s="642"/>
      <c r="C48" s="646"/>
      <c r="D48" s="644"/>
      <c r="E48" s="236" t="s">
        <v>138</v>
      </c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237"/>
    </row>
    <row r="49" spans="1:36" ht="24.95" customHeight="1" thickBot="1">
      <c r="A49" s="647">
        <v>22</v>
      </c>
      <c r="B49" s="641"/>
      <c r="C49" s="645" t="e">
        <f>VLOOKUP(B49,'Database Karyawan'!$A$2:$B$10000,2,0)</f>
        <v>#N/A</v>
      </c>
      <c r="D49" s="643"/>
      <c r="E49" s="101" t="s">
        <v>137</v>
      </c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235"/>
    </row>
    <row r="50" spans="1:36" ht="24.95" customHeight="1" thickBot="1">
      <c r="A50" s="647"/>
      <c r="B50" s="642"/>
      <c r="C50" s="646"/>
      <c r="D50" s="644"/>
      <c r="E50" s="236" t="s">
        <v>138</v>
      </c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237"/>
    </row>
    <row r="51" spans="1:36" ht="24.95" customHeight="1" thickBot="1">
      <c r="A51" s="647">
        <v>23</v>
      </c>
      <c r="B51" s="641"/>
      <c r="C51" s="645" t="e">
        <f>VLOOKUP(B51,'Database Karyawan'!$A$2:$B$10000,2,0)</f>
        <v>#N/A</v>
      </c>
      <c r="D51" s="643"/>
      <c r="E51" s="101" t="s">
        <v>137</v>
      </c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235"/>
    </row>
    <row r="52" spans="1:36" ht="24.95" customHeight="1" thickBot="1">
      <c r="A52" s="647"/>
      <c r="B52" s="642"/>
      <c r="C52" s="646"/>
      <c r="D52" s="644"/>
      <c r="E52" s="236" t="s">
        <v>138</v>
      </c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237"/>
    </row>
    <row r="53" spans="1:36" ht="24.95" customHeight="1" thickBot="1">
      <c r="A53" s="647">
        <v>24</v>
      </c>
      <c r="B53" s="641"/>
      <c r="C53" s="645" t="e">
        <f>VLOOKUP(B53,'Database Karyawan'!$A$2:$B$10000,2,0)</f>
        <v>#N/A</v>
      </c>
      <c r="D53" s="643"/>
      <c r="E53" s="101" t="s">
        <v>137</v>
      </c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235"/>
    </row>
    <row r="54" spans="1:36" ht="24.95" customHeight="1" thickBot="1">
      <c r="A54" s="647"/>
      <c r="B54" s="642"/>
      <c r="C54" s="646"/>
      <c r="D54" s="644"/>
      <c r="E54" s="236" t="s">
        <v>138</v>
      </c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237"/>
    </row>
    <row r="55" spans="1:36" ht="24.95" customHeight="1" thickBot="1">
      <c r="A55" s="647">
        <v>25</v>
      </c>
      <c r="B55" s="641"/>
      <c r="C55" s="645" t="e">
        <f>VLOOKUP(B55,'Database Karyawan'!$A$2:$B$10000,2,0)</f>
        <v>#N/A</v>
      </c>
      <c r="D55" s="643"/>
      <c r="E55" s="101" t="s">
        <v>137</v>
      </c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235"/>
    </row>
    <row r="56" spans="1:36" ht="24.95" customHeight="1" thickBot="1">
      <c r="A56" s="647"/>
      <c r="B56" s="642"/>
      <c r="C56" s="646"/>
      <c r="D56" s="644"/>
      <c r="E56" s="236" t="s">
        <v>138</v>
      </c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237"/>
    </row>
    <row r="57" spans="1:36" ht="24.95" customHeight="1" thickBot="1">
      <c r="A57" s="647">
        <v>26</v>
      </c>
      <c r="B57" s="641"/>
      <c r="C57" s="645" t="e">
        <f>VLOOKUP(B57,'Database Karyawan'!$A$2:$B$10000,2,0)</f>
        <v>#N/A</v>
      </c>
      <c r="D57" s="643"/>
      <c r="E57" s="101" t="s">
        <v>137</v>
      </c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235"/>
    </row>
    <row r="58" spans="1:36" ht="24.95" customHeight="1" thickBot="1">
      <c r="A58" s="647"/>
      <c r="B58" s="642"/>
      <c r="C58" s="646"/>
      <c r="D58" s="644"/>
      <c r="E58" s="236" t="s">
        <v>138</v>
      </c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237"/>
    </row>
    <row r="59" spans="1:36" ht="24.95" customHeight="1" thickBot="1">
      <c r="A59" s="647">
        <v>27</v>
      </c>
      <c r="B59" s="641"/>
      <c r="C59" s="645" t="e">
        <f>VLOOKUP(B59,'Database Karyawan'!$A$2:$B$10000,2,0)</f>
        <v>#N/A</v>
      </c>
      <c r="D59" s="643"/>
      <c r="E59" s="101" t="s">
        <v>137</v>
      </c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235"/>
    </row>
    <row r="60" spans="1:36" ht="24.95" customHeight="1" thickBot="1">
      <c r="A60" s="647"/>
      <c r="B60" s="642"/>
      <c r="C60" s="646"/>
      <c r="D60" s="644"/>
      <c r="E60" s="236" t="s">
        <v>138</v>
      </c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237"/>
    </row>
    <row r="61" spans="1:36" ht="24.95" customHeight="1" thickBot="1">
      <c r="A61" s="647">
        <v>28</v>
      </c>
      <c r="B61" s="641"/>
      <c r="C61" s="645" t="e">
        <f>VLOOKUP(B61,'Database Karyawan'!$A$2:$B$10000,2,0)</f>
        <v>#N/A</v>
      </c>
      <c r="D61" s="643"/>
      <c r="E61" s="101" t="s">
        <v>137</v>
      </c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235"/>
    </row>
    <row r="62" spans="1:36" ht="24.95" customHeight="1" thickBot="1">
      <c r="A62" s="647"/>
      <c r="B62" s="642"/>
      <c r="C62" s="646"/>
      <c r="D62" s="644"/>
      <c r="E62" s="236" t="s">
        <v>138</v>
      </c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237"/>
    </row>
    <row r="63" spans="1:36" ht="24.95" customHeight="1" thickBot="1">
      <c r="A63" s="647">
        <v>29</v>
      </c>
      <c r="B63" s="641"/>
      <c r="C63" s="645" t="e">
        <f>VLOOKUP(B63,'Database Karyawan'!$A$2:$B$10000,2,0)</f>
        <v>#N/A</v>
      </c>
      <c r="D63" s="643"/>
      <c r="E63" s="101" t="s">
        <v>137</v>
      </c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235"/>
    </row>
    <row r="64" spans="1:36" ht="24.95" customHeight="1" thickBot="1">
      <c r="A64" s="647"/>
      <c r="B64" s="642"/>
      <c r="C64" s="646"/>
      <c r="D64" s="644"/>
      <c r="E64" s="236" t="s">
        <v>138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237"/>
    </row>
    <row r="65" spans="1:36" ht="24.95" customHeight="1" thickBot="1">
      <c r="A65" s="647">
        <v>30</v>
      </c>
      <c r="B65" s="641"/>
      <c r="C65" s="645" t="e">
        <f>VLOOKUP(B65,'Database Karyawan'!$A$2:$B$10000,2,0)</f>
        <v>#N/A</v>
      </c>
      <c r="D65" s="643"/>
      <c r="E65" s="101" t="s">
        <v>137</v>
      </c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235"/>
    </row>
    <row r="66" spans="1:36" ht="24.95" customHeight="1" thickBot="1">
      <c r="A66" s="647"/>
      <c r="B66" s="642"/>
      <c r="C66" s="646"/>
      <c r="D66" s="644"/>
      <c r="E66" s="236" t="s">
        <v>138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237"/>
    </row>
    <row r="67" spans="1:36" ht="24.95" customHeight="1" thickBot="1">
      <c r="A67" s="647">
        <v>31</v>
      </c>
      <c r="B67" s="641"/>
      <c r="C67" s="645" t="e">
        <f>VLOOKUP(B67,'Database Karyawan'!$A$2:$B$10000,2,0)</f>
        <v>#N/A</v>
      </c>
      <c r="D67" s="643"/>
      <c r="E67" s="101" t="s">
        <v>137</v>
      </c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235"/>
    </row>
    <row r="68" spans="1:36" ht="24.95" customHeight="1" thickBot="1">
      <c r="A68" s="647"/>
      <c r="B68" s="642"/>
      <c r="C68" s="646"/>
      <c r="D68" s="644"/>
      <c r="E68" s="236" t="s">
        <v>138</v>
      </c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237"/>
    </row>
    <row r="69" spans="1:36" ht="24.95" customHeight="1" thickBot="1">
      <c r="A69" s="647">
        <v>32</v>
      </c>
      <c r="B69" s="641"/>
      <c r="C69" s="645" t="e">
        <f>VLOOKUP(B69,'Database Karyawan'!$A$2:$B$10000,2,0)</f>
        <v>#N/A</v>
      </c>
      <c r="D69" s="643"/>
      <c r="E69" s="101" t="s">
        <v>137</v>
      </c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235"/>
    </row>
    <row r="70" spans="1:36" ht="24.95" customHeight="1" thickBot="1">
      <c r="A70" s="647"/>
      <c r="B70" s="642"/>
      <c r="C70" s="646"/>
      <c r="D70" s="644"/>
      <c r="E70" s="236" t="s">
        <v>138</v>
      </c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237"/>
    </row>
    <row r="71" spans="1:36" ht="24.95" customHeight="1" thickBot="1">
      <c r="A71" s="647">
        <v>33</v>
      </c>
      <c r="B71" s="641"/>
      <c r="C71" s="645" t="e">
        <f>VLOOKUP(B71,'Database Karyawan'!$A$2:$B$10000,2,0)</f>
        <v>#N/A</v>
      </c>
      <c r="D71" s="643"/>
      <c r="E71" s="101" t="s">
        <v>137</v>
      </c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235"/>
    </row>
    <row r="72" spans="1:36" ht="24.95" customHeight="1" thickBot="1">
      <c r="A72" s="647"/>
      <c r="B72" s="642"/>
      <c r="C72" s="646"/>
      <c r="D72" s="644"/>
      <c r="E72" s="236" t="s">
        <v>138</v>
      </c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  <c r="AH72" s="164"/>
      <c r="AI72" s="164"/>
      <c r="AJ72" s="237"/>
    </row>
    <row r="73" spans="1:36" ht="24.95" customHeight="1" thickBot="1">
      <c r="A73" s="647">
        <v>34</v>
      </c>
      <c r="B73" s="641"/>
      <c r="C73" s="645" t="e">
        <f>VLOOKUP(B73,'Database Karyawan'!$A$2:$B$10000,2,0)</f>
        <v>#N/A</v>
      </c>
      <c r="D73" s="643"/>
      <c r="E73" s="101" t="s">
        <v>137</v>
      </c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235"/>
    </row>
    <row r="74" spans="1:36" ht="24.95" customHeight="1" thickBot="1">
      <c r="A74" s="647"/>
      <c r="B74" s="642"/>
      <c r="C74" s="646"/>
      <c r="D74" s="644"/>
      <c r="E74" s="236" t="s">
        <v>138</v>
      </c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237"/>
    </row>
    <row r="75" spans="1:36" ht="24.95" customHeight="1" thickBot="1">
      <c r="A75" s="647">
        <v>35</v>
      </c>
      <c r="B75" s="641"/>
      <c r="C75" s="645" t="e">
        <f>VLOOKUP(B75,'Database Karyawan'!$A$2:$B$10000,2,0)</f>
        <v>#N/A</v>
      </c>
      <c r="D75" s="643"/>
      <c r="E75" s="101" t="s">
        <v>137</v>
      </c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235"/>
    </row>
    <row r="76" spans="1:36" ht="24.95" customHeight="1" thickBot="1">
      <c r="A76" s="647"/>
      <c r="B76" s="642"/>
      <c r="C76" s="646"/>
      <c r="D76" s="644"/>
      <c r="E76" s="236" t="s">
        <v>138</v>
      </c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237"/>
    </row>
    <row r="77" spans="1:36" ht="24.95" customHeight="1" thickBot="1">
      <c r="A77" s="647">
        <v>36</v>
      </c>
      <c r="B77" s="641"/>
      <c r="C77" s="645" t="e">
        <f>VLOOKUP(B77,'Database Karyawan'!$A$2:$B$10000,2,0)</f>
        <v>#N/A</v>
      </c>
      <c r="D77" s="643"/>
      <c r="E77" s="101" t="s">
        <v>137</v>
      </c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235"/>
    </row>
    <row r="78" spans="1:36" ht="24.95" customHeight="1" thickBot="1">
      <c r="A78" s="647"/>
      <c r="B78" s="642"/>
      <c r="C78" s="646"/>
      <c r="D78" s="644"/>
      <c r="E78" s="236" t="s">
        <v>138</v>
      </c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H78" s="164"/>
      <c r="AI78" s="164"/>
      <c r="AJ78" s="237"/>
    </row>
    <row r="79" spans="1:36" ht="24.95" customHeight="1" thickBot="1">
      <c r="A79" s="647">
        <v>37</v>
      </c>
      <c r="B79" s="641"/>
      <c r="C79" s="645" t="e">
        <f>VLOOKUP(B79,'Database Karyawan'!$A$2:$B$10000,2,0)</f>
        <v>#N/A</v>
      </c>
      <c r="D79" s="643"/>
      <c r="E79" s="101" t="s">
        <v>137</v>
      </c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235"/>
    </row>
    <row r="80" spans="1:36" ht="24.95" customHeight="1" thickBot="1">
      <c r="A80" s="647"/>
      <c r="B80" s="642"/>
      <c r="C80" s="646"/>
      <c r="D80" s="644"/>
      <c r="E80" s="236" t="s">
        <v>138</v>
      </c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237"/>
    </row>
    <row r="81" spans="1:36" ht="24.95" customHeight="1" thickBot="1">
      <c r="A81" s="647">
        <v>38</v>
      </c>
      <c r="B81" s="641"/>
      <c r="C81" s="645" t="e">
        <f>VLOOKUP(B81,'Database Karyawan'!$A$2:$B$10000,2,0)</f>
        <v>#N/A</v>
      </c>
      <c r="D81" s="643"/>
      <c r="E81" s="101" t="s">
        <v>137</v>
      </c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235"/>
    </row>
    <row r="82" spans="1:36" ht="24.95" customHeight="1" thickBot="1">
      <c r="A82" s="647"/>
      <c r="B82" s="642"/>
      <c r="C82" s="646"/>
      <c r="D82" s="644"/>
      <c r="E82" s="236" t="s">
        <v>138</v>
      </c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237"/>
    </row>
    <row r="83" spans="1:36" ht="24.95" customHeight="1" thickBot="1">
      <c r="A83" s="647">
        <v>39</v>
      </c>
      <c r="B83" s="641"/>
      <c r="C83" s="645" t="e">
        <f>VLOOKUP(B83,'Database Karyawan'!$A$2:$B$10000,2,0)</f>
        <v>#N/A</v>
      </c>
      <c r="D83" s="643"/>
      <c r="E83" s="101" t="s">
        <v>137</v>
      </c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235"/>
    </row>
    <row r="84" spans="1:36" ht="24.95" customHeight="1" thickBot="1">
      <c r="A84" s="647"/>
      <c r="B84" s="642"/>
      <c r="C84" s="646"/>
      <c r="D84" s="644"/>
      <c r="E84" s="236" t="s">
        <v>138</v>
      </c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237"/>
    </row>
    <row r="85" spans="1:36" ht="24.95" customHeight="1" thickBot="1">
      <c r="A85" s="647">
        <v>40</v>
      </c>
      <c r="B85" s="641"/>
      <c r="C85" s="645" t="e">
        <f>VLOOKUP(B85,'Database Karyawan'!$A$2:$B$10000,2,0)</f>
        <v>#N/A</v>
      </c>
      <c r="D85" s="643"/>
      <c r="E85" s="101" t="s">
        <v>137</v>
      </c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235"/>
    </row>
    <row r="86" spans="1:36" ht="24.95" customHeight="1" thickBot="1">
      <c r="A86" s="647"/>
      <c r="B86" s="642"/>
      <c r="C86" s="646"/>
      <c r="D86" s="644"/>
      <c r="E86" s="236" t="s">
        <v>138</v>
      </c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237"/>
    </row>
    <row r="87" spans="1:36" ht="24.95" customHeight="1" thickBot="1">
      <c r="A87" s="647">
        <v>41</v>
      </c>
      <c r="B87" s="641"/>
      <c r="C87" s="645" t="e">
        <f>VLOOKUP(B87,'Database Karyawan'!$A$2:$B$10000,2,0)</f>
        <v>#N/A</v>
      </c>
      <c r="D87" s="643"/>
      <c r="E87" s="101" t="s">
        <v>137</v>
      </c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235"/>
    </row>
    <row r="88" spans="1:36" ht="24.95" customHeight="1" thickBot="1">
      <c r="A88" s="647"/>
      <c r="B88" s="642"/>
      <c r="C88" s="646"/>
      <c r="D88" s="644"/>
      <c r="E88" s="236" t="s">
        <v>138</v>
      </c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  <c r="AH88" s="164"/>
      <c r="AI88" s="164"/>
      <c r="AJ88" s="237"/>
    </row>
    <row r="89" spans="1:36" ht="24.95" customHeight="1" thickBot="1">
      <c r="A89" s="647">
        <v>42</v>
      </c>
      <c r="B89" s="641"/>
      <c r="C89" s="645" t="e">
        <f>VLOOKUP(B89,'Database Karyawan'!$A$2:$B$10000,2,0)</f>
        <v>#N/A</v>
      </c>
      <c r="D89" s="643"/>
      <c r="E89" s="101" t="s">
        <v>137</v>
      </c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235"/>
    </row>
    <row r="90" spans="1:36" ht="24.95" customHeight="1" thickBot="1">
      <c r="A90" s="647"/>
      <c r="B90" s="642"/>
      <c r="C90" s="646"/>
      <c r="D90" s="644"/>
      <c r="E90" s="236" t="s">
        <v>138</v>
      </c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237"/>
    </row>
    <row r="91" spans="1:36" ht="24.95" customHeight="1" thickBot="1">
      <c r="A91" s="647">
        <v>43</v>
      </c>
      <c r="B91" s="641"/>
      <c r="C91" s="645" t="e">
        <f>VLOOKUP(B91,'Database Karyawan'!$A$2:$B$10000,2,0)</f>
        <v>#N/A</v>
      </c>
      <c r="D91" s="643"/>
      <c r="E91" s="101" t="s">
        <v>137</v>
      </c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235"/>
    </row>
    <row r="92" spans="1:36" ht="24.95" customHeight="1" thickBot="1">
      <c r="A92" s="647"/>
      <c r="B92" s="642"/>
      <c r="C92" s="646"/>
      <c r="D92" s="644"/>
      <c r="E92" s="236" t="s">
        <v>138</v>
      </c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237"/>
    </row>
    <row r="93" spans="1:36" ht="24.95" customHeight="1" thickBot="1">
      <c r="A93" s="647">
        <v>44</v>
      </c>
      <c r="B93" s="641"/>
      <c r="C93" s="645" t="e">
        <f>VLOOKUP(B93,'Database Karyawan'!$A$2:$B$10000,2,0)</f>
        <v>#N/A</v>
      </c>
      <c r="D93" s="643"/>
      <c r="E93" s="101" t="s">
        <v>137</v>
      </c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235"/>
    </row>
    <row r="94" spans="1:36" ht="24.95" customHeight="1" thickBot="1">
      <c r="A94" s="647"/>
      <c r="B94" s="642"/>
      <c r="C94" s="646"/>
      <c r="D94" s="644"/>
      <c r="E94" s="236" t="s">
        <v>138</v>
      </c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237"/>
    </row>
    <row r="95" spans="1:36" ht="24.95" customHeight="1" thickBot="1">
      <c r="A95" s="647">
        <v>45</v>
      </c>
      <c r="B95" s="641"/>
      <c r="C95" s="645" t="e">
        <f>VLOOKUP(B95,'Database Karyawan'!$A$2:$B$10000,2,0)</f>
        <v>#N/A</v>
      </c>
      <c r="D95" s="643"/>
      <c r="E95" s="101" t="s">
        <v>137</v>
      </c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235"/>
    </row>
    <row r="96" spans="1:36" ht="24.95" customHeight="1" thickBot="1">
      <c r="A96" s="647"/>
      <c r="B96" s="642"/>
      <c r="C96" s="646"/>
      <c r="D96" s="644"/>
      <c r="E96" s="236" t="s">
        <v>138</v>
      </c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237"/>
    </row>
    <row r="97" spans="1:36" ht="24.95" customHeight="1" thickBot="1">
      <c r="A97" s="647">
        <v>46</v>
      </c>
      <c r="B97" s="641"/>
      <c r="C97" s="645" t="e">
        <f>VLOOKUP(B97,'Database Karyawan'!$A$2:$B$10000,2,0)</f>
        <v>#N/A</v>
      </c>
      <c r="D97" s="643"/>
      <c r="E97" s="101" t="s">
        <v>137</v>
      </c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235"/>
    </row>
    <row r="98" spans="1:36" ht="24.95" customHeight="1" thickBot="1">
      <c r="A98" s="647"/>
      <c r="B98" s="642"/>
      <c r="C98" s="646"/>
      <c r="D98" s="644"/>
      <c r="E98" s="236" t="s">
        <v>138</v>
      </c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64"/>
      <c r="AH98" s="164"/>
      <c r="AI98" s="164"/>
      <c r="AJ98" s="237"/>
    </row>
    <row r="99" spans="1:36" ht="24.95" customHeight="1" thickBot="1">
      <c r="A99" s="647">
        <v>47</v>
      </c>
      <c r="B99" s="641"/>
      <c r="C99" s="645" t="e">
        <f>VLOOKUP(B99,'Database Karyawan'!$A$2:$B$10000,2,0)</f>
        <v>#N/A</v>
      </c>
      <c r="D99" s="643"/>
      <c r="E99" s="101" t="s">
        <v>137</v>
      </c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235"/>
    </row>
    <row r="100" spans="1:36" ht="24.95" customHeight="1" thickBot="1">
      <c r="A100" s="647"/>
      <c r="B100" s="642"/>
      <c r="C100" s="646"/>
      <c r="D100" s="644"/>
      <c r="E100" s="236" t="s">
        <v>138</v>
      </c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237"/>
    </row>
    <row r="101" spans="1:36" ht="24.95" customHeight="1" thickBot="1">
      <c r="A101" s="647">
        <v>48</v>
      </c>
      <c r="B101" s="641"/>
      <c r="C101" s="645" t="e">
        <f>VLOOKUP(B101,'Database Karyawan'!$A$2:$B$10000,2,0)</f>
        <v>#N/A</v>
      </c>
      <c r="D101" s="643"/>
      <c r="E101" s="101" t="s">
        <v>137</v>
      </c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235"/>
    </row>
    <row r="102" spans="1:36" ht="24.95" customHeight="1" thickBot="1">
      <c r="A102" s="647"/>
      <c r="B102" s="642"/>
      <c r="C102" s="646"/>
      <c r="D102" s="644"/>
      <c r="E102" s="236" t="s">
        <v>138</v>
      </c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237"/>
    </row>
    <row r="103" spans="1:36" ht="24.95" customHeight="1" thickBot="1">
      <c r="A103" s="647">
        <v>49</v>
      </c>
      <c r="B103" s="641"/>
      <c r="C103" s="645" t="e">
        <f>VLOOKUP(B103,'Database Karyawan'!$A$2:$B$10000,2,0)</f>
        <v>#N/A</v>
      </c>
      <c r="D103" s="643"/>
      <c r="E103" s="101" t="s">
        <v>137</v>
      </c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235"/>
    </row>
    <row r="104" spans="1:36" ht="24.95" customHeight="1" thickBot="1">
      <c r="A104" s="647"/>
      <c r="B104" s="642"/>
      <c r="C104" s="646"/>
      <c r="D104" s="644"/>
      <c r="E104" s="236" t="s">
        <v>138</v>
      </c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64"/>
      <c r="AH104" s="164"/>
      <c r="AI104" s="164"/>
      <c r="AJ104" s="237"/>
    </row>
    <row r="105" spans="1:36" ht="24.95" customHeight="1" thickBot="1">
      <c r="A105" s="647">
        <v>50</v>
      </c>
      <c r="B105" s="641"/>
      <c r="C105" s="645" t="e">
        <f>VLOOKUP(B105,'Database Karyawan'!$A$2:$B$10000,2,0)</f>
        <v>#N/A</v>
      </c>
      <c r="D105" s="643"/>
      <c r="E105" s="101" t="s">
        <v>137</v>
      </c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235"/>
    </row>
    <row r="106" spans="1:36" ht="24.95" customHeight="1" thickBot="1">
      <c r="A106" s="647"/>
      <c r="B106" s="642"/>
      <c r="C106" s="646"/>
      <c r="D106" s="644"/>
      <c r="E106" s="236" t="s">
        <v>138</v>
      </c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64"/>
      <c r="AH106" s="164"/>
      <c r="AI106" s="164"/>
      <c r="AJ106" s="237"/>
    </row>
    <row r="107" spans="1:36" ht="24.95" customHeight="1" thickBot="1">
      <c r="A107" s="647">
        <v>51</v>
      </c>
      <c r="B107" s="641"/>
      <c r="C107" s="645" t="e">
        <f>VLOOKUP(B107,'Database Karyawan'!$A$2:$B$10000,2,0)</f>
        <v>#N/A</v>
      </c>
      <c r="D107" s="643"/>
      <c r="E107" s="101" t="s">
        <v>137</v>
      </c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235"/>
    </row>
    <row r="108" spans="1:36" ht="24.95" customHeight="1" thickBot="1">
      <c r="A108" s="647"/>
      <c r="B108" s="642"/>
      <c r="C108" s="646"/>
      <c r="D108" s="644"/>
      <c r="E108" s="236" t="s">
        <v>138</v>
      </c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237"/>
    </row>
    <row r="109" spans="1:36" ht="24.95" customHeight="1" thickBot="1">
      <c r="A109" s="647">
        <v>52</v>
      </c>
      <c r="B109" s="641"/>
      <c r="C109" s="645" t="e">
        <f>VLOOKUP(B109,'Database Karyawan'!$A$2:$B$10000,2,0)</f>
        <v>#N/A</v>
      </c>
      <c r="D109" s="643"/>
      <c r="E109" s="101" t="s">
        <v>137</v>
      </c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235"/>
    </row>
    <row r="110" spans="1:36" ht="24.95" customHeight="1" thickBot="1">
      <c r="A110" s="647"/>
      <c r="B110" s="642"/>
      <c r="C110" s="646"/>
      <c r="D110" s="644"/>
      <c r="E110" s="236" t="s">
        <v>138</v>
      </c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64"/>
      <c r="AH110" s="164"/>
      <c r="AI110" s="164"/>
      <c r="AJ110" s="237"/>
    </row>
    <row r="111" spans="1:36" ht="24.95" customHeight="1" thickBot="1">
      <c r="A111" s="647">
        <v>53</v>
      </c>
      <c r="B111" s="641"/>
      <c r="C111" s="645" t="e">
        <f>VLOOKUP(B111,'Database Karyawan'!$A$2:$B$10000,2,0)</f>
        <v>#N/A</v>
      </c>
      <c r="D111" s="643"/>
      <c r="E111" s="101" t="s">
        <v>137</v>
      </c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235"/>
    </row>
    <row r="112" spans="1:36" ht="24.95" customHeight="1" thickBot="1">
      <c r="A112" s="647"/>
      <c r="B112" s="642"/>
      <c r="C112" s="646"/>
      <c r="D112" s="644"/>
      <c r="E112" s="236" t="s">
        <v>138</v>
      </c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237"/>
    </row>
    <row r="113" spans="1:41" ht="24.95" customHeight="1" thickBot="1">
      <c r="A113" s="647">
        <v>54</v>
      </c>
      <c r="B113" s="641"/>
      <c r="C113" s="645" t="e">
        <f>VLOOKUP(B113,'Database Karyawan'!$A$2:$B$10000,2,0)</f>
        <v>#N/A</v>
      </c>
      <c r="D113" s="643"/>
      <c r="E113" s="101" t="s">
        <v>137</v>
      </c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235"/>
      <c r="AK113" s="115"/>
      <c r="AL113" s="120"/>
      <c r="AM113" s="118"/>
      <c r="AN113" s="120"/>
      <c r="AO113" s="120"/>
    </row>
    <row r="114" spans="1:41" ht="24.95" customHeight="1" thickBot="1">
      <c r="A114" s="647"/>
      <c r="B114" s="642"/>
      <c r="C114" s="646"/>
      <c r="D114" s="644"/>
      <c r="E114" s="236" t="s">
        <v>138</v>
      </c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237"/>
      <c r="AK114" s="115"/>
      <c r="AL114" s="120"/>
      <c r="AM114" s="118"/>
      <c r="AN114" s="120"/>
      <c r="AO114" s="120"/>
    </row>
    <row r="115" spans="1:41" ht="24.95" customHeight="1" thickBot="1">
      <c r="A115" s="647">
        <v>55</v>
      </c>
      <c r="B115" s="641"/>
      <c r="C115" s="645" t="e">
        <f>VLOOKUP(B115,'Database Karyawan'!$A$2:$B$10000,2,0)</f>
        <v>#N/A</v>
      </c>
      <c r="D115" s="643"/>
      <c r="E115" s="101" t="s">
        <v>137</v>
      </c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235"/>
      <c r="AK115" s="112"/>
      <c r="AL115" s="120"/>
      <c r="AM115" s="118"/>
      <c r="AN115" s="120"/>
      <c r="AO115" s="120"/>
    </row>
    <row r="116" spans="1:41" ht="24.95" customHeight="1" thickBot="1">
      <c r="A116" s="647"/>
      <c r="B116" s="642"/>
      <c r="C116" s="646"/>
      <c r="D116" s="644"/>
      <c r="E116" s="236" t="s">
        <v>138</v>
      </c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  <c r="AJ116" s="237"/>
      <c r="AK116" s="112"/>
      <c r="AL116" s="120"/>
      <c r="AM116" s="118"/>
      <c r="AN116" s="120"/>
      <c r="AO116" s="120"/>
    </row>
    <row r="117" spans="1:41" ht="24.95" customHeight="1" thickBot="1">
      <c r="A117" s="647">
        <v>56</v>
      </c>
      <c r="B117" s="641"/>
      <c r="C117" s="645" t="e">
        <f>VLOOKUP(B117,'Database Karyawan'!$A$2:$B$10000,2,0)</f>
        <v>#N/A</v>
      </c>
      <c r="D117" s="643"/>
      <c r="E117" s="101" t="s">
        <v>137</v>
      </c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235"/>
      <c r="AK117" s="115"/>
      <c r="AL117" s="120"/>
      <c r="AM117" s="118"/>
      <c r="AN117" s="120"/>
      <c r="AO117" s="120"/>
    </row>
    <row r="118" spans="1:41" ht="24.95" customHeight="1" thickBot="1">
      <c r="A118" s="647"/>
      <c r="B118" s="642"/>
      <c r="C118" s="646"/>
      <c r="D118" s="644"/>
      <c r="E118" s="236" t="s">
        <v>138</v>
      </c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237"/>
      <c r="AK118" s="115"/>
      <c r="AL118" s="120"/>
      <c r="AM118" s="118"/>
      <c r="AN118" s="120"/>
      <c r="AO118" s="120"/>
    </row>
    <row r="119" spans="1:41" ht="24.95" customHeight="1" thickBot="1">
      <c r="A119" s="647">
        <v>57</v>
      </c>
      <c r="B119" s="641"/>
      <c r="C119" s="645" t="e">
        <f>VLOOKUP(B119,'Database Karyawan'!$A$2:$B$10000,2,0)</f>
        <v>#N/A</v>
      </c>
      <c r="D119" s="643"/>
      <c r="E119" s="101" t="s">
        <v>137</v>
      </c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235"/>
      <c r="AK119" s="112"/>
      <c r="AL119" s="120"/>
      <c r="AM119" s="118"/>
      <c r="AN119" s="120"/>
      <c r="AO119" s="120"/>
    </row>
    <row r="120" spans="1:41" ht="24.95" customHeight="1" thickBot="1">
      <c r="A120" s="647"/>
      <c r="B120" s="642"/>
      <c r="C120" s="646"/>
      <c r="D120" s="644"/>
      <c r="E120" s="236" t="s">
        <v>138</v>
      </c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  <c r="AJ120" s="237"/>
      <c r="AK120" s="112"/>
      <c r="AL120" s="120"/>
      <c r="AM120" s="118"/>
      <c r="AN120" s="120"/>
      <c r="AO120" s="120"/>
    </row>
    <row r="121" spans="1:41" ht="24.95" customHeight="1" thickBot="1">
      <c r="A121" s="647">
        <v>58</v>
      </c>
      <c r="B121" s="641"/>
      <c r="C121" s="645" t="e">
        <f>VLOOKUP(B121,'Database Karyawan'!$A$2:$B$10000,2,0)</f>
        <v>#N/A</v>
      </c>
      <c r="D121" s="643"/>
      <c r="E121" s="101" t="s">
        <v>137</v>
      </c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235"/>
      <c r="AK121" s="115"/>
      <c r="AL121" s="120"/>
      <c r="AM121" s="118"/>
      <c r="AN121" s="120"/>
      <c r="AO121" s="120"/>
    </row>
    <row r="122" spans="1:41" ht="24.95" customHeight="1" thickBot="1">
      <c r="A122" s="647"/>
      <c r="B122" s="642"/>
      <c r="C122" s="646"/>
      <c r="D122" s="644"/>
      <c r="E122" s="236" t="s">
        <v>138</v>
      </c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  <c r="AJ122" s="237"/>
      <c r="AK122" s="115"/>
      <c r="AL122" s="120"/>
      <c r="AM122" s="118"/>
      <c r="AN122" s="120"/>
      <c r="AO122" s="120"/>
    </row>
    <row r="123" spans="1:41" ht="24.95" customHeight="1" thickBot="1">
      <c r="A123" s="647">
        <v>59</v>
      </c>
      <c r="B123" s="641"/>
      <c r="C123" s="645" t="e">
        <f>VLOOKUP(B123,'Database Karyawan'!$A$2:$B$10000,2,0)</f>
        <v>#N/A</v>
      </c>
      <c r="D123" s="643"/>
      <c r="E123" s="101" t="s">
        <v>137</v>
      </c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235"/>
      <c r="AK123" s="112"/>
      <c r="AL123" s="120"/>
      <c r="AM123" s="118"/>
      <c r="AN123" s="120"/>
      <c r="AO123" s="120"/>
    </row>
    <row r="124" spans="1:41" ht="24.95" customHeight="1" thickBot="1">
      <c r="A124" s="647"/>
      <c r="B124" s="642"/>
      <c r="C124" s="646"/>
      <c r="D124" s="644"/>
      <c r="E124" s="236" t="s">
        <v>138</v>
      </c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237"/>
      <c r="AK124" s="112"/>
      <c r="AL124" s="120"/>
      <c r="AM124" s="118"/>
      <c r="AN124" s="120"/>
      <c r="AO124" s="120"/>
    </row>
    <row r="125" spans="1:41" ht="24.95" customHeight="1" thickBot="1">
      <c r="A125" s="647">
        <v>60</v>
      </c>
      <c r="B125" s="641"/>
      <c r="C125" s="645" t="e">
        <f>VLOOKUP(B125,'Database Karyawan'!$A$2:$B$10000,2,0)</f>
        <v>#N/A</v>
      </c>
      <c r="D125" s="643"/>
      <c r="E125" s="101" t="s">
        <v>137</v>
      </c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235"/>
      <c r="AK125" s="115"/>
      <c r="AL125" s="120"/>
      <c r="AM125" s="118"/>
      <c r="AN125" s="120"/>
      <c r="AO125" s="120"/>
    </row>
    <row r="126" spans="1:41" ht="24.95" customHeight="1" thickBot="1">
      <c r="A126" s="647"/>
      <c r="B126" s="642"/>
      <c r="C126" s="646"/>
      <c r="D126" s="644"/>
      <c r="E126" s="236" t="s">
        <v>138</v>
      </c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237"/>
      <c r="AK126" s="115"/>
      <c r="AL126" s="120"/>
      <c r="AM126" s="118"/>
      <c r="AN126" s="120"/>
      <c r="AO126" s="120"/>
    </row>
    <row r="127" spans="1:41" ht="35.25" customHeight="1" thickBot="1">
      <c r="A127" s="640" t="s">
        <v>152</v>
      </c>
      <c r="B127" s="640"/>
      <c r="C127" s="640"/>
      <c r="D127" s="125"/>
      <c r="E127" s="105" t="s">
        <v>138</v>
      </c>
      <c r="F127" s="126">
        <f t="shared" ref="F127:AJ127" si="3">SUMIF($E$7:$E$126,$E127,F$7:F$126)</f>
        <v>32</v>
      </c>
      <c r="G127" s="126">
        <f t="shared" si="3"/>
        <v>0</v>
      </c>
      <c r="H127" s="126">
        <f t="shared" si="3"/>
        <v>7.5</v>
      </c>
      <c r="I127" s="126">
        <f t="shared" si="3"/>
        <v>7.5</v>
      </c>
      <c r="J127" s="126">
        <f t="shared" si="3"/>
        <v>7.5</v>
      </c>
      <c r="K127" s="126">
        <f>SUMIF($E$7:$E$126,$E127,K$7:K$126)</f>
        <v>6</v>
      </c>
      <c r="L127" s="126">
        <f t="shared" si="3"/>
        <v>5</v>
      </c>
      <c r="M127" s="126">
        <f t="shared" si="3"/>
        <v>8</v>
      </c>
      <c r="N127" s="126">
        <f>SUMIF($E$7:$E$126,$E127,N$7:N$126)</f>
        <v>32</v>
      </c>
      <c r="O127" s="126">
        <f t="shared" si="3"/>
        <v>7.5</v>
      </c>
      <c r="P127" s="126">
        <f>SUMIF($E$7:$E$126,$E127,P$7:P$126)</f>
        <v>7.5</v>
      </c>
      <c r="Q127" s="126">
        <f t="shared" si="3"/>
        <v>7.5</v>
      </c>
      <c r="R127" s="126">
        <f t="shared" si="3"/>
        <v>6</v>
      </c>
      <c r="S127" s="126">
        <f t="shared" si="3"/>
        <v>7.5</v>
      </c>
      <c r="T127" s="126">
        <f t="shared" si="3"/>
        <v>0</v>
      </c>
      <c r="U127" s="126">
        <f t="shared" si="3"/>
        <v>8</v>
      </c>
      <c r="V127" s="126">
        <f t="shared" si="3"/>
        <v>0</v>
      </c>
      <c r="W127" s="126">
        <f t="shared" si="3"/>
        <v>7.5</v>
      </c>
      <c r="X127" s="126">
        <f t="shared" si="3"/>
        <v>0</v>
      </c>
      <c r="Y127" s="126">
        <f t="shared" si="3"/>
        <v>0</v>
      </c>
      <c r="Z127" s="126">
        <f t="shared" si="3"/>
        <v>0</v>
      </c>
      <c r="AA127" s="126">
        <f t="shared" si="3"/>
        <v>0</v>
      </c>
      <c r="AB127" s="126">
        <f t="shared" si="3"/>
        <v>0</v>
      </c>
      <c r="AC127" s="126">
        <f t="shared" si="3"/>
        <v>0</v>
      </c>
      <c r="AD127" s="126">
        <f t="shared" si="3"/>
        <v>0</v>
      </c>
      <c r="AE127" s="126">
        <f t="shared" si="3"/>
        <v>0</v>
      </c>
      <c r="AF127" s="126">
        <f t="shared" si="3"/>
        <v>0</v>
      </c>
      <c r="AG127" s="126">
        <f t="shared" si="3"/>
        <v>0</v>
      </c>
      <c r="AH127" s="126">
        <f t="shared" si="3"/>
        <v>0</v>
      </c>
      <c r="AI127" s="126">
        <f t="shared" si="3"/>
        <v>0</v>
      </c>
      <c r="AJ127" s="126">
        <f t="shared" si="3"/>
        <v>0</v>
      </c>
      <c r="AK127" s="130"/>
      <c r="AL127" s="120"/>
      <c r="AM127" s="120"/>
      <c r="AN127" s="131" t="s">
        <v>153</v>
      </c>
      <c r="AO127" s="131" t="s">
        <v>154</v>
      </c>
    </row>
    <row r="129" spans="2:41" ht="13.5" customHeight="1">
      <c r="B129" s="127"/>
      <c r="C129" s="133" t="s">
        <v>137</v>
      </c>
      <c r="D129" s="134"/>
      <c r="E129" s="110"/>
      <c r="F129" s="135">
        <f t="shared" ref="F129:O138" si="4">COUNTIF(F$7:F$126,$C129)</f>
        <v>0</v>
      </c>
      <c r="G129" s="135">
        <f t="shared" si="4"/>
        <v>0</v>
      </c>
      <c r="H129" s="135">
        <f t="shared" si="4"/>
        <v>0</v>
      </c>
      <c r="I129" s="135">
        <f t="shared" si="4"/>
        <v>0</v>
      </c>
      <c r="J129" s="135">
        <f t="shared" si="4"/>
        <v>0</v>
      </c>
      <c r="K129" s="135">
        <f t="shared" ref="K129:K138" si="5">COUNTIF(K$7:K$126,$C129)</f>
        <v>1</v>
      </c>
      <c r="L129" s="135">
        <f t="shared" si="4"/>
        <v>0</v>
      </c>
      <c r="M129" s="135">
        <f t="shared" si="4"/>
        <v>0</v>
      </c>
      <c r="N129" s="135">
        <f t="shared" ref="N129:N138" si="6">COUNTIF(N$7:N$126,$C129)</f>
        <v>0</v>
      </c>
      <c r="O129" s="135">
        <f t="shared" si="4"/>
        <v>0</v>
      </c>
      <c r="P129" s="135">
        <f t="shared" ref="P129:P138" si="7">COUNTIF(P$7:P$126,$C129)</f>
        <v>0</v>
      </c>
      <c r="Q129" s="135">
        <f t="shared" ref="Q129:Y138" si="8">COUNTIF(Q$7:Q$126,$C129)</f>
        <v>0</v>
      </c>
      <c r="R129" s="135">
        <f t="shared" si="8"/>
        <v>1</v>
      </c>
      <c r="S129" s="135">
        <f t="shared" si="8"/>
        <v>0</v>
      </c>
      <c r="T129" s="135">
        <f t="shared" si="8"/>
        <v>0</v>
      </c>
      <c r="U129" s="135">
        <f t="shared" si="8"/>
        <v>0</v>
      </c>
      <c r="V129" s="135">
        <f t="shared" si="8"/>
        <v>5</v>
      </c>
      <c r="W129" s="136">
        <f t="shared" si="8"/>
        <v>0</v>
      </c>
      <c r="X129" s="136">
        <f t="shared" si="8"/>
        <v>0</v>
      </c>
      <c r="Y129" s="136">
        <f t="shared" si="8"/>
        <v>0</v>
      </c>
      <c r="Z129" s="136">
        <f t="shared" ref="Z129:Z138" si="9">COUNTIF(Z$7:Z$126,$C129)</f>
        <v>0</v>
      </c>
      <c r="AA129" s="136">
        <f t="shared" ref="AA129:AJ138" si="10">COUNTIF(AA$7:AA$126,$C129)</f>
        <v>0</v>
      </c>
      <c r="AB129" s="136">
        <f t="shared" si="10"/>
        <v>0</v>
      </c>
      <c r="AC129" s="136">
        <f t="shared" si="10"/>
        <v>0</v>
      </c>
      <c r="AD129" s="136">
        <f t="shared" si="10"/>
        <v>0</v>
      </c>
      <c r="AE129" s="136">
        <f t="shared" si="10"/>
        <v>0</v>
      </c>
      <c r="AF129" s="136">
        <f t="shared" si="10"/>
        <v>0</v>
      </c>
      <c r="AG129" s="136">
        <f t="shared" si="10"/>
        <v>0</v>
      </c>
      <c r="AH129" s="136">
        <f t="shared" si="10"/>
        <v>0</v>
      </c>
      <c r="AI129" s="136">
        <f t="shared" si="10"/>
        <v>0</v>
      </c>
      <c r="AJ129" s="136">
        <f t="shared" si="10"/>
        <v>0</v>
      </c>
      <c r="AK129" s="130"/>
      <c r="AN129" s="132"/>
      <c r="AO129" s="132"/>
    </row>
    <row r="130" spans="2:41" ht="13.5" customHeight="1">
      <c r="B130" s="127"/>
      <c r="C130" s="133" t="s">
        <v>13</v>
      </c>
      <c r="D130" s="134"/>
      <c r="E130" s="110"/>
      <c r="F130" s="136">
        <f t="shared" si="4"/>
        <v>0</v>
      </c>
      <c r="G130" s="136">
        <f t="shared" si="4"/>
        <v>0</v>
      </c>
      <c r="H130" s="136">
        <f t="shared" si="4"/>
        <v>5</v>
      </c>
      <c r="I130" s="136">
        <f t="shared" si="4"/>
        <v>5</v>
      </c>
      <c r="J130" s="136">
        <f t="shared" si="4"/>
        <v>5</v>
      </c>
      <c r="K130" s="136">
        <f t="shared" si="5"/>
        <v>4</v>
      </c>
      <c r="L130" s="136">
        <f t="shared" si="4"/>
        <v>5</v>
      </c>
      <c r="M130" s="136">
        <f t="shared" si="4"/>
        <v>0</v>
      </c>
      <c r="N130" s="136">
        <f t="shared" si="6"/>
        <v>0</v>
      </c>
      <c r="O130" s="136">
        <f t="shared" si="4"/>
        <v>5</v>
      </c>
      <c r="P130" s="136">
        <f t="shared" si="7"/>
        <v>5</v>
      </c>
      <c r="Q130" s="136">
        <f t="shared" si="8"/>
        <v>5</v>
      </c>
      <c r="R130" s="136">
        <f t="shared" si="8"/>
        <v>4</v>
      </c>
      <c r="S130" s="136">
        <f t="shared" si="8"/>
        <v>5</v>
      </c>
      <c r="T130" s="136">
        <f t="shared" si="8"/>
        <v>0</v>
      </c>
      <c r="U130" s="136">
        <f t="shared" si="8"/>
        <v>0</v>
      </c>
      <c r="V130" s="136">
        <f t="shared" si="8"/>
        <v>0</v>
      </c>
      <c r="W130" s="136">
        <f t="shared" si="8"/>
        <v>5</v>
      </c>
      <c r="X130" s="136">
        <f t="shared" si="8"/>
        <v>0</v>
      </c>
      <c r="Y130" s="136">
        <f t="shared" si="8"/>
        <v>0</v>
      </c>
      <c r="Z130" s="136">
        <f t="shared" si="9"/>
        <v>0</v>
      </c>
      <c r="AA130" s="136">
        <f t="shared" si="10"/>
        <v>0</v>
      </c>
      <c r="AB130" s="136">
        <f t="shared" si="10"/>
        <v>0</v>
      </c>
      <c r="AC130" s="136">
        <f t="shared" si="10"/>
        <v>0</v>
      </c>
      <c r="AD130" s="136">
        <f t="shared" si="10"/>
        <v>0</v>
      </c>
      <c r="AE130" s="136">
        <f t="shared" si="10"/>
        <v>0</v>
      </c>
      <c r="AF130" s="136">
        <f t="shared" si="10"/>
        <v>0</v>
      </c>
      <c r="AG130" s="136">
        <f t="shared" si="10"/>
        <v>0</v>
      </c>
      <c r="AH130" s="136">
        <f t="shared" si="10"/>
        <v>0</v>
      </c>
      <c r="AI130" s="136">
        <f t="shared" si="10"/>
        <v>0</v>
      </c>
      <c r="AJ130" s="136">
        <f t="shared" si="10"/>
        <v>0</v>
      </c>
      <c r="AK130" s="130"/>
      <c r="AN130" s="132"/>
      <c r="AO130" s="132"/>
    </row>
    <row r="131" spans="2:41" ht="13.5" customHeight="1">
      <c r="B131" s="127"/>
      <c r="C131" s="133" t="s">
        <v>14</v>
      </c>
      <c r="D131" s="134"/>
      <c r="E131" s="110"/>
      <c r="F131" s="136">
        <f t="shared" si="4"/>
        <v>4</v>
      </c>
      <c r="G131" s="136">
        <f t="shared" si="4"/>
        <v>0</v>
      </c>
      <c r="H131" s="136">
        <f t="shared" si="4"/>
        <v>0</v>
      </c>
      <c r="I131" s="136">
        <f t="shared" si="4"/>
        <v>0</v>
      </c>
      <c r="J131" s="136">
        <f t="shared" si="4"/>
        <v>0</v>
      </c>
      <c r="K131" s="136">
        <f t="shared" si="5"/>
        <v>0</v>
      </c>
      <c r="L131" s="136">
        <f t="shared" si="4"/>
        <v>0</v>
      </c>
      <c r="M131" s="136">
        <f t="shared" si="4"/>
        <v>1</v>
      </c>
      <c r="N131" s="136">
        <f t="shared" si="6"/>
        <v>4</v>
      </c>
      <c r="O131" s="136">
        <f t="shared" si="4"/>
        <v>0</v>
      </c>
      <c r="P131" s="136">
        <f t="shared" si="7"/>
        <v>0</v>
      </c>
      <c r="Q131" s="136">
        <f t="shared" si="8"/>
        <v>0</v>
      </c>
      <c r="R131" s="136">
        <f t="shared" si="8"/>
        <v>0</v>
      </c>
      <c r="S131" s="136">
        <f t="shared" si="8"/>
        <v>0</v>
      </c>
      <c r="T131" s="136">
        <f t="shared" si="8"/>
        <v>0</v>
      </c>
      <c r="U131" s="136">
        <f t="shared" si="8"/>
        <v>1</v>
      </c>
      <c r="V131" s="136">
        <f t="shared" si="8"/>
        <v>0</v>
      </c>
      <c r="W131" s="136">
        <f t="shared" si="8"/>
        <v>0</v>
      </c>
      <c r="X131" s="136">
        <f t="shared" si="8"/>
        <v>0</v>
      </c>
      <c r="Y131" s="136">
        <f t="shared" si="8"/>
        <v>0</v>
      </c>
      <c r="Z131" s="136">
        <f t="shared" si="9"/>
        <v>0</v>
      </c>
      <c r="AA131" s="136">
        <f t="shared" si="10"/>
        <v>0</v>
      </c>
      <c r="AB131" s="136">
        <f t="shared" si="10"/>
        <v>0</v>
      </c>
      <c r="AC131" s="136">
        <f t="shared" si="10"/>
        <v>0</v>
      </c>
      <c r="AD131" s="136">
        <f t="shared" si="10"/>
        <v>0</v>
      </c>
      <c r="AE131" s="136">
        <f t="shared" si="10"/>
        <v>0</v>
      </c>
      <c r="AF131" s="136">
        <f t="shared" si="10"/>
        <v>0</v>
      </c>
      <c r="AG131" s="136">
        <f t="shared" si="10"/>
        <v>0</v>
      </c>
      <c r="AH131" s="136">
        <f t="shared" si="10"/>
        <v>0</v>
      </c>
      <c r="AI131" s="136">
        <f t="shared" si="10"/>
        <v>0</v>
      </c>
      <c r="AJ131" s="136">
        <f t="shared" si="10"/>
        <v>0</v>
      </c>
      <c r="AK131" s="130"/>
      <c r="AN131" s="132"/>
      <c r="AO131" s="132"/>
    </row>
    <row r="132" spans="2:41" ht="13.5" customHeight="1">
      <c r="B132" s="127"/>
      <c r="C132" s="133" t="s">
        <v>143</v>
      </c>
      <c r="D132" s="134"/>
      <c r="E132" s="110"/>
      <c r="F132" s="136">
        <f t="shared" si="4"/>
        <v>0</v>
      </c>
      <c r="G132" s="136">
        <f t="shared" si="4"/>
        <v>0</v>
      </c>
      <c r="H132" s="136">
        <f t="shared" si="4"/>
        <v>0</v>
      </c>
      <c r="I132" s="136">
        <f t="shared" si="4"/>
        <v>0</v>
      </c>
      <c r="J132" s="136">
        <f t="shared" si="4"/>
        <v>0</v>
      </c>
      <c r="K132" s="136">
        <f t="shared" si="5"/>
        <v>0</v>
      </c>
      <c r="L132" s="136">
        <f t="shared" si="4"/>
        <v>0</v>
      </c>
      <c r="M132" s="136">
        <f t="shared" si="4"/>
        <v>0</v>
      </c>
      <c r="N132" s="136">
        <f t="shared" si="6"/>
        <v>0</v>
      </c>
      <c r="O132" s="136">
        <f t="shared" si="4"/>
        <v>0</v>
      </c>
      <c r="P132" s="136">
        <f t="shared" si="7"/>
        <v>0</v>
      </c>
      <c r="Q132" s="136">
        <f t="shared" si="8"/>
        <v>0</v>
      </c>
      <c r="R132" s="136">
        <f t="shared" si="8"/>
        <v>0</v>
      </c>
      <c r="S132" s="136">
        <f t="shared" si="8"/>
        <v>0</v>
      </c>
      <c r="T132" s="136">
        <f t="shared" si="8"/>
        <v>0</v>
      </c>
      <c r="U132" s="136">
        <f t="shared" si="8"/>
        <v>0</v>
      </c>
      <c r="V132" s="136">
        <f t="shared" si="8"/>
        <v>0</v>
      </c>
      <c r="W132" s="136">
        <f t="shared" si="8"/>
        <v>0</v>
      </c>
      <c r="X132" s="136">
        <f t="shared" si="8"/>
        <v>0</v>
      </c>
      <c r="Y132" s="136">
        <f t="shared" si="8"/>
        <v>0</v>
      </c>
      <c r="Z132" s="136">
        <f t="shared" si="9"/>
        <v>0</v>
      </c>
      <c r="AA132" s="136">
        <f t="shared" si="10"/>
        <v>0</v>
      </c>
      <c r="AB132" s="136">
        <f t="shared" si="10"/>
        <v>0</v>
      </c>
      <c r="AC132" s="136">
        <f t="shared" si="10"/>
        <v>0</v>
      </c>
      <c r="AD132" s="136">
        <f t="shared" si="10"/>
        <v>0</v>
      </c>
      <c r="AE132" s="136">
        <f t="shared" si="10"/>
        <v>0</v>
      </c>
      <c r="AF132" s="136">
        <f t="shared" si="10"/>
        <v>0</v>
      </c>
      <c r="AG132" s="136">
        <f t="shared" si="10"/>
        <v>0</v>
      </c>
      <c r="AH132" s="136">
        <f t="shared" si="10"/>
        <v>0</v>
      </c>
      <c r="AI132" s="136">
        <f t="shared" si="10"/>
        <v>0</v>
      </c>
      <c r="AJ132" s="136">
        <f t="shared" si="10"/>
        <v>0</v>
      </c>
      <c r="AK132" s="130"/>
      <c r="AN132" s="132"/>
      <c r="AO132" s="132"/>
    </row>
    <row r="133" spans="2:41" ht="13.5" customHeight="1">
      <c r="B133" s="127"/>
      <c r="C133" s="133" t="s">
        <v>145</v>
      </c>
      <c r="D133" s="134"/>
      <c r="E133" s="110"/>
      <c r="F133" s="136">
        <f t="shared" si="4"/>
        <v>0</v>
      </c>
      <c r="G133" s="136">
        <f t="shared" si="4"/>
        <v>0</v>
      </c>
      <c r="H133" s="136">
        <f t="shared" si="4"/>
        <v>0</v>
      </c>
      <c r="I133" s="136">
        <f t="shared" si="4"/>
        <v>0</v>
      </c>
      <c r="J133" s="136">
        <f t="shared" si="4"/>
        <v>0</v>
      </c>
      <c r="K133" s="136">
        <f t="shared" si="5"/>
        <v>0</v>
      </c>
      <c r="L133" s="136">
        <f t="shared" si="4"/>
        <v>0</v>
      </c>
      <c r="M133" s="136">
        <f t="shared" si="4"/>
        <v>0</v>
      </c>
      <c r="N133" s="136">
        <f t="shared" si="6"/>
        <v>0</v>
      </c>
      <c r="O133" s="136">
        <f t="shared" si="4"/>
        <v>0</v>
      </c>
      <c r="P133" s="136">
        <f t="shared" si="7"/>
        <v>0</v>
      </c>
      <c r="Q133" s="136">
        <f t="shared" si="8"/>
        <v>0</v>
      </c>
      <c r="R133" s="136">
        <f t="shared" si="8"/>
        <v>0</v>
      </c>
      <c r="S133" s="136">
        <f t="shared" si="8"/>
        <v>0</v>
      </c>
      <c r="T133" s="136">
        <f t="shared" si="8"/>
        <v>0</v>
      </c>
      <c r="U133" s="136">
        <f t="shared" si="8"/>
        <v>0</v>
      </c>
      <c r="V133" s="136">
        <f t="shared" si="8"/>
        <v>0</v>
      </c>
      <c r="W133" s="136">
        <f t="shared" si="8"/>
        <v>0</v>
      </c>
      <c r="X133" s="136">
        <f t="shared" si="8"/>
        <v>0</v>
      </c>
      <c r="Y133" s="136">
        <f t="shared" si="8"/>
        <v>0</v>
      </c>
      <c r="Z133" s="136">
        <f t="shared" si="9"/>
        <v>0</v>
      </c>
      <c r="AA133" s="136">
        <f t="shared" si="10"/>
        <v>0</v>
      </c>
      <c r="AB133" s="136">
        <f t="shared" si="10"/>
        <v>0</v>
      </c>
      <c r="AC133" s="136">
        <f t="shared" si="10"/>
        <v>0</v>
      </c>
      <c r="AD133" s="136">
        <f t="shared" si="10"/>
        <v>0</v>
      </c>
      <c r="AE133" s="136">
        <f t="shared" si="10"/>
        <v>0</v>
      </c>
      <c r="AF133" s="136">
        <f t="shared" si="10"/>
        <v>0</v>
      </c>
      <c r="AG133" s="136">
        <f t="shared" si="10"/>
        <v>0</v>
      </c>
      <c r="AH133" s="136">
        <f t="shared" si="10"/>
        <v>0</v>
      </c>
      <c r="AI133" s="136">
        <f t="shared" si="10"/>
        <v>0</v>
      </c>
      <c r="AJ133" s="136">
        <f t="shared" si="10"/>
        <v>0</v>
      </c>
      <c r="AK133" s="130"/>
      <c r="AN133" s="132"/>
      <c r="AO133" s="132"/>
    </row>
    <row r="134" spans="2:41" ht="13.5" customHeight="1">
      <c r="B134" s="127"/>
      <c r="C134" s="133" t="s">
        <v>146</v>
      </c>
      <c r="D134" s="134"/>
      <c r="E134" s="110"/>
      <c r="F134" s="136">
        <f t="shared" si="4"/>
        <v>0</v>
      </c>
      <c r="G134" s="136">
        <f t="shared" si="4"/>
        <v>0</v>
      </c>
      <c r="H134" s="136">
        <f t="shared" si="4"/>
        <v>0</v>
      </c>
      <c r="I134" s="136">
        <f t="shared" si="4"/>
        <v>0</v>
      </c>
      <c r="J134" s="136">
        <f t="shared" si="4"/>
        <v>0</v>
      </c>
      <c r="K134" s="136">
        <f t="shared" si="5"/>
        <v>0</v>
      </c>
      <c r="L134" s="136">
        <f t="shared" si="4"/>
        <v>0</v>
      </c>
      <c r="M134" s="136">
        <f t="shared" si="4"/>
        <v>0</v>
      </c>
      <c r="N134" s="136">
        <f t="shared" si="6"/>
        <v>0</v>
      </c>
      <c r="O134" s="136">
        <f t="shared" si="4"/>
        <v>0</v>
      </c>
      <c r="P134" s="136">
        <f t="shared" si="7"/>
        <v>0</v>
      </c>
      <c r="Q134" s="136">
        <f t="shared" si="8"/>
        <v>0</v>
      </c>
      <c r="R134" s="136">
        <f t="shared" si="8"/>
        <v>0</v>
      </c>
      <c r="S134" s="136">
        <f t="shared" si="8"/>
        <v>0</v>
      </c>
      <c r="T134" s="136">
        <f t="shared" si="8"/>
        <v>0</v>
      </c>
      <c r="U134" s="136">
        <f t="shared" si="8"/>
        <v>0</v>
      </c>
      <c r="V134" s="136">
        <f t="shared" si="8"/>
        <v>0</v>
      </c>
      <c r="W134" s="136">
        <f t="shared" si="8"/>
        <v>0</v>
      </c>
      <c r="X134" s="136">
        <f t="shared" si="8"/>
        <v>0</v>
      </c>
      <c r="Y134" s="136">
        <f t="shared" si="8"/>
        <v>0</v>
      </c>
      <c r="Z134" s="136">
        <f t="shared" si="9"/>
        <v>0</v>
      </c>
      <c r="AA134" s="136">
        <f t="shared" si="10"/>
        <v>0</v>
      </c>
      <c r="AB134" s="136">
        <f t="shared" si="10"/>
        <v>0</v>
      </c>
      <c r="AC134" s="136">
        <f t="shared" si="10"/>
        <v>0</v>
      </c>
      <c r="AD134" s="136">
        <f t="shared" si="10"/>
        <v>0</v>
      </c>
      <c r="AE134" s="136">
        <f t="shared" si="10"/>
        <v>0</v>
      </c>
      <c r="AF134" s="136">
        <f t="shared" si="10"/>
        <v>0</v>
      </c>
      <c r="AG134" s="136">
        <f t="shared" si="10"/>
        <v>0</v>
      </c>
      <c r="AH134" s="136">
        <f t="shared" si="10"/>
        <v>0</v>
      </c>
      <c r="AI134" s="136">
        <f t="shared" si="10"/>
        <v>0</v>
      </c>
      <c r="AJ134" s="136">
        <f t="shared" si="10"/>
        <v>0</v>
      </c>
      <c r="AK134" s="130"/>
      <c r="AN134" s="132"/>
      <c r="AO134" s="132"/>
    </row>
    <row r="135" spans="2:41" ht="13.5" customHeight="1">
      <c r="B135" s="127"/>
      <c r="C135" s="133" t="s">
        <v>148</v>
      </c>
      <c r="D135" s="134"/>
      <c r="E135" s="110"/>
      <c r="F135" s="136">
        <f t="shared" si="4"/>
        <v>0</v>
      </c>
      <c r="G135" s="136">
        <f t="shared" si="4"/>
        <v>0</v>
      </c>
      <c r="H135" s="136">
        <f t="shared" si="4"/>
        <v>0</v>
      </c>
      <c r="I135" s="136">
        <f t="shared" si="4"/>
        <v>0</v>
      </c>
      <c r="J135" s="136">
        <f t="shared" si="4"/>
        <v>0</v>
      </c>
      <c r="K135" s="136">
        <f t="shared" si="5"/>
        <v>0</v>
      </c>
      <c r="L135" s="136">
        <f t="shared" si="4"/>
        <v>0</v>
      </c>
      <c r="M135" s="136">
        <f t="shared" si="4"/>
        <v>0</v>
      </c>
      <c r="N135" s="136">
        <f t="shared" si="6"/>
        <v>0</v>
      </c>
      <c r="O135" s="136">
        <f t="shared" si="4"/>
        <v>0</v>
      </c>
      <c r="P135" s="136">
        <f t="shared" si="7"/>
        <v>0</v>
      </c>
      <c r="Q135" s="136">
        <f t="shared" si="8"/>
        <v>0</v>
      </c>
      <c r="R135" s="136">
        <f t="shared" si="8"/>
        <v>0</v>
      </c>
      <c r="S135" s="136">
        <f t="shared" si="8"/>
        <v>0</v>
      </c>
      <c r="T135" s="136">
        <f t="shared" si="8"/>
        <v>0</v>
      </c>
      <c r="U135" s="136">
        <f t="shared" si="8"/>
        <v>0</v>
      </c>
      <c r="V135" s="136">
        <f t="shared" si="8"/>
        <v>0</v>
      </c>
      <c r="W135" s="136">
        <f t="shared" si="8"/>
        <v>0</v>
      </c>
      <c r="X135" s="136">
        <f t="shared" si="8"/>
        <v>0</v>
      </c>
      <c r="Y135" s="136">
        <f t="shared" si="8"/>
        <v>0</v>
      </c>
      <c r="Z135" s="136">
        <f t="shared" si="9"/>
        <v>0</v>
      </c>
      <c r="AA135" s="136">
        <f t="shared" si="10"/>
        <v>0</v>
      </c>
      <c r="AB135" s="136">
        <f t="shared" si="10"/>
        <v>0</v>
      </c>
      <c r="AC135" s="136">
        <f t="shared" si="10"/>
        <v>0</v>
      </c>
      <c r="AD135" s="136">
        <f t="shared" si="10"/>
        <v>0</v>
      </c>
      <c r="AE135" s="136">
        <f t="shared" si="10"/>
        <v>0</v>
      </c>
      <c r="AF135" s="136">
        <f t="shared" si="10"/>
        <v>0</v>
      </c>
      <c r="AG135" s="136">
        <f t="shared" si="10"/>
        <v>0</v>
      </c>
      <c r="AH135" s="136">
        <f t="shared" si="10"/>
        <v>0</v>
      </c>
      <c r="AI135" s="136">
        <f t="shared" si="10"/>
        <v>0</v>
      </c>
      <c r="AJ135" s="136">
        <f t="shared" si="10"/>
        <v>0</v>
      </c>
      <c r="AK135" s="130"/>
      <c r="AN135" s="132"/>
      <c r="AO135" s="132"/>
    </row>
    <row r="136" spans="2:41" ht="13.5" customHeight="1">
      <c r="B136" s="127"/>
      <c r="C136" s="133" t="s">
        <v>149</v>
      </c>
      <c r="D136" s="134"/>
      <c r="E136" s="110"/>
      <c r="F136" s="136">
        <f t="shared" si="4"/>
        <v>0</v>
      </c>
      <c r="G136" s="136">
        <f t="shared" si="4"/>
        <v>0</v>
      </c>
      <c r="H136" s="136">
        <f t="shared" si="4"/>
        <v>0</v>
      </c>
      <c r="I136" s="136">
        <f t="shared" si="4"/>
        <v>0</v>
      </c>
      <c r="J136" s="136">
        <f t="shared" si="4"/>
        <v>0</v>
      </c>
      <c r="K136" s="136">
        <f t="shared" si="5"/>
        <v>0</v>
      </c>
      <c r="L136" s="136">
        <f t="shared" si="4"/>
        <v>0</v>
      </c>
      <c r="M136" s="136">
        <f t="shared" si="4"/>
        <v>0</v>
      </c>
      <c r="N136" s="136">
        <f t="shared" si="6"/>
        <v>0</v>
      </c>
      <c r="O136" s="136">
        <f t="shared" si="4"/>
        <v>0</v>
      </c>
      <c r="P136" s="136">
        <f t="shared" si="7"/>
        <v>0</v>
      </c>
      <c r="Q136" s="136">
        <f t="shared" si="8"/>
        <v>0</v>
      </c>
      <c r="R136" s="136">
        <f t="shared" si="8"/>
        <v>0</v>
      </c>
      <c r="S136" s="136">
        <f t="shared" si="8"/>
        <v>0</v>
      </c>
      <c r="T136" s="136">
        <f t="shared" si="8"/>
        <v>0</v>
      </c>
      <c r="U136" s="136">
        <f t="shared" si="8"/>
        <v>0</v>
      </c>
      <c r="V136" s="136">
        <f t="shared" si="8"/>
        <v>0</v>
      </c>
      <c r="W136" s="136">
        <f t="shared" si="8"/>
        <v>0</v>
      </c>
      <c r="X136" s="136">
        <f t="shared" si="8"/>
        <v>0</v>
      </c>
      <c r="Y136" s="136">
        <f t="shared" si="8"/>
        <v>0</v>
      </c>
      <c r="Z136" s="136">
        <f t="shared" si="9"/>
        <v>0</v>
      </c>
      <c r="AA136" s="136">
        <f t="shared" si="10"/>
        <v>0</v>
      </c>
      <c r="AB136" s="136">
        <f t="shared" si="10"/>
        <v>0</v>
      </c>
      <c r="AC136" s="136">
        <f t="shared" si="10"/>
        <v>0</v>
      </c>
      <c r="AD136" s="136">
        <f t="shared" si="10"/>
        <v>0</v>
      </c>
      <c r="AE136" s="136">
        <f t="shared" si="10"/>
        <v>0</v>
      </c>
      <c r="AF136" s="136">
        <f t="shared" si="10"/>
        <v>0</v>
      </c>
      <c r="AG136" s="136">
        <f t="shared" si="10"/>
        <v>0</v>
      </c>
      <c r="AH136" s="136">
        <f t="shared" si="10"/>
        <v>0</v>
      </c>
      <c r="AI136" s="136">
        <f t="shared" si="10"/>
        <v>0</v>
      </c>
      <c r="AJ136" s="136">
        <f t="shared" si="10"/>
        <v>0</v>
      </c>
      <c r="AK136" s="130"/>
      <c r="AN136" s="132"/>
      <c r="AO136" s="132"/>
    </row>
    <row r="137" spans="2:41" ht="13.5" customHeight="1">
      <c r="B137" s="127"/>
      <c r="C137" s="133" t="s">
        <v>150</v>
      </c>
      <c r="D137" s="134"/>
      <c r="E137" s="110"/>
      <c r="F137" s="136">
        <f t="shared" si="4"/>
        <v>0</v>
      </c>
      <c r="G137" s="136">
        <f t="shared" si="4"/>
        <v>0</v>
      </c>
      <c r="H137" s="136">
        <f t="shared" si="4"/>
        <v>0</v>
      </c>
      <c r="I137" s="136">
        <f t="shared" si="4"/>
        <v>0</v>
      </c>
      <c r="J137" s="136">
        <f t="shared" si="4"/>
        <v>0</v>
      </c>
      <c r="K137" s="136">
        <f t="shared" si="5"/>
        <v>0</v>
      </c>
      <c r="L137" s="136">
        <f t="shared" si="4"/>
        <v>0</v>
      </c>
      <c r="M137" s="136">
        <f t="shared" si="4"/>
        <v>0</v>
      </c>
      <c r="N137" s="136">
        <f t="shared" si="6"/>
        <v>0</v>
      </c>
      <c r="O137" s="136">
        <f t="shared" si="4"/>
        <v>0</v>
      </c>
      <c r="P137" s="136">
        <f t="shared" si="7"/>
        <v>0</v>
      </c>
      <c r="Q137" s="136">
        <f t="shared" si="8"/>
        <v>0</v>
      </c>
      <c r="R137" s="136">
        <f t="shared" si="8"/>
        <v>0</v>
      </c>
      <c r="S137" s="136">
        <f t="shared" si="8"/>
        <v>0</v>
      </c>
      <c r="T137" s="136">
        <f t="shared" si="8"/>
        <v>0</v>
      </c>
      <c r="U137" s="136">
        <f t="shared" si="8"/>
        <v>0</v>
      </c>
      <c r="V137" s="136">
        <f t="shared" si="8"/>
        <v>0</v>
      </c>
      <c r="W137" s="136">
        <f t="shared" si="8"/>
        <v>0</v>
      </c>
      <c r="X137" s="136">
        <f t="shared" si="8"/>
        <v>0</v>
      </c>
      <c r="Y137" s="136">
        <f t="shared" si="8"/>
        <v>0</v>
      </c>
      <c r="Z137" s="136">
        <f t="shared" si="9"/>
        <v>0</v>
      </c>
      <c r="AA137" s="136">
        <f t="shared" si="10"/>
        <v>0</v>
      </c>
      <c r="AB137" s="136">
        <f t="shared" si="10"/>
        <v>0</v>
      </c>
      <c r="AC137" s="136">
        <f t="shared" si="10"/>
        <v>0</v>
      </c>
      <c r="AD137" s="136">
        <f t="shared" si="10"/>
        <v>0</v>
      </c>
      <c r="AE137" s="136">
        <f t="shared" si="10"/>
        <v>0</v>
      </c>
      <c r="AF137" s="136">
        <f t="shared" si="10"/>
        <v>0</v>
      </c>
      <c r="AG137" s="136">
        <f t="shared" si="10"/>
        <v>0</v>
      </c>
      <c r="AH137" s="136">
        <f t="shared" si="10"/>
        <v>0</v>
      </c>
      <c r="AI137" s="136">
        <f t="shared" si="10"/>
        <v>0</v>
      </c>
      <c r="AJ137" s="136">
        <f t="shared" si="10"/>
        <v>0</v>
      </c>
      <c r="AK137" s="130"/>
      <c r="AN137" s="132"/>
      <c r="AO137" s="132"/>
    </row>
    <row r="138" spans="2:41" ht="13.5" customHeight="1">
      <c r="B138" s="127"/>
      <c r="C138" s="133" t="s">
        <v>151</v>
      </c>
      <c r="D138" s="134"/>
      <c r="E138" s="110"/>
      <c r="F138" s="136">
        <f t="shared" si="4"/>
        <v>0</v>
      </c>
      <c r="G138" s="136">
        <f t="shared" si="4"/>
        <v>0</v>
      </c>
      <c r="H138" s="136">
        <f t="shared" si="4"/>
        <v>0</v>
      </c>
      <c r="I138" s="136">
        <f t="shared" si="4"/>
        <v>0</v>
      </c>
      <c r="J138" s="136">
        <f t="shared" si="4"/>
        <v>0</v>
      </c>
      <c r="K138" s="136">
        <f t="shared" si="5"/>
        <v>0</v>
      </c>
      <c r="L138" s="136">
        <f t="shared" si="4"/>
        <v>0</v>
      </c>
      <c r="M138" s="136">
        <f t="shared" si="4"/>
        <v>0</v>
      </c>
      <c r="N138" s="136">
        <f t="shared" si="6"/>
        <v>0</v>
      </c>
      <c r="O138" s="136">
        <f t="shared" si="4"/>
        <v>0</v>
      </c>
      <c r="P138" s="136">
        <f t="shared" si="7"/>
        <v>0</v>
      </c>
      <c r="Q138" s="136">
        <f t="shared" si="8"/>
        <v>0</v>
      </c>
      <c r="R138" s="136">
        <f t="shared" si="8"/>
        <v>0</v>
      </c>
      <c r="S138" s="136">
        <f t="shared" si="8"/>
        <v>0</v>
      </c>
      <c r="T138" s="136">
        <f t="shared" si="8"/>
        <v>0</v>
      </c>
      <c r="U138" s="136">
        <f t="shared" si="8"/>
        <v>0</v>
      </c>
      <c r="V138" s="136">
        <f t="shared" si="8"/>
        <v>0</v>
      </c>
      <c r="W138" s="136">
        <f t="shared" si="8"/>
        <v>0</v>
      </c>
      <c r="X138" s="136">
        <f t="shared" si="8"/>
        <v>0</v>
      </c>
      <c r="Y138" s="136">
        <f t="shared" si="8"/>
        <v>0</v>
      </c>
      <c r="Z138" s="136">
        <f t="shared" si="9"/>
        <v>0</v>
      </c>
      <c r="AA138" s="136">
        <f t="shared" si="10"/>
        <v>0</v>
      </c>
      <c r="AB138" s="136">
        <f t="shared" si="10"/>
        <v>0</v>
      </c>
      <c r="AC138" s="136">
        <f t="shared" si="10"/>
        <v>0</v>
      </c>
      <c r="AD138" s="136">
        <f t="shared" si="10"/>
        <v>0</v>
      </c>
      <c r="AE138" s="136">
        <f t="shared" si="10"/>
        <v>0</v>
      </c>
      <c r="AF138" s="136">
        <f t="shared" si="10"/>
        <v>0</v>
      </c>
      <c r="AG138" s="136">
        <f t="shared" si="10"/>
        <v>0</v>
      </c>
      <c r="AH138" s="136">
        <f t="shared" si="10"/>
        <v>0</v>
      </c>
      <c r="AI138" s="136">
        <f t="shared" si="10"/>
        <v>0</v>
      </c>
      <c r="AJ138" s="136">
        <f t="shared" si="10"/>
        <v>0</v>
      </c>
      <c r="AK138" s="130"/>
      <c r="AN138" s="132"/>
      <c r="AO138" s="132"/>
    </row>
    <row r="139" spans="2:41" ht="13.5" customHeight="1">
      <c r="B139" s="127"/>
      <c r="C139" s="137"/>
      <c r="D139" s="137"/>
      <c r="E139" s="110"/>
      <c r="F139" s="138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  <c r="AJ139" s="128"/>
      <c r="AK139" s="130"/>
      <c r="AN139" s="132"/>
      <c r="AO139" s="132"/>
    </row>
    <row r="140" spans="2:41" ht="21.75" customHeight="1">
      <c r="B140" s="127"/>
      <c r="C140" s="139" t="s">
        <v>155</v>
      </c>
      <c r="D140" s="140"/>
      <c r="E140" s="127"/>
      <c r="F140" s="141">
        <f t="shared" ref="F140:AJ140" si="11">+F129+F130+F131+F135</f>
        <v>4</v>
      </c>
      <c r="G140" s="141">
        <f t="shared" si="11"/>
        <v>0</v>
      </c>
      <c r="H140" s="141">
        <f t="shared" si="11"/>
        <v>5</v>
      </c>
      <c r="I140" s="141">
        <f t="shared" si="11"/>
        <v>5</v>
      </c>
      <c r="J140" s="141">
        <f t="shared" si="11"/>
        <v>5</v>
      </c>
      <c r="K140" s="141">
        <f t="shared" si="11"/>
        <v>5</v>
      </c>
      <c r="L140" s="141">
        <f t="shared" si="11"/>
        <v>5</v>
      </c>
      <c r="M140" s="141">
        <f t="shared" si="11"/>
        <v>1</v>
      </c>
      <c r="N140" s="141">
        <f t="shared" si="11"/>
        <v>4</v>
      </c>
      <c r="O140" s="141">
        <f t="shared" si="11"/>
        <v>5</v>
      </c>
      <c r="P140" s="141">
        <f t="shared" si="11"/>
        <v>5</v>
      </c>
      <c r="Q140" s="141">
        <f t="shared" si="11"/>
        <v>5</v>
      </c>
      <c r="R140" s="141">
        <f t="shared" si="11"/>
        <v>5</v>
      </c>
      <c r="S140" s="141">
        <f t="shared" si="11"/>
        <v>5</v>
      </c>
      <c r="T140" s="141">
        <f t="shared" si="11"/>
        <v>0</v>
      </c>
      <c r="U140" s="141">
        <f t="shared" si="11"/>
        <v>1</v>
      </c>
      <c r="V140" s="141">
        <f t="shared" si="11"/>
        <v>5</v>
      </c>
      <c r="W140" s="141">
        <f t="shared" si="11"/>
        <v>5</v>
      </c>
      <c r="X140" s="141">
        <f t="shared" si="11"/>
        <v>0</v>
      </c>
      <c r="Y140" s="141">
        <f t="shared" si="11"/>
        <v>0</v>
      </c>
      <c r="Z140" s="141">
        <f t="shared" si="11"/>
        <v>0</v>
      </c>
      <c r="AA140" s="141">
        <f t="shared" si="11"/>
        <v>0</v>
      </c>
      <c r="AB140" s="141">
        <f t="shared" si="11"/>
        <v>0</v>
      </c>
      <c r="AC140" s="141">
        <f t="shared" si="11"/>
        <v>0</v>
      </c>
      <c r="AD140" s="141">
        <f t="shared" si="11"/>
        <v>0</v>
      </c>
      <c r="AE140" s="141">
        <f t="shared" si="11"/>
        <v>0</v>
      </c>
      <c r="AF140" s="141">
        <f t="shared" si="11"/>
        <v>0</v>
      </c>
      <c r="AG140" s="141">
        <f t="shared" si="11"/>
        <v>0</v>
      </c>
      <c r="AH140" s="141">
        <f t="shared" si="11"/>
        <v>0</v>
      </c>
      <c r="AI140" s="141">
        <f t="shared" si="11"/>
        <v>0</v>
      </c>
      <c r="AJ140" s="141">
        <f t="shared" si="11"/>
        <v>0</v>
      </c>
      <c r="AK140" s="130"/>
      <c r="AM140" s="153">
        <v>0.5</v>
      </c>
      <c r="AN140" s="154"/>
      <c r="AO140" s="154"/>
    </row>
    <row r="141" spans="2:41" ht="21.75" customHeight="1">
      <c r="B141" s="633"/>
      <c r="C141" s="142" t="s">
        <v>156</v>
      </c>
      <c r="D141" s="143"/>
      <c r="E141" s="127"/>
      <c r="F141" s="144">
        <f t="shared" ref="F141:AJ141" si="12">SUM(F129:F138)-F140</f>
        <v>0</v>
      </c>
      <c r="G141" s="144">
        <f t="shared" si="12"/>
        <v>0</v>
      </c>
      <c r="H141" s="144">
        <f t="shared" si="12"/>
        <v>0</v>
      </c>
      <c r="I141" s="144">
        <f t="shared" si="12"/>
        <v>0</v>
      </c>
      <c r="J141" s="144">
        <f t="shared" si="12"/>
        <v>0</v>
      </c>
      <c r="K141" s="144">
        <f t="shared" si="12"/>
        <v>0</v>
      </c>
      <c r="L141" s="144">
        <f t="shared" si="12"/>
        <v>0</v>
      </c>
      <c r="M141" s="144">
        <f t="shared" si="12"/>
        <v>0</v>
      </c>
      <c r="N141" s="144">
        <f t="shared" si="12"/>
        <v>0</v>
      </c>
      <c r="O141" s="144">
        <f t="shared" si="12"/>
        <v>0</v>
      </c>
      <c r="P141" s="144">
        <f t="shared" si="12"/>
        <v>0</v>
      </c>
      <c r="Q141" s="144">
        <f t="shared" si="12"/>
        <v>0</v>
      </c>
      <c r="R141" s="144">
        <f t="shared" si="12"/>
        <v>0</v>
      </c>
      <c r="S141" s="144">
        <f t="shared" si="12"/>
        <v>0</v>
      </c>
      <c r="T141" s="144">
        <f t="shared" si="12"/>
        <v>0</v>
      </c>
      <c r="U141" s="144">
        <f t="shared" si="12"/>
        <v>0</v>
      </c>
      <c r="V141" s="144">
        <f t="shared" si="12"/>
        <v>0</v>
      </c>
      <c r="W141" s="144">
        <f t="shared" si="12"/>
        <v>0</v>
      </c>
      <c r="X141" s="144">
        <f t="shared" si="12"/>
        <v>0</v>
      </c>
      <c r="Y141" s="144">
        <f t="shared" si="12"/>
        <v>0</v>
      </c>
      <c r="Z141" s="144">
        <f t="shared" si="12"/>
        <v>0</v>
      </c>
      <c r="AA141" s="144">
        <f t="shared" si="12"/>
        <v>0</v>
      </c>
      <c r="AB141" s="144">
        <f t="shared" si="12"/>
        <v>0</v>
      </c>
      <c r="AC141" s="144">
        <f t="shared" si="12"/>
        <v>0</v>
      </c>
      <c r="AD141" s="144">
        <f t="shared" si="12"/>
        <v>0</v>
      </c>
      <c r="AE141" s="144">
        <f t="shared" si="12"/>
        <v>0</v>
      </c>
      <c r="AF141" s="144">
        <f t="shared" si="12"/>
        <v>0</v>
      </c>
      <c r="AG141" s="144">
        <f t="shared" si="12"/>
        <v>0</v>
      </c>
      <c r="AH141" s="144">
        <f t="shared" si="12"/>
        <v>0</v>
      </c>
      <c r="AI141" s="144">
        <f t="shared" si="12"/>
        <v>0</v>
      </c>
      <c r="AJ141" s="144">
        <f t="shared" si="12"/>
        <v>0</v>
      </c>
      <c r="AK141" s="130"/>
      <c r="AM141" s="153">
        <v>0.51041666666666696</v>
      </c>
      <c r="AN141" s="154"/>
      <c r="AO141" s="154"/>
    </row>
    <row r="142" spans="2:41" ht="13.5" hidden="1" customHeight="1">
      <c r="B142" s="633"/>
      <c r="C142" s="145" t="s">
        <v>157</v>
      </c>
      <c r="D142" s="146"/>
      <c r="E142" s="91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23"/>
      <c r="AB142" s="623"/>
      <c r="AC142" s="623"/>
      <c r="AD142" s="623"/>
      <c r="AE142" s="623"/>
      <c r="AF142" s="623"/>
      <c r="AG142" s="623"/>
      <c r="AH142" s="623"/>
      <c r="AI142" s="623"/>
      <c r="AJ142" s="623"/>
      <c r="AK142" s="155"/>
      <c r="AM142" s="625">
        <v>0.52083333333333304</v>
      </c>
      <c r="AN142" s="622"/>
      <c r="AO142" s="622"/>
    </row>
    <row r="143" spans="2:41" ht="13.5" hidden="1" customHeight="1">
      <c r="B143" s="91"/>
      <c r="C143" s="147"/>
      <c r="D143" s="148"/>
      <c r="E143" s="91"/>
      <c r="F143" s="623"/>
      <c r="G143" s="623"/>
      <c r="H143" s="623"/>
      <c r="I143" s="623"/>
      <c r="J143" s="623"/>
      <c r="K143" s="623"/>
      <c r="L143" s="623"/>
      <c r="M143" s="623"/>
      <c r="N143" s="623"/>
      <c r="O143" s="623"/>
      <c r="P143" s="623"/>
      <c r="Q143" s="623"/>
      <c r="R143" s="623"/>
      <c r="S143" s="623"/>
      <c r="T143" s="623"/>
      <c r="U143" s="623"/>
      <c r="V143" s="623"/>
      <c r="W143" s="623"/>
      <c r="X143" s="623"/>
      <c r="Y143" s="623"/>
      <c r="Z143" s="623"/>
      <c r="AA143" s="623"/>
      <c r="AB143" s="623"/>
      <c r="AC143" s="623"/>
      <c r="AD143" s="623"/>
      <c r="AE143" s="623"/>
      <c r="AF143" s="623"/>
      <c r="AG143" s="623"/>
      <c r="AH143" s="623"/>
      <c r="AI143" s="623"/>
      <c r="AJ143" s="623"/>
      <c r="AK143" s="155"/>
      <c r="AM143" s="625"/>
      <c r="AN143" s="622"/>
      <c r="AO143" s="622"/>
    </row>
    <row r="144" spans="2:41">
      <c r="B144" s="91"/>
      <c r="C144" s="149"/>
      <c r="D144" s="148"/>
      <c r="E144" s="91"/>
      <c r="F144" s="624"/>
      <c r="G144" s="624"/>
      <c r="H144" s="624"/>
      <c r="I144" s="624"/>
      <c r="J144" s="624"/>
      <c r="K144" s="624"/>
      <c r="L144" s="624"/>
      <c r="M144" s="624"/>
      <c r="N144" s="624"/>
      <c r="O144" s="624"/>
      <c r="P144" s="624"/>
      <c r="Q144" s="624"/>
      <c r="R144" s="624"/>
      <c r="S144" s="624"/>
      <c r="T144" s="624"/>
      <c r="U144" s="624"/>
      <c r="V144" s="624"/>
      <c r="W144" s="624"/>
      <c r="X144" s="624"/>
      <c r="Y144" s="624"/>
      <c r="Z144" s="624"/>
      <c r="AA144" s="624"/>
      <c r="AB144" s="624"/>
      <c r="AC144" s="624"/>
      <c r="AD144" s="624"/>
      <c r="AE144" s="624"/>
      <c r="AF144" s="624"/>
      <c r="AG144" s="624"/>
      <c r="AH144" s="624"/>
      <c r="AI144" s="624"/>
      <c r="AJ144" s="624"/>
      <c r="AK144" s="127"/>
    </row>
    <row r="145" spans="3:37">
      <c r="C145" s="148"/>
      <c r="D145" s="148"/>
      <c r="E145" s="91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24"/>
      <c r="AB145" s="624"/>
      <c r="AC145" s="624"/>
      <c r="AD145" s="624"/>
      <c r="AE145" s="624"/>
      <c r="AF145" s="624"/>
      <c r="AG145" s="624"/>
      <c r="AH145" s="624"/>
      <c r="AI145" s="624"/>
      <c r="AJ145" s="624"/>
      <c r="AK145" s="127"/>
    </row>
    <row r="146" spans="3:37">
      <c r="C146" s="150" t="s">
        <v>158</v>
      </c>
      <c r="D146" s="151"/>
      <c r="E146" s="91"/>
      <c r="F146" s="152">
        <f t="shared" ref="F146:AJ146" si="13">IF(F130+F131&gt;0,0,F140*8)</f>
        <v>0</v>
      </c>
      <c r="G146" s="152">
        <f t="shared" si="13"/>
        <v>0</v>
      </c>
      <c r="H146" s="152">
        <f t="shared" si="13"/>
        <v>0</v>
      </c>
      <c r="I146" s="152">
        <f t="shared" si="13"/>
        <v>0</v>
      </c>
      <c r="J146" s="152">
        <f t="shared" si="13"/>
        <v>0</v>
      </c>
      <c r="K146" s="152">
        <f t="shared" si="13"/>
        <v>0</v>
      </c>
      <c r="L146" s="152">
        <f t="shared" si="13"/>
        <v>0</v>
      </c>
      <c r="M146" s="152">
        <f t="shared" si="13"/>
        <v>0</v>
      </c>
      <c r="N146" s="152">
        <f t="shared" si="13"/>
        <v>0</v>
      </c>
      <c r="O146" s="152">
        <f t="shared" si="13"/>
        <v>0</v>
      </c>
      <c r="P146" s="152">
        <f t="shared" si="13"/>
        <v>0</v>
      </c>
      <c r="Q146" s="152">
        <f t="shared" si="13"/>
        <v>0</v>
      </c>
      <c r="R146" s="152">
        <f t="shared" si="13"/>
        <v>0</v>
      </c>
      <c r="S146" s="152">
        <f t="shared" si="13"/>
        <v>0</v>
      </c>
      <c r="T146" s="152">
        <f t="shared" si="13"/>
        <v>0</v>
      </c>
      <c r="U146" s="152">
        <f t="shared" si="13"/>
        <v>0</v>
      </c>
      <c r="V146" s="152">
        <f t="shared" si="13"/>
        <v>40</v>
      </c>
      <c r="W146" s="152">
        <f t="shared" si="13"/>
        <v>0</v>
      </c>
      <c r="X146" s="152">
        <f t="shared" si="13"/>
        <v>0</v>
      </c>
      <c r="Y146" s="152">
        <f t="shared" si="13"/>
        <v>0</v>
      </c>
      <c r="Z146" s="152">
        <f t="shared" si="13"/>
        <v>0</v>
      </c>
      <c r="AA146" s="152">
        <f t="shared" si="13"/>
        <v>0</v>
      </c>
      <c r="AB146" s="152">
        <f t="shared" si="13"/>
        <v>0</v>
      </c>
      <c r="AC146" s="152">
        <f t="shared" si="13"/>
        <v>0</v>
      </c>
      <c r="AD146" s="152">
        <f t="shared" si="13"/>
        <v>0</v>
      </c>
      <c r="AE146" s="152">
        <f t="shared" si="13"/>
        <v>0</v>
      </c>
      <c r="AF146" s="152">
        <f t="shared" si="13"/>
        <v>0</v>
      </c>
      <c r="AG146" s="152">
        <f t="shared" si="13"/>
        <v>0</v>
      </c>
      <c r="AH146" s="152">
        <f t="shared" si="13"/>
        <v>0</v>
      </c>
      <c r="AI146" s="152">
        <f t="shared" si="13"/>
        <v>0</v>
      </c>
      <c r="AJ146" s="152">
        <f t="shared" si="13"/>
        <v>0</v>
      </c>
      <c r="AK146" s="156">
        <f>+SUM(F146:AJ146)</f>
        <v>40</v>
      </c>
    </row>
    <row r="147" spans="3:37">
      <c r="C147" s="150" t="s">
        <v>13</v>
      </c>
      <c r="D147" s="151"/>
      <c r="E147" s="91"/>
      <c r="F147" s="152">
        <f t="shared" ref="F147:AJ147" si="14">IF(F130&gt;0,F127,0)</f>
        <v>0</v>
      </c>
      <c r="G147" s="152">
        <f t="shared" si="14"/>
        <v>0</v>
      </c>
      <c r="H147" s="152">
        <f t="shared" si="14"/>
        <v>7.5</v>
      </c>
      <c r="I147" s="152">
        <f t="shared" si="14"/>
        <v>7.5</v>
      </c>
      <c r="J147" s="152">
        <f t="shared" si="14"/>
        <v>7.5</v>
      </c>
      <c r="K147" s="152">
        <f t="shared" si="14"/>
        <v>6</v>
      </c>
      <c r="L147" s="152">
        <f t="shared" si="14"/>
        <v>5</v>
      </c>
      <c r="M147" s="152">
        <f t="shared" si="14"/>
        <v>0</v>
      </c>
      <c r="N147" s="152">
        <f t="shared" si="14"/>
        <v>0</v>
      </c>
      <c r="O147" s="152">
        <f t="shared" si="14"/>
        <v>7.5</v>
      </c>
      <c r="P147" s="152">
        <f t="shared" si="14"/>
        <v>7.5</v>
      </c>
      <c r="Q147" s="152">
        <f t="shared" si="14"/>
        <v>7.5</v>
      </c>
      <c r="R147" s="152">
        <f t="shared" si="14"/>
        <v>6</v>
      </c>
      <c r="S147" s="152">
        <f t="shared" si="14"/>
        <v>7.5</v>
      </c>
      <c r="T147" s="152">
        <f t="shared" si="14"/>
        <v>0</v>
      </c>
      <c r="U147" s="152">
        <f t="shared" si="14"/>
        <v>0</v>
      </c>
      <c r="V147" s="152">
        <f t="shared" si="14"/>
        <v>0</v>
      </c>
      <c r="W147" s="152">
        <f t="shared" si="14"/>
        <v>7.5</v>
      </c>
      <c r="X147" s="152">
        <f t="shared" si="14"/>
        <v>0</v>
      </c>
      <c r="Y147" s="152">
        <f t="shared" si="14"/>
        <v>0</v>
      </c>
      <c r="Z147" s="152">
        <f t="shared" si="14"/>
        <v>0</v>
      </c>
      <c r="AA147" s="152">
        <f t="shared" si="14"/>
        <v>0</v>
      </c>
      <c r="AB147" s="152">
        <f t="shared" si="14"/>
        <v>0</v>
      </c>
      <c r="AC147" s="152">
        <f t="shared" si="14"/>
        <v>0</v>
      </c>
      <c r="AD147" s="152">
        <f t="shared" si="14"/>
        <v>0</v>
      </c>
      <c r="AE147" s="152">
        <f t="shared" si="14"/>
        <v>0</v>
      </c>
      <c r="AF147" s="152">
        <f t="shared" si="14"/>
        <v>0</v>
      </c>
      <c r="AG147" s="152">
        <f t="shared" si="14"/>
        <v>0</v>
      </c>
      <c r="AH147" s="152">
        <f t="shared" si="14"/>
        <v>0</v>
      </c>
      <c r="AI147" s="152">
        <f t="shared" si="14"/>
        <v>0</v>
      </c>
      <c r="AJ147" s="152">
        <f t="shared" si="14"/>
        <v>0</v>
      </c>
      <c r="AK147" s="156">
        <f>+SUM(F147:AJ147)</f>
        <v>77</v>
      </c>
    </row>
    <row r="148" spans="3:37">
      <c r="C148" s="150" t="s">
        <v>14</v>
      </c>
      <c r="D148" s="151"/>
      <c r="E148" s="91"/>
      <c r="F148" s="152">
        <f t="shared" ref="F148:AJ148" si="15">IF(F131&gt;0,F127,0)</f>
        <v>32</v>
      </c>
      <c r="G148" s="152">
        <f t="shared" si="15"/>
        <v>0</v>
      </c>
      <c r="H148" s="152">
        <f t="shared" si="15"/>
        <v>0</v>
      </c>
      <c r="I148" s="152">
        <f t="shared" si="15"/>
        <v>0</v>
      </c>
      <c r="J148" s="152">
        <f t="shared" si="15"/>
        <v>0</v>
      </c>
      <c r="K148" s="152">
        <f t="shared" si="15"/>
        <v>0</v>
      </c>
      <c r="L148" s="152">
        <f t="shared" si="15"/>
        <v>0</v>
      </c>
      <c r="M148" s="152">
        <f t="shared" si="15"/>
        <v>8</v>
      </c>
      <c r="N148" s="152">
        <f t="shared" si="15"/>
        <v>32</v>
      </c>
      <c r="O148" s="152">
        <f t="shared" si="15"/>
        <v>0</v>
      </c>
      <c r="P148" s="152">
        <f t="shared" si="15"/>
        <v>0</v>
      </c>
      <c r="Q148" s="152">
        <f t="shared" si="15"/>
        <v>0</v>
      </c>
      <c r="R148" s="152">
        <f t="shared" si="15"/>
        <v>0</v>
      </c>
      <c r="S148" s="152">
        <f t="shared" si="15"/>
        <v>0</v>
      </c>
      <c r="T148" s="152">
        <f t="shared" si="15"/>
        <v>0</v>
      </c>
      <c r="U148" s="152">
        <f t="shared" si="15"/>
        <v>8</v>
      </c>
      <c r="V148" s="152">
        <f t="shared" si="15"/>
        <v>0</v>
      </c>
      <c r="W148" s="152">
        <f t="shared" si="15"/>
        <v>0</v>
      </c>
      <c r="X148" s="152">
        <f t="shared" si="15"/>
        <v>0</v>
      </c>
      <c r="Y148" s="152">
        <f t="shared" si="15"/>
        <v>0</v>
      </c>
      <c r="Z148" s="152">
        <f t="shared" si="15"/>
        <v>0</v>
      </c>
      <c r="AA148" s="152">
        <f t="shared" si="15"/>
        <v>0</v>
      </c>
      <c r="AB148" s="152">
        <f t="shared" si="15"/>
        <v>0</v>
      </c>
      <c r="AC148" s="152">
        <f t="shared" si="15"/>
        <v>0</v>
      </c>
      <c r="AD148" s="152">
        <f t="shared" si="15"/>
        <v>0</v>
      </c>
      <c r="AE148" s="152">
        <f t="shared" si="15"/>
        <v>0</v>
      </c>
      <c r="AF148" s="152">
        <f t="shared" si="15"/>
        <v>0</v>
      </c>
      <c r="AG148" s="152">
        <f t="shared" si="15"/>
        <v>0</v>
      </c>
      <c r="AH148" s="152">
        <f t="shared" si="15"/>
        <v>0</v>
      </c>
      <c r="AI148" s="152">
        <f t="shared" si="15"/>
        <v>0</v>
      </c>
      <c r="AJ148" s="152">
        <f t="shared" si="15"/>
        <v>0</v>
      </c>
      <c r="AK148" s="156">
        <f>+SUM(F148:AJ148)</f>
        <v>80</v>
      </c>
    </row>
  </sheetData>
  <mergeCells count="310">
    <mergeCell ref="A1:AE1"/>
    <mergeCell ref="A2:AE2"/>
    <mergeCell ref="A3:AE3"/>
    <mergeCell ref="A127:C127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19:A120"/>
    <mergeCell ref="A121:A122"/>
    <mergeCell ref="A123:A124"/>
    <mergeCell ref="A125:A126"/>
    <mergeCell ref="B7:B8"/>
    <mergeCell ref="B9:B10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A101:A10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41:B142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117:D118"/>
    <mergeCell ref="D119:D120"/>
    <mergeCell ref="D121:D122"/>
    <mergeCell ref="D123:D124"/>
    <mergeCell ref="D125:D126"/>
    <mergeCell ref="F142:F143"/>
    <mergeCell ref="F144:F145"/>
    <mergeCell ref="G142:G143"/>
    <mergeCell ref="G144:G145"/>
    <mergeCell ref="H142:H143"/>
    <mergeCell ref="H144:H145"/>
    <mergeCell ref="I142:I143"/>
    <mergeCell ref="I144:I145"/>
    <mergeCell ref="J142:J143"/>
    <mergeCell ref="J144:J145"/>
    <mergeCell ref="K142:K143"/>
    <mergeCell ref="K144:K145"/>
    <mergeCell ref="L142:L143"/>
    <mergeCell ref="L144:L145"/>
    <mergeCell ref="M142:M143"/>
    <mergeCell ref="M144:M145"/>
    <mergeCell ref="N142:N143"/>
    <mergeCell ref="N144:N145"/>
    <mergeCell ref="O142:O143"/>
    <mergeCell ref="O144:O145"/>
    <mergeCell ref="P142:P143"/>
    <mergeCell ref="P144:P145"/>
    <mergeCell ref="Q142:Q143"/>
    <mergeCell ref="Q144:Q145"/>
    <mergeCell ref="X142:X143"/>
    <mergeCell ref="X144:X145"/>
    <mergeCell ref="Y142:Y143"/>
    <mergeCell ref="Y144:Y145"/>
    <mergeCell ref="Z142:Z143"/>
    <mergeCell ref="Z144:Z145"/>
    <mergeCell ref="AA142:AA143"/>
    <mergeCell ref="AA144:AA145"/>
    <mergeCell ref="R142:R143"/>
    <mergeCell ref="R144:R145"/>
    <mergeCell ref="S142:S143"/>
    <mergeCell ref="S144:S145"/>
    <mergeCell ref="T142:T143"/>
    <mergeCell ref="T144:T145"/>
    <mergeCell ref="U142:U143"/>
    <mergeCell ref="U144:U145"/>
    <mergeCell ref="V142:V143"/>
    <mergeCell ref="V144:V145"/>
    <mergeCell ref="B11:B12"/>
    <mergeCell ref="AN142:AN143"/>
    <mergeCell ref="AO142:AO143"/>
    <mergeCell ref="AG142:AG143"/>
    <mergeCell ref="AG144:AG145"/>
    <mergeCell ref="AH142:AH143"/>
    <mergeCell ref="AH144:AH145"/>
    <mergeCell ref="AI142:AI143"/>
    <mergeCell ref="AI144:AI145"/>
    <mergeCell ref="AJ142:AJ143"/>
    <mergeCell ref="AJ144:AJ145"/>
    <mergeCell ref="AM142:AM143"/>
    <mergeCell ref="AB142:AB143"/>
    <mergeCell ref="AB144:AB145"/>
    <mergeCell ref="AC142:AC143"/>
    <mergeCell ref="AC144:AC145"/>
    <mergeCell ref="AD142:AD143"/>
    <mergeCell ref="AD144:AD145"/>
    <mergeCell ref="AE142:AE143"/>
    <mergeCell ref="AE144:AE145"/>
    <mergeCell ref="AF142:AF143"/>
    <mergeCell ref="AF144:AF145"/>
    <mergeCell ref="W142:W143"/>
    <mergeCell ref="W144:W145"/>
  </mergeCells>
  <conditionalFormatting sqref="F6:AJ6">
    <cfRule type="expression" dxfId="20" priority="1">
      <formula>OR(TEXT(F$5,"ddd")="Sat",TEXT(F$5,"ddd")="Sun")</formula>
    </cfRule>
  </conditionalFormatting>
  <dataValidations count="1">
    <dataValidation type="list" allowBlank="1" showInputMessage="1" showErrorMessage="1" sqref="F125:AJ125 F29:AJ29 F31:AJ31 F33:AJ33 F35:AJ35 F37:AJ37 F39:AJ39 F41:AJ41 F43:AJ43 F45:AJ45 F47:AJ47 F49:AJ49 F51:AJ51 F53:AJ53 F55:AJ55 F57:AJ57 F59:AJ59 F61:AJ61 F63:AJ63 F65:AJ65 F67:AJ67 F69:AJ69 F71:AJ71 F73:AJ73 F75:AJ75 F77:AJ77 F79:AJ79 F81:AJ81 F83:AJ83 F85:AJ85 F87:AJ87 F89:AJ89 F91:AJ91 F93:AJ93 F95:AJ95 F97:AJ97 F99:AJ99 F101:AJ101 F103:AJ103 F105:AJ105 F107:AJ107 F109:AJ109 F111:AJ111 F113:AJ113 F115:AJ115 F117:AJ117 F119:AJ119 F121:AJ121 F123:AJ123 F27:AJ27 F21:AJ21 F23:AJ23 F25:AJ25 F19:AJ19 F17:AJ17 F11:AJ11 F9:AJ9 F13:AJ13 F15:AJ15 F7:AJ7">
      <formula1>$C$129:$C$138</formula1>
    </dataValidation>
  </dataValidations>
  <pageMargins left="0" right="0" top="0.5" bottom="0" header="0" footer="0"/>
  <pageSetup paperSize="9" scale="37" firstPageNumber="0" fitToHeight="0" orientation="landscape" useFirstPageNumber="1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600"/>
  <sheetViews>
    <sheetView topLeftCell="A2031" zoomScale="115" zoomScaleNormal="115" workbookViewId="0">
      <selection activeCell="A2044" sqref="A2044"/>
    </sheetView>
  </sheetViews>
  <sheetFormatPr defaultColWidth="8.625" defaultRowHeight="13.5"/>
  <cols>
    <col min="1" max="1" width="10.5" customWidth="1"/>
    <col min="2" max="2" width="31.5" customWidth="1"/>
  </cols>
  <sheetData>
    <row r="1" spans="1:2">
      <c r="A1" s="231" t="s">
        <v>166</v>
      </c>
      <c r="B1" s="231" t="s">
        <v>167</v>
      </c>
    </row>
    <row r="2" spans="1:2">
      <c r="A2" s="231" t="s">
        <v>168</v>
      </c>
      <c r="B2" s="231" t="s">
        <v>169</v>
      </c>
    </row>
    <row r="3" spans="1:2">
      <c r="A3" s="231" t="s">
        <v>170</v>
      </c>
      <c r="B3" s="231" t="s">
        <v>171</v>
      </c>
    </row>
    <row r="4" spans="1:2">
      <c r="A4" s="231" t="s">
        <v>172</v>
      </c>
      <c r="B4" s="231" t="s">
        <v>173</v>
      </c>
    </row>
    <row r="5" spans="1:2">
      <c r="A5" s="231" t="s">
        <v>174</v>
      </c>
      <c r="B5" s="231" t="s">
        <v>175</v>
      </c>
    </row>
    <row r="6" spans="1:2">
      <c r="A6" s="231" t="s">
        <v>176</v>
      </c>
      <c r="B6" s="231" t="s">
        <v>177</v>
      </c>
    </row>
    <row r="7" spans="1:2">
      <c r="A7" s="231" t="s">
        <v>3820</v>
      </c>
      <c r="B7" s="231" t="s">
        <v>3821</v>
      </c>
    </row>
    <row r="8" spans="1:2">
      <c r="A8" s="231" t="s">
        <v>178</v>
      </c>
      <c r="B8" s="231" t="s">
        <v>179</v>
      </c>
    </row>
    <row r="9" spans="1:2">
      <c r="A9" s="231" t="s">
        <v>4132</v>
      </c>
      <c r="B9" s="231" t="s">
        <v>4133</v>
      </c>
    </row>
    <row r="10" spans="1:2">
      <c r="A10" s="231" t="s">
        <v>3591</v>
      </c>
      <c r="B10" s="231" t="s">
        <v>3592</v>
      </c>
    </row>
    <row r="11" spans="1:2">
      <c r="A11" s="231" t="s">
        <v>180</v>
      </c>
      <c r="B11" s="231" t="s">
        <v>181</v>
      </c>
    </row>
    <row r="12" spans="1:2">
      <c r="A12" s="231" t="s">
        <v>4521</v>
      </c>
      <c r="B12" s="231" t="s">
        <v>4522</v>
      </c>
    </row>
    <row r="13" spans="1:2">
      <c r="A13" s="231" t="s">
        <v>182</v>
      </c>
      <c r="B13" s="231" t="s">
        <v>183</v>
      </c>
    </row>
    <row r="14" spans="1:2">
      <c r="A14" s="231" t="s">
        <v>184</v>
      </c>
      <c r="B14" s="231" t="s">
        <v>185</v>
      </c>
    </row>
    <row r="15" spans="1:2">
      <c r="A15" s="231" t="s">
        <v>186</v>
      </c>
      <c r="B15" s="231" t="s">
        <v>187</v>
      </c>
    </row>
    <row r="16" spans="1:2">
      <c r="A16" s="231" t="s">
        <v>188</v>
      </c>
      <c r="B16" s="231" t="s">
        <v>189</v>
      </c>
    </row>
    <row r="17" spans="1:2">
      <c r="A17" s="231" t="s">
        <v>190</v>
      </c>
      <c r="B17" s="231" t="s">
        <v>191</v>
      </c>
    </row>
    <row r="18" spans="1:2">
      <c r="A18" s="231" t="s">
        <v>192</v>
      </c>
      <c r="B18" s="231" t="s">
        <v>193</v>
      </c>
    </row>
    <row r="19" spans="1:2">
      <c r="A19" s="231" t="s">
        <v>194</v>
      </c>
      <c r="B19" s="231" t="s">
        <v>195</v>
      </c>
    </row>
    <row r="20" spans="1:2">
      <c r="A20" s="231" t="s">
        <v>196</v>
      </c>
      <c r="B20" s="231" t="s">
        <v>197</v>
      </c>
    </row>
    <row r="21" spans="1:2">
      <c r="A21" s="231" t="s">
        <v>198</v>
      </c>
      <c r="B21" s="231" t="s">
        <v>199</v>
      </c>
    </row>
    <row r="22" spans="1:2">
      <c r="A22" s="231" t="s">
        <v>200</v>
      </c>
      <c r="B22" s="231" t="s">
        <v>201</v>
      </c>
    </row>
    <row r="23" spans="1:2">
      <c r="A23" s="231" t="s">
        <v>202</v>
      </c>
      <c r="B23" s="231" t="s">
        <v>203</v>
      </c>
    </row>
    <row r="24" spans="1:2">
      <c r="A24" s="231" t="s">
        <v>204</v>
      </c>
      <c r="B24" s="231" t="s">
        <v>205</v>
      </c>
    </row>
    <row r="25" spans="1:2">
      <c r="A25" s="231" t="s">
        <v>206</v>
      </c>
      <c r="B25" s="231" t="s">
        <v>207</v>
      </c>
    </row>
    <row r="26" spans="1:2">
      <c r="A26" s="231" t="s">
        <v>208</v>
      </c>
      <c r="B26" s="231" t="s">
        <v>209</v>
      </c>
    </row>
    <row r="27" spans="1:2">
      <c r="A27" s="231" t="s">
        <v>210</v>
      </c>
      <c r="B27" s="231" t="s">
        <v>211</v>
      </c>
    </row>
    <row r="28" spans="1:2">
      <c r="A28" s="231" t="s">
        <v>212</v>
      </c>
      <c r="B28" s="231" t="s">
        <v>213</v>
      </c>
    </row>
    <row r="29" spans="1:2">
      <c r="A29" s="231" t="s">
        <v>214</v>
      </c>
      <c r="B29" s="231" t="s">
        <v>215</v>
      </c>
    </row>
    <row r="30" spans="1:2">
      <c r="A30" s="231" t="s">
        <v>216</v>
      </c>
      <c r="B30" s="231" t="s">
        <v>217</v>
      </c>
    </row>
    <row r="31" spans="1:2">
      <c r="A31" s="231" t="s">
        <v>218</v>
      </c>
      <c r="B31" s="231" t="s">
        <v>219</v>
      </c>
    </row>
    <row r="32" spans="1:2">
      <c r="A32" s="231" t="s">
        <v>220</v>
      </c>
      <c r="B32" s="231" t="s">
        <v>221</v>
      </c>
    </row>
    <row r="33" spans="1:2">
      <c r="A33" s="231" t="s">
        <v>222</v>
      </c>
      <c r="B33" s="231" t="s">
        <v>223</v>
      </c>
    </row>
    <row r="34" spans="1:2">
      <c r="A34" s="231" t="s">
        <v>224</v>
      </c>
      <c r="B34" s="231" t="s">
        <v>225</v>
      </c>
    </row>
    <row r="35" spans="1:2">
      <c r="A35" s="231" t="s">
        <v>226</v>
      </c>
      <c r="B35" s="231" t="s">
        <v>227</v>
      </c>
    </row>
    <row r="36" spans="1:2">
      <c r="A36" s="231" t="s">
        <v>228</v>
      </c>
      <c r="B36" s="231" t="s">
        <v>229</v>
      </c>
    </row>
    <row r="37" spans="1:2">
      <c r="A37" s="231" t="s">
        <v>230</v>
      </c>
      <c r="B37" s="231" t="s">
        <v>231</v>
      </c>
    </row>
    <row r="38" spans="1:2">
      <c r="A38" s="231" t="s">
        <v>232</v>
      </c>
      <c r="B38" s="231" t="s">
        <v>233</v>
      </c>
    </row>
    <row r="39" spans="1:2">
      <c r="A39" s="231" t="s">
        <v>234</v>
      </c>
      <c r="B39" s="231" t="s">
        <v>235</v>
      </c>
    </row>
    <row r="40" spans="1:2">
      <c r="A40" s="231" t="s">
        <v>236</v>
      </c>
      <c r="B40" s="231" t="s">
        <v>237</v>
      </c>
    </row>
    <row r="41" spans="1:2">
      <c r="A41" s="231" t="s">
        <v>238</v>
      </c>
      <c r="B41" s="231" t="s">
        <v>239</v>
      </c>
    </row>
    <row r="42" spans="1:2">
      <c r="A42" s="231" t="s">
        <v>240</v>
      </c>
      <c r="B42" s="231" t="s">
        <v>241</v>
      </c>
    </row>
    <row r="43" spans="1:2">
      <c r="A43" s="231" t="s">
        <v>242</v>
      </c>
      <c r="B43" s="231" t="s">
        <v>243</v>
      </c>
    </row>
    <row r="44" spans="1:2">
      <c r="A44" s="231" t="s">
        <v>244</v>
      </c>
      <c r="B44" s="231" t="s">
        <v>245</v>
      </c>
    </row>
    <row r="45" spans="1:2">
      <c r="A45" s="231" t="s">
        <v>246</v>
      </c>
      <c r="B45" s="231" t="s">
        <v>247</v>
      </c>
    </row>
    <row r="46" spans="1:2">
      <c r="A46" s="231" t="s">
        <v>248</v>
      </c>
      <c r="B46" s="231" t="s">
        <v>249</v>
      </c>
    </row>
    <row r="47" spans="1:2">
      <c r="A47" s="231" t="s">
        <v>250</v>
      </c>
      <c r="B47" s="231" t="s">
        <v>251</v>
      </c>
    </row>
    <row r="48" spans="1:2">
      <c r="A48" s="231" t="s">
        <v>252</v>
      </c>
      <c r="B48" s="231" t="s">
        <v>253</v>
      </c>
    </row>
    <row r="49" spans="1:2">
      <c r="A49" s="231" t="s">
        <v>254</v>
      </c>
      <c r="B49" s="231" t="s">
        <v>255</v>
      </c>
    </row>
    <row r="50" spans="1:2">
      <c r="A50" s="231" t="s">
        <v>256</v>
      </c>
      <c r="B50" s="231" t="s">
        <v>257</v>
      </c>
    </row>
    <row r="51" spans="1:2">
      <c r="A51" s="231" t="s">
        <v>258</v>
      </c>
      <c r="B51" s="231" t="s">
        <v>259</v>
      </c>
    </row>
    <row r="52" spans="1:2">
      <c r="A52" s="231" t="s">
        <v>260</v>
      </c>
      <c r="B52" s="231" t="s">
        <v>261</v>
      </c>
    </row>
    <row r="53" spans="1:2">
      <c r="A53" s="231" t="s">
        <v>262</v>
      </c>
      <c r="B53" s="231" t="s">
        <v>263</v>
      </c>
    </row>
    <row r="54" spans="1:2">
      <c r="A54" s="231" t="s">
        <v>264</v>
      </c>
      <c r="B54" s="231" t="s">
        <v>265</v>
      </c>
    </row>
    <row r="55" spans="1:2">
      <c r="A55" s="231" t="s">
        <v>266</v>
      </c>
      <c r="B55" s="231" t="s">
        <v>267</v>
      </c>
    </row>
    <row r="56" spans="1:2">
      <c r="A56" s="231" t="s">
        <v>268</v>
      </c>
      <c r="B56" s="231" t="s">
        <v>269</v>
      </c>
    </row>
    <row r="57" spans="1:2">
      <c r="A57" s="231" t="s">
        <v>270</v>
      </c>
      <c r="B57" s="231" t="s">
        <v>271</v>
      </c>
    </row>
    <row r="58" spans="1:2">
      <c r="A58" s="231" t="s">
        <v>272</v>
      </c>
      <c r="B58" s="231" t="s">
        <v>273</v>
      </c>
    </row>
    <row r="59" spans="1:2">
      <c r="A59" s="231" t="s">
        <v>274</v>
      </c>
      <c r="B59" s="231" t="s">
        <v>275</v>
      </c>
    </row>
    <row r="60" spans="1:2">
      <c r="A60" s="231" t="s">
        <v>276</v>
      </c>
      <c r="B60" s="231" t="s">
        <v>277</v>
      </c>
    </row>
    <row r="61" spans="1:2">
      <c r="A61" s="231" t="s">
        <v>278</v>
      </c>
      <c r="B61" s="231" t="s">
        <v>279</v>
      </c>
    </row>
    <row r="62" spans="1:2">
      <c r="A62" s="231" t="s">
        <v>280</v>
      </c>
      <c r="B62" s="231" t="s">
        <v>281</v>
      </c>
    </row>
    <row r="63" spans="1:2">
      <c r="A63" s="231" t="s">
        <v>147</v>
      </c>
      <c r="B63" s="231" t="s">
        <v>282</v>
      </c>
    </row>
    <row r="64" spans="1:2">
      <c r="A64" s="231" t="s">
        <v>283</v>
      </c>
      <c r="B64" s="231" t="s">
        <v>284</v>
      </c>
    </row>
    <row r="65" spans="1:2">
      <c r="A65" s="231" t="s">
        <v>285</v>
      </c>
      <c r="B65" s="231" t="s">
        <v>286</v>
      </c>
    </row>
    <row r="66" spans="1:2">
      <c r="A66" s="231" t="s">
        <v>287</v>
      </c>
      <c r="B66" s="231" t="s">
        <v>288</v>
      </c>
    </row>
    <row r="67" spans="1:2">
      <c r="A67" s="231" t="s">
        <v>289</v>
      </c>
      <c r="B67" s="231" t="s">
        <v>290</v>
      </c>
    </row>
    <row r="68" spans="1:2">
      <c r="A68" s="231" t="s">
        <v>291</v>
      </c>
      <c r="B68" s="231" t="s">
        <v>292</v>
      </c>
    </row>
    <row r="69" spans="1:2">
      <c r="A69" s="231" t="s">
        <v>293</v>
      </c>
      <c r="B69" s="231" t="s">
        <v>294</v>
      </c>
    </row>
    <row r="70" spans="1:2">
      <c r="A70" s="231" t="s">
        <v>295</v>
      </c>
      <c r="B70" s="231" t="s">
        <v>296</v>
      </c>
    </row>
    <row r="71" spans="1:2">
      <c r="A71" s="231" t="s">
        <v>297</v>
      </c>
      <c r="B71" s="231" t="s">
        <v>298</v>
      </c>
    </row>
    <row r="72" spans="1:2">
      <c r="A72" s="231" t="s">
        <v>299</v>
      </c>
      <c r="B72" s="231" t="s">
        <v>300</v>
      </c>
    </row>
    <row r="73" spans="1:2">
      <c r="A73" s="231" t="s">
        <v>301</v>
      </c>
      <c r="B73" s="231" t="s">
        <v>302</v>
      </c>
    </row>
    <row r="74" spans="1:2">
      <c r="A74" s="231" t="s">
        <v>303</v>
      </c>
      <c r="B74" s="231" t="s">
        <v>304</v>
      </c>
    </row>
    <row r="75" spans="1:2">
      <c r="A75" s="231" t="s">
        <v>305</v>
      </c>
      <c r="B75" s="231" t="s">
        <v>306</v>
      </c>
    </row>
    <row r="76" spans="1:2">
      <c r="A76" s="231" t="s">
        <v>307</v>
      </c>
      <c r="B76" s="231" t="s">
        <v>308</v>
      </c>
    </row>
    <row r="77" spans="1:2">
      <c r="A77" s="231" t="s">
        <v>309</v>
      </c>
      <c r="B77" s="231" t="s">
        <v>310</v>
      </c>
    </row>
    <row r="78" spans="1:2">
      <c r="A78" s="231" t="s">
        <v>311</v>
      </c>
      <c r="B78" s="231" t="s">
        <v>312</v>
      </c>
    </row>
    <row r="79" spans="1:2">
      <c r="A79" s="231" t="s">
        <v>313</v>
      </c>
      <c r="B79" s="231" t="s">
        <v>314</v>
      </c>
    </row>
    <row r="80" spans="1:2">
      <c r="A80" s="231" t="s">
        <v>315</v>
      </c>
      <c r="B80" s="231" t="s">
        <v>316</v>
      </c>
    </row>
    <row r="81" spans="1:2">
      <c r="A81" s="231" t="s">
        <v>317</v>
      </c>
      <c r="B81" s="231" t="s">
        <v>318</v>
      </c>
    </row>
    <row r="82" spans="1:2">
      <c r="A82" s="231" t="s">
        <v>319</v>
      </c>
      <c r="B82" s="231" t="s">
        <v>320</v>
      </c>
    </row>
    <row r="83" spans="1:2">
      <c r="A83" s="231" t="s">
        <v>321</v>
      </c>
      <c r="B83" s="231" t="s">
        <v>322</v>
      </c>
    </row>
    <row r="84" spans="1:2">
      <c r="A84" s="231" t="s">
        <v>323</v>
      </c>
      <c r="B84" s="231" t="s">
        <v>324</v>
      </c>
    </row>
    <row r="85" spans="1:2">
      <c r="A85" s="231" t="s">
        <v>325</v>
      </c>
      <c r="B85" s="231" t="s">
        <v>326</v>
      </c>
    </row>
    <row r="86" spans="1:2">
      <c r="A86" s="231" t="s">
        <v>327</v>
      </c>
      <c r="B86" s="231" t="s">
        <v>328</v>
      </c>
    </row>
    <row r="87" spans="1:2">
      <c r="A87" s="231" t="s">
        <v>329</v>
      </c>
      <c r="B87" s="231" t="s">
        <v>330</v>
      </c>
    </row>
    <row r="88" spans="1:2">
      <c r="A88" s="231" t="s">
        <v>331</v>
      </c>
      <c r="B88" s="231" t="s">
        <v>332</v>
      </c>
    </row>
    <row r="89" spans="1:2">
      <c r="A89" s="231" t="s">
        <v>333</v>
      </c>
      <c r="B89" s="231" t="s">
        <v>334</v>
      </c>
    </row>
    <row r="90" spans="1:2">
      <c r="A90" s="231" t="s">
        <v>335</v>
      </c>
      <c r="B90" s="231" t="s">
        <v>336</v>
      </c>
    </row>
    <row r="91" spans="1:2">
      <c r="A91" s="231" t="s">
        <v>337</v>
      </c>
      <c r="B91" s="231" t="s">
        <v>338</v>
      </c>
    </row>
    <row r="92" spans="1:2">
      <c r="A92" s="231" t="s">
        <v>339</v>
      </c>
      <c r="B92" s="231" t="s">
        <v>340</v>
      </c>
    </row>
    <row r="93" spans="1:2">
      <c r="A93" s="231" t="s">
        <v>341</v>
      </c>
      <c r="B93" s="231" t="s">
        <v>342</v>
      </c>
    </row>
    <row r="94" spans="1:2">
      <c r="A94" s="231" t="s">
        <v>343</v>
      </c>
      <c r="B94" s="231" t="s">
        <v>344</v>
      </c>
    </row>
    <row r="95" spans="1:2">
      <c r="A95" s="231" t="s">
        <v>345</v>
      </c>
      <c r="B95" s="231" t="s">
        <v>346</v>
      </c>
    </row>
    <row r="96" spans="1:2">
      <c r="A96" s="231" t="s">
        <v>347</v>
      </c>
      <c r="B96" s="231" t="s">
        <v>348</v>
      </c>
    </row>
    <row r="97" spans="1:2">
      <c r="A97" s="231" t="s">
        <v>349</v>
      </c>
      <c r="B97" s="231" t="s">
        <v>350</v>
      </c>
    </row>
    <row r="98" spans="1:2">
      <c r="A98" s="231" t="s">
        <v>351</v>
      </c>
      <c r="B98" s="231" t="s">
        <v>352</v>
      </c>
    </row>
    <row r="99" spans="1:2">
      <c r="A99" s="231" t="s">
        <v>353</v>
      </c>
      <c r="B99" s="231" t="s">
        <v>354</v>
      </c>
    </row>
    <row r="100" spans="1:2">
      <c r="A100" s="231" t="s">
        <v>355</v>
      </c>
      <c r="B100" s="231" t="s">
        <v>356</v>
      </c>
    </row>
    <row r="101" spans="1:2">
      <c r="A101" s="231" t="s">
        <v>357</v>
      </c>
      <c r="B101" s="231" t="s">
        <v>358</v>
      </c>
    </row>
    <row r="102" spans="1:2">
      <c r="A102" s="231" t="s">
        <v>359</v>
      </c>
      <c r="B102" s="231" t="s">
        <v>360</v>
      </c>
    </row>
    <row r="103" spans="1:2">
      <c r="A103" s="231" t="s">
        <v>361</v>
      </c>
      <c r="B103" s="231" t="s">
        <v>362</v>
      </c>
    </row>
    <row r="104" spans="1:2">
      <c r="A104" s="231" t="s">
        <v>363</v>
      </c>
      <c r="B104" s="231" t="s">
        <v>364</v>
      </c>
    </row>
    <row r="105" spans="1:2">
      <c r="A105" s="231" t="s">
        <v>365</v>
      </c>
      <c r="B105" s="231" t="s">
        <v>366</v>
      </c>
    </row>
    <row r="106" spans="1:2">
      <c r="A106" s="231" t="s">
        <v>367</v>
      </c>
      <c r="B106" s="231" t="s">
        <v>368</v>
      </c>
    </row>
    <row r="107" spans="1:2">
      <c r="A107" s="231" t="s">
        <v>369</v>
      </c>
      <c r="B107" s="231" t="s">
        <v>370</v>
      </c>
    </row>
    <row r="108" spans="1:2">
      <c r="A108" s="231" t="s">
        <v>371</v>
      </c>
      <c r="B108" s="231" t="s">
        <v>372</v>
      </c>
    </row>
    <row r="109" spans="1:2">
      <c r="A109" s="231" t="s">
        <v>373</v>
      </c>
      <c r="B109" s="231" t="s">
        <v>374</v>
      </c>
    </row>
    <row r="110" spans="1:2">
      <c r="A110" s="231" t="s">
        <v>375</v>
      </c>
      <c r="B110" s="231" t="s">
        <v>376</v>
      </c>
    </row>
    <row r="111" spans="1:2">
      <c r="A111" s="231" t="s">
        <v>377</v>
      </c>
      <c r="B111" s="231" t="s">
        <v>378</v>
      </c>
    </row>
    <row r="112" spans="1:2">
      <c r="A112" s="231" t="s">
        <v>379</v>
      </c>
      <c r="B112" s="231" t="s">
        <v>380</v>
      </c>
    </row>
    <row r="113" spans="1:2">
      <c r="A113" s="231" t="s">
        <v>381</v>
      </c>
      <c r="B113" s="231" t="s">
        <v>382</v>
      </c>
    </row>
    <row r="114" spans="1:2">
      <c r="A114" s="231" t="s">
        <v>383</v>
      </c>
      <c r="B114" s="231" t="s">
        <v>384</v>
      </c>
    </row>
    <row r="115" spans="1:2">
      <c r="A115" s="231" t="s">
        <v>385</v>
      </c>
      <c r="B115" s="231" t="s">
        <v>386</v>
      </c>
    </row>
    <row r="116" spans="1:2">
      <c r="A116" s="231" t="s">
        <v>387</v>
      </c>
      <c r="B116" s="231" t="s">
        <v>388</v>
      </c>
    </row>
    <row r="117" spans="1:2">
      <c r="A117" s="231" t="s">
        <v>389</v>
      </c>
      <c r="B117" s="231" t="s">
        <v>390</v>
      </c>
    </row>
    <row r="118" spans="1:2">
      <c r="A118" s="231" t="s">
        <v>391</v>
      </c>
      <c r="B118" s="231" t="s">
        <v>392</v>
      </c>
    </row>
    <row r="119" spans="1:2">
      <c r="A119" s="231" t="s">
        <v>393</v>
      </c>
      <c r="B119" s="231" t="s">
        <v>394</v>
      </c>
    </row>
    <row r="120" spans="1:2">
      <c r="A120" s="231" t="s">
        <v>395</v>
      </c>
      <c r="B120" s="231" t="s">
        <v>396</v>
      </c>
    </row>
    <row r="121" spans="1:2">
      <c r="A121" s="231" t="s">
        <v>397</v>
      </c>
      <c r="B121" s="231" t="s">
        <v>398</v>
      </c>
    </row>
    <row r="122" spans="1:2">
      <c r="A122" s="231" t="s">
        <v>399</v>
      </c>
      <c r="B122" s="231" t="s">
        <v>400</v>
      </c>
    </row>
    <row r="123" spans="1:2">
      <c r="A123" s="231" t="s">
        <v>401</v>
      </c>
      <c r="B123" s="231" t="s">
        <v>402</v>
      </c>
    </row>
    <row r="124" spans="1:2">
      <c r="A124" s="231" t="s">
        <v>403</v>
      </c>
      <c r="B124" s="231" t="s">
        <v>404</v>
      </c>
    </row>
    <row r="125" spans="1:2">
      <c r="A125" s="231" t="s">
        <v>405</v>
      </c>
      <c r="B125" s="231" t="s">
        <v>406</v>
      </c>
    </row>
    <row r="126" spans="1:2">
      <c r="A126" s="231" t="s">
        <v>407</v>
      </c>
      <c r="B126" s="231" t="s">
        <v>408</v>
      </c>
    </row>
    <row r="127" spans="1:2">
      <c r="A127" s="231" t="s">
        <v>409</v>
      </c>
      <c r="B127" s="231" t="s">
        <v>410</v>
      </c>
    </row>
    <row r="128" spans="1:2">
      <c r="A128" s="231" t="s">
        <v>411</v>
      </c>
      <c r="B128" s="231" t="s">
        <v>412</v>
      </c>
    </row>
    <row r="129" spans="1:2">
      <c r="A129" s="231" t="s">
        <v>413</v>
      </c>
      <c r="B129" s="231" t="s">
        <v>414</v>
      </c>
    </row>
    <row r="130" spans="1:2">
      <c r="A130" s="231" t="s">
        <v>415</v>
      </c>
      <c r="B130" s="231" t="s">
        <v>416</v>
      </c>
    </row>
    <row r="131" spans="1:2">
      <c r="A131" s="231" t="s">
        <v>417</v>
      </c>
      <c r="B131" s="231" t="s">
        <v>418</v>
      </c>
    </row>
    <row r="132" spans="1:2">
      <c r="A132" s="231" t="s">
        <v>419</v>
      </c>
      <c r="B132" s="231" t="s">
        <v>420</v>
      </c>
    </row>
    <row r="133" spans="1:2">
      <c r="A133" s="231" t="s">
        <v>421</v>
      </c>
      <c r="B133" s="231" t="s">
        <v>422</v>
      </c>
    </row>
    <row r="134" spans="1:2">
      <c r="A134" s="231" t="s">
        <v>423</v>
      </c>
      <c r="B134" s="231" t="s">
        <v>424</v>
      </c>
    </row>
    <row r="135" spans="1:2">
      <c r="A135" s="231" t="s">
        <v>425</v>
      </c>
      <c r="B135" s="231" t="s">
        <v>426</v>
      </c>
    </row>
    <row r="136" spans="1:2">
      <c r="A136" s="231" t="s">
        <v>427</v>
      </c>
      <c r="B136" s="231" t="s">
        <v>428</v>
      </c>
    </row>
    <row r="137" spans="1:2">
      <c r="A137" s="231" t="s">
        <v>429</v>
      </c>
      <c r="B137" s="231" t="s">
        <v>430</v>
      </c>
    </row>
    <row r="138" spans="1:2">
      <c r="A138" s="231" t="s">
        <v>431</v>
      </c>
      <c r="B138" s="231" t="s">
        <v>432</v>
      </c>
    </row>
    <row r="139" spans="1:2">
      <c r="A139" s="231" t="s">
        <v>433</v>
      </c>
      <c r="B139" s="231" t="s">
        <v>434</v>
      </c>
    </row>
    <row r="140" spans="1:2">
      <c r="A140" s="231" t="s">
        <v>435</v>
      </c>
      <c r="B140" s="231" t="s">
        <v>436</v>
      </c>
    </row>
    <row r="141" spans="1:2">
      <c r="A141" s="231" t="s">
        <v>437</v>
      </c>
      <c r="B141" s="231" t="s">
        <v>3822</v>
      </c>
    </row>
    <row r="142" spans="1:2">
      <c r="A142" s="231" t="s">
        <v>438</v>
      </c>
      <c r="B142" s="231" t="s">
        <v>439</v>
      </c>
    </row>
    <row r="143" spans="1:2">
      <c r="A143" s="231" t="s">
        <v>440</v>
      </c>
      <c r="B143" s="231" t="s">
        <v>441</v>
      </c>
    </row>
    <row r="144" spans="1:2">
      <c r="A144" s="231" t="s">
        <v>442</v>
      </c>
      <c r="B144" s="231" t="s">
        <v>443</v>
      </c>
    </row>
    <row r="145" spans="1:2">
      <c r="A145" s="231" t="s">
        <v>444</v>
      </c>
      <c r="B145" s="231" t="s">
        <v>445</v>
      </c>
    </row>
    <row r="146" spans="1:2">
      <c r="A146" s="231" t="s">
        <v>446</v>
      </c>
      <c r="B146" s="231" t="s">
        <v>447</v>
      </c>
    </row>
    <row r="147" spans="1:2">
      <c r="A147" s="231" t="s">
        <v>448</v>
      </c>
      <c r="B147" s="231" t="s">
        <v>449</v>
      </c>
    </row>
    <row r="148" spans="1:2">
      <c r="A148" s="231" t="s">
        <v>450</v>
      </c>
      <c r="B148" s="231" t="s">
        <v>451</v>
      </c>
    </row>
    <row r="149" spans="1:2">
      <c r="A149" s="231" t="s">
        <v>452</v>
      </c>
      <c r="B149" s="231" t="s">
        <v>453</v>
      </c>
    </row>
    <row r="150" spans="1:2">
      <c r="A150" s="231" t="s">
        <v>454</v>
      </c>
      <c r="B150" s="231" t="s">
        <v>455</v>
      </c>
    </row>
    <row r="151" spans="1:2">
      <c r="A151" s="231" t="s">
        <v>456</v>
      </c>
      <c r="B151" s="231" t="s">
        <v>457</v>
      </c>
    </row>
    <row r="152" spans="1:2">
      <c r="A152" s="231" t="s">
        <v>458</v>
      </c>
      <c r="B152" s="231" t="s">
        <v>459</v>
      </c>
    </row>
    <row r="153" spans="1:2">
      <c r="A153" s="231" t="s">
        <v>460</v>
      </c>
      <c r="B153" s="231" t="s">
        <v>461</v>
      </c>
    </row>
    <row r="154" spans="1:2">
      <c r="A154" s="231" t="s">
        <v>462</v>
      </c>
      <c r="B154" s="231" t="s">
        <v>463</v>
      </c>
    </row>
    <row r="155" spans="1:2">
      <c r="A155" s="231" t="s">
        <v>464</v>
      </c>
      <c r="B155" s="231" t="s">
        <v>465</v>
      </c>
    </row>
    <row r="156" spans="1:2">
      <c r="A156" s="231" t="s">
        <v>466</v>
      </c>
      <c r="B156" s="231" t="s">
        <v>467</v>
      </c>
    </row>
    <row r="157" spans="1:2">
      <c r="A157" s="231" t="s">
        <v>468</v>
      </c>
      <c r="B157" s="231" t="s">
        <v>469</v>
      </c>
    </row>
    <row r="158" spans="1:2">
      <c r="A158" s="231" t="s">
        <v>470</v>
      </c>
      <c r="B158" s="231" t="s">
        <v>471</v>
      </c>
    </row>
    <row r="159" spans="1:2">
      <c r="A159" s="231" t="s">
        <v>472</v>
      </c>
      <c r="B159" s="231" t="s">
        <v>473</v>
      </c>
    </row>
    <row r="160" spans="1:2">
      <c r="A160" s="231" t="s">
        <v>474</v>
      </c>
      <c r="B160" s="231" t="s">
        <v>475</v>
      </c>
    </row>
    <row r="161" spans="1:2">
      <c r="A161" s="231" t="s">
        <v>476</v>
      </c>
      <c r="B161" s="231" t="s">
        <v>477</v>
      </c>
    </row>
    <row r="162" spans="1:2">
      <c r="A162" s="231" t="s">
        <v>478</v>
      </c>
      <c r="B162" s="231" t="s">
        <v>479</v>
      </c>
    </row>
    <row r="163" spans="1:2">
      <c r="A163" s="231" t="s">
        <v>480</v>
      </c>
      <c r="B163" s="231" t="s">
        <v>481</v>
      </c>
    </row>
    <row r="164" spans="1:2">
      <c r="A164" s="231" t="s">
        <v>482</v>
      </c>
      <c r="B164" s="231" t="s">
        <v>483</v>
      </c>
    </row>
    <row r="165" spans="1:2">
      <c r="A165" s="231" t="s">
        <v>484</v>
      </c>
      <c r="B165" s="231" t="s">
        <v>485</v>
      </c>
    </row>
    <row r="166" spans="1:2">
      <c r="A166" s="231" t="s">
        <v>486</v>
      </c>
      <c r="B166" s="231" t="s">
        <v>487</v>
      </c>
    </row>
    <row r="167" spans="1:2">
      <c r="A167" s="231" t="s">
        <v>488</v>
      </c>
      <c r="B167" s="231" t="s">
        <v>489</v>
      </c>
    </row>
    <row r="168" spans="1:2">
      <c r="A168" s="231" t="s">
        <v>490</v>
      </c>
      <c r="B168" s="231" t="s">
        <v>491</v>
      </c>
    </row>
    <row r="169" spans="1:2">
      <c r="A169" s="231" t="s">
        <v>492</v>
      </c>
      <c r="B169" s="231" t="s">
        <v>493</v>
      </c>
    </row>
    <row r="170" spans="1:2">
      <c r="A170" s="231" t="s">
        <v>494</v>
      </c>
      <c r="B170" s="231" t="s">
        <v>495</v>
      </c>
    </row>
    <row r="171" spans="1:2">
      <c r="A171" s="231" t="s">
        <v>496</v>
      </c>
      <c r="B171" s="231" t="s">
        <v>497</v>
      </c>
    </row>
    <row r="172" spans="1:2">
      <c r="A172" s="231" t="s">
        <v>498</v>
      </c>
      <c r="B172" s="231" t="s">
        <v>499</v>
      </c>
    </row>
    <row r="173" spans="1:2">
      <c r="A173" s="231" t="s">
        <v>500</v>
      </c>
      <c r="B173" s="231" t="s">
        <v>197</v>
      </c>
    </row>
    <row r="174" spans="1:2">
      <c r="A174" s="231" t="s">
        <v>501</v>
      </c>
      <c r="B174" s="231" t="s">
        <v>502</v>
      </c>
    </row>
    <row r="175" spans="1:2">
      <c r="A175" s="231" t="s">
        <v>503</v>
      </c>
      <c r="B175" s="231" t="s">
        <v>504</v>
      </c>
    </row>
    <row r="176" spans="1:2">
      <c r="A176" s="231" t="s">
        <v>505</v>
      </c>
      <c r="B176" s="231" t="s">
        <v>506</v>
      </c>
    </row>
    <row r="177" spans="1:2">
      <c r="A177" s="231" t="s">
        <v>507</v>
      </c>
      <c r="B177" s="231" t="s">
        <v>508</v>
      </c>
    </row>
    <row r="178" spans="1:2">
      <c r="A178" s="231" t="s">
        <v>509</v>
      </c>
      <c r="B178" s="231" t="s">
        <v>302</v>
      </c>
    </row>
    <row r="179" spans="1:2">
      <c r="A179" s="231" t="s">
        <v>510</v>
      </c>
      <c r="B179" s="231" t="s">
        <v>511</v>
      </c>
    </row>
    <row r="180" spans="1:2">
      <c r="A180" s="231" t="s">
        <v>512</v>
      </c>
      <c r="B180" s="231" t="s">
        <v>513</v>
      </c>
    </row>
    <row r="181" spans="1:2">
      <c r="A181" s="231" t="s">
        <v>514</v>
      </c>
      <c r="B181" s="231" t="s">
        <v>515</v>
      </c>
    </row>
    <row r="182" spans="1:2">
      <c r="A182" s="231" t="s">
        <v>516</v>
      </c>
      <c r="B182" s="231" t="s">
        <v>517</v>
      </c>
    </row>
    <row r="183" spans="1:2">
      <c r="A183" s="231" t="s">
        <v>518</v>
      </c>
      <c r="B183" s="231" t="s">
        <v>519</v>
      </c>
    </row>
    <row r="184" spans="1:2">
      <c r="A184" s="231" t="s">
        <v>520</v>
      </c>
      <c r="B184" s="231" t="s">
        <v>521</v>
      </c>
    </row>
    <row r="185" spans="1:2">
      <c r="A185" s="231" t="s">
        <v>522</v>
      </c>
      <c r="B185" s="231" t="s">
        <v>523</v>
      </c>
    </row>
    <row r="186" spans="1:2">
      <c r="A186" s="231" t="s">
        <v>524</v>
      </c>
      <c r="B186" s="231" t="s">
        <v>525</v>
      </c>
    </row>
    <row r="187" spans="1:2">
      <c r="A187" s="231" t="s">
        <v>526</v>
      </c>
      <c r="B187" s="231" t="s">
        <v>527</v>
      </c>
    </row>
    <row r="188" spans="1:2">
      <c r="A188" s="231" t="s">
        <v>528</v>
      </c>
      <c r="B188" s="231" t="s">
        <v>529</v>
      </c>
    </row>
    <row r="189" spans="1:2">
      <c r="A189" s="231" t="s">
        <v>530</v>
      </c>
      <c r="B189" s="231" t="s">
        <v>531</v>
      </c>
    </row>
    <row r="190" spans="1:2">
      <c r="A190" s="231" t="s">
        <v>532</v>
      </c>
      <c r="B190" s="231" t="s">
        <v>533</v>
      </c>
    </row>
    <row r="191" spans="1:2">
      <c r="A191" s="231" t="s">
        <v>534</v>
      </c>
      <c r="B191" s="231" t="s">
        <v>535</v>
      </c>
    </row>
    <row r="192" spans="1:2">
      <c r="A192" s="231" t="s">
        <v>536</v>
      </c>
      <c r="B192" s="231" t="s">
        <v>537</v>
      </c>
    </row>
    <row r="193" spans="1:2">
      <c r="A193" s="231" t="s">
        <v>538</v>
      </c>
      <c r="B193" s="231" t="s">
        <v>539</v>
      </c>
    </row>
    <row r="194" spans="1:2">
      <c r="A194" s="231" t="s">
        <v>540</v>
      </c>
      <c r="B194" s="231" t="s">
        <v>541</v>
      </c>
    </row>
    <row r="195" spans="1:2">
      <c r="A195" s="231" t="s">
        <v>542</v>
      </c>
      <c r="B195" s="231" t="s">
        <v>543</v>
      </c>
    </row>
    <row r="196" spans="1:2">
      <c r="A196" s="231" t="s">
        <v>544</v>
      </c>
      <c r="B196" s="231" t="s">
        <v>3823</v>
      </c>
    </row>
    <row r="197" spans="1:2">
      <c r="A197" s="231" t="s">
        <v>545</v>
      </c>
      <c r="B197" s="231" t="s">
        <v>546</v>
      </c>
    </row>
    <row r="198" spans="1:2">
      <c r="A198" s="231" t="s">
        <v>547</v>
      </c>
      <c r="B198" s="231" t="s">
        <v>548</v>
      </c>
    </row>
    <row r="199" spans="1:2">
      <c r="A199" s="231" t="s">
        <v>549</v>
      </c>
      <c r="B199" s="231" t="s">
        <v>550</v>
      </c>
    </row>
    <row r="200" spans="1:2">
      <c r="A200" s="231" t="s">
        <v>551</v>
      </c>
      <c r="B200" s="231" t="s">
        <v>552</v>
      </c>
    </row>
    <row r="201" spans="1:2">
      <c r="A201" s="231" t="s">
        <v>553</v>
      </c>
      <c r="B201" s="231" t="s">
        <v>554</v>
      </c>
    </row>
    <row r="202" spans="1:2">
      <c r="A202" s="231" t="s">
        <v>555</v>
      </c>
      <c r="B202" s="231" t="s">
        <v>556</v>
      </c>
    </row>
    <row r="203" spans="1:2">
      <c r="A203" s="231" t="s">
        <v>557</v>
      </c>
      <c r="B203" s="231" t="s">
        <v>558</v>
      </c>
    </row>
    <row r="204" spans="1:2">
      <c r="A204" s="231" t="s">
        <v>559</v>
      </c>
      <c r="B204" s="231" t="s">
        <v>560</v>
      </c>
    </row>
    <row r="205" spans="1:2">
      <c r="A205" s="231" t="s">
        <v>561</v>
      </c>
      <c r="B205" s="231" t="s">
        <v>562</v>
      </c>
    </row>
    <row r="206" spans="1:2">
      <c r="A206" s="231" t="s">
        <v>563</v>
      </c>
      <c r="B206" s="231" t="s">
        <v>564</v>
      </c>
    </row>
    <row r="207" spans="1:2">
      <c r="A207" s="231" t="s">
        <v>565</v>
      </c>
      <c r="B207" s="231" t="s">
        <v>566</v>
      </c>
    </row>
    <row r="208" spans="1:2">
      <c r="A208" s="231" t="s">
        <v>567</v>
      </c>
      <c r="B208" s="231" t="s">
        <v>568</v>
      </c>
    </row>
    <row r="209" spans="1:2">
      <c r="A209" s="231" t="s">
        <v>569</v>
      </c>
      <c r="B209" s="231" t="s">
        <v>570</v>
      </c>
    </row>
    <row r="210" spans="1:2">
      <c r="A210" s="231" t="s">
        <v>571</v>
      </c>
      <c r="B210" s="231" t="s">
        <v>572</v>
      </c>
    </row>
    <row r="211" spans="1:2">
      <c r="A211" s="231" t="s">
        <v>573</v>
      </c>
      <c r="B211" s="231" t="s">
        <v>574</v>
      </c>
    </row>
    <row r="212" spans="1:2">
      <c r="A212" s="231" t="s">
        <v>575</v>
      </c>
      <c r="B212" s="231" t="s">
        <v>576</v>
      </c>
    </row>
    <row r="213" spans="1:2">
      <c r="A213" s="231" t="s">
        <v>577</v>
      </c>
      <c r="B213" s="231" t="s">
        <v>578</v>
      </c>
    </row>
    <row r="214" spans="1:2">
      <c r="A214" s="231" t="s">
        <v>579</v>
      </c>
      <c r="B214" s="231" t="s">
        <v>580</v>
      </c>
    </row>
    <row r="215" spans="1:2">
      <c r="A215" s="231" t="s">
        <v>581</v>
      </c>
      <c r="B215" s="231" t="s">
        <v>582</v>
      </c>
    </row>
    <row r="216" spans="1:2">
      <c r="A216" s="231" t="s">
        <v>583</v>
      </c>
      <c r="B216" s="231" t="s">
        <v>584</v>
      </c>
    </row>
    <row r="217" spans="1:2">
      <c r="A217" s="231" t="s">
        <v>585</v>
      </c>
      <c r="B217" s="231" t="s">
        <v>586</v>
      </c>
    </row>
    <row r="218" spans="1:2">
      <c r="A218" s="231" t="s">
        <v>587</v>
      </c>
      <c r="B218" s="231" t="s">
        <v>588</v>
      </c>
    </row>
    <row r="219" spans="1:2">
      <c r="A219" s="231" t="s">
        <v>589</v>
      </c>
      <c r="B219" s="231" t="s">
        <v>590</v>
      </c>
    </row>
    <row r="220" spans="1:2">
      <c r="A220" s="231" t="s">
        <v>591</v>
      </c>
      <c r="B220" s="231" t="s">
        <v>592</v>
      </c>
    </row>
    <row r="221" spans="1:2">
      <c r="A221" s="231" t="s">
        <v>593</v>
      </c>
      <c r="B221" s="231" t="s">
        <v>594</v>
      </c>
    </row>
    <row r="222" spans="1:2">
      <c r="A222" s="231" t="s">
        <v>595</v>
      </c>
      <c r="B222" s="231" t="s">
        <v>596</v>
      </c>
    </row>
    <row r="223" spans="1:2">
      <c r="A223" s="231" t="s">
        <v>597</v>
      </c>
      <c r="B223" s="231" t="s">
        <v>598</v>
      </c>
    </row>
    <row r="224" spans="1:2">
      <c r="A224" s="231" t="s">
        <v>599</v>
      </c>
      <c r="B224" s="231" t="s">
        <v>600</v>
      </c>
    </row>
    <row r="225" spans="1:2">
      <c r="A225" s="231" t="s">
        <v>601</v>
      </c>
      <c r="B225" s="231" t="s">
        <v>602</v>
      </c>
    </row>
    <row r="226" spans="1:2">
      <c r="A226" s="231" t="s">
        <v>603</v>
      </c>
      <c r="B226" s="231" t="s">
        <v>604</v>
      </c>
    </row>
    <row r="227" spans="1:2">
      <c r="A227" s="231" t="s">
        <v>605</v>
      </c>
      <c r="B227" s="231" t="s">
        <v>606</v>
      </c>
    </row>
    <row r="228" spans="1:2">
      <c r="A228" s="231" t="s">
        <v>607</v>
      </c>
      <c r="B228" s="231" t="s">
        <v>608</v>
      </c>
    </row>
    <row r="229" spans="1:2">
      <c r="A229" s="231" t="s">
        <v>609</v>
      </c>
      <c r="B229" s="231" t="s">
        <v>574</v>
      </c>
    </row>
    <row r="230" spans="1:2">
      <c r="A230" s="231" t="s">
        <v>610</v>
      </c>
      <c r="B230" s="231" t="s">
        <v>611</v>
      </c>
    </row>
    <row r="231" spans="1:2">
      <c r="A231" s="231" t="s">
        <v>612</v>
      </c>
      <c r="B231" s="231" t="s">
        <v>613</v>
      </c>
    </row>
    <row r="232" spans="1:2">
      <c r="A232" s="231" t="s">
        <v>614</v>
      </c>
      <c r="B232" s="231" t="s">
        <v>615</v>
      </c>
    </row>
    <row r="233" spans="1:2">
      <c r="A233" s="231" t="s">
        <v>616</v>
      </c>
      <c r="B233" s="231" t="s">
        <v>617</v>
      </c>
    </row>
    <row r="234" spans="1:2">
      <c r="A234" s="231" t="s">
        <v>618</v>
      </c>
      <c r="B234" s="231" t="s">
        <v>619</v>
      </c>
    </row>
    <row r="235" spans="1:2">
      <c r="A235" s="231" t="s">
        <v>620</v>
      </c>
      <c r="B235" s="231" t="s">
        <v>621</v>
      </c>
    </row>
    <row r="236" spans="1:2">
      <c r="A236" s="231" t="s">
        <v>622</v>
      </c>
      <c r="B236" s="231" t="s">
        <v>623</v>
      </c>
    </row>
    <row r="237" spans="1:2">
      <c r="A237" s="231" t="s">
        <v>624</v>
      </c>
      <c r="B237" s="231" t="s">
        <v>625</v>
      </c>
    </row>
    <row r="238" spans="1:2">
      <c r="A238" s="231" t="s">
        <v>626</v>
      </c>
      <c r="B238" s="231" t="s">
        <v>197</v>
      </c>
    </row>
    <row r="239" spans="1:2">
      <c r="A239" s="231" t="s">
        <v>627</v>
      </c>
      <c r="B239" s="231" t="s">
        <v>628</v>
      </c>
    </row>
    <row r="240" spans="1:2">
      <c r="A240" s="231" t="s">
        <v>629</v>
      </c>
      <c r="B240" s="231" t="s">
        <v>630</v>
      </c>
    </row>
    <row r="241" spans="1:2">
      <c r="A241" s="231" t="s">
        <v>631</v>
      </c>
      <c r="B241" s="231" t="s">
        <v>632</v>
      </c>
    </row>
    <row r="242" spans="1:2">
      <c r="A242" s="231" t="s">
        <v>633</v>
      </c>
      <c r="B242" s="231" t="s">
        <v>634</v>
      </c>
    </row>
    <row r="243" spans="1:2">
      <c r="A243" s="231" t="s">
        <v>635</v>
      </c>
      <c r="B243" s="231" t="s">
        <v>636</v>
      </c>
    </row>
    <row r="244" spans="1:2">
      <c r="A244" s="231" t="s">
        <v>637</v>
      </c>
      <c r="B244" s="231" t="s">
        <v>638</v>
      </c>
    </row>
    <row r="245" spans="1:2">
      <c r="A245" s="231" t="s">
        <v>639</v>
      </c>
      <c r="B245" s="231" t="s">
        <v>640</v>
      </c>
    </row>
    <row r="246" spans="1:2">
      <c r="A246" s="231" t="s">
        <v>641</v>
      </c>
      <c r="B246" s="231" t="s">
        <v>642</v>
      </c>
    </row>
    <row r="247" spans="1:2">
      <c r="A247" s="231" t="s">
        <v>643</v>
      </c>
      <c r="B247" s="231" t="s">
        <v>644</v>
      </c>
    </row>
    <row r="248" spans="1:2">
      <c r="A248" s="231" t="s">
        <v>645</v>
      </c>
      <c r="B248" s="231" t="s">
        <v>646</v>
      </c>
    </row>
    <row r="249" spans="1:2">
      <c r="A249" s="231" t="s">
        <v>647</v>
      </c>
      <c r="B249" s="231" t="s">
        <v>648</v>
      </c>
    </row>
    <row r="250" spans="1:2">
      <c r="A250" s="231" t="s">
        <v>649</v>
      </c>
      <c r="B250" s="231" t="s">
        <v>650</v>
      </c>
    </row>
    <row r="251" spans="1:2">
      <c r="A251" s="231" t="s">
        <v>651</v>
      </c>
      <c r="B251" s="231" t="s">
        <v>652</v>
      </c>
    </row>
    <row r="252" spans="1:2">
      <c r="A252" s="231" t="s">
        <v>653</v>
      </c>
      <c r="B252" s="231" t="s">
        <v>654</v>
      </c>
    </row>
    <row r="253" spans="1:2">
      <c r="A253" s="231" t="s">
        <v>655</v>
      </c>
      <c r="B253" s="231" t="s">
        <v>656</v>
      </c>
    </row>
    <row r="254" spans="1:2">
      <c r="A254" s="231" t="s">
        <v>657</v>
      </c>
      <c r="B254" s="231" t="s">
        <v>658</v>
      </c>
    </row>
    <row r="255" spans="1:2">
      <c r="A255" s="231" t="s">
        <v>659</v>
      </c>
      <c r="B255" s="231" t="s">
        <v>660</v>
      </c>
    </row>
    <row r="256" spans="1:2">
      <c r="A256" s="231" t="s">
        <v>661</v>
      </c>
      <c r="B256" s="231" t="s">
        <v>662</v>
      </c>
    </row>
    <row r="257" spans="1:2">
      <c r="A257" s="231" t="s">
        <v>663</v>
      </c>
      <c r="B257" s="231" t="s">
        <v>664</v>
      </c>
    </row>
    <row r="258" spans="1:2">
      <c r="A258" s="231" t="s">
        <v>665</v>
      </c>
      <c r="B258" s="231" t="s">
        <v>666</v>
      </c>
    </row>
    <row r="259" spans="1:2">
      <c r="A259" s="231" t="s">
        <v>667</v>
      </c>
      <c r="B259" s="231" t="s">
        <v>668</v>
      </c>
    </row>
    <row r="260" spans="1:2">
      <c r="A260" s="231" t="s">
        <v>669</v>
      </c>
      <c r="B260" s="231" t="s">
        <v>348</v>
      </c>
    </row>
    <row r="261" spans="1:2">
      <c r="A261" s="231" t="s">
        <v>670</v>
      </c>
      <c r="B261" s="231" t="s">
        <v>671</v>
      </c>
    </row>
    <row r="262" spans="1:2">
      <c r="A262" s="231" t="s">
        <v>672</v>
      </c>
      <c r="B262" s="231" t="s">
        <v>673</v>
      </c>
    </row>
    <row r="263" spans="1:2">
      <c r="A263" s="231" t="s">
        <v>674</v>
      </c>
      <c r="B263" s="231" t="s">
        <v>675</v>
      </c>
    </row>
    <row r="264" spans="1:2">
      <c r="A264" s="231" t="s">
        <v>676</v>
      </c>
      <c r="B264" s="231" t="s">
        <v>677</v>
      </c>
    </row>
    <row r="265" spans="1:2">
      <c r="A265" s="231" t="s">
        <v>678</v>
      </c>
      <c r="B265" s="231" t="s">
        <v>679</v>
      </c>
    </row>
    <row r="266" spans="1:2">
      <c r="A266" s="231" t="s">
        <v>680</v>
      </c>
      <c r="B266" s="231" t="s">
        <v>681</v>
      </c>
    </row>
    <row r="267" spans="1:2">
      <c r="A267" s="231" t="s">
        <v>682</v>
      </c>
      <c r="B267" s="231" t="s">
        <v>683</v>
      </c>
    </row>
    <row r="268" spans="1:2">
      <c r="A268" s="231" t="s">
        <v>684</v>
      </c>
      <c r="B268" s="231" t="s">
        <v>685</v>
      </c>
    </row>
    <row r="269" spans="1:2">
      <c r="A269" s="231" t="s">
        <v>686</v>
      </c>
      <c r="B269" s="231" t="s">
        <v>687</v>
      </c>
    </row>
    <row r="270" spans="1:2">
      <c r="A270" s="231" t="s">
        <v>688</v>
      </c>
      <c r="B270" s="231" t="s">
        <v>689</v>
      </c>
    </row>
    <row r="271" spans="1:2">
      <c r="A271" s="231" t="s">
        <v>690</v>
      </c>
      <c r="B271" s="231" t="s">
        <v>691</v>
      </c>
    </row>
    <row r="272" spans="1:2">
      <c r="A272" s="231" t="s">
        <v>692</v>
      </c>
      <c r="B272" s="231" t="s">
        <v>693</v>
      </c>
    </row>
    <row r="273" spans="1:2">
      <c r="A273" s="231" t="s">
        <v>694</v>
      </c>
      <c r="B273" s="231" t="s">
        <v>695</v>
      </c>
    </row>
    <row r="274" spans="1:2">
      <c r="A274" s="231" t="s">
        <v>696</v>
      </c>
      <c r="B274" s="231" t="s">
        <v>697</v>
      </c>
    </row>
    <row r="275" spans="1:2">
      <c r="A275" s="231" t="s">
        <v>698</v>
      </c>
      <c r="B275" s="231" t="s">
        <v>699</v>
      </c>
    </row>
    <row r="276" spans="1:2">
      <c r="A276" s="231" t="s">
        <v>700</v>
      </c>
      <c r="B276" s="231" t="s">
        <v>701</v>
      </c>
    </row>
    <row r="277" spans="1:2">
      <c r="A277" s="231" t="s">
        <v>702</v>
      </c>
      <c r="B277" s="231" t="s">
        <v>703</v>
      </c>
    </row>
    <row r="278" spans="1:2">
      <c r="A278" s="231" t="s">
        <v>704</v>
      </c>
      <c r="B278" s="231" t="s">
        <v>705</v>
      </c>
    </row>
    <row r="279" spans="1:2">
      <c r="A279" s="231" t="s">
        <v>706</v>
      </c>
      <c r="B279" s="231" t="s">
        <v>707</v>
      </c>
    </row>
    <row r="280" spans="1:2">
      <c r="A280" s="231" t="s">
        <v>708</v>
      </c>
      <c r="B280" s="231" t="s">
        <v>709</v>
      </c>
    </row>
    <row r="281" spans="1:2">
      <c r="A281" s="231" t="s">
        <v>710</v>
      </c>
      <c r="B281" s="231" t="s">
        <v>711</v>
      </c>
    </row>
    <row r="282" spans="1:2">
      <c r="A282" s="231" t="s">
        <v>712</v>
      </c>
      <c r="B282" s="231" t="s">
        <v>713</v>
      </c>
    </row>
    <row r="283" spans="1:2">
      <c r="A283" s="231" t="s">
        <v>714</v>
      </c>
      <c r="B283" s="231" t="s">
        <v>715</v>
      </c>
    </row>
    <row r="284" spans="1:2">
      <c r="A284" s="231" t="s">
        <v>716</v>
      </c>
      <c r="B284" s="231" t="s">
        <v>717</v>
      </c>
    </row>
    <row r="285" spans="1:2">
      <c r="A285" s="231" t="s">
        <v>718</v>
      </c>
      <c r="B285" s="231" t="s">
        <v>719</v>
      </c>
    </row>
    <row r="286" spans="1:2">
      <c r="A286" s="231" t="s">
        <v>720</v>
      </c>
      <c r="B286" s="231" t="s">
        <v>721</v>
      </c>
    </row>
    <row r="287" spans="1:2">
      <c r="A287" s="231" t="s">
        <v>722</v>
      </c>
      <c r="B287" s="231" t="s">
        <v>723</v>
      </c>
    </row>
    <row r="288" spans="1:2">
      <c r="A288" s="231" t="s">
        <v>724</v>
      </c>
      <c r="B288" s="231" t="s">
        <v>725</v>
      </c>
    </row>
    <row r="289" spans="1:2">
      <c r="A289" s="231" t="s">
        <v>726</v>
      </c>
      <c r="B289" s="231" t="s">
        <v>727</v>
      </c>
    </row>
    <row r="290" spans="1:2">
      <c r="A290" s="231" t="s">
        <v>728</v>
      </c>
      <c r="B290" s="231" t="s">
        <v>729</v>
      </c>
    </row>
    <row r="291" spans="1:2">
      <c r="A291" s="231" t="s">
        <v>730</v>
      </c>
      <c r="B291" s="231" t="s">
        <v>731</v>
      </c>
    </row>
    <row r="292" spans="1:2">
      <c r="A292" s="231" t="s">
        <v>732</v>
      </c>
      <c r="B292" s="231" t="s">
        <v>733</v>
      </c>
    </row>
    <row r="293" spans="1:2">
      <c r="A293" s="231" t="s">
        <v>734</v>
      </c>
      <c r="B293" s="231" t="s">
        <v>735</v>
      </c>
    </row>
    <row r="294" spans="1:2">
      <c r="A294" s="231" t="s">
        <v>736</v>
      </c>
      <c r="B294" s="231" t="s">
        <v>737</v>
      </c>
    </row>
    <row r="295" spans="1:2">
      <c r="A295" s="231" t="s">
        <v>738</v>
      </c>
      <c r="B295" s="231" t="s">
        <v>739</v>
      </c>
    </row>
    <row r="296" spans="1:2">
      <c r="A296" s="231" t="s">
        <v>740</v>
      </c>
      <c r="B296" s="231" t="s">
        <v>741</v>
      </c>
    </row>
    <row r="297" spans="1:2">
      <c r="A297" s="231" t="s">
        <v>742</v>
      </c>
      <c r="B297" s="231" t="s">
        <v>743</v>
      </c>
    </row>
    <row r="298" spans="1:2">
      <c r="A298" s="231" t="s">
        <v>744</v>
      </c>
      <c r="B298" s="231" t="s">
        <v>745</v>
      </c>
    </row>
    <row r="299" spans="1:2">
      <c r="A299" s="231" t="s">
        <v>746</v>
      </c>
      <c r="B299" s="231" t="s">
        <v>747</v>
      </c>
    </row>
    <row r="300" spans="1:2">
      <c r="A300" s="231" t="s">
        <v>748</v>
      </c>
      <c r="B300" s="231" t="s">
        <v>749</v>
      </c>
    </row>
    <row r="301" spans="1:2">
      <c r="A301" s="231" t="s">
        <v>750</v>
      </c>
      <c r="B301" s="231" t="s">
        <v>508</v>
      </c>
    </row>
    <row r="302" spans="1:2">
      <c r="A302" s="231" t="s">
        <v>751</v>
      </c>
      <c r="B302" s="231" t="s">
        <v>752</v>
      </c>
    </row>
    <row r="303" spans="1:2">
      <c r="A303" s="231" t="s">
        <v>753</v>
      </c>
      <c r="B303" s="231" t="s">
        <v>754</v>
      </c>
    </row>
    <row r="304" spans="1:2">
      <c r="A304" s="231" t="s">
        <v>755</v>
      </c>
      <c r="B304" s="231" t="s">
        <v>756</v>
      </c>
    </row>
    <row r="305" spans="1:2">
      <c r="A305" s="231" t="s">
        <v>757</v>
      </c>
      <c r="B305" s="231" t="s">
        <v>758</v>
      </c>
    </row>
    <row r="306" spans="1:2">
      <c r="A306" s="231" t="s">
        <v>759</v>
      </c>
      <c r="B306" s="231" t="s">
        <v>760</v>
      </c>
    </row>
    <row r="307" spans="1:2">
      <c r="A307" s="231" t="s">
        <v>761</v>
      </c>
      <c r="B307" s="231" t="s">
        <v>762</v>
      </c>
    </row>
    <row r="308" spans="1:2">
      <c r="A308" s="231" t="s">
        <v>763</v>
      </c>
      <c r="B308" s="231" t="s">
        <v>764</v>
      </c>
    </row>
    <row r="309" spans="1:2">
      <c r="A309" s="231" t="s">
        <v>765</v>
      </c>
      <c r="B309" s="231" t="s">
        <v>766</v>
      </c>
    </row>
    <row r="310" spans="1:2">
      <c r="A310" s="231" t="s">
        <v>767</v>
      </c>
      <c r="B310" s="231" t="s">
        <v>768</v>
      </c>
    </row>
    <row r="311" spans="1:2">
      <c r="A311" s="231" t="s">
        <v>769</v>
      </c>
      <c r="B311" s="231" t="s">
        <v>770</v>
      </c>
    </row>
    <row r="312" spans="1:2">
      <c r="A312" s="231" t="s">
        <v>771</v>
      </c>
      <c r="B312" s="231" t="s">
        <v>772</v>
      </c>
    </row>
    <row r="313" spans="1:2">
      <c r="A313" s="231" t="s">
        <v>773</v>
      </c>
      <c r="B313" s="231" t="s">
        <v>774</v>
      </c>
    </row>
    <row r="314" spans="1:2">
      <c r="A314" s="231" t="s">
        <v>775</v>
      </c>
      <c r="B314" s="231" t="s">
        <v>776</v>
      </c>
    </row>
    <row r="315" spans="1:2">
      <c r="A315" s="231" t="s">
        <v>777</v>
      </c>
      <c r="B315" s="231" t="s">
        <v>778</v>
      </c>
    </row>
    <row r="316" spans="1:2">
      <c r="A316" s="231" t="s">
        <v>779</v>
      </c>
      <c r="B316" s="231" t="s">
        <v>780</v>
      </c>
    </row>
    <row r="317" spans="1:2">
      <c r="A317" s="231" t="s">
        <v>781</v>
      </c>
      <c r="B317" s="231" t="s">
        <v>782</v>
      </c>
    </row>
    <row r="318" spans="1:2">
      <c r="A318" s="231" t="s">
        <v>783</v>
      </c>
      <c r="B318" s="231" t="s">
        <v>784</v>
      </c>
    </row>
    <row r="319" spans="1:2">
      <c r="A319" s="231" t="s">
        <v>785</v>
      </c>
      <c r="B319" s="231" t="s">
        <v>786</v>
      </c>
    </row>
    <row r="320" spans="1:2">
      <c r="A320" s="231" t="s">
        <v>787</v>
      </c>
      <c r="B320" s="231" t="s">
        <v>788</v>
      </c>
    </row>
    <row r="321" spans="1:2">
      <c r="A321" s="231" t="s">
        <v>789</v>
      </c>
      <c r="B321" s="231" t="s">
        <v>790</v>
      </c>
    </row>
    <row r="322" spans="1:2">
      <c r="A322" s="231" t="s">
        <v>162</v>
      </c>
      <c r="B322" s="231" t="s">
        <v>197</v>
      </c>
    </row>
    <row r="323" spans="1:2">
      <c r="A323" s="231" t="s">
        <v>791</v>
      </c>
      <c r="B323" s="231" t="s">
        <v>792</v>
      </c>
    </row>
    <row r="324" spans="1:2">
      <c r="A324" s="231" t="s">
        <v>793</v>
      </c>
      <c r="B324" s="231" t="s">
        <v>794</v>
      </c>
    </row>
    <row r="325" spans="1:2">
      <c r="A325" s="231" t="s">
        <v>795</v>
      </c>
      <c r="B325" s="231" t="s">
        <v>796</v>
      </c>
    </row>
    <row r="326" spans="1:2">
      <c r="A326" s="231" t="s">
        <v>797</v>
      </c>
      <c r="B326" s="231" t="s">
        <v>798</v>
      </c>
    </row>
    <row r="327" spans="1:2">
      <c r="A327" s="231" t="s">
        <v>799</v>
      </c>
      <c r="B327" s="231" t="s">
        <v>800</v>
      </c>
    </row>
    <row r="328" spans="1:2">
      <c r="A328" s="231" t="s">
        <v>801</v>
      </c>
      <c r="B328" s="231" t="s">
        <v>802</v>
      </c>
    </row>
    <row r="329" spans="1:2">
      <c r="A329" s="231" t="s">
        <v>803</v>
      </c>
      <c r="B329" s="231" t="s">
        <v>804</v>
      </c>
    </row>
    <row r="330" spans="1:2">
      <c r="A330" s="231" t="s">
        <v>805</v>
      </c>
      <c r="B330" s="231" t="s">
        <v>806</v>
      </c>
    </row>
    <row r="331" spans="1:2">
      <c r="A331" s="231" t="s">
        <v>807</v>
      </c>
      <c r="B331" s="231" t="s">
        <v>808</v>
      </c>
    </row>
    <row r="332" spans="1:2">
      <c r="A332" s="231" t="s">
        <v>809</v>
      </c>
      <c r="B332" s="231" t="s">
        <v>810</v>
      </c>
    </row>
    <row r="333" spans="1:2">
      <c r="A333" s="231" t="s">
        <v>811</v>
      </c>
      <c r="B333" s="231" t="s">
        <v>812</v>
      </c>
    </row>
    <row r="334" spans="1:2">
      <c r="A334" s="231" t="s">
        <v>813</v>
      </c>
      <c r="B334" s="231" t="s">
        <v>814</v>
      </c>
    </row>
    <row r="335" spans="1:2">
      <c r="A335" s="231" t="s">
        <v>815</v>
      </c>
      <c r="B335" s="231" t="s">
        <v>816</v>
      </c>
    </row>
    <row r="336" spans="1:2">
      <c r="A336" s="231" t="s">
        <v>817</v>
      </c>
      <c r="B336" s="231" t="s">
        <v>818</v>
      </c>
    </row>
    <row r="337" spans="1:2">
      <c r="A337" s="231" t="s">
        <v>819</v>
      </c>
      <c r="B337" s="231" t="s">
        <v>820</v>
      </c>
    </row>
    <row r="338" spans="1:2">
      <c r="A338" s="231" t="s">
        <v>821</v>
      </c>
      <c r="B338" s="231" t="s">
        <v>822</v>
      </c>
    </row>
    <row r="339" spans="1:2">
      <c r="A339" s="231" t="s">
        <v>823</v>
      </c>
      <c r="B339" s="231" t="s">
        <v>824</v>
      </c>
    </row>
    <row r="340" spans="1:2">
      <c r="A340" s="231" t="s">
        <v>825</v>
      </c>
      <c r="B340" s="231" t="s">
        <v>826</v>
      </c>
    </row>
    <row r="341" spans="1:2">
      <c r="A341" s="231" t="s">
        <v>827</v>
      </c>
      <c r="B341" s="231" t="s">
        <v>828</v>
      </c>
    </row>
    <row r="342" spans="1:2">
      <c r="A342" s="231" t="s">
        <v>829</v>
      </c>
      <c r="B342" s="231" t="s">
        <v>830</v>
      </c>
    </row>
    <row r="343" spans="1:2">
      <c r="A343" s="231" t="s">
        <v>831</v>
      </c>
      <c r="B343" s="231" t="s">
        <v>832</v>
      </c>
    </row>
    <row r="344" spans="1:2">
      <c r="A344" s="231" t="s">
        <v>833</v>
      </c>
      <c r="B344" s="231" t="s">
        <v>834</v>
      </c>
    </row>
    <row r="345" spans="1:2">
      <c r="A345" s="231" t="s">
        <v>835</v>
      </c>
      <c r="B345" s="231" t="s">
        <v>836</v>
      </c>
    </row>
    <row r="346" spans="1:2">
      <c r="A346" s="231" t="s">
        <v>837</v>
      </c>
      <c r="B346" s="231" t="s">
        <v>838</v>
      </c>
    </row>
    <row r="347" spans="1:2">
      <c r="A347" s="231" t="s">
        <v>839</v>
      </c>
      <c r="B347" s="231" t="s">
        <v>840</v>
      </c>
    </row>
    <row r="348" spans="1:2">
      <c r="A348" s="231" t="s">
        <v>841</v>
      </c>
      <c r="B348" s="231" t="s">
        <v>842</v>
      </c>
    </row>
    <row r="349" spans="1:2">
      <c r="A349" s="231" t="s">
        <v>843</v>
      </c>
      <c r="B349" s="231" t="s">
        <v>844</v>
      </c>
    </row>
    <row r="350" spans="1:2">
      <c r="A350" s="231" t="s">
        <v>845</v>
      </c>
      <c r="B350" s="231" t="s">
        <v>846</v>
      </c>
    </row>
    <row r="351" spans="1:2">
      <c r="A351" s="231" t="s">
        <v>847</v>
      </c>
      <c r="B351" s="231" t="s">
        <v>848</v>
      </c>
    </row>
    <row r="352" spans="1:2">
      <c r="A352" s="231" t="s">
        <v>849</v>
      </c>
      <c r="B352" s="231" t="s">
        <v>850</v>
      </c>
    </row>
    <row r="353" spans="1:2">
      <c r="A353" s="231" t="s">
        <v>851</v>
      </c>
      <c r="B353" s="231" t="s">
        <v>852</v>
      </c>
    </row>
    <row r="354" spans="1:2">
      <c r="A354" s="231" t="s">
        <v>853</v>
      </c>
      <c r="B354" s="231" t="s">
        <v>854</v>
      </c>
    </row>
    <row r="355" spans="1:2">
      <c r="A355" s="231" t="s">
        <v>855</v>
      </c>
      <c r="B355" s="231" t="s">
        <v>856</v>
      </c>
    </row>
    <row r="356" spans="1:2">
      <c r="A356" s="231" t="s">
        <v>857</v>
      </c>
      <c r="B356" s="231" t="s">
        <v>858</v>
      </c>
    </row>
    <row r="357" spans="1:2">
      <c r="A357" s="231" t="s">
        <v>859</v>
      </c>
      <c r="B357" s="231" t="s">
        <v>860</v>
      </c>
    </row>
    <row r="358" spans="1:2">
      <c r="A358" s="231" t="s">
        <v>861</v>
      </c>
      <c r="B358" s="231" t="s">
        <v>862</v>
      </c>
    </row>
    <row r="359" spans="1:2">
      <c r="A359" s="231" t="s">
        <v>863</v>
      </c>
      <c r="B359" s="231" t="s">
        <v>864</v>
      </c>
    </row>
    <row r="360" spans="1:2">
      <c r="A360" s="231" t="s">
        <v>865</v>
      </c>
      <c r="B360" s="231" t="s">
        <v>866</v>
      </c>
    </row>
    <row r="361" spans="1:2">
      <c r="A361" s="231" t="s">
        <v>867</v>
      </c>
      <c r="B361" s="231" t="s">
        <v>868</v>
      </c>
    </row>
    <row r="362" spans="1:2">
      <c r="A362" s="231" t="s">
        <v>869</v>
      </c>
      <c r="B362" s="231" t="s">
        <v>870</v>
      </c>
    </row>
    <row r="363" spans="1:2">
      <c r="A363" s="231" t="s">
        <v>871</v>
      </c>
      <c r="B363" s="231" t="s">
        <v>872</v>
      </c>
    </row>
    <row r="364" spans="1:2">
      <c r="A364" s="231" t="s">
        <v>873</v>
      </c>
      <c r="B364" s="231" t="s">
        <v>874</v>
      </c>
    </row>
    <row r="365" spans="1:2">
      <c r="A365" s="231" t="s">
        <v>875</v>
      </c>
      <c r="B365" s="231" t="s">
        <v>876</v>
      </c>
    </row>
    <row r="366" spans="1:2">
      <c r="A366" s="231" t="s">
        <v>877</v>
      </c>
      <c r="B366" s="231" t="s">
        <v>878</v>
      </c>
    </row>
    <row r="367" spans="1:2">
      <c r="A367" s="231" t="s">
        <v>879</v>
      </c>
      <c r="B367" s="231" t="s">
        <v>880</v>
      </c>
    </row>
    <row r="368" spans="1:2">
      <c r="A368" s="231" t="s">
        <v>881</v>
      </c>
      <c r="B368" s="231" t="s">
        <v>882</v>
      </c>
    </row>
    <row r="369" spans="1:2">
      <c r="A369" s="231" t="s">
        <v>883</v>
      </c>
      <c r="B369" s="231" t="s">
        <v>884</v>
      </c>
    </row>
    <row r="370" spans="1:2">
      <c r="A370" s="231" t="s">
        <v>885</v>
      </c>
      <c r="B370" s="231" t="s">
        <v>886</v>
      </c>
    </row>
    <row r="371" spans="1:2">
      <c r="A371" s="231" t="s">
        <v>887</v>
      </c>
      <c r="B371" s="231" t="s">
        <v>888</v>
      </c>
    </row>
    <row r="372" spans="1:2">
      <c r="A372" s="231" t="s">
        <v>889</v>
      </c>
      <c r="B372" s="231" t="s">
        <v>890</v>
      </c>
    </row>
    <row r="373" spans="1:2">
      <c r="A373" s="231" t="s">
        <v>891</v>
      </c>
      <c r="B373" s="231" t="s">
        <v>892</v>
      </c>
    </row>
    <row r="374" spans="1:2">
      <c r="A374" s="231" t="s">
        <v>893</v>
      </c>
      <c r="B374" s="231" t="s">
        <v>894</v>
      </c>
    </row>
    <row r="375" spans="1:2">
      <c r="A375" s="231" t="s">
        <v>895</v>
      </c>
      <c r="B375" s="231" t="s">
        <v>896</v>
      </c>
    </row>
    <row r="376" spans="1:2">
      <c r="A376" s="231" t="s">
        <v>897</v>
      </c>
      <c r="B376" s="231" t="s">
        <v>898</v>
      </c>
    </row>
    <row r="377" spans="1:2">
      <c r="A377" s="231" t="s">
        <v>899</v>
      </c>
      <c r="B377" s="231" t="s">
        <v>900</v>
      </c>
    </row>
    <row r="378" spans="1:2">
      <c r="A378" s="231" t="s">
        <v>901</v>
      </c>
      <c r="B378" s="231" t="s">
        <v>902</v>
      </c>
    </row>
    <row r="379" spans="1:2">
      <c r="A379" s="231" t="s">
        <v>903</v>
      </c>
      <c r="B379" s="231" t="s">
        <v>904</v>
      </c>
    </row>
    <row r="380" spans="1:2">
      <c r="A380" s="231" t="s">
        <v>905</v>
      </c>
      <c r="B380" s="231" t="s">
        <v>906</v>
      </c>
    </row>
    <row r="381" spans="1:2">
      <c r="A381" s="231" t="s">
        <v>907</v>
      </c>
      <c r="B381" s="231" t="s">
        <v>908</v>
      </c>
    </row>
    <row r="382" spans="1:2">
      <c r="A382" s="231" t="s">
        <v>909</v>
      </c>
      <c r="B382" s="231" t="s">
        <v>910</v>
      </c>
    </row>
    <row r="383" spans="1:2">
      <c r="A383" s="231" t="s">
        <v>911</v>
      </c>
      <c r="B383" s="231" t="s">
        <v>912</v>
      </c>
    </row>
    <row r="384" spans="1:2">
      <c r="A384" s="231" t="s">
        <v>913</v>
      </c>
      <c r="B384" s="231" t="s">
        <v>914</v>
      </c>
    </row>
    <row r="385" spans="1:2">
      <c r="A385" s="231" t="s">
        <v>915</v>
      </c>
      <c r="B385" s="231" t="s">
        <v>916</v>
      </c>
    </row>
    <row r="386" spans="1:2">
      <c r="A386" s="231" t="s">
        <v>917</v>
      </c>
      <c r="B386" s="231" t="s">
        <v>918</v>
      </c>
    </row>
    <row r="387" spans="1:2">
      <c r="A387" s="231" t="s">
        <v>919</v>
      </c>
      <c r="B387" s="231" t="s">
        <v>920</v>
      </c>
    </row>
    <row r="388" spans="1:2">
      <c r="A388" s="231" t="s">
        <v>921</v>
      </c>
      <c r="B388" s="231" t="s">
        <v>922</v>
      </c>
    </row>
    <row r="389" spans="1:2">
      <c r="A389" s="231" t="s">
        <v>923</v>
      </c>
      <c r="B389" s="231" t="s">
        <v>924</v>
      </c>
    </row>
    <row r="390" spans="1:2">
      <c r="A390" s="231" t="s">
        <v>925</v>
      </c>
      <c r="B390" s="231" t="s">
        <v>926</v>
      </c>
    </row>
    <row r="391" spans="1:2">
      <c r="A391" s="231" t="s">
        <v>927</v>
      </c>
      <c r="B391" s="231" t="s">
        <v>928</v>
      </c>
    </row>
    <row r="392" spans="1:2">
      <c r="A392" s="231" t="s">
        <v>929</v>
      </c>
      <c r="B392" s="231" t="s">
        <v>930</v>
      </c>
    </row>
    <row r="393" spans="1:2">
      <c r="A393" s="231" t="s">
        <v>931</v>
      </c>
      <c r="B393" s="231" t="s">
        <v>932</v>
      </c>
    </row>
    <row r="394" spans="1:2">
      <c r="A394" s="231" t="s">
        <v>933</v>
      </c>
      <c r="B394" s="231" t="s">
        <v>934</v>
      </c>
    </row>
    <row r="395" spans="1:2">
      <c r="A395" s="231" t="s">
        <v>935</v>
      </c>
      <c r="B395" s="231" t="s">
        <v>936</v>
      </c>
    </row>
    <row r="396" spans="1:2">
      <c r="A396" s="231" t="s">
        <v>937</v>
      </c>
      <c r="B396" s="231" t="s">
        <v>938</v>
      </c>
    </row>
    <row r="397" spans="1:2">
      <c r="A397" s="231" t="s">
        <v>939</v>
      </c>
      <c r="B397" s="231" t="s">
        <v>940</v>
      </c>
    </row>
    <row r="398" spans="1:2">
      <c r="A398" s="231" t="s">
        <v>941</v>
      </c>
      <c r="B398" s="231" t="s">
        <v>942</v>
      </c>
    </row>
    <row r="399" spans="1:2">
      <c r="A399" s="231" t="s">
        <v>943</v>
      </c>
      <c r="B399" s="231" t="s">
        <v>944</v>
      </c>
    </row>
    <row r="400" spans="1:2">
      <c r="A400" s="231" t="s">
        <v>945</v>
      </c>
      <c r="B400" s="231" t="s">
        <v>946</v>
      </c>
    </row>
    <row r="401" spans="1:2">
      <c r="A401" s="231" t="s">
        <v>947</v>
      </c>
      <c r="B401" s="231" t="s">
        <v>948</v>
      </c>
    </row>
    <row r="402" spans="1:2">
      <c r="A402" s="231" t="s">
        <v>949</v>
      </c>
      <c r="B402" s="231" t="s">
        <v>950</v>
      </c>
    </row>
    <row r="403" spans="1:2">
      <c r="A403" s="231" t="s">
        <v>951</v>
      </c>
      <c r="B403" s="231" t="s">
        <v>952</v>
      </c>
    </row>
    <row r="404" spans="1:2">
      <c r="A404" s="231" t="s">
        <v>953</v>
      </c>
      <c r="B404" s="231" t="s">
        <v>954</v>
      </c>
    </row>
    <row r="405" spans="1:2">
      <c r="A405" s="231" t="s">
        <v>955</v>
      </c>
      <c r="B405" s="231" t="s">
        <v>956</v>
      </c>
    </row>
    <row r="406" spans="1:2">
      <c r="A406" s="231" t="s">
        <v>957</v>
      </c>
      <c r="B406" s="231" t="s">
        <v>958</v>
      </c>
    </row>
    <row r="407" spans="1:2">
      <c r="A407" s="231" t="s">
        <v>959</v>
      </c>
      <c r="B407" s="231" t="s">
        <v>960</v>
      </c>
    </row>
    <row r="408" spans="1:2">
      <c r="A408" s="231" t="s">
        <v>961</v>
      </c>
      <c r="B408" s="231" t="s">
        <v>962</v>
      </c>
    </row>
    <row r="409" spans="1:2">
      <c r="A409" s="231" t="s">
        <v>963</v>
      </c>
      <c r="B409" s="231" t="s">
        <v>964</v>
      </c>
    </row>
    <row r="410" spans="1:2">
      <c r="A410" s="231" t="s">
        <v>965</v>
      </c>
      <c r="B410" s="231" t="s">
        <v>966</v>
      </c>
    </row>
    <row r="411" spans="1:2">
      <c r="A411" s="231" t="s">
        <v>967</v>
      </c>
      <c r="B411" s="231" t="s">
        <v>968</v>
      </c>
    </row>
    <row r="412" spans="1:2">
      <c r="A412" s="231" t="s">
        <v>969</v>
      </c>
      <c r="B412" s="231" t="s">
        <v>970</v>
      </c>
    </row>
    <row r="413" spans="1:2">
      <c r="A413" s="231" t="s">
        <v>971</v>
      </c>
      <c r="B413" s="231" t="s">
        <v>972</v>
      </c>
    </row>
    <row r="414" spans="1:2">
      <c r="A414" s="231" t="s">
        <v>973</v>
      </c>
      <c r="B414" s="231" t="s">
        <v>974</v>
      </c>
    </row>
    <row r="415" spans="1:2">
      <c r="A415" s="231" t="s">
        <v>975</v>
      </c>
      <c r="B415" s="231" t="s">
        <v>976</v>
      </c>
    </row>
    <row r="416" spans="1:2">
      <c r="A416" s="231" t="s">
        <v>977</v>
      </c>
      <c r="B416" s="231" t="s">
        <v>978</v>
      </c>
    </row>
    <row r="417" spans="1:2">
      <c r="A417" s="231" t="s">
        <v>979</v>
      </c>
      <c r="B417" s="231" t="s">
        <v>980</v>
      </c>
    </row>
    <row r="418" spans="1:2">
      <c r="A418" s="231" t="s">
        <v>981</v>
      </c>
      <c r="B418" s="231" t="s">
        <v>982</v>
      </c>
    </row>
    <row r="419" spans="1:2">
      <c r="A419" s="231" t="s">
        <v>983</v>
      </c>
      <c r="B419" s="231" t="s">
        <v>984</v>
      </c>
    </row>
    <row r="420" spans="1:2">
      <c r="A420" s="231" t="s">
        <v>985</v>
      </c>
      <c r="B420" s="231" t="s">
        <v>986</v>
      </c>
    </row>
    <row r="421" spans="1:2">
      <c r="A421" s="231" t="s">
        <v>987</v>
      </c>
      <c r="B421" s="231" t="s">
        <v>988</v>
      </c>
    </row>
    <row r="422" spans="1:2">
      <c r="A422" s="231" t="s">
        <v>989</v>
      </c>
      <c r="B422" s="231" t="s">
        <v>990</v>
      </c>
    </row>
    <row r="423" spans="1:2">
      <c r="A423" s="231" t="s">
        <v>991</v>
      </c>
      <c r="B423" s="231" t="s">
        <v>992</v>
      </c>
    </row>
    <row r="424" spans="1:2">
      <c r="A424" s="231" t="s">
        <v>993</v>
      </c>
      <c r="B424" s="231" t="s">
        <v>994</v>
      </c>
    </row>
    <row r="425" spans="1:2">
      <c r="A425" s="231" t="s">
        <v>995</v>
      </c>
      <c r="B425" s="231" t="s">
        <v>996</v>
      </c>
    </row>
    <row r="426" spans="1:2">
      <c r="A426" s="231" t="s">
        <v>997</v>
      </c>
      <c r="B426" s="231" t="s">
        <v>998</v>
      </c>
    </row>
    <row r="427" spans="1:2">
      <c r="A427" s="231" t="s">
        <v>999</v>
      </c>
      <c r="B427" s="231" t="s">
        <v>1000</v>
      </c>
    </row>
    <row r="428" spans="1:2">
      <c r="A428" s="231" t="s">
        <v>1001</v>
      </c>
      <c r="B428" s="231" t="s">
        <v>1002</v>
      </c>
    </row>
    <row r="429" spans="1:2">
      <c r="A429" s="231" t="s">
        <v>1003</v>
      </c>
      <c r="B429" s="231" t="s">
        <v>1004</v>
      </c>
    </row>
    <row r="430" spans="1:2">
      <c r="A430" s="231" t="s">
        <v>1005</v>
      </c>
      <c r="B430" s="231" t="s">
        <v>1006</v>
      </c>
    </row>
    <row r="431" spans="1:2">
      <c r="A431" s="231" t="s">
        <v>1007</v>
      </c>
      <c r="B431" s="231" t="s">
        <v>352</v>
      </c>
    </row>
    <row r="432" spans="1:2">
      <c r="A432" s="231" t="s">
        <v>1008</v>
      </c>
      <c r="B432" s="231" t="s">
        <v>1009</v>
      </c>
    </row>
    <row r="433" spans="1:2">
      <c r="A433" s="231" t="s">
        <v>1010</v>
      </c>
      <c r="B433" s="231" t="s">
        <v>1011</v>
      </c>
    </row>
    <row r="434" spans="1:2">
      <c r="A434" s="231" t="s">
        <v>1012</v>
      </c>
      <c r="B434" s="231" t="s">
        <v>1013</v>
      </c>
    </row>
    <row r="435" spans="1:2">
      <c r="A435" s="231" t="s">
        <v>1014</v>
      </c>
      <c r="B435" s="231" t="s">
        <v>1015</v>
      </c>
    </row>
    <row r="436" spans="1:2">
      <c r="A436" s="231" t="s">
        <v>1016</v>
      </c>
      <c r="B436" s="231" t="s">
        <v>1017</v>
      </c>
    </row>
    <row r="437" spans="1:2">
      <c r="A437" s="231" t="s">
        <v>1018</v>
      </c>
      <c r="B437" s="231" t="s">
        <v>1019</v>
      </c>
    </row>
    <row r="438" spans="1:2">
      <c r="A438" s="231" t="s">
        <v>1020</v>
      </c>
      <c r="B438" s="231" t="s">
        <v>1021</v>
      </c>
    </row>
    <row r="439" spans="1:2">
      <c r="A439" s="231" t="s">
        <v>1022</v>
      </c>
      <c r="B439" s="231" t="s">
        <v>1023</v>
      </c>
    </row>
    <row r="440" spans="1:2">
      <c r="A440" s="231" t="s">
        <v>1024</v>
      </c>
      <c r="B440" s="231" t="s">
        <v>1025</v>
      </c>
    </row>
    <row r="441" spans="1:2">
      <c r="A441" s="231" t="s">
        <v>1026</v>
      </c>
      <c r="B441" s="231" t="s">
        <v>1027</v>
      </c>
    </row>
    <row r="442" spans="1:2">
      <c r="A442" s="231" t="s">
        <v>1028</v>
      </c>
      <c r="B442" s="231" t="s">
        <v>1029</v>
      </c>
    </row>
    <row r="443" spans="1:2">
      <c r="A443" s="231" t="s">
        <v>1030</v>
      </c>
      <c r="B443" s="231" t="s">
        <v>1031</v>
      </c>
    </row>
    <row r="444" spans="1:2">
      <c r="A444" s="231" t="s">
        <v>1032</v>
      </c>
      <c r="B444" s="231" t="s">
        <v>1033</v>
      </c>
    </row>
    <row r="445" spans="1:2">
      <c r="A445" s="231" t="s">
        <v>1034</v>
      </c>
      <c r="B445" s="231" t="s">
        <v>1035</v>
      </c>
    </row>
    <row r="446" spans="1:2">
      <c r="A446" s="231" t="s">
        <v>1036</v>
      </c>
      <c r="B446" s="231" t="s">
        <v>1037</v>
      </c>
    </row>
    <row r="447" spans="1:2">
      <c r="A447" s="231" t="s">
        <v>1038</v>
      </c>
      <c r="B447" s="231" t="s">
        <v>1039</v>
      </c>
    </row>
    <row r="448" spans="1:2">
      <c r="A448" s="231" t="s">
        <v>1040</v>
      </c>
      <c r="B448" s="231" t="s">
        <v>1041</v>
      </c>
    </row>
    <row r="449" spans="1:2">
      <c r="A449" s="231" t="s">
        <v>1042</v>
      </c>
      <c r="B449" s="231" t="s">
        <v>1043</v>
      </c>
    </row>
    <row r="450" spans="1:2">
      <c r="A450" s="231" t="s">
        <v>1044</v>
      </c>
      <c r="B450" s="231" t="s">
        <v>1045</v>
      </c>
    </row>
    <row r="451" spans="1:2">
      <c r="A451" s="231" t="s">
        <v>1046</v>
      </c>
      <c r="B451" s="231" t="s">
        <v>1047</v>
      </c>
    </row>
    <row r="452" spans="1:2">
      <c r="A452" s="231" t="s">
        <v>1048</v>
      </c>
      <c r="B452" s="231" t="s">
        <v>1049</v>
      </c>
    </row>
    <row r="453" spans="1:2">
      <c r="A453" s="231" t="s">
        <v>1050</v>
      </c>
      <c r="B453" s="231" t="s">
        <v>1051</v>
      </c>
    </row>
    <row r="454" spans="1:2">
      <c r="A454" s="231" t="s">
        <v>1052</v>
      </c>
      <c r="B454" s="231" t="s">
        <v>1053</v>
      </c>
    </row>
    <row r="455" spans="1:2">
      <c r="A455" s="231" t="s">
        <v>1054</v>
      </c>
      <c r="B455" s="231" t="s">
        <v>1055</v>
      </c>
    </row>
    <row r="456" spans="1:2">
      <c r="A456" s="231" t="s">
        <v>1056</v>
      </c>
      <c r="B456" s="231" t="s">
        <v>1057</v>
      </c>
    </row>
    <row r="457" spans="1:2">
      <c r="A457" s="231" t="s">
        <v>136</v>
      </c>
      <c r="B457" s="231" t="s">
        <v>1058</v>
      </c>
    </row>
    <row r="458" spans="1:2">
      <c r="A458" s="231" t="s">
        <v>1059</v>
      </c>
      <c r="B458" s="231" t="s">
        <v>1060</v>
      </c>
    </row>
    <row r="459" spans="1:2">
      <c r="A459" s="231" t="s">
        <v>1061</v>
      </c>
      <c r="B459" s="231" t="s">
        <v>1062</v>
      </c>
    </row>
    <row r="460" spans="1:2">
      <c r="A460" s="231" t="s">
        <v>1063</v>
      </c>
      <c r="B460" s="231" t="s">
        <v>1064</v>
      </c>
    </row>
    <row r="461" spans="1:2">
      <c r="A461" s="231" t="s">
        <v>1065</v>
      </c>
      <c r="B461" s="231" t="s">
        <v>1066</v>
      </c>
    </row>
    <row r="462" spans="1:2">
      <c r="A462" s="231" t="s">
        <v>1067</v>
      </c>
      <c r="B462" s="231" t="s">
        <v>1068</v>
      </c>
    </row>
    <row r="463" spans="1:2">
      <c r="A463" s="231" t="s">
        <v>1069</v>
      </c>
      <c r="B463" s="231" t="s">
        <v>1070</v>
      </c>
    </row>
    <row r="464" spans="1:2">
      <c r="A464" s="231" t="s">
        <v>1071</v>
      </c>
      <c r="B464" s="231" t="s">
        <v>1072</v>
      </c>
    </row>
    <row r="465" spans="1:2">
      <c r="A465" s="231" t="s">
        <v>1073</v>
      </c>
      <c r="B465" s="231" t="s">
        <v>1074</v>
      </c>
    </row>
    <row r="466" spans="1:2">
      <c r="A466" s="231" t="s">
        <v>1075</v>
      </c>
      <c r="B466" s="231" t="s">
        <v>1076</v>
      </c>
    </row>
    <row r="467" spans="1:2">
      <c r="A467" s="231" t="s">
        <v>1077</v>
      </c>
      <c r="B467" s="231" t="s">
        <v>1078</v>
      </c>
    </row>
    <row r="468" spans="1:2">
      <c r="A468" s="231" t="s">
        <v>1079</v>
      </c>
      <c r="B468" s="231" t="s">
        <v>1080</v>
      </c>
    </row>
    <row r="469" spans="1:2">
      <c r="A469" s="231" t="s">
        <v>1081</v>
      </c>
      <c r="B469" s="231" t="s">
        <v>1082</v>
      </c>
    </row>
    <row r="470" spans="1:2">
      <c r="A470" s="231" t="s">
        <v>1083</v>
      </c>
      <c r="B470" s="231" t="s">
        <v>1084</v>
      </c>
    </row>
    <row r="471" spans="1:2">
      <c r="A471" s="231" t="s">
        <v>1085</v>
      </c>
      <c r="B471" s="231" t="s">
        <v>1086</v>
      </c>
    </row>
    <row r="472" spans="1:2">
      <c r="A472" s="231" t="s">
        <v>1087</v>
      </c>
      <c r="B472" s="231" t="s">
        <v>1088</v>
      </c>
    </row>
    <row r="473" spans="1:2">
      <c r="A473" s="231" t="s">
        <v>1089</v>
      </c>
      <c r="B473" s="231" t="s">
        <v>1090</v>
      </c>
    </row>
    <row r="474" spans="1:2">
      <c r="A474" s="231" t="s">
        <v>1091</v>
      </c>
      <c r="B474" s="231" t="s">
        <v>1092</v>
      </c>
    </row>
    <row r="475" spans="1:2">
      <c r="A475" s="231" t="s">
        <v>1093</v>
      </c>
      <c r="B475" s="231" t="s">
        <v>1094</v>
      </c>
    </row>
    <row r="476" spans="1:2">
      <c r="A476" s="231" t="s">
        <v>1095</v>
      </c>
      <c r="B476" s="231" t="s">
        <v>1096</v>
      </c>
    </row>
    <row r="477" spans="1:2">
      <c r="A477" s="231" t="s">
        <v>1097</v>
      </c>
      <c r="B477" s="231" t="s">
        <v>1098</v>
      </c>
    </row>
    <row r="478" spans="1:2">
      <c r="A478" s="231" t="s">
        <v>1099</v>
      </c>
      <c r="B478" s="231" t="s">
        <v>1100</v>
      </c>
    </row>
    <row r="479" spans="1:2">
      <c r="A479" s="231" t="s">
        <v>1101</v>
      </c>
      <c r="B479" s="231" t="s">
        <v>1102</v>
      </c>
    </row>
    <row r="480" spans="1:2">
      <c r="A480" s="231" t="s">
        <v>1103</v>
      </c>
      <c r="B480" s="231" t="s">
        <v>1104</v>
      </c>
    </row>
    <row r="481" spans="1:2">
      <c r="A481" s="231" t="s">
        <v>1105</v>
      </c>
      <c r="B481" s="231" t="s">
        <v>1106</v>
      </c>
    </row>
    <row r="482" spans="1:2">
      <c r="A482" s="231" t="s">
        <v>1107</v>
      </c>
      <c r="B482" s="231" t="s">
        <v>1108</v>
      </c>
    </row>
    <row r="483" spans="1:2">
      <c r="A483" s="231" t="s">
        <v>1109</v>
      </c>
      <c r="B483" s="231" t="s">
        <v>1110</v>
      </c>
    </row>
    <row r="484" spans="1:2">
      <c r="A484" s="231" t="s">
        <v>1111</v>
      </c>
      <c r="B484" s="231" t="s">
        <v>1112</v>
      </c>
    </row>
    <row r="485" spans="1:2">
      <c r="A485" s="231" t="s">
        <v>1113</v>
      </c>
      <c r="B485" s="231" t="s">
        <v>1114</v>
      </c>
    </row>
    <row r="486" spans="1:2">
      <c r="A486" s="231" t="s">
        <v>1115</v>
      </c>
      <c r="B486" s="231" t="s">
        <v>1116</v>
      </c>
    </row>
    <row r="487" spans="1:2">
      <c r="A487" s="231" t="s">
        <v>1117</v>
      </c>
      <c r="B487" s="231" t="s">
        <v>1118</v>
      </c>
    </row>
    <row r="488" spans="1:2">
      <c r="A488" s="231" t="s">
        <v>1119</v>
      </c>
      <c r="B488" s="231" t="s">
        <v>1120</v>
      </c>
    </row>
    <row r="489" spans="1:2">
      <c r="A489" s="231" t="s">
        <v>1121</v>
      </c>
      <c r="B489" s="231" t="s">
        <v>1122</v>
      </c>
    </row>
    <row r="490" spans="1:2">
      <c r="A490" s="231" t="s">
        <v>1123</v>
      </c>
      <c r="B490" s="231" t="s">
        <v>1124</v>
      </c>
    </row>
    <row r="491" spans="1:2">
      <c r="A491" s="231" t="s">
        <v>1125</v>
      </c>
      <c r="B491" s="231" t="s">
        <v>1126</v>
      </c>
    </row>
    <row r="492" spans="1:2">
      <c r="A492" s="231" t="s">
        <v>1127</v>
      </c>
      <c r="B492" s="231" t="s">
        <v>1128</v>
      </c>
    </row>
    <row r="493" spans="1:2">
      <c r="A493" s="231" t="s">
        <v>1129</v>
      </c>
      <c r="B493" s="231" t="s">
        <v>1130</v>
      </c>
    </row>
    <row r="494" spans="1:2">
      <c r="A494" s="231" t="s">
        <v>1131</v>
      </c>
      <c r="B494" s="231" t="s">
        <v>1132</v>
      </c>
    </row>
    <row r="495" spans="1:2">
      <c r="A495" s="231" t="s">
        <v>1133</v>
      </c>
      <c r="B495" s="231" t="s">
        <v>1134</v>
      </c>
    </row>
    <row r="496" spans="1:2">
      <c r="A496" s="231" t="s">
        <v>1135</v>
      </c>
      <c r="B496" s="231" t="s">
        <v>1136</v>
      </c>
    </row>
    <row r="497" spans="1:2">
      <c r="A497" s="231" t="s">
        <v>1137</v>
      </c>
      <c r="B497" s="231" t="s">
        <v>1138</v>
      </c>
    </row>
    <row r="498" spans="1:2">
      <c r="A498" s="231" t="s">
        <v>1139</v>
      </c>
      <c r="B498" s="231" t="s">
        <v>1140</v>
      </c>
    </row>
    <row r="499" spans="1:2">
      <c r="A499" s="231" t="s">
        <v>1141</v>
      </c>
      <c r="B499" s="231" t="s">
        <v>1142</v>
      </c>
    </row>
    <row r="500" spans="1:2">
      <c r="A500" s="231" t="s">
        <v>1143</v>
      </c>
      <c r="B500" s="231" t="s">
        <v>1144</v>
      </c>
    </row>
    <row r="501" spans="1:2">
      <c r="A501" s="231" t="s">
        <v>1145</v>
      </c>
      <c r="B501" s="231" t="s">
        <v>1146</v>
      </c>
    </row>
    <row r="502" spans="1:2">
      <c r="A502" s="231" t="s">
        <v>1147</v>
      </c>
      <c r="B502" s="231" t="s">
        <v>1148</v>
      </c>
    </row>
    <row r="503" spans="1:2">
      <c r="A503" s="231" t="s">
        <v>1149</v>
      </c>
      <c r="B503" s="231" t="s">
        <v>1150</v>
      </c>
    </row>
    <row r="504" spans="1:2">
      <c r="A504" s="231" t="s">
        <v>1151</v>
      </c>
      <c r="B504" s="231" t="s">
        <v>1152</v>
      </c>
    </row>
    <row r="505" spans="1:2">
      <c r="A505" s="231" t="s">
        <v>1153</v>
      </c>
      <c r="B505" s="231" t="s">
        <v>1154</v>
      </c>
    </row>
    <row r="506" spans="1:2">
      <c r="A506" s="231" t="s">
        <v>1155</v>
      </c>
      <c r="B506" s="231" t="s">
        <v>1156</v>
      </c>
    </row>
    <row r="507" spans="1:2">
      <c r="A507" s="231" t="s">
        <v>1157</v>
      </c>
      <c r="B507" s="231" t="s">
        <v>1158</v>
      </c>
    </row>
    <row r="508" spans="1:2">
      <c r="A508" s="231" t="s">
        <v>1159</v>
      </c>
      <c r="B508" s="231" t="s">
        <v>1160</v>
      </c>
    </row>
    <row r="509" spans="1:2">
      <c r="A509" s="231" t="s">
        <v>1161</v>
      </c>
      <c r="B509" s="231" t="s">
        <v>1162</v>
      </c>
    </row>
    <row r="510" spans="1:2">
      <c r="A510" s="231" t="s">
        <v>1163</v>
      </c>
      <c r="B510" s="231" t="s">
        <v>1164</v>
      </c>
    </row>
    <row r="511" spans="1:2">
      <c r="A511" s="231" t="s">
        <v>1165</v>
      </c>
      <c r="B511" s="231" t="s">
        <v>1166</v>
      </c>
    </row>
    <row r="512" spans="1:2">
      <c r="A512" s="231" t="s">
        <v>1167</v>
      </c>
      <c r="B512" s="231" t="s">
        <v>1168</v>
      </c>
    </row>
    <row r="513" spans="1:2">
      <c r="A513" s="231" t="s">
        <v>1169</v>
      </c>
      <c r="B513" s="231" t="s">
        <v>1170</v>
      </c>
    </row>
    <row r="514" spans="1:2">
      <c r="A514" s="231" t="s">
        <v>1171</v>
      </c>
      <c r="B514" s="231" t="s">
        <v>1172</v>
      </c>
    </row>
    <row r="515" spans="1:2">
      <c r="A515" s="231" t="s">
        <v>1173</v>
      </c>
      <c r="B515" s="231" t="s">
        <v>1174</v>
      </c>
    </row>
    <row r="516" spans="1:2">
      <c r="A516" s="231" t="s">
        <v>1175</v>
      </c>
      <c r="B516" s="231" t="s">
        <v>1176</v>
      </c>
    </row>
    <row r="517" spans="1:2">
      <c r="A517" s="231" t="s">
        <v>1177</v>
      </c>
      <c r="B517" s="231" t="s">
        <v>1178</v>
      </c>
    </row>
    <row r="518" spans="1:2">
      <c r="A518" s="231" t="s">
        <v>1179</v>
      </c>
      <c r="B518" s="231" t="s">
        <v>1180</v>
      </c>
    </row>
    <row r="519" spans="1:2">
      <c r="A519" s="231" t="s">
        <v>1181</v>
      </c>
      <c r="B519" s="231" t="s">
        <v>1182</v>
      </c>
    </row>
    <row r="520" spans="1:2">
      <c r="A520" s="231" t="s">
        <v>1183</v>
      </c>
      <c r="B520" s="231" t="s">
        <v>1184</v>
      </c>
    </row>
    <row r="521" spans="1:2">
      <c r="A521" s="231" t="s">
        <v>1185</v>
      </c>
      <c r="B521" s="231" t="s">
        <v>1186</v>
      </c>
    </row>
    <row r="522" spans="1:2">
      <c r="A522" s="231" t="s">
        <v>1187</v>
      </c>
      <c r="B522" s="231" t="s">
        <v>1188</v>
      </c>
    </row>
    <row r="523" spans="1:2">
      <c r="A523" s="231" t="s">
        <v>1189</v>
      </c>
      <c r="B523" s="231" t="s">
        <v>1190</v>
      </c>
    </row>
    <row r="524" spans="1:2">
      <c r="A524" s="231" t="s">
        <v>1191</v>
      </c>
      <c r="B524" s="231" t="s">
        <v>1192</v>
      </c>
    </row>
    <row r="525" spans="1:2">
      <c r="A525" s="231" t="s">
        <v>1193</v>
      </c>
      <c r="B525" s="231" t="s">
        <v>1194</v>
      </c>
    </row>
    <row r="526" spans="1:2">
      <c r="A526" s="231" t="s">
        <v>1195</v>
      </c>
      <c r="B526" s="231" t="s">
        <v>1196</v>
      </c>
    </row>
    <row r="527" spans="1:2">
      <c r="A527" s="231" t="s">
        <v>1197</v>
      </c>
      <c r="B527" s="231" t="s">
        <v>1198</v>
      </c>
    </row>
    <row r="528" spans="1:2">
      <c r="A528" s="231" t="s">
        <v>1199</v>
      </c>
      <c r="B528" s="231" t="s">
        <v>1084</v>
      </c>
    </row>
    <row r="529" spans="1:2">
      <c r="A529" s="231" t="s">
        <v>1200</v>
      </c>
      <c r="B529" s="231" t="s">
        <v>1201</v>
      </c>
    </row>
    <row r="530" spans="1:2">
      <c r="A530" s="231" t="s">
        <v>1202</v>
      </c>
      <c r="B530" s="231" t="s">
        <v>1203</v>
      </c>
    </row>
    <row r="531" spans="1:2">
      <c r="A531" s="231" t="s">
        <v>1204</v>
      </c>
      <c r="B531" s="231" t="s">
        <v>1205</v>
      </c>
    </row>
    <row r="532" spans="1:2">
      <c r="A532" s="231" t="s">
        <v>1206</v>
      </c>
      <c r="B532" s="231" t="s">
        <v>1207</v>
      </c>
    </row>
    <row r="533" spans="1:2">
      <c r="A533" s="231" t="s">
        <v>1208</v>
      </c>
      <c r="B533" s="231" t="s">
        <v>1209</v>
      </c>
    </row>
    <row r="534" spans="1:2">
      <c r="A534" s="231" t="s">
        <v>1210</v>
      </c>
      <c r="B534" s="231" t="s">
        <v>1211</v>
      </c>
    </row>
    <row r="535" spans="1:2">
      <c r="A535" s="231" t="s">
        <v>1212</v>
      </c>
      <c r="B535" s="231" t="s">
        <v>1213</v>
      </c>
    </row>
    <row r="536" spans="1:2">
      <c r="A536" s="231" t="s">
        <v>1214</v>
      </c>
      <c r="B536" s="231" t="s">
        <v>1215</v>
      </c>
    </row>
    <row r="537" spans="1:2">
      <c r="A537" s="231" t="s">
        <v>1216</v>
      </c>
      <c r="B537" s="231" t="s">
        <v>1217</v>
      </c>
    </row>
    <row r="538" spans="1:2">
      <c r="A538" s="231" t="s">
        <v>1218</v>
      </c>
      <c r="B538" s="231" t="s">
        <v>1219</v>
      </c>
    </row>
    <row r="539" spans="1:2">
      <c r="A539" s="231" t="s">
        <v>1220</v>
      </c>
      <c r="B539" s="231" t="s">
        <v>1221</v>
      </c>
    </row>
    <row r="540" spans="1:2">
      <c r="A540" s="231" t="s">
        <v>1222</v>
      </c>
      <c r="B540" s="231" t="s">
        <v>1223</v>
      </c>
    </row>
    <row r="541" spans="1:2">
      <c r="A541" s="231" t="s">
        <v>1224</v>
      </c>
      <c r="B541" s="231" t="s">
        <v>1225</v>
      </c>
    </row>
    <row r="542" spans="1:2">
      <c r="A542" s="231" t="s">
        <v>1226</v>
      </c>
      <c r="B542" s="231" t="s">
        <v>1227</v>
      </c>
    </row>
    <row r="543" spans="1:2">
      <c r="A543" s="231" t="s">
        <v>1228</v>
      </c>
      <c r="B543" s="231" t="s">
        <v>1229</v>
      </c>
    </row>
    <row r="544" spans="1:2">
      <c r="A544" s="231" t="s">
        <v>1230</v>
      </c>
      <c r="B544" s="231" t="s">
        <v>1231</v>
      </c>
    </row>
    <row r="545" spans="1:2">
      <c r="A545" s="231" t="s">
        <v>1232</v>
      </c>
      <c r="B545" s="231" t="s">
        <v>1233</v>
      </c>
    </row>
    <row r="546" spans="1:2">
      <c r="A546" s="231" t="s">
        <v>1234</v>
      </c>
      <c r="B546" s="231" t="s">
        <v>1235</v>
      </c>
    </row>
    <row r="547" spans="1:2">
      <c r="A547" s="231" t="s">
        <v>1236</v>
      </c>
      <c r="B547" s="231" t="s">
        <v>1237</v>
      </c>
    </row>
    <row r="548" spans="1:2">
      <c r="A548" s="231" t="s">
        <v>1238</v>
      </c>
      <c r="B548" s="231" t="s">
        <v>1239</v>
      </c>
    </row>
    <row r="549" spans="1:2">
      <c r="A549" s="231" t="s">
        <v>1240</v>
      </c>
      <c r="B549" s="231" t="s">
        <v>1241</v>
      </c>
    </row>
    <row r="550" spans="1:2">
      <c r="A550" s="231" t="s">
        <v>1242</v>
      </c>
      <c r="B550" s="231" t="s">
        <v>1243</v>
      </c>
    </row>
    <row r="551" spans="1:2">
      <c r="A551" s="231" t="s">
        <v>1244</v>
      </c>
      <c r="B551" s="231" t="s">
        <v>1245</v>
      </c>
    </row>
    <row r="552" spans="1:2">
      <c r="A552" s="231" t="s">
        <v>1246</v>
      </c>
      <c r="B552" s="231" t="s">
        <v>1247</v>
      </c>
    </row>
    <row r="553" spans="1:2">
      <c r="A553" s="231" t="s">
        <v>1248</v>
      </c>
      <c r="B553" s="231" t="s">
        <v>1249</v>
      </c>
    </row>
    <row r="554" spans="1:2">
      <c r="A554" s="231" t="s">
        <v>1250</v>
      </c>
      <c r="B554" s="231" t="s">
        <v>1251</v>
      </c>
    </row>
    <row r="555" spans="1:2">
      <c r="A555" s="231" t="s">
        <v>1252</v>
      </c>
      <c r="B555" s="231" t="s">
        <v>1253</v>
      </c>
    </row>
    <row r="556" spans="1:2">
      <c r="A556" s="231" t="s">
        <v>1254</v>
      </c>
      <c r="B556" s="231" t="s">
        <v>1255</v>
      </c>
    </row>
    <row r="557" spans="1:2">
      <c r="A557" s="231" t="s">
        <v>1256</v>
      </c>
      <c r="B557" s="231" t="s">
        <v>1257</v>
      </c>
    </row>
    <row r="558" spans="1:2">
      <c r="A558" s="231" t="s">
        <v>1258</v>
      </c>
      <c r="B558" s="231" t="s">
        <v>1259</v>
      </c>
    </row>
    <row r="559" spans="1:2">
      <c r="A559" s="231" t="s">
        <v>1260</v>
      </c>
      <c r="B559" s="231" t="s">
        <v>1261</v>
      </c>
    </row>
    <row r="560" spans="1:2">
      <c r="A560" s="231" t="s">
        <v>1262</v>
      </c>
      <c r="B560" s="231" t="s">
        <v>1263</v>
      </c>
    </row>
    <row r="561" spans="1:2">
      <c r="A561" s="231" t="s">
        <v>1264</v>
      </c>
      <c r="B561" s="231" t="s">
        <v>1265</v>
      </c>
    </row>
    <row r="562" spans="1:2">
      <c r="A562" s="231" t="s">
        <v>1266</v>
      </c>
      <c r="B562" s="231" t="s">
        <v>1267</v>
      </c>
    </row>
    <row r="563" spans="1:2">
      <c r="A563" s="231" t="s">
        <v>1268</v>
      </c>
      <c r="B563" s="231" t="s">
        <v>1269</v>
      </c>
    </row>
    <row r="564" spans="1:2">
      <c r="A564" s="231" t="s">
        <v>1270</v>
      </c>
      <c r="B564" s="231" t="s">
        <v>1271</v>
      </c>
    </row>
    <row r="565" spans="1:2">
      <c r="A565" s="231" t="s">
        <v>1272</v>
      </c>
      <c r="B565" s="231" t="s">
        <v>1273</v>
      </c>
    </row>
    <row r="566" spans="1:2">
      <c r="A566" s="231" t="s">
        <v>1274</v>
      </c>
      <c r="B566" s="231" t="s">
        <v>1275</v>
      </c>
    </row>
    <row r="567" spans="1:2">
      <c r="A567" s="231" t="s">
        <v>1276</v>
      </c>
      <c r="B567" s="231" t="s">
        <v>1277</v>
      </c>
    </row>
    <row r="568" spans="1:2">
      <c r="A568" s="231" t="s">
        <v>1278</v>
      </c>
      <c r="B568" s="231" t="s">
        <v>1279</v>
      </c>
    </row>
    <row r="569" spans="1:2">
      <c r="A569" s="231" t="s">
        <v>1280</v>
      </c>
      <c r="B569" s="231" t="s">
        <v>1281</v>
      </c>
    </row>
    <row r="570" spans="1:2">
      <c r="A570" s="231" t="s">
        <v>1282</v>
      </c>
      <c r="B570" s="231" t="s">
        <v>1283</v>
      </c>
    </row>
    <row r="571" spans="1:2">
      <c r="A571" s="231" t="s">
        <v>1284</v>
      </c>
      <c r="B571" s="231" t="s">
        <v>1285</v>
      </c>
    </row>
    <row r="572" spans="1:2">
      <c r="A572" s="231" t="s">
        <v>1286</v>
      </c>
      <c r="B572" s="231" t="s">
        <v>1287</v>
      </c>
    </row>
    <row r="573" spans="1:2">
      <c r="A573" s="231" t="s">
        <v>1288</v>
      </c>
      <c r="B573" s="231" t="s">
        <v>1289</v>
      </c>
    </row>
    <row r="574" spans="1:2">
      <c r="A574" s="231" t="s">
        <v>1290</v>
      </c>
      <c r="B574" s="231" t="s">
        <v>1291</v>
      </c>
    </row>
    <row r="575" spans="1:2">
      <c r="A575" s="231" t="s">
        <v>1292</v>
      </c>
      <c r="B575" s="231" t="s">
        <v>1293</v>
      </c>
    </row>
    <row r="576" spans="1:2">
      <c r="A576" s="231" t="s">
        <v>1294</v>
      </c>
      <c r="B576" s="231" t="s">
        <v>1295</v>
      </c>
    </row>
    <row r="577" spans="1:2">
      <c r="A577" s="231" t="s">
        <v>1296</v>
      </c>
      <c r="B577" s="231" t="s">
        <v>1297</v>
      </c>
    </row>
    <row r="578" spans="1:2">
      <c r="A578" s="231" t="s">
        <v>1298</v>
      </c>
      <c r="B578" s="231" t="s">
        <v>1299</v>
      </c>
    </row>
    <row r="579" spans="1:2">
      <c r="A579" s="231" t="s">
        <v>1300</v>
      </c>
      <c r="B579" s="231" t="s">
        <v>1301</v>
      </c>
    </row>
    <row r="580" spans="1:2">
      <c r="A580" s="231" t="s">
        <v>1302</v>
      </c>
      <c r="B580" s="231" t="s">
        <v>1303</v>
      </c>
    </row>
    <row r="581" spans="1:2">
      <c r="A581" s="231" t="s">
        <v>1304</v>
      </c>
      <c r="B581" s="231" t="s">
        <v>1305</v>
      </c>
    </row>
    <row r="582" spans="1:2">
      <c r="A582" s="231" t="s">
        <v>1306</v>
      </c>
      <c r="B582" s="231" t="s">
        <v>1307</v>
      </c>
    </row>
    <row r="583" spans="1:2">
      <c r="A583" s="231" t="s">
        <v>1308</v>
      </c>
      <c r="B583" s="231" t="s">
        <v>1309</v>
      </c>
    </row>
    <row r="584" spans="1:2">
      <c r="A584" s="231" t="s">
        <v>1310</v>
      </c>
      <c r="B584" s="231" t="s">
        <v>1311</v>
      </c>
    </row>
    <row r="585" spans="1:2">
      <c r="A585" s="231" t="s">
        <v>1312</v>
      </c>
      <c r="B585" s="231" t="s">
        <v>1313</v>
      </c>
    </row>
    <row r="586" spans="1:2">
      <c r="A586" s="231" t="s">
        <v>1314</v>
      </c>
      <c r="B586" s="231" t="s">
        <v>1315</v>
      </c>
    </row>
    <row r="587" spans="1:2">
      <c r="A587" s="231" t="s">
        <v>1316</v>
      </c>
      <c r="B587" s="231" t="s">
        <v>1317</v>
      </c>
    </row>
    <row r="588" spans="1:2">
      <c r="A588" s="231" t="s">
        <v>1318</v>
      </c>
      <c r="B588" s="231" t="s">
        <v>1319</v>
      </c>
    </row>
    <row r="589" spans="1:2">
      <c r="A589" s="231" t="s">
        <v>1320</v>
      </c>
      <c r="B589" s="231" t="s">
        <v>1321</v>
      </c>
    </row>
    <row r="590" spans="1:2">
      <c r="A590" s="231" t="s">
        <v>1322</v>
      </c>
      <c r="B590" s="231" t="s">
        <v>1323</v>
      </c>
    </row>
    <row r="591" spans="1:2">
      <c r="A591" s="231" t="s">
        <v>1324</v>
      </c>
      <c r="B591" s="231" t="s">
        <v>1325</v>
      </c>
    </row>
    <row r="592" spans="1:2">
      <c r="A592" s="231" t="s">
        <v>1326</v>
      </c>
      <c r="B592" s="231" t="s">
        <v>1327</v>
      </c>
    </row>
    <row r="593" spans="1:2">
      <c r="A593" s="231" t="s">
        <v>1328</v>
      </c>
      <c r="B593" s="231" t="s">
        <v>1329</v>
      </c>
    </row>
    <row r="594" spans="1:2">
      <c r="A594" s="231" t="s">
        <v>1330</v>
      </c>
      <c r="B594" s="231" t="s">
        <v>1331</v>
      </c>
    </row>
    <row r="595" spans="1:2">
      <c r="A595" s="231" t="s">
        <v>1332</v>
      </c>
      <c r="B595" s="231" t="s">
        <v>1333</v>
      </c>
    </row>
    <row r="596" spans="1:2">
      <c r="A596" s="231" t="s">
        <v>1334</v>
      </c>
      <c r="B596" s="231" t="s">
        <v>1335</v>
      </c>
    </row>
    <row r="597" spans="1:2">
      <c r="A597" s="231" t="s">
        <v>1336</v>
      </c>
      <c r="B597" s="231" t="s">
        <v>1337</v>
      </c>
    </row>
    <row r="598" spans="1:2">
      <c r="A598" s="231" t="s">
        <v>1338</v>
      </c>
      <c r="B598" s="231" t="s">
        <v>1339</v>
      </c>
    </row>
    <row r="599" spans="1:2">
      <c r="A599" s="231" t="s">
        <v>1340</v>
      </c>
      <c r="B599" s="231" t="s">
        <v>1341</v>
      </c>
    </row>
    <row r="600" spans="1:2">
      <c r="A600" s="231" t="s">
        <v>1342</v>
      </c>
      <c r="B600" s="231" t="s">
        <v>1343</v>
      </c>
    </row>
    <row r="601" spans="1:2">
      <c r="A601" s="231" t="s">
        <v>1344</v>
      </c>
      <c r="B601" s="231" t="s">
        <v>1345</v>
      </c>
    </row>
    <row r="602" spans="1:2">
      <c r="A602" s="231" t="s">
        <v>1346</v>
      </c>
      <c r="B602" s="231" t="s">
        <v>1347</v>
      </c>
    </row>
    <row r="603" spans="1:2">
      <c r="A603" s="231" t="s">
        <v>1348</v>
      </c>
      <c r="B603" s="231" t="s">
        <v>1349</v>
      </c>
    </row>
    <row r="604" spans="1:2">
      <c r="A604" s="231" t="s">
        <v>1350</v>
      </c>
      <c r="B604" s="231" t="s">
        <v>1351</v>
      </c>
    </row>
    <row r="605" spans="1:2">
      <c r="A605" s="231" t="s">
        <v>1352</v>
      </c>
      <c r="B605" s="231" t="s">
        <v>1353</v>
      </c>
    </row>
    <row r="606" spans="1:2">
      <c r="A606" s="231" t="s">
        <v>1354</v>
      </c>
      <c r="B606" s="231" t="s">
        <v>1355</v>
      </c>
    </row>
    <row r="607" spans="1:2">
      <c r="A607" s="231" t="s">
        <v>1356</v>
      </c>
      <c r="B607" s="231" t="s">
        <v>1357</v>
      </c>
    </row>
    <row r="608" spans="1:2">
      <c r="A608" s="231" t="s">
        <v>1358</v>
      </c>
      <c r="B608" s="231" t="s">
        <v>1359</v>
      </c>
    </row>
    <row r="609" spans="1:2">
      <c r="A609" s="231" t="s">
        <v>1360</v>
      </c>
      <c r="B609" s="231" t="s">
        <v>1361</v>
      </c>
    </row>
    <row r="610" spans="1:2">
      <c r="A610" s="231" t="s">
        <v>1362</v>
      </c>
      <c r="B610" s="231" t="s">
        <v>1363</v>
      </c>
    </row>
    <row r="611" spans="1:2">
      <c r="A611" s="231" t="s">
        <v>1364</v>
      </c>
      <c r="B611" s="231" t="s">
        <v>1365</v>
      </c>
    </row>
    <row r="612" spans="1:2">
      <c r="A612" s="231" t="s">
        <v>1366</v>
      </c>
      <c r="B612" s="231" t="s">
        <v>1367</v>
      </c>
    </row>
    <row r="613" spans="1:2">
      <c r="A613" s="231" t="s">
        <v>1368</v>
      </c>
      <c r="B613" s="231" t="s">
        <v>1369</v>
      </c>
    </row>
    <row r="614" spans="1:2">
      <c r="A614" s="231" t="s">
        <v>1370</v>
      </c>
      <c r="B614" s="231" t="s">
        <v>1371</v>
      </c>
    </row>
    <row r="615" spans="1:2">
      <c r="A615" s="231" t="s">
        <v>1372</v>
      </c>
      <c r="B615" s="231" t="s">
        <v>1373</v>
      </c>
    </row>
    <row r="616" spans="1:2">
      <c r="A616" s="231" t="s">
        <v>1374</v>
      </c>
      <c r="B616" s="231" t="s">
        <v>1375</v>
      </c>
    </row>
    <row r="617" spans="1:2">
      <c r="A617" s="231" t="s">
        <v>1376</v>
      </c>
      <c r="B617" s="231" t="s">
        <v>1377</v>
      </c>
    </row>
    <row r="618" spans="1:2">
      <c r="A618" s="231" t="s">
        <v>1378</v>
      </c>
      <c r="B618" s="231" t="s">
        <v>1379</v>
      </c>
    </row>
    <row r="619" spans="1:2">
      <c r="A619" s="231" t="s">
        <v>1380</v>
      </c>
      <c r="B619" s="231" t="s">
        <v>1381</v>
      </c>
    </row>
    <row r="620" spans="1:2">
      <c r="A620" s="231" t="s">
        <v>1382</v>
      </c>
      <c r="B620" s="231" t="s">
        <v>1383</v>
      </c>
    </row>
    <row r="621" spans="1:2">
      <c r="A621" s="231" t="s">
        <v>1384</v>
      </c>
      <c r="B621" s="231" t="s">
        <v>1385</v>
      </c>
    </row>
    <row r="622" spans="1:2">
      <c r="A622" s="231" t="s">
        <v>1386</v>
      </c>
      <c r="B622" s="231" t="s">
        <v>1387</v>
      </c>
    </row>
    <row r="623" spans="1:2">
      <c r="A623" s="231" t="s">
        <v>1388</v>
      </c>
      <c r="B623" s="231" t="s">
        <v>1389</v>
      </c>
    </row>
    <row r="624" spans="1:2">
      <c r="A624" s="231" t="s">
        <v>1390</v>
      </c>
      <c r="B624" s="231" t="s">
        <v>1391</v>
      </c>
    </row>
    <row r="625" spans="1:2">
      <c r="A625" s="231" t="s">
        <v>1392</v>
      </c>
      <c r="B625" s="231" t="s">
        <v>1393</v>
      </c>
    </row>
    <row r="626" spans="1:2">
      <c r="A626" s="231" t="s">
        <v>164</v>
      </c>
      <c r="B626" s="231" t="s">
        <v>1394</v>
      </c>
    </row>
    <row r="627" spans="1:2">
      <c r="A627" s="231" t="s">
        <v>1395</v>
      </c>
      <c r="B627" s="231" t="s">
        <v>1396</v>
      </c>
    </row>
    <row r="628" spans="1:2">
      <c r="A628" s="231" t="s">
        <v>1397</v>
      </c>
      <c r="B628" s="231" t="s">
        <v>1398</v>
      </c>
    </row>
    <row r="629" spans="1:2">
      <c r="A629" s="231" t="s">
        <v>1399</v>
      </c>
      <c r="B629" s="231" t="s">
        <v>1400</v>
      </c>
    </row>
    <row r="630" spans="1:2">
      <c r="A630" s="231" t="s">
        <v>1401</v>
      </c>
      <c r="B630" s="231" t="s">
        <v>1402</v>
      </c>
    </row>
    <row r="631" spans="1:2">
      <c r="A631" s="231" t="s">
        <v>1403</v>
      </c>
      <c r="B631" s="231" t="s">
        <v>1404</v>
      </c>
    </row>
    <row r="632" spans="1:2">
      <c r="A632" s="231" t="s">
        <v>1405</v>
      </c>
      <c r="B632" s="231" t="s">
        <v>1406</v>
      </c>
    </row>
    <row r="633" spans="1:2">
      <c r="A633" s="231" t="s">
        <v>1407</v>
      </c>
      <c r="B633" s="231" t="s">
        <v>1408</v>
      </c>
    </row>
    <row r="634" spans="1:2">
      <c r="A634" s="231" t="s">
        <v>1409</v>
      </c>
      <c r="B634" s="231" t="s">
        <v>1410</v>
      </c>
    </row>
    <row r="635" spans="1:2">
      <c r="A635" s="231" t="s">
        <v>1411</v>
      </c>
      <c r="B635" s="231" t="s">
        <v>1412</v>
      </c>
    </row>
    <row r="636" spans="1:2">
      <c r="A636" s="231" t="s">
        <v>1413</v>
      </c>
      <c r="B636" s="231" t="s">
        <v>1414</v>
      </c>
    </row>
    <row r="637" spans="1:2">
      <c r="A637" s="231" t="s">
        <v>1415</v>
      </c>
      <c r="B637" s="231" t="s">
        <v>1126</v>
      </c>
    </row>
    <row r="638" spans="1:2">
      <c r="A638" s="231" t="s">
        <v>1416</v>
      </c>
      <c r="B638" s="231" t="s">
        <v>1417</v>
      </c>
    </row>
    <row r="639" spans="1:2">
      <c r="A639" s="231" t="s">
        <v>1418</v>
      </c>
      <c r="B639" s="231" t="s">
        <v>1419</v>
      </c>
    </row>
    <row r="640" spans="1:2">
      <c r="A640" s="231" t="s">
        <v>1420</v>
      </c>
      <c r="B640" s="231" t="s">
        <v>1421</v>
      </c>
    </row>
    <row r="641" spans="1:2">
      <c r="A641" s="231" t="s">
        <v>1422</v>
      </c>
      <c r="B641" s="231" t="s">
        <v>1423</v>
      </c>
    </row>
    <row r="642" spans="1:2">
      <c r="A642" s="231" t="s">
        <v>1424</v>
      </c>
      <c r="B642" s="231" t="s">
        <v>1425</v>
      </c>
    </row>
    <row r="643" spans="1:2">
      <c r="A643" s="231" t="s">
        <v>1426</v>
      </c>
      <c r="B643" s="231" t="s">
        <v>1427</v>
      </c>
    </row>
    <row r="644" spans="1:2">
      <c r="A644" s="231" t="s">
        <v>1428</v>
      </c>
      <c r="B644" s="231" t="s">
        <v>1429</v>
      </c>
    </row>
    <row r="645" spans="1:2">
      <c r="A645" s="231" t="s">
        <v>1430</v>
      </c>
      <c r="B645" s="231" t="s">
        <v>1431</v>
      </c>
    </row>
    <row r="646" spans="1:2">
      <c r="A646" s="231" t="s">
        <v>1432</v>
      </c>
      <c r="B646" s="231" t="s">
        <v>1433</v>
      </c>
    </row>
    <row r="647" spans="1:2">
      <c r="A647" s="231" t="s">
        <v>1434</v>
      </c>
      <c r="B647" s="231" t="s">
        <v>1435</v>
      </c>
    </row>
    <row r="648" spans="1:2">
      <c r="A648" s="231" t="s">
        <v>1436</v>
      </c>
      <c r="B648" s="231" t="s">
        <v>1437</v>
      </c>
    </row>
    <row r="649" spans="1:2">
      <c r="A649" s="231" t="s">
        <v>1438</v>
      </c>
      <c r="B649" s="231" t="s">
        <v>1439</v>
      </c>
    </row>
    <row r="650" spans="1:2">
      <c r="A650" s="231" t="s">
        <v>1440</v>
      </c>
      <c r="B650" s="231" t="s">
        <v>1441</v>
      </c>
    </row>
    <row r="651" spans="1:2">
      <c r="A651" s="231" t="s">
        <v>1442</v>
      </c>
      <c r="B651" s="231" t="s">
        <v>1443</v>
      </c>
    </row>
    <row r="652" spans="1:2">
      <c r="A652" s="231" t="s">
        <v>1444</v>
      </c>
      <c r="B652" s="231" t="s">
        <v>1445</v>
      </c>
    </row>
    <row r="653" spans="1:2">
      <c r="A653" s="231" t="s">
        <v>1446</v>
      </c>
      <c r="B653" s="231" t="s">
        <v>1447</v>
      </c>
    </row>
    <row r="654" spans="1:2">
      <c r="A654" s="231" t="s">
        <v>1448</v>
      </c>
      <c r="B654" s="231" t="s">
        <v>1449</v>
      </c>
    </row>
    <row r="655" spans="1:2">
      <c r="A655" s="231" t="s">
        <v>1450</v>
      </c>
      <c r="B655" s="231" t="s">
        <v>1451</v>
      </c>
    </row>
    <row r="656" spans="1:2">
      <c r="A656" s="231" t="s">
        <v>1452</v>
      </c>
      <c r="B656" s="231" t="s">
        <v>1453</v>
      </c>
    </row>
    <row r="657" spans="1:2">
      <c r="A657" s="231" t="s">
        <v>1454</v>
      </c>
      <c r="B657" s="231" t="s">
        <v>1455</v>
      </c>
    </row>
    <row r="658" spans="1:2">
      <c r="A658" s="231" t="s">
        <v>1456</v>
      </c>
      <c r="B658" s="231" t="s">
        <v>1457</v>
      </c>
    </row>
    <row r="659" spans="1:2">
      <c r="A659" s="231" t="s">
        <v>1458</v>
      </c>
      <c r="B659" s="231" t="s">
        <v>1459</v>
      </c>
    </row>
    <row r="660" spans="1:2">
      <c r="A660" s="231" t="s">
        <v>1460</v>
      </c>
      <c r="B660" s="231" t="s">
        <v>1461</v>
      </c>
    </row>
    <row r="661" spans="1:2">
      <c r="A661" s="231" t="s">
        <v>1462</v>
      </c>
      <c r="B661" s="231" t="s">
        <v>1463</v>
      </c>
    </row>
    <row r="662" spans="1:2">
      <c r="A662" s="231" t="s">
        <v>1464</v>
      </c>
      <c r="B662" s="231" t="s">
        <v>1465</v>
      </c>
    </row>
    <row r="663" spans="1:2">
      <c r="A663" s="231" t="s">
        <v>1466</v>
      </c>
      <c r="B663" s="231" t="s">
        <v>1467</v>
      </c>
    </row>
    <row r="664" spans="1:2">
      <c r="A664" s="231" t="s">
        <v>1468</v>
      </c>
      <c r="B664" s="231" t="s">
        <v>1469</v>
      </c>
    </row>
    <row r="665" spans="1:2">
      <c r="A665" s="231" t="s">
        <v>1470</v>
      </c>
      <c r="B665" s="231" t="s">
        <v>1471</v>
      </c>
    </row>
    <row r="666" spans="1:2">
      <c r="A666" s="231" t="s">
        <v>1472</v>
      </c>
      <c r="B666" s="231" t="s">
        <v>1473</v>
      </c>
    </row>
    <row r="667" spans="1:2">
      <c r="A667" s="231" t="s">
        <v>1474</v>
      </c>
      <c r="B667" s="231" t="s">
        <v>1475</v>
      </c>
    </row>
    <row r="668" spans="1:2">
      <c r="A668" s="231" t="s">
        <v>1476</v>
      </c>
      <c r="B668" s="231" t="s">
        <v>1477</v>
      </c>
    </row>
    <row r="669" spans="1:2">
      <c r="A669" s="231" t="s">
        <v>1478</v>
      </c>
      <c r="B669" s="231" t="s">
        <v>1479</v>
      </c>
    </row>
    <row r="670" spans="1:2">
      <c r="A670" s="231" t="s">
        <v>1480</v>
      </c>
      <c r="B670" s="231" t="s">
        <v>1481</v>
      </c>
    </row>
    <row r="671" spans="1:2">
      <c r="A671" s="231" t="s">
        <v>1482</v>
      </c>
      <c r="B671" s="231" t="s">
        <v>1483</v>
      </c>
    </row>
    <row r="672" spans="1:2">
      <c r="A672" s="231" t="s">
        <v>1484</v>
      </c>
      <c r="B672" s="231" t="s">
        <v>1485</v>
      </c>
    </row>
    <row r="673" spans="1:2">
      <c r="A673" s="231" t="s">
        <v>1486</v>
      </c>
      <c r="B673" s="231" t="s">
        <v>1487</v>
      </c>
    </row>
    <row r="674" spans="1:2">
      <c r="A674" s="231" t="s">
        <v>1488</v>
      </c>
      <c r="B674" s="231" t="s">
        <v>1489</v>
      </c>
    </row>
    <row r="675" spans="1:2">
      <c r="A675" s="231" t="s">
        <v>1490</v>
      </c>
      <c r="B675" s="231" t="s">
        <v>1491</v>
      </c>
    </row>
    <row r="676" spans="1:2">
      <c r="A676" s="231" t="s">
        <v>1492</v>
      </c>
      <c r="B676" s="231" t="s">
        <v>1493</v>
      </c>
    </row>
    <row r="677" spans="1:2">
      <c r="A677" s="231" t="s">
        <v>1494</v>
      </c>
      <c r="B677" s="231" t="s">
        <v>1495</v>
      </c>
    </row>
    <row r="678" spans="1:2">
      <c r="A678" s="231" t="s">
        <v>1496</v>
      </c>
      <c r="B678" s="231" t="s">
        <v>1497</v>
      </c>
    </row>
    <row r="679" spans="1:2">
      <c r="A679" s="231" t="s">
        <v>1498</v>
      </c>
      <c r="B679" s="231" t="s">
        <v>1499</v>
      </c>
    </row>
    <row r="680" spans="1:2">
      <c r="A680" s="231" t="s">
        <v>1500</v>
      </c>
      <c r="B680" s="231" t="s">
        <v>1501</v>
      </c>
    </row>
    <row r="681" spans="1:2">
      <c r="A681" s="231" t="s">
        <v>1502</v>
      </c>
      <c r="B681" s="231" t="s">
        <v>1503</v>
      </c>
    </row>
    <row r="682" spans="1:2">
      <c r="A682" s="231" t="s">
        <v>1504</v>
      </c>
      <c r="B682" s="231" t="s">
        <v>1505</v>
      </c>
    </row>
    <row r="683" spans="1:2">
      <c r="A683" s="231" t="s">
        <v>1506</v>
      </c>
      <c r="B683" s="231" t="s">
        <v>1507</v>
      </c>
    </row>
    <row r="684" spans="1:2">
      <c r="A684" s="231" t="s">
        <v>1508</v>
      </c>
      <c r="B684" s="231" t="s">
        <v>1509</v>
      </c>
    </row>
    <row r="685" spans="1:2">
      <c r="A685" s="231" t="s">
        <v>1510</v>
      </c>
      <c r="B685" s="231" t="s">
        <v>1511</v>
      </c>
    </row>
    <row r="686" spans="1:2">
      <c r="A686" s="231" t="s">
        <v>1512</v>
      </c>
      <c r="B686" s="231" t="s">
        <v>1513</v>
      </c>
    </row>
    <row r="687" spans="1:2">
      <c r="A687" s="231" t="s">
        <v>1514</v>
      </c>
      <c r="B687" s="231" t="s">
        <v>1515</v>
      </c>
    </row>
    <row r="688" spans="1:2">
      <c r="A688" s="231" t="s">
        <v>1516</v>
      </c>
      <c r="B688" s="231" t="s">
        <v>1517</v>
      </c>
    </row>
    <row r="689" spans="1:2">
      <c r="A689" s="231" t="s">
        <v>1518</v>
      </c>
      <c r="B689" s="231" t="s">
        <v>1519</v>
      </c>
    </row>
    <row r="690" spans="1:2">
      <c r="A690" s="231" t="s">
        <v>1520</v>
      </c>
      <c r="B690" s="231" t="s">
        <v>1521</v>
      </c>
    </row>
    <row r="691" spans="1:2">
      <c r="A691" s="231" t="s">
        <v>1522</v>
      </c>
      <c r="B691" s="231" t="s">
        <v>1523</v>
      </c>
    </row>
    <row r="692" spans="1:2">
      <c r="A692" s="231" t="s">
        <v>1524</v>
      </c>
      <c r="B692" s="231" t="s">
        <v>1525</v>
      </c>
    </row>
    <row r="693" spans="1:2">
      <c r="A693" s="231" t="s">
        <v>1526</v>
      </c>
      <c r="B693" s="231" t="s">
        <v>1527</v>
      </c>
    </row>
    <row r="694" spans="1:2">
      <c r="A694" s="231" t="s">
        <v>1528</v>
      </c>
      <c r="B694" s="231" t="s">
        <v>1529</v>
      </c>
    </row>
    <row r="695" spans="1:2">
      <c r="A695" s="231" t="s">
        <v>1530</v>
      </c>
      <c r="B695" s="231" t="s">
        <v>1531</v>
      </c>
    </row>
    <row r="696" spans="1:2">
      <c r="A696" s="231" t="s">
        <v>1532</v>
      </c>
      <c r="B696" s="231" t="s">
        <v>1533</v>
      </c>
    </row>
    <row r="697" spans="1:2">
      <c r="A697" s="231" t="s">
        <v>1534</v>
      </c>
      <c r="B697" s="231" t="s">
        <v>1535</v>
      </c>
    </row>
    <row r="698" spans="1:2">
      <c r="A698" s="231" t="s">
        <v>1536</v>
      </c>
      <c r="B698" s="231" t="s">
        <v>1537</v>
      </c>
    </row>
    <row r="699" spans="1:2">
      <c r="A699" s="231" t="s">
        <v>1538</v>
      </c>
      <c r="B699" s="231" t="s">
        <v>324</v>
      </c>
    </row>
    <row r="700" spans="1:2">
      <c r="A700" s="231" t="s">
        <v>1539</v>
      </c>
      <c r="B700" s="231" t="s">
        <v>1540</v>
      </c>
    </row>
    <row r="701" spans="1:2">
      <c r="A701" s="231" t="s">
        <v>1541</v>
      </c>
      <c r="B701" s="231" t="s">
        <v>1542</v>
      </c>
    </row>
    <row r="702" spans="1:2">
      <c r="A702" s="231" t="s">
        <v>1543</v>
      </c>
      <c r="B702" s="231" t="s">
        <v>1544</v>
      </c>
    </row>
    <row r="703" spans="1:2">
      <c r="A703" s="231" t="s">
        <v>1545</v>
      </c>
      <c r="B703" s="231" t="s">
        <v>1546</v>
      </c>
    </row>
    <row r="704" spans="1:2">
      <c r="A704" s="231" t="s">
        <v>1547</v>
      </c>
      <c r="B704" s="231" t="s">
        <v>1548</v>
      </c>
    </row>
    <row r="705" spans="1:2">
      <c r="A705" s="231" t="s">
        <v>1549</v>
      </c>
      <c r="B705" s="231" t="s">
        <v>1550</v>
      </c>
    </row>
    <row r="706" spans="1:2">
      <c r="A706" s="231" t="s">
        <v>1551</v>
      </c>
      <c r="B706" s="231" t="s">
        <v>1552</v>
      </c>
    </row>
    <row r="707" spans="1:2">
      <c r="A707" s="231" t="s">
        <v>1553</v>
      </c>
      <c r="B707" s="231" t="s">
        <v>1554</v>
      </c>
    </row>
    <row r="708" spans="1:2">
      <c r="A708" s="231" t="s">
        <v>1555</v>
      </c>
      <c r="B708" s="231" t="s">
        <v>1556</v>
      </c>
    </row>
    <row r="709" spans="1:2">
      <c r="A709" s="231" t="s">
        <v>1557</v>
      </c>
      <c r="B709" s="231" t="s">
        <v>1558</v>
      </c>
    </row>
    <row r="710" spans="1:2">
      <c r="A710" s="231" t="s">
        <v>1559</v>
      </c>
      <c r="B710" s="231" t="s">
        <v>1560</v>
      </c>
    </row>
    <row r="711" spans="1:2">
      <c r="A711" s="231" t="s">
        <v>1561</v>
      </c>
      <c r="B711" s="231" t="s">
        <v>1562</v>
      </c>
    </row>
    <row r="712" spans="1:2">
      <c r="A712" s="231" t="s">
        <v>1563</v>
      </c>
      <c r="B712" s="231" t="s">
        <v>1564</v>
      </c>
    </row>
    <row r="713" spans="1:2">
      <c r="A713" s="231" t="s">
        <v>1565</v>
      </c>
      <c r="B713" s="231" t="s">
        <v>1566</v>
      </c>
    </row>
    <row r="714" spans="1:2">
      <c r="A714" s="231" t="s">
        <v>1567</v>
      </c>
      <c r="B714" s="231" t="s">
        <v>1568</v>
      </c>
    </row>
    <row r="715" spans="1:2">
      <c r="A715" s="231" t="s">
        <v>1569</v>
      </c>
      <c r="B715" s="231" t="s">
        <v>1570</v>
      </c>
    </row>
    <row r="716" spans="1:2">
      <c r="A716" s="231" t="s">
        <v>4705</v>
      </c>
      <c r="B716" s="231" t="s">
        <v>4706</v>
      </c>
    </row>
    <row r="717" spans="1:2">
      <c r="A717" s="231" t="s">
        <v>4707</v>
      </c>
      <c r="B717" s="231" t="s">
        <v>4708</v>
      </c>
    </row>
    <row r="718" spans="1:2">
      <c r="A718" s="231" t="s">
        <v>4709</v>
      </c>
      <c r="B718" s="231" t="s">
        <v>4710</v>
      </c>
    </row>
    <row r="719" spans="1:2">
      <c r="A719" s="231" t="s">
        <v>1572</v>
      </c>
      <c r="B719" s="231" t="s">
        <v>1573</v>
      </c>
    </row>
    <row r="720" spans="1:2">
      <c r="A720" s="231" t="s">
        <v>1574</v>
      </c>
      <c r="B720" s="231" t="s">
        <v>1575</v>
      </c>
    </row>
    <row r="721" spans="1:2">
      <c r="A721" s="231" t="s">
        <v>1576</v>
      </c>
      <c r="B721" s="231" t="s">
        <v>1577</v>
      </c>
    </row>
    <row r="722" spans="1:2">
      <c r="A722" s="231" t="s">
        <v>4711</v>
      </c>
      <c r="B722" s="231" t="s">
        <v>4712</v>
      </c>
    </row>
    <row r="723" spans="1:2">
      <c r="A723" s="231" t="s">
        <v>1578</v>
      </c>
      <c r="B723" s="231" t="s">
        <v>1579</v>
      </c>
    </row>
    <row r="724" spans="1:2">
      <c r="A724" s="231" t="s">
        <v>1580</v>
      </c>
      <c r="B724" s="231" t="s">
        <v>1581</v>
      </c>
    </row>
    <row r="725" spans="1:2">
      <c r="A725" s="231" t="s">
        <v>4713</v>
      </c>
      <c r="B725" s="231" t="s">
        <v>4714</v>
      </c>
    </row>
    <row r="726" spans="1:2">
      <c r="A726" s="231" t="s">
        <v>1582</v>
      </c>
      <c r="B726" s="231" t="s">
        <v>1583</v>
      </c>
    </row>
    <row r="727" spans="1:2">
      <c r="A727" s="231" t="s">
        <v>1584</v>
      </c>
      <c r="B727" s="231" t="s">
        <v>1585</v>
      </c>
    </row>
    <row r="728" spans="1:2">
      <c r="A728" s="231" t="s">
        <v>1586</v>
      </c>
      <c r="B728" s="231" t="s">
        <v>1587</v>
      </c>
    </row>
    <row r="729" spans="1:2">
      <c r="A729" s="231" t="s">
        <v>1588</v>
      </c>
      <c r="B729" s="231" t="s">
        <v>1589</v>
      </c>
    </row>
    <row r="730" spans="1:2">
      <c r="A730" s="231" t="s">
        <v>1590</v>
      </c>
      <c r="B730" s="231" t="s">
        <v>1591</v>
      </c>
    </row>
    <row r="731" spans="1:2">
      <c r="A731" s="231" t="s">
        <v>1592</v>
      </c>
      <c r="B731" s="231" t="s">
        <v>1593</v>
      </c>
    </row>
    <row r="732" spans="1:2">
      <c r="A732" s="231" t="s">
        <v>1594</v>
      </c>
      <c r="B732" s="231" t="s">
        <v>1595</v>
      </c>
    </row>
    <row r="733" spans="1:2">
      <c r="A733" s="231" t="s">
        <v>1596</v>
      </c>
      <c r="B733" s="231" t="s">
        <v>1597</v>
      </c>
    </row>
    <row r="734" spans="1:2">
      <c r="A734" s="231" t="s">
        <v>4715</v>
      </c>
      <c r="B734" s="231" t="s">
        <v>4716</v>
      </c>
    </row>
    <row r="735" spans="1:2">
      <c r="A735" s="231" t="s">
        <v>1598</v>
      </c>
      <c r="B735" s="231" t="s">
        <v>1599</v>
      </c>
    </row>
    <row r="736" spans="1:2">
      <c r="A736" s="231" t="s">
        <v>1600</v>
      </c>
      <c r="B736" s="231" t="s">
        <v>1601</v>
      </c>
    </row>
    <row r="737" spans="1:2">
      <c r="A737" s="231" t="s">
        <v>1602</v>
      </c>
      <c r="B737" s="231" t="s">
        <v>1603</v>
      </c>
    </row>
    <row r="738" spans="1:2">
      <c r="A738" s="231" t="s">
        <v>4717</v>
      </c>
      <c r="B738" s="231" t="s">
        <v>4718</v>
      </c>
    </row>
    <row r="739" spans="1:2">
      <c r="A739" s="231" t="s">
        <v>4719</v>
      </c>
      <c r="B739" s="231" t="s">
        <v>4720</v>
      </c>
    </row>
    <row r="740" spans="1:2">
      <c r="A740" s="231" t="s">
        <v>1604</v>
      </c>
      <c r="B740" s="231" t="s">
        <v>1605</v>
      </c>
    </row>
    <row r="741" spans="1:2">
      <c r="A741" s="231" t="s">
        <v>1607</v>
      </c>
      <c r="B741" s="231" t="s">
        <v>1608</v>
      </c>
    </row>
    <row r="742" spans="1:2">
      <c r="A742" s="231" t="s">
        <v>1609</v>
      </c>
      <c r="B742" s="231" t="s">
        <v>1610</v>
      </c>
    </row>
    <row r="743" spans="1:2">
      <c r="A743" s="231" t="s">
        <v>1611</v>
      </c>
      <c r="B743" s="231" t="s">
        <v>1612</v>
      </c>
    </row>
    <row r="744" spans="1:2">
      <c r="A744" s="231" t="s">
        <v>1613</v>
      </c>
      <c r="B744" s="231" t="s">
        <v>1614</v>
      </c>
    </row>
    <row r="745" spans="1:2">
      <c r="A745" s="231" t="s">
        <v>1615</v>
      </c>
      <c r="B745" s="231" t="s">
        <v>1616</v>
      </c>
    </row>
    <row r="746" spans="1:2">
      <c r="A746" s="231" t="s">
        <v>1617</v>
      </c>
      <c r="B746" s="231" t="s">
        <v>1618</v>
      </c>
    </row>
    <row r="747" spans="1:2">
      <c r="A747" s="231" t="s">
        <v>1619</v>
      </c>
      <c r="B747" s="231" t="s">
        <v>1620</v>
      </c>
    </row>
    <row r="748" spans="1:2">
      <c r="A748" s="231" t="s">
        <v>1621</v>
      </c>
      <c r="B748" s="231" t="s">
        <v>1622</v>
      </c>
    </row>
    <row r="749" spans="1:2">
      <c r="A749" s="231" t="s">
        <v>1623</v>
      </c>
      <c r="B749" s="231" t="s">
        <v>1624</v>
      </c>
    </row>
    <row r="750" spans="1:2">
      <c r="A750" s="231" t="s">
        <v>4721</v>
      </c>
      <c r="B750" s="231" t="s">
        <v>4722</v>
      </c>
    </row>
    <row r="751" spans="1:2">
      <c r="A751" s="231" t="s">
        <v>1625</v>
      </c>
      <c r="B751" s="231" t="s">
        <v>1626</v>
      </c>
    </row>
    <row r="752" spans="1:2">
      <c r="A752" s="231" t="s">
        <v>1627</v>
      </c>
      <c r="B752" s="231" t="s">
        <v>1628</v>
      </c>
    </row>
    <row r="753" spans="1:2">
      <c r="A753" s="231" t="s">
        <v>4723</v>
      </c>
      <c r="B753" s="231" t="s">
        <v>4724</v>
      </c>
    </row>
    <row r="754" spans="1:2">
      <c r="A754" s="231" t="s">
        <v>1629</v>
      </c>
      <c r="B754" s="231" t="s">
        <v>1630</v>
      </c>
    </row>
    <row r="755" spans="1:2">
      <c r="A755" s="231" t="s">
        <v>1631</v>
      </c>
      <c r="B755" s="231" t="s">
        <v>1632</v>
      </c>
    </row>
    <row r="756" spans="1:2">
      <c r="A756" s="231" t="s">
        <v>1633</v>
      </c>
      <c r="B756" s="231" t="s">
        <v>1634</v>
      </c>
    </row>
    <row r="757" spans="1:2">
      <c r="A757" s="231" t="s">
        <v>1635</v>
      </c>
      <c r="B757" s="231" t="s">
        <v>1636</v>
      </c>
    </row>
    <row r="758" spans="1:2">
      <c r="A758" s="231" t="s">
        <v>1637</v>
      </c>
      <c r="B758" s="231" t="s">
        <v>1638</v>
      </c>
    </row>
    <row r="759" spans="1:2">
      <c r="A759" s="231" t="s">
        <v>1639</v>
      </c>
      <c r="B759" s="231" t="s">
        <v>1640</v>
      </c>
    </row>
    <row r="760" spans="1:2">
      <c r="A760" s="231" t="s">
        <v>1641</v>
      </c>
      <c r="B760" s="231" t="s">
        <v>1642</v>
      </c>
    </row>
    <row r="761" spans="1:2">
      <c r="A761" s="231" t="s">
        <v>1643</v>
      </c>
      <c r="B761" s="231" t="s">
        <v>1644</v>
      </c>
    </row>
    <row r="762" spans="1:2">
      <c r="A762" s="231" t="s">
        <v>1645</v>
      </c>
      <c r="B762" s="231" t="s">
        <v>1646</v>
      </c>
    </row>
    <row r="763" spans="1:2">
      <c r="A763" s="231" t="s">
        <v>1647</v>
      </c>
      <c r="B763" s="231" t="s">
        <v>1648</v>
      </c>
    </row>
    <row r="764" spans="1:2">
      <c r="A764" s="231" t="s">
        <v>1649</v>
      </c>
      <c r="B764" s="231" t="s">
        <v>1650</v>
      </c>
    </row>
    <row r="765" spans="1:2">
      <c r="A765" s="231" t="s">
        <v>1651</v>
      </c>
      <c r="B765" s="231" t="s">
        <v>1652</v>
      </c>
    </row>
    <row r="766" spans="1:2">
      <c r="A766" s="231" t="s">
        <v>4725</v>
      </c>
      <c r="B766" s="231" t="s">
        <v>4726</v>
      </c>
    </row>
    <row r="767" spans="1:2">
      <c r="A767" s="231" t="s">
        <v>1653</v>
      </c>
      <c r="B767" s="231" t="s">
        <v>1654</v>
      </c>
    </row>
    <row r="768" spans="1:2">
      <c r="A768" s="231" t="s">
        <v>1655</v>
      </c>
      <c r="B768" s="231" t="s">
        <v>1656</v>
      </c>
    </row>
    <row r="769" spans="1:2">
      <c r="A769" s="231" t="s">
        <v>1657</v>
      </c>
      <c r="B769" s="231" t="s">
        <v>1658</v>
      </c>
    </row>
    <row r="770" spans="1:2">
      <c r="A770" s="231" t="s">
        <v>1659</v>
      </c>
      <c r="B770" s="231" t="s">
        <v>1660</v>
      </c>
    </row>
    <row r="771" spans="1:2">
      <c r="A771" s="231" t="s">
        <v>1661</v>
      </c>
      <c r="B771" s="231" t="s">
        <v>1662</v>
      </c>
    </row>
    <row r="772" spans="1:2">
      <c r="A772" s="231" t="s">
        <v>1663</v>
      </c>
      <c r="B772" s="231" t="s">
        <v>1664</v>
      </c>
    </row>
    <row r="773" spans="1:2">
      <c r="A773" s="231" t="s">
        <v>1665</v>
      </c>
      <c r="B773" s="231" t="s">
        <v>1666</v>
      </c>
    </row>
    <row r="774" spans="1:2">
      <c r="A774" s="231" t="s">
        <v>4727</v>
      </c>
      <c r="B774" s="231" t="s">
        <v>4728</v>
      </c>
    </row>
    <row r="775" spans="1:2">
      <c r="A775" s="231" t="s">
        <v>1667</v>
      </c>
      <c r="B775" s="231" t="s">
        <v>1668</v>
      </c>
    </row>
    <row r="776" spans="1:2">
      <c r="A776" s="231" t="s">
        <v>1670</v>
      </c>
      <c r="B776" s="231" t="s">
        <v>1671</v>
      </c>
    </row>
    <row r="777" spans="1:2">
      <c r="A777" s="231" t="s">
        <v>1672</v>
      </c>
      <c r="B777" s="231" t="s">
        <v>1673</v>
      </c>
    </row>
    <row r="778" spans="1:2">
      <c r="A778" s="231" t="s">
        <v>1674</v>
      </c>
      <c r="B778" s="231" t="s">
        <v>1675</v>
      </c>
    </row>
    <row r="779" spans="1:2">
      <c r="A779" s="231" t="s">
        <v>1676</v>
      </c>
      <c r="B779" s="231" t="s">
        <v>1677</v>
      </c>
    </row>
    <row r="780" spans="1:2">
      <c r="A780" s="231" t="s">
        <v>1678</v>
      </c>
      <c r="B780" s="231" t="s">
        <v>1679</v>
      </c>
    </row>
    <row r="781" spans="1:2">
      <c r="A781" s="231" t="s">
        <v>1680</v>
      </c>
      <c r="B781" s="231" t="s">
        <v>1681</v>
      </c>
    </row>
    <row r="782" spans="1:2">
      <c r="A782" s="231" t="s">
        <v>1682</v>
      </c>
      <c r="B782" s="231" t="s">
        <v>1683</v>
      </c>
    </row>
    <row r="783" spans="1:2">
      <c r="A783" s="231" t="s">
        <v>1684</v>
      </c>
      <c r="B783" s="231" t="s">
        <v>1685</v>
      </c>
    </row>
    <row r="784" spans="1:2">
      <c r="A784" s="231" t="s">
        <v>1686</v>
      </c>
      <c r="B784" s="231" t="s">
        <v>1687</v>
      </c>
    </row>
    <row r="785" spans="1:2">
      <c r="A785" s="231" t="s">
        <v>1688</v>
      </c>
      <c r="B785" s="231" t="s">
        <v>1689</v>
      </c>
    </row>
    <row r="786" spans="1:2">
      <c r="A786" s="231" t="s">
        <v>1690</v>
      </c>
      <c r="B786" s="231" t="s">
        <v>1691</v>
      </c>
    </row>
    <row r="787" spans="1:2">
      <c r="A787" s="231" t="s">
        <v>4729</v>
      </c>
      <c r="B787" s="231" t="s">
        <v>4730</v>
      </c>
    </row>
    <row r="788" spans="1:2">
      <c r="A788" s="231" t="s">
        <v>1692</v>
      </c>
      <c r="B788" s="231" t="s">
        <v>1693</v>
      </c>
    </row>
    <row r="789" spans="1:2">
      <c r="A789" s="231" t="s">
        <v>4731</v>
      </c>
      <c r="B789" s="231" t="s">
        <v>4732</v>
      </c>
    </row>
    <row r="790" spans="1:2">
      <c r="A790" s="231" t="s">
        <v>1694</v>
      </c>
      <c r="B790" s="231" t="s">
        <v>1695</v>
      </c>
    </row>
    <row r="791" spans="1:2">
      <c r="A791" s="231" t="s">
        <v>141</v>
      </c>
      <c r="B791" s="231" t="s">
        <v>1696</v>
      </c>
    </row>
    <row r="792" spans="1:2">
      <c r="A792" s="231" t="s">
        <v>4733</v>
      </c>
      <c r="B792" s="231" t="s">
        <v>4734</v>
      </c>
    </row>
    <row r="793" spans="1:2">
      <c r="A793" s="231" t="s">
        <v>1697</v>
      </c>
      <c r="B793" s="231" t="s">
        <v>1698</v>
      </c>
    </row>
    <row r="794" spans="1:2">
      <c r="A794" s="231" t="s">
        <v>1699</v>
      </c>
      <c r="B794" s="231" t="s">
        <v>1700</v>
      </c>
    </row>
    <row r="795" spans="1:2">
      <c r="A795" s="231" t="s">
        <v>4735</v>
      </c>
      <c r="B795" s="231" t="s">
        <v>4736</v>
      </c>
    </row>
    <row r="796" spans="1:2">
      <c r="A796" s="231" t="s">
        <v>1701</v>
      </c>
      <c r="B796" s="231" t="s">
        <v>1702</v>
      </c>
    </row>
    <row r="797" spans="1:2">
      <c r="A797" s="231" t="s">
        <v>1703</v>
      </c>
      <c r="B797" s="231" t="s">
        <v>1704</v>
      </c>
    </row>
    <row r="798" spans="1:2">
      <c r="A798" s="231" t="s">
        <v>1705</v>
      </c>
      <c r="B798" s="231" t="s">
        <v>1706</v>
      </c>
    </row>
    <row r="799" spans="1:2">
      <c r="A799" s="231" t="s">
        <v>1707</v>
      </c>
      <c r="B799" s="231" t="s">
        <v>1708</v>
      </c>
    </row>
    <row r="800" spans="1:2">
      <c r="A800" s="231" t="s">
        <v>1709</v>
      </c>
      <c r="B800" s="231" t="s">
        <v>1710</v>
      </c>
    </row>
    <row r="801" spans="1:2">
      <c r="A801" s="231" t="s">
        <v>1711</v>
      </c>
      <c r="B801" s="231" t="s">
        <v>1712</v>
      </c>
    </row>
    <row r="802" spans="1:2">
      <c r="A802" s="231" t="s">
        <v>1713</v>
      </c>
      <c r="B802" s="231" t="s">
        <v>1714</v>
      </c>
    </row>
    <row r="803" spans="1:2">
      <c r="A803" s="231" t="s">
        <v>4737</v>
      </c>
      <c r="B803" s="231" t="s">
        <v>4738</v>
      </c>
    </row>
    <row r="804" spans="1:2">
      <c r="A804" s="231" t="s">
        <v>4739</v>
      </c>
      <c r="B804" s="231" t="s">
        <v>5052</v>
      </c>
    </row>
    <row r="805" spans="1:2">
      <c r="A805" s="231" t="s">
        <v>1715</v>
      </c>
      <c r="B805" s="231" t="s">
        <v>5053</v>
      </c>
    </row>
    <row r="806" spans="1:2">
      <c r="A806" s="231" t="s">
        <v>1716</v>
      </c>
      <c r="B806" s="231" t="s">
        <v>1717</v>
      </c>
    </row>
    <row r="807" spans="1:2">
      <c r="A807" s="231" t="s">
        <v>1718</v>
      </c>
      <c r="B807" s="231" t="s">
        <v>5054</v>
      </c>
    </row>
    <row r="808" spans="1:2">
      <c r="A808" s="231" t="s">
        <v>4740</v>
      </c>
      <c r="B808" s="231" t="s">
        <v>5055</v>
      </c>
    </row>
    <row r="809" spans="1:2">
      <c r="A809" s="231" t="s">
        <v>4741</v>
      </c>
      <c r="B809" s="231" t="s">
        <v>4742</v>
      </c>
    </row>
    <row r="810" spans="1:2">
      <c r="A810" s="231" t="s">
        <v>4743</v>
      </c>
      <c r="B810" s="231" t="s">
        <v>5056</v>
      </c>
    </row>
    <row r="811" spans="1:2">
      <c r="A811" s="231" t="s">
        <v>4744</v>
      </c>
      <c r="B811" s="231" t="s">
        <v>4745</v>
      </c>
    </row>
    <row r="812" spans="1:2">
      <c r="A812" s="231" t="s">
        <v>1719</v>
      </c>
      <c r="B812" s="231" t="s">
        <v>1720</v>
      </c>
    </row>
    <row r="813" spans="1:2">
      <c r="A813" s="231" t="s">
        <v>1721</v>
      </c>
      <c r="B813" s="231" t="s">
        <v>1722</v>
      </c>
    </row>
    <row r="814" spans="1:2">
      <c r="A814" s="231" t="s">
        <v>1723</v>
      </c>
      <c r="B814" s="231" t="s">
        <v>1724</v>
      </c>
    </row>
    <row r="815" spans="1:2">
      <c r="A815" s="231" t="s">
        <v>1725</v>
      </c>
      <c r="B815" s="231" t="s">
        <v>1726</v>
      </c>
    </row>
    <row r="816" spans="1:2">
      <c r="A816" s="231" t="s">
        <v>4746</v>
      </c>
      <c r="B816" s="231" t="s">
        <v>4747</v>
      </c>
    </row>
    <row r="817" spans="1:2">
      <c r="A817" s="231" t="s">
        <v>4748</v>
      </c>
      <c r="B817" s="231" t="s">
        <v>4749</v>
      </c>
    </row>
    <row r="818" spans="1:2">
      <c r="A818" s="231" t="s">
        <v>1727</v>
      </c>
      <c r="B818" s="231" t="s">
        <v>5057</v>
      </c>
    </row>
    <row r="819" spans="1:2">
      <c r="A819" s="231" t="s">
        <v>1728</v>
      </c>
      <c r="B819" s="231" t="s">
        <v>1729</v>
      </c>
    </row>
    <row r="820" spans="1:2">
      <c r="A820" s="231" t="s">
        <v>1730</v>
      </c>
      <c r="B820" s="231" t="s">
        <v>1731</v>
      </c>
    </row>
    <row r="821" spans="1:2">
      <c r="A821" s="231" t="s">
        <v>1732</v>
      </c>
      <c r="B821" s="231" t="s">
        <v>1733</v>
      </c>
    </row>
    <row r="822" spans="1:2">
      <c r="A822" s="231" t="s">
        <v>1734</v>
      </c>
      <c r="B822" s="231" t="s">
        <v>1735</v>
      </c>
    </row>
    <row r="823" spans="1:2">
      <c r="A823" s="231" t="s">
        <v>1737</v>
      </c>
      <c r="B823" s="231" t="s">
        <v>1738</v>
      </c>
    </row>
    <row r="824" spans="1:2">
      <c r="A824" s="231" t="s">
        <v>1739</v>
      </c>
      <c r="B824" s="231" t="s">
        <v>1740</v>
      </c>
    </row>
    <row r="825" spans="1:2">
      <c r="A825" s="231" t="s">
        <v>1741</v>
      </c>
      <c r="B825" s="231" t="s">
        <v>1742</v>
      </c>
    </row>
    <row r="826" spans="1:2">
      <c r="A826" s="231" t="s">
        <v>4750</v>
      </c>
      <c r="B826" s="231" t="s">
        <v>4751</v>
      </c>
    </row>
    <row r="827" spans="1:2">
      <c r="A827" s="231" t="s">
        <v>1743</v>
      </c>
      <c r="B827" s="231" t="s">
        <v>1744</v>
      </c>
    </row>
    <row r="828" spans="1:2">
      <c r="A828" s="231" t="s">
        <v>1745</v>
      </c>
      <c r="B828" s="231" t="s">
        <v>1746</v>
      </c>
    </row>
    <row r="829" spans="1:2">
      <c r="A829" s="231" t="s">
        <v>1747</v>
      </c>
      <c r="B829" s="231" t="s">
        <v>1748</v>
      </c>
    </row>
    <row r="830" spans="1:2">
      <c r="A830" s="231" t="s">
        <v>1749</v>
      </c>
      <c r="B830" s="231" t="s">
        <v>1750</v>
      </c>
    </row>
    <row r="831" spans="1:2">
      <c r="A831" s="231" t="s">
        <v>1751</v>
      </c>
      <c r="B831" s="231" t="s">
        <v>1752</v>
      </c>
    </row>
    <row r="832" spans="1:2">
      <c r="A832" s="231" t="s">
        <v>1753</v>
      </c>
      <c r="B832" s="231" t="s">
        <v>1754</v>
      </c>
    </row>
    <row r="833" spans="1:2">
      <c r="A833" s="231" t="s">
        <v>1755</v>
      </c>
      <c r="B833" s="231" t="s">
        <v>1756</v>
      </c>
    </row>
    <row r="834" spans="1:2">
      <c r="A834" s="231" t="s">
        <v>1757</v>
      </c>
      <c r="B834" s="231" t="s">
        <v>5058</v>
      </c>
    </row>
    <row r="835" spans="1:2">
      <c r="A835" s="231" t="s">
        <v>1758</v>
      </c>
      <c r="B835" s="231" t="s">
        <v>1759</v>
      </c>
    </row>
    <row r="836" spans="1:2">
      <c r="A836" s="231" t="s">
        <v>1760</v>
      </c>
      <c r="B836" s="231" t="s">
        <v>1761</v>
      </c>
    </row>
    <row r="837" spans="1:2">
      <c r="A837" s="231" t="s">
        <v>1762</v>
      </c>
      <c r="B837" s="231" t="s">
        <v>1763</v>
      </c>
    </row>
    <row r="838" spans="1:2">
      <c r="A838" s="231" t="s">
        <v>1764</v>
      </c>
      <c r="B838" s="231" t="s">
        <v>1765</v>
      </c>
    </row>
    <row r="839" spans="1:2">
      <c r="A839" s="231" t="s">
        <v>1766</v>
      </c>
      <c r="B839" s="231" t="s">
        <v>1767</v>
      </c>
    </row>
    <row r="840" spans="1:2">
      <c r="A840" s="231" t="s">
        <v>1768</v>
      </c>
      <c r="B840" s="231" t="s">
        <v>1769</v>
      </c>
    </row>
    <row r="841" spans="1:2">
      <c r="A841" s="231" t="s">
        <v>1770</v>
      </c>
      <c r="B841" s="231" t="s">
        <v>1771</v>
      </c>
    </row>
    <row r="842" spans="1:2">
      <c r="A842" s="231" t="s">
        <v>1772</v>
      </c>
      <c r="B842" s="231" t="s">
        <v>1773</v>
      </c>
    </row>
    <row r="843" spans="1:2">
      <c r="A843" s="231" t="s">
        <v>1774</v>
      </c>
      <c r="B843" s="231" t="s">
        <v>1775</v>
      </c>
    </row>
    <row r="844" spans="1:2">
      <c r="A844" s="231" t="s">
        <v>1776</v>
      </c>
      <c r="B844" s="231" t="s">
        <v>1777</v>
      </c>
    </row>
    <row r="845" spans="1:2">
      <c r="A845" s="231" t="s">
        <v>1778</v>
      </c>
      <c r="B845" s="231" t="s">
        <v>1779</v>
      </c>
    </row>
    <row r="846" spans="1:2">
      <c r="A846" s="231" t="s">
        <v>1780</v>
      </c>
      <c r="B846" s="231" t="s">
        <v>1781</v>
      </c>
    </row>
    <row r="847" spans="1:2">
      <c r="A847" s="231" t="s">
        <v>1782</v>
      </c>
      <c r="B847" s="231" t="s">
        <v>1783</v>
      </c>
    </row>
    <row r="848" spans="1:2">
      <c r="A848" s="231" t="s">
        <v>1784</v>
      </c>
      <c r="B848" s="231" t="s">
        <v>1785</v>
      </c>
    </row>
    <row r="849" spans="1:2">
      <c r="A849" s="231" t="s">
        <v>1786</v>
      </c>
      <c r="B849" s="231" t="s">
        <v>1787</v>
      </c>
    </row>
    <row r="850" spans="1:2">
      <c r="A850" s="231" t="s">
        <v>1788</v>
      </c>
      <c r="B850" s="231" t="s">
        <v>1789</v>
      </c>
    </row>
    <row r="851" spans="1:2">
      <c r="A851" s="231" t="s">
        <v>1790</v>
      </c>
      <c r="B851" s="231" t="s">
        <v>1791</v>
      </c>
    </row>
    <row r="852" spans="1:2">
      <c r="A852" s="231" t="s">
        <v>1792</v>
      </c>
      <c r="B852" s="231" t="s">
        <v>1793</v>
      </c>
    </row>
    <row r="853" spans="1:2">
      <c r="A853" s="231" t="s">
        <v>1794</v>
      </c>
      <c r="B853" s="231" t="s">
        <v>1795</v>
      </c>
    </row>
    <row r="854" spans="1:2">
      <c r="A854" s="231" t="s">
        <v>1796</v>
      </c>
      <c r="B854" s="231" t="s">
        <v>1797</v>
      </c>
    </row>
    <row r="855" spans="1:2">
      <c r="A855" s="231" t="s">
        <v>1798</v>
      </c>
      <c r="B855" s="231" t="s">
        <v>5059</v>
      </c>
    </row>
    <row r="856" spans="1:2">
      <c r="A856" s="231" t="s">
        <v>1799</v>
      </c>
      <c r="B856" s="231" t="s">
        <v>1800</v>
      </c>
    </row>
    <row r="857" spans="1:2">
      <c r="A857" s="231" t="s">
        <v>1801</v>
      </c>
      <c r="B857" s="231" t="s">
        <v>1802</v>
      </c>
    </row>
    <row r="858" spans="1:2">
      <c r="A858" s="231" t="s">
        <v>4752</v>
      </c>
      <c r="B858" s="231" t="s">
        <v>4753</v>
      </c>
    </row>
    <row r="859" spans="1:2">
      <c r="A859" s="231" t="s">
        <v>1803</v>
      </c>
      <c r="B859" s="231" t="s">
        <v>1804</v>
      </c>
    </row>
    <row r="860" spans="1:2">
      <c r="A860" s="231" t="s">
        <v>1805</v>
      </c>
      <c r="B860" s="231" t="s">
        <v>1806</v>
      </c>
    </row>
    <row r="861" spans="1:2">
      <c r="A861" s="231" t="s">
        <v>1807</v>
      </c>
      <c r="B861" s="231" t="s">
        <v>1808</v>
      </c>
    </row>
    <row r="862" spans="1:2">
      <c r="A862" s="231" t="s">
        <v>1809</v>
      </c>
      <c r="B862" s="231" t="s">
        <v>1810</v>
      </c>
    </row>
    <row r="863" spans="1:2">
      <c r="A863" s="231" t="s">
        <v>1811</v>
      </c>
      <c r="B863" s="231" t="s">
        <v>1812</v>
      </c>
    </row>
    <row r="864" spans="1:2">
      <c r="A864" s="231" t="s">
        <v>1813</v>
      </c>
      <c r="B864" s="231" t="s">
        <v>1814</v>
      </c>
    </row>
    <row r="865" spans="1:2">
      <c r="A865" s="231" t="s">
        <v>1815</v>
      </c>
      <c r="B865" s="231" t="s">
        <v>1816</v>
      </c>
    </row>
    <row r="866" spans="1:2">
      <c r="A866" s="231" t="s">
        <v>1817</v>
      </c>
      <c r="B866" s="231" t="s">
        <v>1818</v>
      </c>
    </row>
    <row r="867" spans="1:2">
      <c r="A867" s="231" t="s">
        <v>1819</v>
      </c>
      <c r="B867" s="231" t="s">
        <v>1820</v>
      </c>
    </row>
    <row r="868" spans="1:2">
      <c r="A868" s="231" t="s">
        <v>1821</v>
      </c>
      <c r="B868" s="231" t="s">
        <v>1822</v>
      </c>
    </row>
    <row r="869" spans="1:2">
      <c r="A869" s="231" t="s">
        <v>1823</v>
      </c>
      <c r="B869" s="231" t="s">
        <v>1824</v>
      </c>
    </row>
    <row r="870" spans="1:2">
      <c r="A870" s="231" t="s">
        <v>1825</v>
      </c>
      <c r="B870" s="231" t="s">
        <v>1826</v>
      </c>
    </row>
    <row r="871" spans="1:2">
      <c r="A871" s="231" t="s">
        <v>1827</v>
      </c>
      <c r="B871" s="231" t="s">
        <v>1828</v>
      </c>
    </row>
    <row r="872" spans="1:2">
      <c r="A872" s="231" t="s">
        <v>1829</v>
      </c>
      <c r="B872" s="231" t="s">
        <v>1830</v>
      </c>
    </row>
    <row r="873" spans="1:2">
      <c r="A873" s="231" t="s">
        <v>1831</v>
      </c>
      <c r="B873" s="231" t="s">
        <v>1832</v>
      </c>
    </row>
    <row r="874" spans="1:2">
      <c r="A874" s="231" t="s">
        <v>1833</v>
      </c>
      <c r="B874" s="231" t="s">
        <v>1834</v>
      </c>
    </row>
    <row r="875" spans="1:2">
      <c r="A875" s="231" t="s">
        <v>1835</v>
      </c>
      <c r="B875" s="231" t="s">
        <v>1836</v>
      </c>
    </row>
    <row r="876" spans="1:2">
      <c r="A876" s="231" t="s">
        <v>1837</v>
      </c>
      <c r="B876" s="231" t="s">
        <v>1838</v>
      </c>
    </row>
    <row r="877" spans="1:2">
      <c r="A877" s="231" t="s">
        <v>1839</v>
      </c>
      <c r="B877" s="231" t="s">
        <v>5060</v>
      </c>
    </row>
    <row r="878" spans="1:2">
      <c r="A878" s="231" t="s">
        <v>1840</v>
      </c>
      <c r="B878" s="231" t="s">
        <v>1841</v>
      </c>
    </row>
    <row r="879" spans="1:2">
      <c r="A879" s="231" t="s">
        <v>1842</v>
      </c>
      <c r="B879" s="231" t="s">
        <v>1843</v>
      </c>
    </row>
    <row r="880" spans="1:2">
      <c r="A880" s="231" t="s">
        <v>1844</v>
      </c>
      <c r="B880" s="231" t="s">
        <v>3937</v>
      </c>
    </row>
    <row r="881" spans="1:2">
      <c r="A881" s="231" t="s">
        <v>1845</v>
      </c>
      <c r="B881" s="231" t="s">
        <v>5061</v>
      </c>
    </row>
    <row r="882" spans="1:2">
      <c r="A882" s="231" t="s">
        <v>1846</v>
      </c>
      <c r="B882" s="231" t="s">
        <v>1847</v>
      </c>
    </row>
    <row r="883" spans="1:2">
      <c r="A883" s="231" t="s">
        <v>1848</v>
      </c>
      <c r="B883" s="231" t="s">
        <v>1849</v>
      </c>
    </row>
    <row r="884" spans="1:2">
      <c r="A884" s="231" t="s">
        <v>1850</v>
      </c>
      <c r="B884" s="231" t="s">
        <v>1851</v>
      </c>
    </row>
    <row r="885" spans="1:2">
      <c r="A885" s="231" t="s">
        <v>1852</v>
      </c>
      <c r="B885" s="231" t="s">
        <v>1853</v>
      </c>
    </row>
    <row r="886" spans="1:2">
      <c r="A886" s="231" t="s">
        <v>1854</v>
      </c>
      <c r="B886" s="231" t="s">
        <v>1855</v>
      </c>
    </row>
    <row r="887" spans="1:2">
      <c r="A887" s="231" t="s">
        <v>1857</v>
      </c>
      <c r="B887" s="231" t="s">
        <v>1858</v>
      </c>
    </row>
    <row r="888" spans="1:2">
      <c r="A888" s="231" t="s">
        <v>1859</v>
      </c>
      <c r="B888" s="231" t="s">
        <v>1860</v>
      </c>
    </row>
    <row r="889" spans="1:2">
      <c r="A889" s="231" t="s">
        <v>1861</v>
      </c>
      <c r="B889" s="231" t="s">
        <v>1862</v>
      </c>
    </row>
    <row r="890" spans="1:2">
      <c r="A890" s="231" t="s">
        <v>1863</v>
      </c>
      <c r="B890" s="231" t="s">
        <v>1864</v>
      </c>
    </row>
    <row r="891" spans="1:2">
      <c r="A891" s="231" t="s">
        <v>1865</v>
      </c>
      <c r="B891" s="231" t="s">
        <v>1866</v>
      </c>
    </row>
    <row r="892" spans="1:2">
      <c r="A892" s="231" t="s">
        <v>1867</v>
      </c>
      <c r="B892" s="231" t="s">
        <v>1868</v>
      </c>
    </row>
    <row r="893" spans="1:2">
      <c r="A893" s="231" t="s">
        <v>1869</v>
      </c>
      <c r="B893" s="231" t="s">
        <v>1870</v>
      </c>
    </row>
    <row r="894" spans="1:2">
      <c r="A894" s="231" t="s">
        <v>1871</v>
      </c>
      <c r="B894" s="231" t="s">
        <v>1872</v>
      </c>
    </row>
    <row r="895" spans="1:2">
      <c r="A895" s="231" t="s">
        <v>1873</v>
      </c>
      <c r="B895" s="231" t="s">
        <v>1874</v>
      </c>
    </row>
    <row r="896" spans="1:2">
      <c r="A896" s="231" t="s">
        <v>1875</v>
      </c>
      <c r="B896" s="231" t="s">
        <v>1876</v>
      </c>
    </row>
    <row r="897" spans="1:2">
      <c r="A897" s="231" t="s">
        <v>1877</v>
      </c>
      <c r="B897" s="231" t="s">
        <v>1878</v>
      </c>
    </row>
    <row r="898" spans="1:2">
      <c r="A898" s="231" t="s">
        <v>1879</v>
      </c>
      <c r="B898" s="231" t="s">
        <v>1880</v>
      </c>
    </row>
    <row r="899" spans="1:2">
      <c r="A899" s="231" t="s">
        <v>1881</v>
      </c>
      <c r="B899" s="231" t="s">
        <v>1882</v>
      </c>
    </row>
    <row r="900" spans="1:2">
      <c r="A900" s="231" t="s">
        <v>1883</v>
      </c>
      <c r="B900" s="231" t="s">
        <v>1884</v>
      </c>
    </row>
    <row r="901" spans="1:2">
      <c r="A901" s="231" t="s">
        <v>1885</v>
      </c>
      <c r="B901" s="231" t="s">
        <v>1886</v>
      </c>
    </row>
    <row r="902" spans="1:2">
      <c r="A902" s="231" t="s">
        <v>1887</v>
      </c>
      <c r="B902" s="231" t="s">
        <v>1888</v>
      </c>
    </row>
    <row r="903" spans="1:2">
      <c r="A903" s="231" t="s">
        <v>1889</v>
      </c>
      <c r="B903" s="231" t="s">
        <v>1890</v>
      </c>
    </row>
    <row r="904" spans="1:2">
      <c r="A904" s="231" t="s">
        <v>1891</v>
      </c>
      <c r="B904" s="231" t="s">
        <v>1892</v>
      </c>
    </row>
    <row r="905" spans="1:2">
      <c r="A905" s="231" t="s">
        <v>1893</v>
      </c>
      <c r="B905" s="231" t="s">
        <v>1894</v>
      </c>
    </row>
    <row r="906" spans="1:2">
      <c r="A906" s="231" t="s">
        <v>1895</v>
      </c>
      <c r="B906" s="231" t="s">
        <v>1896</v>
      </c>
    </row>
    <row r="907" spans="1:2">
      <c r="A907" s="231" t="s">
        <v>1897</v>
      </c>
      <c r="B907" s="231" t="s">
        <v>1898</v>
      </c>
    </row>
    <row r="908" spans="1:2">
      <c r="A908" s="231" t="s">
        <v>1899</v>
      </c>
      <c r="B908" s="231" t="s">
        <v>5062</v>
      </c>
    </row>
    <row r="909" spans="1:2">
      <c r="A909" s="231" t="s">
        <v>1900</v>
      </c>
      <c r="B909" s="231" t="s">
        <v>1901</v>
      </c>
    </row>
    <row r="910" spans="1:2">
      <c r="A910" s="231" t="s">
        <v>1902</v>
      </c>
      <c r="B910" s="231" t="s">
        <v>1903</v>
      </c>
    </row>
    <row r="911" spans="1:2">
      <c r="A911" s="231" t="s">
        <v>1904</v>
      </c>
      <c r="B911" s="231" t="s">
        <v>1905</v>
      </c>
    </row>
    <row r="912" spans="1:2">
      <c r="A912" s="231" t="s">
        <v>1906</v>
      </c>
      <c r="B912" s="231" t="s">
        <v>1907</v>
      </c>
    </row>
    <row r="913" spans="1:2">
      <c r="A913" s="231" t="s">
        <v>1908</v>
      </c>
      <c r="B913" s="231" t="s">
        <v>1909</v>
      </c>
    </row>
    <row r="914" spans="1:2">
      <c r="A914" s="231" t="s">
        <v>1910</v>
      </c>
      <c r="B914" s="231" t="s">
        <v>1911</v>
      </c>
    </row>
    <row r="915" spans="1:2">
      <c r="A915" s="231" t="s">
        <v>1912</v>
      </c>
      <c r="B915" s="231" t="s">
        <v>1913</v>
      </c>
    </row>
    <row r="916" spans="1:2">
      <c r="A916" s="231" t="s">
        <v>1914</v>
      </c>
      <c r="B916" s="231" t="s">
        <v>1915</v>
      </c>
    </row>
    <row r="917" spans="1:2">
      <c r="A917" s="231" t="s">
        <v>1916</v>
      </c>
      <c r="B917" s="231" t="s">
        <v>1917</v>
      </c>
    </row>
    <row r="918" spans="1:2">
      <c r="A918" s="231" t="s">
        <v>1918</v>
      </c>
      <c r="B918" s="231" t="s">
        <v>1919</v>
      </c>
    </row>
    <row r="919" spans="1:2">
      <c r="A919" s="231" t="s">
        <v>1920</v>
      </c>
      <c r="B919" s="231" t="s">
        <v>1921</v>
      </c>
    </row>
    <row r="920" spans="1:2">
      <c r="A920" s="231" t="s">
        <v>1922</v>
      </c>
      <c r="B920" s="231" t="s">
        <v>1923</v>
      </c>
    </row>
    <row r="921" spans="1:2">
      <c r="A921" s="231" t="s">
        <v>1924</v>
      </c>
      <c r="B921" s="231" t="s">
        <v>1925</v>
      </c>
    </row>
    <row r="922" spans="1:2">
      <c r="A922" s="231" t="s">
        <v>4754</v>
      </c>
      <c r="B922" s="231" t="s">
        <v>5063</v>
      </c>
    </row>
    <row r="923" spans="1:2">
      <c r="A923" s="231" t="s">
        <v>1926</v>
      </c>
      <c r="B923" s="231" t="s">
        <v>1927</v>
      </c>
    </row>
    <row r="924" spans="1:2">
      <c r="A924" s="231" t="s">
        <v>1928</v>
      </c>
      <c r="B924" s="231" t="s">
        <v>1929</v>
      </c>
    </row>
    <row r="925" spans="1:2">
      <c r="A925" s="231" t="s">
        <v>1930</v>
      </c>
      <c r="B925" s="231" t="s">
        <v>1931</v>
      </c>
    </row>
    <row r="926" spans="1:2">
      <c r="A926" s="231" t="s">
        <v>1932</v>
      </c>
      <c r="B926" s="231" t="s">
        <v>1933</v>
      </c>
    </row>
    <row r="927" spans="1:2">
      <c r="A927" s="231" t="s">
        <v>4755</v>
      </c>
      <c r="B927" s="231" t="s">
        <v>4756</v>
      </c>
    </row>
    <row r="928" spans="1:2">
      <c r="A928" s="231" t="s">
        <v>1935</v>
      </c>
      <c r="B928" s="231" t="s">
        <v>1936</v>
      </c>
    </row>
    <row r="929" spans="1:2">
      <c r="A929" s="231" t="s">
        <v>1937</v>
      </c>
      <c r="B929" s="231" t="s">
        <v>1938</v>
      </c>
    </row>
    <row r="930" spans="1:2">
      <c r="A930" s="231" t="s">
        <v>1939</v>
      </c>
      <c r="B930" s="231" t="s">
        <v>1940</v>
      </c>
    </row>
    <row r="931" spans="1:2">
      <c r="A931" s="231" t="s">
        <v>1941</v>
      </c>
      <c r="B931" s="231" t="s">
        <v>1942</v>
      </c>
    </row>
    <row r="932" spans="1:2">
      <c r="A932" s="231" t="s">
        <v>1943</v>
      </c>
      <c r="B932" s="231" t="s">
        <v>1944</v>
      </c>
    </row>
    <row r="933" spans="1:2">
      <c r="A933" s="231" t="s">
        <v>1945</v>
      </c>
      <c r="B933" s="231" t="s">
        <v>1946</v>
      </c>
    </row>
    <row r="934" spans="1:2">
      <c r="A934" s="231" t="s">
        <v>1947</v>
      </c>
      <c r="B934" s="231" t="s">
        <v>1948</v>
      </c>
    </row>
    <row r="935" spans="1:2">
      <c r="A935" s="231" t="s">
        <v>1949</v>
      </c>
      <c r="B935" s="231" t="s">
        <v>1950</v>
      </c>
    </row>
    <row r="936" spans="1:2">
      <c r="A936" s="231" t="s">
        <v>1951</v>
      </c>
      <c r="B936" s="231" t="s">
        <v>1952</v>
      </c>
    </row>
    <row r="937" spans="1:2">
      <c r="A937" s="231" t="s">
        <v>1953</v>
      </c>
      <c r="B937" s="231" t="s">
        <v>3938</v>
      </c>
    </row>
    <row r="938" spans="1:2">
      <c r="A938" s="231" t="s">
        <v>1955</v>
      </c>
      <c r="B938" s="231" t="s">
        <v>1956</v>
      </c>
    </row>
    <row r="939" spans="1:2">
      <c r="A939" s="231" t="s">
        <v>1957</v>
      </c>
      <c r="B939" s="231" t="s">
        <v>1958</v>
      </c>
    </row>
    <row r="940" spans="1:2">
      <c r="A940" s="231" t="s">
        <v>1959</v>
      </c>
      <c r="B940" s="231" t="s">
        <v>1960</v>
      </c>
    </row>
    <row r="941" spans="1:2">
      <c r="A941" s="231" t="s">
        <v>1961</v>
      </c>
      <c r="B941" s="231" t="s">
        <v>1962</v>
      </c>
    </row>
    <row r="942" spans="1:2">
      <c r="A942" s="231" t="s">
        <v>1963</v>
      </c>
      <c r="B942" s="231" t="s">
        <v>1964</v>
      </c>
    </row>
    <row r="943" spans="1:2">
      <c r="A943" s="231" t="s">
        <v>1965</v>
      </c>
      <c r="B943" s="231" t="s">
        <v>1966</v>
      </c>
    </row>
    <row r="944" spans="1:2">
      <c r="A944" s="231" t="s">
        <v>1967</v>
      </c>
      <c r="B944" s="231" t="s">
        <v>1968</v>
      </c>
    </row>
    <row r="945" spans="1:2">
      <c r="A945" s="231" t="s">
        <v>1969</v>
      </c>
      <c r="B945" s="231" t="s">
        <v>1970</v>
      </c>
    </row>
    <row r="946" spans="1:2">
      <c r="A946" s="231" t="s">
        <v>1971</v>
      </c>
      <c r="B946" s="231" t="s">
        <v>1972</v>
      </c>
    </row>
    <row r="947" spans="1:2">
      <c r="A947" s="231" t="s">
        <v>1973</v>
      </c>
      <c r="B947" s="231" t="s">
        <v>1974</v>
      </c>
    </row>
    <row r="948" spans="1:2">
      <c r="A948" s="231" t="s">
        <v>1975</v>
      </c>
      <c r="B948" s="231" t="s">
        <v>1976</v>
      </c>
    </row>
    <row r="949" spans="1:2">
      <c r="A949" s="231" t="s">
        <v>1977</v>
      </c>
      <c r="B949" s="231" t="s">
        <v>1978</v>
      </c>
    </row>
    <row r="950" spans="1:2">
      <c r="A950" s="231" t="s">
        <v>1979</v>
      </c>
      <c r="B950" s="231" t="s">
        <v>5064</v>
      </c>
    </row>
    <row r="951" spans="1:2">
      <c r="A951" s="231" t="s">
        <v>1980</v>
      </c>
      <c r="B951" s="231" t="s">
        <v>1981</v>
      </c>
    </row>
    <row r="952" spans="1:2">
      <c r="A952" s="231" t="s">
        <v>1982</v>
      </c>
      <c r="B952" s="231" t="s">
        <v>1983</v>
      </c>
    </row>
    <row r="953" spans="1:2">
      <c r="A953" s="231" t="s">
        <v>1984</v>
      </c>
      <c r="B953" s="231" t="s">
        <v>1985</v>
      </c>
    </row>
    <row r="954" spans="1:2">
      <c r="A954" s="231" t="s">
        <v>1986</v>
      </c>
      <c r="B954" s="231" t="s">
        <v>5065</v>
      </c>
    </row>
    <row r="955" spans="1:2">
      <c r="A955" s="231" t="s">
        <v>1987</v>
      </c>
      <c r="B955" s="231" t="s">
        <v>5066</v>
      </c>
    </row>
    <row r="956" spans="1:2">
      <c r="A956" s="231" t="s">
        <v>1988</v>
      </c>
      <c r="B956" s="231" t="s">
        <v>517</v>
      </c>
    </row>
    <row r="957" spans="1:2">
      <c r="A957" s="231" t="s">
        <v>1989</v>
      </c>
      <c r="B957" s="231" t="s">
        <v>5067</v>
      </c>
    </row>
    <row r="958" spans="1:2">
      <c r="A958" s="231" t="s">
        <v>1990</v>
      </c>
      <c r="B958" s="231" t="s">
        <v>5068</v>
      </c>
    </row>
    <row r="959" spans="1:2">
      <c r="A959" s="231" t="s">
        <v>1991</v>
      </c>
      <c r="B959" s="231" t="s">
        <v>5069</v>
      </c>
    </row>
    <row r="960" spans="1:2">
      <c r="A960" s="231" t="s">
        <v>1992</v>
      </c>
      <c r="B960" s="231" t="s">
        <v>5070</v>
      </c>
    </row>
    <row r="961" spans="1:2">
      <c r="A961" s="231" t="s">
        <v>1993</v>
      </c>
      <c r="B961" s="231" t="s">
        <v>1994</v>
      </c>
    </row>
    <row r="962" spans="1:2">
      <c r="A962" s="231" t="s">
        <v>1995</v>
      </c>
      <c r="B962" s="231" t="s">
        <v>1996</v>
      </c>
    </row>
    <row r="963" spans="1:2">
      <c r="A963" s="231" t="s">
        <v>1997</v>
      </c>
      <c r="B963" s="231" t="s">
        <v>5071</v>
      </c>
    </row>
    <row r="964" spans="1:2">
      <c r="A964" s="231" t="s">
        <v>1998</v>
      </c>
      <c r="B964" s="231" t="s">
        <v>5072</v>
      </c>
    </row>
    <row r="965" spans="1:2">
      <c r="A965" s="231" t="s">
        <v>1999</v>
      </c>
      <c r="B965" s="231" t="s">
        <v>5073</v>
      </c>
    </row>
    <row r="966" spans="1:2">
      <c r="A966" s="231" t="s">
        <v>2000</v>
      </c>
      <c r="B966" s="231" t="s">
        <v>5074</v>
      </c>
    </row>
    <row r="967" spans="1:2">
      <c r="A967" s="231" t="s">
        <v>2001</v>
      </c>
      <c r="B967" s="231" t="s">
        <v>2002</v>
      </c>
    </row>
    <row r="968" spans="1:2">
      <c r="A968" s="231" t="s">
        <v>2003</v>
      </c>
      <c r="B968" s="231" t="s">
        <v>2004</v>
      </c>
    </row>
    <row r="969" spans="1:2">
      <c r="A969" s="231" t="s">
        <v>2005</v>
      </c>
      <c r="B969" s="231" t="s">
        <v>2006</v>
      </c>
    </row>
    <row r="970" spans="1:2">
      <c r="A970" s="231" t="s">
        <v>2007</v>
      </c>
      <c r="B970" s="231" t="s">
        <v>2008</v>
      </c>
    </row>
    <row r="971" spans="1:2">
      <c r="A971" s="231" t="s">
        <v>2009</v>
      </c>
      <c r="B971" s="231" t="s">
        <v>2010</v>
      </c>
    </row>
    <row r="972" spans="1:2">
      <c r="A972" s="231" t="s">
        <v>2011</v>
      </c>
      <c r="B972" s="231" t="s">
        <v>2012</v>
      </c>
    </row>
    <row r="973" spans="1:2">
      <c r="A973" s="231" t="s">
        <v>2013</v>
      </c>
      <c r="B973" s="231" t="s">
        <v>2014</v>
      </c>
    </row>
    <row r="974" spans="1:2">
      <c r="A974" s="231" t="s">
        <v>2015</v>
      </c>
      <c r="B974" s="231" t="s">
        <v>2016</v>
      </c>
    </row>
    <row r="975" spans="1:2">
      <c r="A975" s="231" t="s">
        <v>2017</v>
      </c>
      <c r="B975" s="231" t="s">
        <v>5075</v>
      </c>
    </row>
    <row r="976" spans="1:2">
      <c r="A976" s="231" t="s">
        <v>2018</v>
      </c>
      <c r="B976" s="231" t="s">
        <v>2019</v>
      </c>
    </row>
    <row r="977" spans="1:2">
      <c r="A977" s="231" t="s">
        <v>4757</v>
      </c>
      <c r="B977" s="231" t="s">
        <v>4758</v>
      </c>
    </row>
    <row r="978" spans="1:2">
      <c r="A978" s="231" t="s">
        <v>2020</v>
      </c>
      <c r="B978" s="231" t="s">
        <v>2021</v>
      </c>
    </row>
    <row r="979" spans="1:2">
      <c r="A979" s="231" t="s">
        <v>2022</v>
      </c>
      <c r="B979" s="231" t="s">
        <v>2023</v>
      </c>
    </row>
    <row r="980" spans="1:2">
      <c r="A980" s="231" t="s">
        <v>2024</v>
      </c>
      <c r="B980" s="231" t="s">
        <v>2025</v>
      </c>
    </row>
    <row r="981" spans="1:2">
      <c r="A981" s="231" t="s">
        <v>2026</v>
      </c>
      <c r="B981" s="231" t="s">
        <v>2027</v>
      </c>
    </row>
    <row r="982" spans="1:2">
      <c r="A982" s="231" t="s">
        <v>2028</v>
      </c>
      <c r="B982" s="231" t="s">
        <v>2029</v>
      </c>
    </row>
    <row r="983" spans="1:2">
      <c r="A983" s="231" t="s">
        <v>2030</v>
      </c>
      <c r="B983" s="231" t="s">
        <v>5076</v>
      </c>
    </row>
    <row r="984" spans="1:2">
      <c r="A984" s="231" t="s">
        <v>2031</v>
      </c>
      <c r="B984" s="231" t="s">
        <v>2032</v>
      </c>
    </row>
    <row r="985" spans="1:2">
      <c r="A985" s="231" t="s">
        <v>2033</v>
      </c>
      <c r="B985" s="231" t="s">
        <v>2034</v>
      </c>
    </row>
    <row r="986" spans="1:2">
      <c r="A986" s="231" t="s">
        <v>2035</v>
      </c>
      <c r="B986" s="231" t="s">
        <v>2036</v>
      </c>
    </row>
    <row r="987" spans="1:2">
      <c r="A987" s="231" t="s">
        <v>2037</v>
      </c>
      <c r="B987" s="231" t="s">
        <v>2038</v>
      </c>
    </row>
    <row r="988" spans="1:2">
      <c r="A988" s="231" t="s">
        <v>2039</v>
      </c>
      <c r="B988" s="231" t="s">
        <v>5077</v>
      </c>
    </row>
    <row r="989" spans="1:2">
      <c r="A989" s="231" t="s">
        <v>2040</v>
      </c>
      <c r="B989" s="231" t="s">
        <v>2041</v>
      </c>
    </row>
    <row r="990" spans="1:2">
      <c r="A990" s="231" t="s">
        <v>2042</v>
      </c>
      <c r="B990" s="231" t="s">
        <v>2043</v>
      </c>
    </row>
    <row r="991" spans="1:2">
      <c r="A991" s="231" t="s">
        <v>2044</v>
      </c>
      <c r="B991" s="231" t="s">
        <v>2045</v>
      </c>
    </row>
    <row r="992" spans="1:2">
      <c r="A992" s="231" t="s">
        <v>2046</v>
      </c>
      <c r="B992" s="231" t="s">
        <v>2047</v>
      </c>
    </row>
    <row r="993" spans="1:2">
      <c r="A993" s="231" t="s">
        <v>2048</v>
      </c>
      <c r="B993" s="231" t="s">
        <v>2049</v>
      </c>
    </row>
    <row r="994" spans="1:2">
      <c r="A994" s="231" t="s">
        <v>2050</v>
      </c>
      <c r="B994" s="231" t="s">
        <v>2051</v>
      </c>
    </row>
    <row r="995" spans="1:2">
      <c r="A995" s="231" t="s">
        <v>2052</v>
      </c>
      <c r="B995" s="231" t="s">
        <v>2053</v>
      </c>
    </row>
    <row r="996" spans="1:2">
      <c r="A996" s="231" t="s">
        <v>2054</v>
      </c>
      <c r="B996" s="231" t="s">
        <v>2055</v>
      </c>
    </row>
    <row r="997" spans="1:2">
      <c r="A997" s="231" t="s">
        <v>2056</v>
      </c>
      <c r="B997" s="231" t="s">
        <v>2057</v>
      </c>
    </row>
    <row r="998" spans="1:2">
      <c r="A998" s="231" t="s">
        <v>2058</v>
      </c>
      <c r="B998" s="231" t="s">
        <v>2059</v>
      </c>
    </row>
    <row r="999" spans="1:2">
      <c r="A999" s="231" t="s">
        <v>2060</v>
      </c>
      <c r="B999" s="231" t="s">
        <v>2061</v>
      </c>
    </row>
    <row r="1000" spans="1:2">
      <c r="A1000" s="231" t="s">
        <v>2062</v>
      </c>
      <c r="B1000" s="231" t="s">
        <v>2063</v>
      </c>
    </row>
    <row r="1001" spans="1:2">
      <c r="A1001" s="231" t="s">
        <v>2064</v>
      </c>
      <c r="B1001" s="231" t="s">
        <v>2065</v>
      </c>
    </row>
    <row r="1002" spans="1:2">
      <c r="A1002" s="231" t="s">
        <v>2066</v>
      </c>
      <c r="B1002" s="231" t="s">
        <v>2067</v>
      </c>
    </row>
    <row r="1003" spans="1:2">
      <c r="A1003" s="231" t="s">
        <v>2068</v>
      </c>
      <c r="B1003" s="231" t="s">
        <v>2069</v>
      </c>
    </row>
    <row r="1004" spans="1:2">
      <c r="A1004" s="231" t="s">
        <v>2070</v>
      </c>
      <c r="B1004" s="231" t="s">
        <v>5078</v>
      </c>
    </row>
    <row r="1005" spans="1:2">
      <c r="A1005" s="231" t="s">
        <v>2071</v>
      </c>
      <c r="B1005" s="231" t="s">
        <v>2072</v>
      </c>
    </row>
    <row r="1006" spans="1:2">
      <c r="A1006" s="231" t="s">
        <v>2073</v>
      </c>
      <c r="B1006" s="231" t="s">
        <v>2074</v>
      </c>
    </row>
    <row r="1007" spans="1:2">
      <c r="A1007" s="231" t="s">
        <v>2075</v>
      </c>
      <c r="B1007" s="231" t="s">
        <v>2076</v>
      </c>
    </row>
    <row r="1008" spans="1:2">
      <c r="A1008" s="231" t="s">
        <v>2077</v>
      </c>
      <c r="B1008" s="231" t="s">
        <v>2078</v>
      </c>
    </row>
    <row r="1009" spans="1:2">
      <c r="A1009" s="231" t="s">
        <v>2079</v>
      </c>
      <c r="B1009" s="231" t="s">
        <v>2080</v>
      </c>
    </row>
    <row r="1010" spans="1:2">
      <c r="A1010" s="231" t="s">
        <v>2081</v>
      </c>
      <c r="B1010" s="231" t="s">
        <v>2082</v>
      </c>
    </row>
    <row r="1011" spans="1:2">
      <c r="A1011" s="231" t="s">
        <v>2083</v>
      </c>
      <c r="B1011" s="231" t="s">
        <v>2084</v>
      </c>
    </row>
    <row r="1012" spans="1:2">
      <c r="A1012" s="231" t="s">
        <v>2085</v>
      </c>
      <c r="B1012" s="231" t="s">
        <v>1919</v>
      </c>
    </row>
    <row r="1013" spans="1:2">
      <c r="A1013" s="231" t="s">
        <v>2086</v>
      </c>
      <c r="B1013" s="231" t="s">
        <v>2087</v>
      </c>
    </row>
    <row r="1014" spans="1:2">
      <c r="A1014" s="231" t="s">
        <v>2088</v>
      </c>
      <c r="B1014" s="231" t="s">
        <v>2089</v>
      </c>
    </row>
    <row r="1015" spans="1:2">
      <c r="A1015" s="231" t="s">
        <v>2090</v>
      </c>
      <c r="B1015" s="231" t="s">
        <v>2091</v>
      </c>
    </row>
    <row r="1016" spans="1:2">
      <c r="A1016" s="231" t="s">
        <v>2092</v>
      </c>
      <c r="B1016" s="231" t="s">
        <v>2093</v>
      </c>
    </row>
    <row r="1017" spans="1:2">
      <c r="A1017" s="231" t="s">
        <v>2094</v>
      </c>
      <c r="B1017" s="231" t="s">
        <v>2095</v>
      </c>
    </row>
    <row r="1018" spans="1:2">
      <c r="A1018" s="231" t="s">
        <v>2096</v>
      </c>
      <c r="B1018" s="231" t="s">
        <v>439</v>
      </c>
    </row>
    <row r="1019" spans="1:2">
      <c r="A1019" s="231" t="s">
        <v>2097</v>
      </c>
      <c r="B1019" s="231" t="s">
        <v>2098</v>
      </c>
    </row>
    <row r="1020" spans="1:2">
      <c r="A1020" s="231" t="s">
        <v>2099</v>
      </c>
      <c r="B1020" s="231" t="s">
        <v>2100</v>
      </c>
    </row>
    <row r="1021" spans="1:2">
      <c r="A1021" s="231" t="s">
        <v>2101</v>
      </c>
      <c r="B1021" s="231" t="s">
        <v>2102</v>
      </c>
    </row>
    <row r="1022" spans="1:2">
      <c r="A1022" s="231" t="s">
        <v>2103</v>
      </c>
      <c r="B1022" s="231" t="s">
        <v>2104</v>
      </c>
    </row>
    <row r="1023" spans="1:2">
      <c r="A1023" s="231" t="s">
        <v>2105</v>
      </c>
      <c r="B1023" s="231" t="s">
        <v>2106</v>
      </c>
    </row>
    <row r="1024" spans="1:2">
      <c r="A1024" s="231" t="s">
        <v>2107</v>
      </c>
      <c r="B1024" s="231" t="s">
        <v>2108</v>
      </c>
    </row>
    <row r="1025" spans="1:2">
      <c r="A1025" s="231" t="s">
        <v>2109</v>
      </c>
      <c r="B1025" s="231" t="s">
        <v>2110</v>
      </c>
    </row>
    <row r="1026" spans="1:2">
      <c r="A1026" s="231" t="s">
        <v>2111</v>
      </c>
      <c r="B1026" s="231" t="s">
        <v>2112</v>
      </c>
    </row>
    <row r="1027" spans="1:2">
      <c r="A1027" s="231" t="s">
        <v>2113</v>
      </c>
      <c r="B1027" s="231" t="s">
        <v>2114</v>
      </c>
    </row>
    <row r="1028" spans="1:2">
      <c r="A1028" s="231" t="s">
        <v>2115</v>
      </c>
      <c r="B1028" s="231" t="s">
        <v>2116</v>
      </c>
    </row>
    <row r="1029" spans="1:2">
      <c r="A1029" s="231" t="s">
        <v>2117</v>
      </c>
      <c r="B1029" s="231" t="s">
        <v>2118</v>
      </c>
    </row>
    <row r="1030" spans="1:2">
      <c r="A1030" s="231" t="s">
        <v>2119</v>
      </c>
      <c r="B1030" s="231" t="s">
        <v>2120</v>
      </c>
    </row>
    <row r="1031" spans="1:2">
      <c r="A1031" s="231" t="s">
        <v>2121</v>
      </c>
      <c r="B1031" s="231" t="s">
        <v>2122</v>
      </c>
    </row>
    <row r="1032" spans="1:2">
      <c r="A1032" s="231" t="s">
        <v>2123</v>
      </c>
      <c r="B1032" s="231" t="s">
        <v>2124</v>
      </c>
    </row>
    <row r="1033" spans="1:2">
      <c r="A1033" s="231" t="s">
        <v>2125</v>
      </c>
      <c r="B1033" s="231" t="s">
        <v>2126</v>
      </c>
    </row>
    <row r="1034" spans="1:2">
      <c r="A1034" s="231" t="s">
        <v>2127</v>
      </c>
      <c r="B1034" s="231" t="s">
        <v>2128</v>
      </c>
    </row>
    <row r="1035" spans="1:2">
      <c r="A1035" s="231" t="s">
        <v>2129</v>
      </c>
      <c r="B1035" s="231" t="s">
        <v>2130</v>
      </c>
    </row>
    <row r="1036" spans="1:2">
      <c r="A1036" s="231" t="s">
        <v>2131</v>
      </c>
      <c r="B1036" s="231" t="s">
        <v>2132</v>
      </c>
    </row>
    <row r="1037" spans="1:2">
      <c r="A1037" s="231" t="s">
        <v>2133</v>
      </c>
      <c r="B1037" s="231" t="s">
        <v>2134</v>
      </c>
    </row>
    <row r="1038" spans="1:2">
      <c r="A1038" s="231" t="s">
        <v>2135</v>
      </c>
      <c r="B1038" s="231" t="s">
        <v>2136</v>
      </c>
    </row>
    <row r="1039" spans="1:2">
      <c r="A1039" s="231" t="s">
        <v>2137</v>
      </c>
      <c r="B1039" s="231" t="s">
        <v>2138</v>
      </c>
    </row>
    <row r="1040" spans="1:2">
      <c r="A1040" s="231" t="s">
        <v>2139</v>
      </c>
      <c r="B1040" s="231" t="s">
        <v>2140</v>
      </c>
    </row>
    <row r="1041" spans="1:2">
      <c r="A1041" s="231" t="s">
        <v>2141</v>
      </c>
      <c r="B1041" s="231" t="s">
        <v>2142</v>
      </c>
    </row>
    <row r="1042" spans="1:2">
      <c r="A1042" s="231" t="s">
        <v>2143</v>
      </c>
      <c r="B1042" s="231" t="s">
        <v>2144</v>
      </c>
    </row>
    <row r="1043" spans="1:2">
      <c r="A1043" s="231" t="s">
        <v>2145</v>
      </c>
      <c r="B1043" s="231" t="s">
        <v>2146</v>
      </c>
    </row>
    <row r="1044" spans="1:2">
      <c r="A1044" s="231" t="s">
        <v>2147</v>
      </c>
      <c r="B1044" s="231" t="s">
        <v>2148</v>
      </c>
    </row>
    <row r="1045" spans="1:2">
      <c r="A1045" s="231" t="s">
        <v>2149</v>
      </c>
      <c r="B1045" s="231" t="s">
        <v>2150</v>
      </c>
    </row>
    <row r="1046" spans="1:2">
      <c r="A1046" s="231" t="s">
        <v>2151</v>
      </c>
      <c r="B1046" s="231" t="s">
        <v>2152</v>
      </c>
    </row>
    <row r="1047" spans="1:2">
      <c r="A1047" s="231" t="s">
        <v>144</v>
      </c>
      <c r="B1047" s="231" t="s">
        <v>2153</v>
      </c>
    </row>
    <row r="1048" spans="1:2">
      <c r="A1048" s="231" t="s">
        <v>2154</v>
      </c>
      <c r="B1048" s="231" t="s">
        <v>2155</v>
      </c>
    </row>
    <row r="1049" spans="1:2">
      <c r="A1049" s="231" t="s">
        <v>2156</v>
      </c>
      <c r="B1049" s="231" t="s">
        <v>2157</v>
      </c>
    </row>
    <row r="1050" spans="1:2">
      <c r="A1050" s="231" t="s">
        <v>2158</v>
      </c>
      <c r="B1050" s="231" t="s">
        <v>2159</v>
      </c>
    </row>
    <row r="1051" spans="1:2">
      <c r="A1051" s="231" t="s">
        <v>2160</v>
      </c>
      <c r="B1051" s="231" t="s">
        <v>2161</v>
      </c>
    </row>
    <row r="1052" spans="1:2">
      <c r="A1052" s="231" t="s">
        <v>2162</v>
      </c>
      <c r="B1052" s="231" t="s">
        <v>2163</v>
      </c>
    </row>
    <row r="1053" spans="1:2">
      <c r="A1053" s="231" t="s">
        <v>2164</v>
      </c>
      <c r="B1053" s="231" t="s">
        <v>2165</v>
      </c>
    </row>
    <row r="1054" spans="1:2">
      <c r="A1054" s="231" t="s">
        <v>2166</v>
      </c>
      <c r="B1054" s="231" t="s">
        <v>2167</v>
      </c>
    </row>
    <row r="1055" spans="1:2">
      <c r="A1055" s="231" t="s">
        <v>2168</v>
      </c>
      <c r="B1055" s="231" t="s">
        <v>2169</v>
      </c>
    </row>
    <row r="1056" spans="1:2">
      <c r="A1056" s="231" t="s">
        <v>2170</v>
      </c>
      <c r="B1056" s="231" t="s">
        <v>2171</v>
      </c>
    </row>
    <row r="1057" spans="1:2">
      <c r="A1057" s="231" t="s">
        <v>2172</v>
      </c>
      <c r="B1057" s="231" t="s">
        <v>2173</v>
      </c>
    </row>
    <row r="1058" spans="1:2">
      <c r="A1058" s="231" t="s">
        <v>4759</v>
      </c>
      <c r="B1058" s="231" t="s">
        <v>4760</v>
      </c>
    </row>
    <row r="1059" spans="1:2">
      <c r="A1059" s="231" t="s">
        <v>2174</v>
      </c>
      <c r="B1059" s="231" t="s">
        <v>3939</v>
      </c>
    </row>
    <row r="1060" spans="1:2">
      <c r="A1060" s="231" t="s">
        <v>2175</v>
      </c>
      <c r="B1060" s="231" t="s">
        <v>2176</v>
      </c>
    </row>
    <row r="1061" spans="1:2">
      <c r="A1061" s="231" t="s">
        <v>2177</v>
      </c>
      <c r="B1061" s="231" t="s">
        <v>2178</v>
      </c>
    </row>
    <row r="1062" spans="1:2">
      <c r="A1062" s="231" t="s">
        <v>2179</v>
      </c>
      <c r="B1062" s="231" t="s">
        <v>2180</v>
      </c>
    </row>
    <row r="1063" spans="1:2">
      <c r="A1063" s="231" t="s">
        <v>2181</v>
      </c>
      <c r="B1063" s="231" t="s">
        <v>2182</v>
      </c>
    </row>
    <row r="1064" spans="1:2">
      <c r="A1064" s="231" t="s">
        <v>2183</v>
      </c>
      <c r="B1064" s="231" t="s">
        <v>2184</v>
      </c>
    </row>
    <row r="1065" spans="1:2">
      <c r="A1065" s="231" t="s">
        <v>2185</v>
      </c>
      <c r="B1065" s="231" t="s">
        <v>2186</v>
      </c>
    </row>
    <row r="1066" spans="1:2">
      <c r="A1066" s="231" t="s">
        <v>2187</v>
      </c>
      <c r="B1066" s="231" t="s">
        <v>2188</v>
      </c>
    </row>
    <row r="1067" spans="1:2">
      <c r="A1067" s="231" t="s">
        <v>2189</v>
      </c>
      <c r="B1067" s="231" t="s">
        <v>2190</v>
      </c>
    </row>
    <row r="1068" spans="1:2">
      <c r="A1068" s="231" t="s">
        <v>2191</v>
      </c>
      <c r="B1068" s="231" t="s">
        <v>2192</v>
      </c>
    </row>
    <row r="1069" spans="1:2">
      <c r="A1069" s="231" t="s">
        <v>2193</v>
      </c>
      <c r="B1069" s="231" t="s">
        <v>2194</v>
      </c>
    </row>
    <row r="1070" spans="1:2">
      <c r="A1070" s="231" t="s">
        <v>2195</v>
      </c>
      <c r="B1070" s="231" t="s">
        <v>2196</v>
      </c>
    </row>
    <row r="1071" spans="1:2">
      <c r="A1071" s="231" t="s">
        <v>2197</v>
      </c>
      <c r="B1071" s="231" t="s">
        <v>2198</v>
      </c>
    </row>
    <row r="1072" spans="1:2">
      <c r="A1072" s="231" t="s">
        <v>2199</v>
      </c>
      <c r="B1072" s="231" t="s">
        <v>2200</v>
      </c>
    </row>
    <row r="1073" spans="1:2">
      <c r="A1073" s="231" t="s">
        <v>2201</v>
      </c>
      <c r="B1073" s="231" t="s">
        <v>2202</v>
      </c>
    </row>
    <row r="1074" spans="1:2">
      <c r="A1074" s="231" t="s">
        <v>2203</v>
      </c>
      <c r="B1074" s="231" t="s">
        <v>2204</v>
      </c>
    </row>
    <row r="1075" spans="1:2">
      <c r="A1075" s="231" t="s">
        <v>2205</v>
      </c>
      <c r="B1075" s="231" t="s">
        <v>2206</v>
      </c>
    </row>
    <row r="1076" spans="1:2">
      <c r="A1076" s="231" t="s">
        <v>2207</v>
      </c>
      <c r="B1076" s="231" t="s">
        <v>2208</v>
      </c>
    </row>
    <row r="1077" spans="1:2">
      <c r="A1077" s="231" t="s">
        <v>2209</v>
      </c>
      <c r="B1077" s="231" t="s">
        <v>2210</v>
      </c>
    </row>
    <row r="1078" spans="1:2">
      <c r="A1078" s="231" t="s">
        <v>2211</v>
      </c>
      <c r="B1078" s="231" t="s">
        <v>2212</v>
      </c>
    </row>
    <row r="1079" spans="1:2">
      <c r="A1079" s="231" t="s">
        <v>2213</v>
      </c>
      <c r="B1079" s="231" t="s">
        <v>2214</v>
      </c>
    </row>
    <row r="1080" spans="1:2">
      <c r="A1080" s="231" t="s">
        <v>2215</v>
      </c>
      <c r="B1080" s="231" t="s">
        <v>2216</v>
      </c>
    </row>
    <row r="1081" spans="1:2">
      <c r="A1081" s="231" t="s">
        <v>2217</v>
      </c>
      <c r="B1081" s="231" t="s">
        <v>804</v>
      </c>
    </row>
    <row r="1082" spans="1:2">
      <c r="A1082" s="231" t="s">
        <v>2218</v>
      </c>
      <c r="B1082" s="231" t="s">
        <v>2219</v>
      </c>
    </row>
    <row r="1083" spans="1:2">
      <c r="A1083" s="231" t="s">
        <v>2220</v>
      </c>
      <c r="B1083" s="231" t="s">
        <v>2221</v>
      </c>
    </row>
    <row r="1084" spans="1:2">
      <c r="A1084" s="231" t="s">
        <v>2222</v>
      </c>
      <c r="B1084" s="231" t="s">
        <v>2223</v>
      </c>
    </row>
    <row r="1085" spans="1:2">
      <c r="A1085" s="231" t="s">
        <v>2224</v>
      </c>
      <c r="B1085" s="231" t="s">
        <v>2225</v>
      </c>
    </row>
    <row r="1086" spans="1:2">
      <c r="A1086" s="231" t="s">
        <v>2226</v>
      </c>
      <c r="B1086" s="231" t="s">
        <v>2227</v>
      </c>
    </row>
    <row r="1087" spans="1:2">
      <c r="A1087" s="231" t="s">
        <v>2228</v>
      </c>
      <c r="B1087" s="231" t="s">
        <v>2229</v>
      </c>
    </row>
    <row r="1088" spans="1:2">
      <c r="A1088" s="231" t="s">
        <v>2230</v>
      </c>
      <c r="B1088" s="231" t="s">
        <v>2231</v>
      </c>
    </row>
    <row r="1089" spans="1:2">
      <c r="A1089" s="231" t="s">
        <v>2232</v>
      </c>
      <c r="B1089" s="231" t="s">
        <v>2233</v>
      </c>
    </row>
    <row r="1090" spans="1:2">
      <c r="A1090" s="231" t="s">
        <v>2234</v>
      </c>
      <c r="B1090" s="231" t="s">
        <v>2235</v>
      </c>
    </row>
    <row r="1091" spans="1:2">
      <c r="A1091" s="231" t="s">
        <v>2236</v>
      </c>
      <c r="B1091" s="231" t="s">
        <v>2237</v>
      </c>
    </row>
    <row r="1092" spans="1:2">
      <c r="A1092" s="231" t="s">
        <v>2238</v>
      </c>
      <c r="B1092" s="231" t="s">
        <v>2239</v>
      </c>
    </row>
    <row r="1093" spans="1:2">
      <c r="A1093" s="231" t="s">
        <v>163</v>
      </c>
      <c r="B1093" s="231" t="s">
        <v>2240</v>
      </c>
    </row>
    <row r="1094" spans="1:2">
      <c r="A1094" s="231" t="s">
        <v>2241</v>
      </c>
      <c r="B1094" s="231" t="s">
        <v>2242</v>
      </c>
    </row>
    <row r="1095" spans="1:2">
      <c r="A1095" s="231" t="s">
        <v>2243</v>
      </c>
      <c r="B1095" s="231" t="s">
        <v>2244</v>
      </c>
    </row>
    <row r="1096" spans="1:2">
      <c r="A1096" s="231" t="s">
        <v>2245</v>
      </c>
      <c r="B1096" s="231" t="s">
        <v>2246</v>
      </c>
    </row>
    <row r="1097" spans="1:2">
      <c r="A1097" s="231" t="s">
        <v>2247</v>
      </c>
      <c r="B1097" s="231" t="s">
        <v>5079</v>
      </c>
    </row>
    <row r="1098" spans="1:2">
      <c r="A1098" s="231" t="s">
        <v>2248</v>
      </c>
      <c r="B1098" s="231" t="s">
        <v>2249</v>
      </c>
    </row>
    <row r="1099" spans="1:2">
      <c r="A1099" s="231" t="s">
        <v>4761</v>
      </c>
      <c r="B1099" s="231" t="s">
        <v>4762</v>
      </c>
    </row>
    <row r="1100" spans="1:2">
      <c r="A1100" s="231" t="s">
        <v>2250</v>
      </c>
      <c r="B1100" s="231" t="s">
        <v>2251</v>
      </c>
    </row>
    <row r="1101" spans="1:2">
      <c r="A1101" s="231" t="s">
        <v>2252</v>
      </c>
      <c r="B1101" s="231" t="s">
        <v>2253</v>
      </c>
    </row>
    <row r="1102" spans="1:2">
      <c r="A1102" s="231" t="s">
        <v>2254</v>
      </c>
      <c r="B1102" s="231" t="s">
        <v>2255</v>
      </c>
    </row>
    <row r="1103" spans="1:2">
      <c r="A1103" s="231" t="s">
        <v>2256</v>
      </c>
      <c r="B1103" s="231" t="s">
        <v>2257</v>
      </c>
    </row>
    <row r="1104" spans="1:2">
      <c r="A1104" s="231" t="s">
        <v>2258</v>
      </c>
      <c r="B1104" s="231" t="s">
        <v>2259</v>
      </c>
    </row>
    <row r="1105" spans="1:2">
      <c r="A1105" s="231" t="s">
        <v>2260</v>
      </c>
      <c r="B1105" s="231" t="s">
        <v>2261</v>
      </c>
    </row>
    <row r="1106" spans="1:2">
      <c r="A1106" s="231" t="s">
        <v>4763</v>
      </c>
      <c r="B1106" s="231" t="s">
        <v>4764</v>
      </c>
    </row>
    <row r="1107" spans="1:2">
      <c r="A1107" s="231" t="s">
        <v>2262</v>
      </c>
      <c r="B1107" s="231" t="s">
        <v>2263</v>
      </c>
    </row>
    <row r="1108" spans="1:2">
      <c r="A1108" s="231" t="s">
        <v>2264</v>
      </c>
      <c r="B1108" s="231" t="s">
        <v>2265</v>
      </c>
    </row>
    <row r="1109" spans="1:2">
      <c r="A1109" s="231" t="s">
        <v>2266</v>
      </c>
      <c r="B1109" s="231" t="s">
        <v>2267</v>
      </c>
    </row>
    <row r="1110" spans="1:2">
      <c r="A1110" s="231" t="s">
        <v>2268</v>
      </c>
      <c r="B1110" s="231" t="s">
        <v>2269</v>
      </c>
    </row>
    <row r="1111" spans="1:2">
      <c r="A1111" s="231" t="s">
        <v>2270</v>
      </c>
      <c r="B1111" s="231" t="s">
        <v>2271</v>
      </c>
    </row>
    <row r="1112" spans="1:2">
      <c r="A1112" s="231" t="s">
        <v>2272</v>
      </c>
      <c r="B1112" s="231" t="s">
        <v>2273</v>
      </c>
    </row>
    <row r="1113" spans="1:2">
      <c r="A1113" s="231" t="s">
        <v>2274</v>
      </c>
      <c r="B1113" s="231" t="s">
        <v>2275</v>
      </c>
    </row>
    <row r="1114" spans="1:2">
      <c r="A1114" s="231" t="s">
        <v>2276</v>
      </c>
      <c r="B1114" s="231" t="s">
        <v>1443</v>
      </c>
    </row>
    <row r="1115" spans="1:2">
      <c r="A1115" s="231" t="s">
        <v>2277</v>
      </c>
      <c r="B1115" s="231" t="s">
        <v>2278</v>
      </c>
    </row>
    <row r="1116" spans="1:2">
      <c r="A1116" s="231" t="s">
        <v>2279</v>
      </c>
      <c r="B1116" s="231" t="s">
        <v>2280</v>
      </c>
    </row>
    <row r="1117" spans="1:2">
      <c r="A1117" s="231" t="s">
        <v>2281</v>
      </c>
      <c r="B1117" s="231" t="s">
        <v>2282</v>
      </c>
    </row>
    <row r="1118" spans="1:2">
      <c r="A1118" s="231" t="s">
        <v>2283</v>
      </c>
      <c r="B1118" s="231" t="s">
        <v>2284</v>
      </c>
    </row>
    <row r="1119" spans="1:2">
      <c r="A1119" s="231" t="s">
        <v>2285</v>
      </c>
      <c r="B1119" s="231" t="s">
        <v>2286</v>
      </c>
    </row>
    <row r="1120" spans="1:2">
      <c r="A1120" s="231" t="s">
        <v>2287</v>
      </c>
      <c r="B1120" s="231" t="s">
        <v>2288</v>
      </c>
    </row>
    <row r="1121" spans="1:2">
      <c r="A1121" s="231" t="s">
        <v>2289</v>
      </c>
      <c r="B1121" s="231" t="s">
        <v>2290</v>
      </c>
    </row>
    <row r="1122" spans="1:2">
      <c r="A1122" s="231" t="s">
        <v>2291</v>
      </c>
      <c r="B1122" s="231" t="s">
        <v>2292</v>
      </c>
    </row>
    <row r="1123" spans="1:2">
      <c r="A1123" s="231" t="s">
        <v>4765</v>
      </c>
      <c r="B1123" s="231" t="s">
        <v>4766</v>
      </c>
    </row>
    <row r="1124" spans="1:2">
      <c r="A1124" s="231" t="s">
        <v>2293</v>
      </c>
      <c r="B1124" s="231" t="s">
        <v>2294</v>
      </c>
    </row>
    <row r="1125" spans="1:2">
      <c r="A1125" s="231" t="s">
        <v>2295</v>
      </c>
      <c r="B1125" s="231" t="s">
        <v>2296</v>
      </c>
    </row>
    <row r="1126" spans="1:2">
      <c r="A1126" s="231" t="s">
        <v>2297</v>
      </c>
      <c r="B1126" s="231" t="s">
        <v>3940</v>
      </c>
    </row>
    <row r="1127" spans="1:2">
      <c r="A1127" s="231" t="s">
        <v>2298</v>
      </c>
      <c r="B1127" s="231" t="s">
        <v>2299</v>
      </c>
    </row>
    <row r="1128" spans="1:2">
      <c r="A1128" s="231" t="s">
        <v>2300</v>
      </c>
      <c r="B1128" s="231" t="s">
        <v>2301</v>
      </c>
    </row>
    <row r="1129" spans="1:2">
      <c r="A1129" s="231" t="s">
        <v>2302</v>
      </c>
      <c r="B1129" s="231" t="s">
        <v>2303</v>
      </c>
    </row>
    <row r="1130" spans="1:2">
      <c r="A1130" s="231" t="s">
        <v>2304</v>
      </c>
      <c r="B1130" s="231" t="s">
        <v>2305</v>
      </c>
    </row>
    <row r="1131" spans="1:2">
      <c r="A1131" s="231" t="s">
        <v>2306</v>
      </c>
      <c r="B1131" s="231" t="s">
        <v>2307</v>
      </c>
    </row>
    <row r="1132" spans="1:2">
      <c r="A1132" s="231" t="s">
        <v>2308</v>
      </c>
      <c r="B1132" s="231" t="s">
        <v>2309</v>
      </c>
    </row>
    <row r="1133" spans="1:2">
      <c r="A1133" s="231" t="s">
        <v>2310</v>
      </c>
      <c r="B1133" s="231" t="s">
        <v>2311</v>
      </c>
    </row>
    <row r="1134" spans="1:2">
      <c r="A1134" s="231" t="s">
        <v>2312</v>
      </c>
      <c r="B1134" s="231" t="s">
        <v>2313</v>
      </c>
    </row>
    <row r="1135" spans="1:2">
      <c r="A1135" s="231" t="s">
        <v>2314</v>
      </c>
      <c r="B1135" s="231" t="s">
        <v>2315</v>
      </c>
    </row>
    <row r="1136" spans="1:2">
      <c r="A1136" s="231" t="s">
        <v>2316</v>
      </c>
      <c r="B1136" s="231" t="s">
        <v>2317</v>
      </c>
    </row>
    <row r="1137" spans="1:2">
      <c r="A1137" s="231" t="s">
        <v>2318</v>
      </c>
      <c r="B1137" s="231" t="s">
        <v>2319</v>
      </c>
    </row>
    <row r="1138" spans="1:2">
      <c r="A1138" s="231" t="s">
        <v>2320</v>
      </c>
      <c r="B1138" s="231" t="s">
        <v>2321</v>
      </c>
    </row>
    <row r="1139" spans="1:2">
      <c r="A1139" s="231" t="s">
        <v>2322</v>
      </c>
      <c r="B1139" s="231" t="s">
        <v>2323</v>
      </c>
    </row>
    <row r="1140" spans="1:2">
      <c r="A1140" s="231" t="s">
        <v>2324</v>
      </c>
      <c r="B1140" s="231" t="s">
        <v>2325</v>
      </c>
    </row>
    <row r="1141" spans="1:2">
      <c r="A1141" s="231" t="s">
        <v>2326</v>
      </c>
      <c r="B1141" s="231" t="s">
        <v>2327</v>
      </c>
    </row>
    <row r="1142" spans="1:2">
      <c r="A1142" s="231" t="s">
        <v>4767</v>
      </c>
      <c r="B1142" s="231" t="s">
        <v>4768</v>
      </c>
    </row>
    <row r="1143" spans="1:2">
      <c r="A1143" s="231" t="s">
        <v>2328</v>
      </c>
      <c r="B1143" s="231" t="s">
        <v>5080</v>
      </c>
    </row>
    <row r="1144" spans="1:2">
      <c r="A1144" s="231" t="s">
        <v>2329</v>
      </c>
      <c r="B1144" s="231" t="s">
        <v>2330</v>
      </c>
    </row>
    <row r="1145" spans="1:2">
      <c r="A1145" s="231" t="s">
        <v>2331</v>
      </c>
      <c r="B1145" s="231" t="s">
        <v>2332</v>
      </c>
    </row>
    <row r="1146" spans="1:2">
      <c r="A1146" s="231" t="s">
        <v>2333</v>
      </c>
      <c r="B1146" s="231" t="s">
        <v>2334</v>
      </c>
    </row>
    <row r="1147" spans="1:2">
      <c r="A1147" s="231" t="s">
        <v>2335</v>
      </c>
      <c r="B1147" s="231" t="s">
        <v>2336</v>
      </c>
    </row>
    <row r="1148" spans="1:2">
      <c r="A1148" s="231" t="s">
        <v>2337</v>
      </c>
      <c r="B1148" s="231" t="s">
        <v>2338</v>
      </c>
    </row>
    <row r="1149" spans="1:2">
      <c r="A1149" s="231" t="s">
        <v>2339</v>
      </c>
      <c r="B1149" s="231" t="s">
        <v>2340</v>
      </c>
    </row>
    <row r="1150" spans="1:2">
      <c r="A1150" s="231" t="s">
        <v>2341</v>
      </c>
      <c r="B1150" s="231" t="s">
        <v>2342</v>
      </c>
    </row>
    <row r="1151" spans="1:2">
      <c r="A1151" s="231" t="s">
        <v>2343</v>
      </c>
      <c r="B1151" s="231" t="s">
        <v>2344</v>
      </c>
    </row>
    <row r="1152" spans="1:2">
      <c r="A1152" s="231" t="s">
        <v>2345</v>
      </c>
      <c r="B1152" s="231" t="s">
        <v>2346</v>
      </c>
    </row>
    <row r="1153" spans="1:2">
      <c r="A1153" s="231" t="s">
        <v>2347</v>
      </c>
      <c r="B1153" s="231" t="s">
        <v>2348</v>
      </c>
    </row>
    <row r="1154" spans="1:2">
      <c r="A1154" s="231" t="s">
        <v>4769</v>
      </c>
      <c r="B1154" s="231" t="s">
        <v>4770</v>
      </c>
    </row>
    <row r="1155" spans="1:2">
      <c r="A1155" s="231" t="s">
        <v>2349</v>
      </c>
      <c r="B1155" s="231" t="s">
        <v>2350</v>
      </c>
    </row>
    <row r="1156" spans="1:2">
      <c r="A1156" s="231" t="s">
        <v>2351</v>
      </c>
      <c r="B1156" s="231" t="s">
        <v>2352</v>
      </c>
    </row>
    <row r="1157" spans="1:2">
      <c r="A1157" s="231" t="s">
        <v>2353</v>
      </c>
      <c r="B1157" s="231" t="s">
        <v>2354</v>
      </c>
    </row>
    <row r="1158" spans="1:2">
      <c r="A1158" s="231" t="s">
        <v>2355</v>
      </c>
      <c r="B1158" s="231" t="s">
        <v>2356</v>
      </c>
    </row>
    <row r="1159" spans="1:2">
      <c r="A1159" s="231" t="s">
        <v>2357</v>
      </c>
      <c r="B1159" s="231" t="s">
        <v>2358</v>
      </c>
    </row>
    <row r="1160" spans="1:2">
      <c r="A1160" s="231" t="s">
        <v>2359</v>
      </c>
      <c r="B1160" s="231" t="s">
        <v>2360</v>
      </c>
    </row>
    <row r="1161" spans="1:2">
      <c r="A1161" s="231" t="s">
        <v>2361</v>
      </c>
      <c r="B1161" s="231" t="s">
        <v>1367</v>
      </c>
    </row>
    <row r="1162" spans="1:2">
      <c r="A1162" s="231" t="s">
        <v>2362</v>
      </c>
      <c r="B1162" s="231" t="s">
        <v>2363</v>
      </c>
    </row>
    <row r="1163" spans="1:2">
      <c r="A1163" s="231" t="s">
        <v>2364</v>
      </c>
      <c r="B1163" s="231" t="s">
        <v>2365</v>
      </c>
    </row>
    <row r="1164" spans="1:2">
      <c r="A1164" s="231" t="s">
        <v>2366</v>
      </c>
      <c r="B1164" s="231" t="s">
        <v>2367</v>
      </c>
    </row>
    <row r="1165" spans="1:2">
      <c r="A1165" s="231" t="s">
        <v>2368</v>
      </c>
      <c r="B1165" s="231" t="s">
        <v>2369</v>
      </c>
    </row>
    <row r="1166" spans="1:2">
      <c r="A1166" s="231" t="s">
        <v>2370</v>
      </c>
      <c r="B1166" s="231" t="s">
        <v>2371</v>
      </c>
    </row>
    <row r="1167" spans="1:2">
      <c r="A1167" s="231" t="s">
        <v>2372</v>
      </c>
      <c r="B1167" s="231" t="s">
        <v>2373</v>
      </c>
    </row>
    <row r="1168" spans="1:2">
      <c r="A1168" s="231" t="s">
        <v>2374</v>
      </c>
      <c r="B1168" s="231" t="s">
        <v>2375</v>
      </c>
    </row>
    <row r="1169" spans="1:2">
      <c r="A1169" s="231" t="s">
        <v>2376</v>
      </c>
      <c r="B1169" s="231" t="s">
        <v>2377</v>
      </c>
    </row>
    <row r="1170" spans="1:2">
      <c r="A1170" s="231" t="s">
        <v>2378</v>
      </c>
      <c r="B1170" s="231" t="s">
        <v>2379</v>
      </c>
    </row>
    <row r="1171" spans="1:2">
      <c r="A1171" s="231" t="s">
        <v>4771</v>
      </c>
      <c r="B1171" s="231" t="s">
        <v>4772</v>
      </c>
    </row>
    <row r="1172" spans="1:2">
      <c r="A1172" s="231" t="s">
        <v>2380</v>
      </c>
      <c r="B1172" s="231" t="s">
        <v>2381</v>
      </c>
    </row>
    <row r="1173" spans="1:2">
      <c r="A1173" s="231" t="s">
        <v>2382</v>
      </c>
      <c r="B1173" s="231" t="s">
        <v>2383</v>
      </c>
    </row>
    <row r="1174" spans="1:2">
      <c r="A1174" s="231" t="s">
        <v>2384</v>
      </c>
      <c r="B1174" s="231" t="s">
        <v>2385</v>
      </c>
    </row>
    <row r="1175" spans="1:2">
      <c r="A1175" s="231" t="s">
        <v>2386</v>
      </c>
      <c r="B1175" s="231" t="s">
        <v>2387</v>
      </c>
    </row>
    <row r="1176" spans="1:2">
      <c r="A1176" s="231" t="s">
        <v>2388</v>
      </c>
      <c r="B1176" s="231" t="s">
        <v>2389</v>
      </c>
    </row>
    <row r="1177" spans="1:2">
      <c r="A1177" s="231" t="s">
        <v>2390</v>
      </c>
      <c r="B1177" s="231" t="s">
        <v>2391</v>
      </c>
    </row>
    <row r="1178" spans="1:2">
      <c r="A1178" s="231" t="s">
        <v>2392</v>
      </c>
      <c r="B1178" s="231" t="s">
        <v>2393</v>
      </c>
    </row>
    <row r="1179" spans="1:2">
      <c r="A1179" s="231" t="s">
        <v>2394</v>
      </c>
      <c r="B1179" s="231" t="s">
        <v>2395</v>
      </c>
    </row>
    <row r="1180" spans="1:2">
      <c r="A1180" s="231" t="s">
        <v>2396</v>
      </c>
      <c r="B1180" s="231" t="s">
        <v>2397</v>
      </c>
    </row>
    <row r="1181" spans="1:2">
      <c r="A1181" s="231" t="s">
        <v>2398</v>
      </c>
      <c r="B1181" s="231" t="s">
        <v>2399</v>
      </c>
    </row>
    <row r="1182" spans="1:2">
      <c r="A1182" s="231" t="s">
        <v>2400</v>
      </c>
      <c r="B1182" s="231" t="s">
        <v>2401</v>
      </c>
    </row>
    <row r="1183" spans="1:2">
      <c r="A1183" s="231" t="s">
        <v>2402</v>
      </c>
      <c r="B1183" s="231" t="s">
        <v>2403</v>
      </c>
    </row>
    <row r="1184" spans="1:2">
      <c r="A1184" s="231" t="s">
        <v>2404</v>
      </c>
      <c r="B1184" s="231" t="s">
        <v>2405</v>
      </c>
    </row>
    <row r="1185" spans="1:2">
      <c r="A1185" s="231" t="s">
        <v>2406</v>
      </c>
      <c r="B1185" s="231" t="s">
        <v>2407</v>
      </c>
    </row>
    <row r="1186" spans="1:2">
      <c r="A1186" s="231" t="s">
        <v>2408</v>
      </c>
      <c r="B1186" s="231" t="s">
        <v>2409</v>
      </c>
    </row>
    <row r="1187" spans="1:2">
      <c r="A1187" s="231" t="s">
        <v>2410</v>
      </c>
      <c r="B1187" s="231" t="s">
        <v>2411</v>
      </c>
    </row>
    <row r="1188" spans="1:2">
      <c r="A1188" s="231" t="s">
        <v>2412</v>
      </c>
      <c r="B1188" s="231" t="s">
        <v>2413</v>
      </c>
    </row>
    <row r="1189" spans="1:2">
      <c r="A1189" s="231" t="s">
        <v>2414</v>
      </c>
      <c r="B1189" s="231" t="s">
        <v>2415</v>
      </c>
    </row>
    <row r="1190" spans="1:2">
      <c r="A1190" s="231" t="s">
        <v>2416</v>
      </c>
      <c r="B1190" s="231" t="s">
        <v>2417</v>
      </c>
    </row>
    <row r="1191" spans="1:2">
      <c r="A1191" s="231" t="s">
        <v>2418</v>
      </c>
      <c r="B1191" s="231" t="s">
        <v>2419</v>
      </c>
    </row>
    <row r="1192" spans="1:2">
      <c r="A1192" s="231" t="s">
        <v>2420</v>
      </c>
      <c r="B1192" s="231" t="s">
        <v>2421</v>
      </c>
    </row>
    <row r="1193" spans="1:2">
      <c r="A1193" s="231" t="s">
        <v>2422</v>
      </c>
      <c r="B1193" s="231" t="s">
        <v>2423</v>
      </c>
    </row>
    <row r="1194" spans="1:2">
      <c r="A1194" s="231" t="s">
        <v>2424</v>
      </c>
      <c r="B1194" s="231" t="s">
        <v>2425</v>
      </c>
    </row>
    <row r="1195" spans="1:2">
      <c r="A1195" s="231" t="s">
        <v>2426</v>
      </c>
      <c r="B1195" s="231" t="s">
        <v>2427</v>
      </c>
    </row>
    <row r="1196" spans="1:2">
      <c r="A1196" s="231" t="s">
        <v>2428</v>
      </c>
      <c r="B1196" s="231" t="s">
        <v>2429</v>
      </c>
    </row>
    <row r="1197" spans="1:2">
      <c r="A1197" s="231" t="s">
        <v>2430</v>
      </c>
      <c r="B1197" s="231" t="s">
        <v>2431</v>
      </c>
    </row>
    <row r="1198" spans="1:2">
      <c r="A1198" s="231" t="s">
        <v>2432</v>
      </c>
      <c r="B1198" s="231" t="s">
        <v>2433</v>
      </c>
    </row>
    <row r="1199" spans="1:2">
      <c r="A1199" s="231" t="s">
        <v>2434</v>
      </c>
      <c r="B1199" s="231" t="s">
        <v>2435</v>
      </c>
    </row>
    <row r="1200" spans="1:2">
      <c r="A1200" s="231" t="s">
        <v>2436</v>
      </c>
      <c r="B1200" s="231" t="s">
        <v>2437</v>
      </c>
    </row>
    <row r="1201" spans="1:2">
      <c r="A1201" s="231" t="s">
        <v>2438</v>
      </c>
      <c r="B1201" s="231" t="s">
        <v>2439</v>
      </c>
    </row>
    <row r="1202" spans="1:2">
      <c r="A1202" s="231" t="s">
        <v>2440</v>
      </c>
      <c r="B1202" s="231" t="s">
        <v>2441</v>
      </c>
    </row>
    <row r="1203" spans="1:2">
      <c r="A1203" s="231" t="s">
        <v>2442</v>
      </c>
      <c r="B1203" s="231" t="s">
        <v>2443</v>
      </c>
    </row>
    <row r="1204" spans="1:2">
      <c r="A1204" s="231" t="s">
        <v>2444</v>
      </c>
      <c r="B1204" s="231" t="s">
        <v>2445</v>
      </c>
    </row>
    <row r="1205" spans="1:2">
      <c r="A1205" s="231" t="s">
        <v>2446</v>
      </c>
      <c r="B1205" s="231" t="s">
        <v>2447</v>
      </c>
    </row>
    <row r="1206" spans="1:2">
      <c r="A1206" s="231" t="s">
        <v>2448</v>
      </c>
      <c r="B1206" s="231" t="s">
        <v>2449</v>
      </c>
    </row>
    <row r="1207" spans="1:2">
      <c r="A1207" s="231" t="s">
        <v>2450</v>
      </c>
      <c r="B1207" s="231" t="s">
        <v>2451</v>
      </c>
    </row>
    <row r="1208" spans="1:2">
      <c r="A1208" s="231" t="s">
        <v>2452</v>
      </c>
      <c r="B1208" s="231" t="s">
        <v>2453</v>
      </c>
    </row>
    <row r="1209" spans="1:2">
      <c r="A1209" s="231" t="s">
        <v>2454</v>
      </c>
      <c r="B1209" s="231" t="s">
        <v>2455</v>
      </c>
    </row>
    <row r="1210" spans="1:2">
      <c r="A1210" s="231" t="s">
        <v>2456</v>
      </c>
      <c r="B1210" s="231" t="s">
        <v>2457</v>
      </c>
    </row>
    <row r="1211" spans="1:2">
      <c r="A1211" s="231" t="s">
        <v>2458</v>
      </c>
      <c r="B1211" s="231" t="s">
        <v>2459</v>
      </c>
    </row>
    <row r="1212" spans="1:2">
      <c r="A1212" s="231" t="s">
        <v>2460</v>
      </c>
      <c r="B1212" s="231" t="s">
        <v>2461</v>
      </c>
    </row>
    <row r="1213" spans="1:2">
      <c r="A1213" s="231" t="s">
        <v>2462</v>
      </c>
      <c r="B1213" s="231" t="s">
        <v>2463</v>
      </c>
    </row>
    <row r="1214" spans="1:2">
      <c r="A1214" s="231" t="s">
        <v>2464</v>
      </c>
      <c r="B1214" s="231" t="s">
        <v>2465</v>
      </c>
    </row>
    <row r="1215" spans="1:2">
      <c r="A1215" s="231" t="s">
        <v>2466</v>
      </c>
      <c r="B1215" s="231" t="s">
        <v>2467</v>
      </c>
    </row>
    <row r="1216" spans="1:2">
      <c r="A1216" s="231" t="s">
        <v>2468</v>
      </c>
      <c r="B1216" s="231" t="s">
        <v>5081</v>
      </c>
    </row>
    <row r="1217" spans="1:2">
      <c r="A1217" s="231" t="s">
        <v>2469</v>
      </c>
      <c r="B1217" s="231" t="s">
        <v>2470</v>
      </c>
    </row>
    <row r="1218" spans="1:2">
      <c r="A1218" s="231" t="s">
        <v>2471</v>
      </c>
      <c r="B1218" s="231" t="s">
        <v>5082</v>
      </c>
    </row>
    <row r="1219" spans="1:2">
      <c r="A1219" s="231" t="s">
        <v>2472</v>
      </c>
      <c r="B1219" s="231" t="s">
        <v>2473</v>
      </c>
    </row>
    <row r="1220" spans="1:2">
      <c r="A1220" s="231" t="s">
        <v>2474</v>
      </c>
      <c r="B1220" s="231" t="s">
        <v>2475</v>
      </c>
    </row>
    <row r="1221" spans="1:2">
      <c r="A1221" s="231" t="s">
        <v>2476</v>
      </c>
      <c r="B1221" s="231" t="s">
        <v>2477</v>
      </c>
    </row>
    <row r="1222" spans="1:2">
      <c r="A1222" s="231" t="s">
        <v>2478</v>
      </c>
      <c r="B1222" s="231" t="s">
        <v>2479</v>
      </c>
    </row>
    <row r="1223" spans="1:2">
      <c r="A1223" s="231" t="s">
        <v>2480</v>
      </c>
      <c r="B1223" s="231" t="s">
        <v>2481</v>
      </c>
    </row>
    <row r="1224" spans="1:2">
      <c r="A1224" s="231" t="s">
        <v>2482</v>
      </c>
      <c r="B1224" s="231" t="s">
        <v>2483</v>
      </c>
    </row>
    <row r="1225" spans="1:2">
      <c r="A1225" s="231" t="s">
        <v>2484</v>
      </c>
      <c r="B1225" s="231" t="s">
        <v>2485</v>
      </c>
    </row>
    <row r="1226" spans="1:2">
      <c r="A1226" s="231" t="s">
        <v>2486</v>
      </c>
      <c r="B1226" s="231" t="s">
        <v>2487</v>
      </c>
    </row>
    <row r="1227" spans="1:2">
      <c r="A1227" s="231" t="s">
        <v>2488</v>
      </c>
      <c r="B1227" s="231" t="s">
        <v>2489</v>
      </c>
    </row>
    <row r="1228" spans="1:2">
      <c r="A1228" s="231" t="s">
        <v>2490</v>
      </c>
      <c r="B1228" s="231" t="s">
        <v>2491</v>
      </c>
    </row>
    <row r="1229" spans="1:2">
      <c r="A1229" s="231" t="s">
        <v>2492</v>
      </c>
      <c r="B1229" s="231" t="s">
        <v>2493</v>
      </c>
    </row>
    <row r="1230" spans="1:2">
      <c r="A1230" s="231" t="s">
        <v>2494</v>
      </c>
      <c r="B1230" s="231" t="s">
        <v>2495</v>
      </c>
    </row>
    <row r="1231" spans="1:2">
      <c r="A1231" s="231" t="s">
        <v>2496</v>
      </c>
      <c r="B1231" s="231" t="s">
        <v>5083</v>
      </c>
    </row>
    <row r="1232" spans="1:2">
      <c r="A1232" s="231" t="s">
        <v>2497</v>
      </c>
      <c r="B1232" s="231" t="s">
        <v>2498</v>
      </c>
    </row>
    <row r="1233" spans="1:2">
      <c r="A1233" s="231" t="s">
        <v>2499</v>
      </c>
      <c r="B1233" s="231" t="s">
        <v>2500</v>
      </c>
    </row>
    <row r="1234" spans="1:2">
      <c r="A1234" s="231" t="s">
        <v>2501</v>
      </c>
      <c r="B1234" s="231" t="s">
        <v>2502</v>
      </c>
    </row>
    <row r="1235" spans="1:2">
      <c r="A1235" s="231" t="s">
        <v>2503</v>
      </c>
      <c r="B1235" s="231" t="s">
        <v>2504</v>
      </c>
    </row>
    <row r="1236" spans="1:2">
      <c r="A1236" s="231" t="s">
        <v>2505</v>
      </c>
      <c r="B1236" s="231" t="s">
        <v>5084</v>
      </c>
    </row>
    <row r="1237" spans="1:2">
      <c r="A1237" s="231" t="s">
        <v>2506</v>
      </c>
      <c r="B1237" s="231" t="s">
        <v>2507</v>
      </c>
    </row>
    <row r="1238" spans="1:2">
      <c r="A1238" s="231" t="s">
        <v>2508</v>
      </c>
      <c r="B1238" s="231" t="s">
        <v>5085</v>
      </c>
    </row>
    <row r="1239" spans="1:2">
      <c r="A1239" s="231" t="s">
        <v>2509</v>
      </c>
      <c r="B1239" s="231" t="s">
        <v>2510</v>
      </c>
    </row>
    <row r="1240" spans="1:2">
      <c r="A1240" s="231" t="s">
        <v>2511</v>
      </c>
      <c r="B1240" s="231" t="s">
        <v>2512</v>
      </c>
    </row>
    <row r="1241" spans="1:2">
      <c r="A1241" s="231" t="s">
        <v>2513</v>
      </c>
      <c r="B1241" s="231" t="s">
        <v>2514</v>
      </c>
    </row>
    <row r="1242" spans="1:2">
      <c r="A1242" s="231" t="s">
        <v>2515</v>
      </c>
      <c r="B1242" s="231" t="s">
        <v>2516</v>
      </c>
    </row>
    <row r="1243" spans="1:2">
      <c r="A1243" s="231" t="s">
        <v>2517</v>
      </c>
      <c r="B1243" s="231" t="s">
        <v>2518</v>
      </c>
    </row>
    <row r="1244" spans="1:2">
      <c r="A1244" s="231" t="s">
        <v>2519</v>
      </c>
      <c r="B1244" s="231" t="s">
        <v>2520</v>
      </c>
    </row>
    <row r="1245" spans="1:2">
      <c r="A1245" s="231" t="s">
        <v>2521</v>
      </c>
      <c r="B1245" s="231" t="s">
        <v>2522</v>
      </c>
    </row>
    <row r="1246" spans="1:2">
      <c r="A1246" s="231" t="s">
        <v>2523</v>
      </c>
      <c r="B1246" s="231" t="s">
        <v>2524</v>
      </c>
    </row>
    <row r="1247" spans="1:2">
      <c r="A1247" s="231" t="s">
        <v>2525</v>
      </c>
      <c r="B1247" s="231" t="s">
        <v>2526</v>
      </c>
    </row>
    <row r="1248" spans="1:2">
      <c r="A1248" s="231" t="s">
        <v>2527</v>
      </c>
      <c r="B1248" s="231" t="s">
        <v>2528</v>
      </c>
    </row>
    <row r="1249" spans="1:2">
      <c r="A1249" s="231" t="s">
        <v>2529</v>
      </c>
      <c r="B1249" s="231" t="s">
        <v>2530</v>
      </c>
    </row>
    <row r="1250" spans="1:2">
      <c r="A1250" s="231" t="s">
        <v>2531</v>
      </c>
      <c r="B1250" s="231" t="s">
        <v>2532</v>
      </c>
    </row>
    <row r="1251" spans="1:2">
      <c r="A1251" s="231" t="s">
        <v>2533</v>
      </c>
      <c r="B1251" s="231" t="s">
        <v>2534</v>
      </c>
    </row>
    <row r="1252" spans="1:2">
      <c r="A1252" s="231" t="s">
        <v>2535</v>
      </c>
      <c r="B1252" s="231" t="s">
        <v>2536</v>
      </c>
    </row>
    <row r="1253" spans="1:2">
      <c r="A1253" s="231" t="s">
        <v>2537</v>
      </c>
      <c r="B1253" s="231" t="s">
        <v>5086</v>
      </c>
    </row>
    <row r="1254" spans="1:2">
      <c r="A1254" s="231" t="s">
        <v>2538</v>
      </c>
      <c r="B1254" s="231" t="s">
        <v>2539</v>
      </c>
    </row>
    <row r="1255" spans="1:2">
      <c r="A1255" s="231" t="s">
        <v>2540</v>
      </c>
      <c r="B1255" s="231" t="s">
        <v>2541</v>
      </c>
    </row>
    <row r="1256" spans="1:2">
      <c r="A1256" s="231" t="s">
        <v>2542</v>
      </c>
      <c r="B1256" s="231" t="s">
        <v>2543</v>
      </c>
    </row>
    <row r="1257" spans="1:2">
      <c r="A1257" s="231" t="s">
        <v>2544</v>
      </c>
      <c r="B1257" s="231" t="s">
        <v>2545</v>
      </c>
    </row>
    <row r="1258" spans="1:2">
      <c r="A1258" s="231" t="s">
        <v>2546</v>
      </c>
      <c r="B1258" s="231" t="s">
        <v>2547</v>
      </c>
    </row>
    <row r="1259" spans="1:2">
      <c r="A1259" s="231" t="s">
        <v>2548</v>
      </c>
      <c r="B1259" s="231" t="s">
        <v>2549</v>
      </c>
    </row>
    <row r="1260" spans="1:2">
      <c r="A1260" s="231" t="s">
        <v>2550</v>
      </c>
      <c r="B1260" s="231" t="s">
        <v>2551</v>
      </c>
    </row>
    <row r="1261" spans="1:2">
      <c r="A1261" s="231" t="s">
        <v>2552</v>
      </c>
      <c r="B1261" s="231" t="s">
        <v>2553</v>
      </c>
    </row>
    <row r="1262" spans="1:2">
      <c r="A1262" s="231" t="s">
        <v>2554</v>
      </c>
      <c r="B1262" s="231" t="s">
        <v>2555</v>
      </c>
    </row>
    <row r="1263" spans="1:2">
      <c r="A1263" s="231" t="s">
        <v>2556</v>
      </c>
      <c r="B1263" s="231" t="s">
        <v>2557</v>
      </c>
    </row>
    <row r="1264" spans="1:2">
      <c r="A1264" s="231" t="s">
        <v>2558</v>
      </c>
      <c r="B1264" s="231" t="s">
        <v>2559</v>
      </c>
    </row>
    <row r="1265" spans="1:2">
      <c r="A1265" s="231" t="s">
        <v>2560</v>
      </c>
      <c r="B1265" s="231" t="s">
        <v>2561</v>
      </c>
    </row>
    <row r="1266" spans="1:2">
      <c r="A1266" s="231" t="s">
        <v>2562</v>
      </c>
      <c r="B1266" s="231" t="s">
        <v>2563</v>
      </c>
    </row>
    <row r="1267" spans="1:2">
      <c r="A1267" s="231" t="s">
        <v>2564</v>
      </c>
      <c r="B1267" s="231" t="s">
        <v>2565</v>
      </c>
    </row>
    <row r="1268" spans="1:2">
      <c r="A1268" s="231" t="s">
        <v>2566</v>
      </c>
      <c r="B1268" s="231" t="s">
        <v>2567</v>
      </c>
    </row>
    <row r="1269" spans="1:2">
      <c r="A1269" s="231" t="s">
        <v>2568</v>
      </c>
      <c r="B1269" s="231" t="s">
        <v>2569</v>
      </c>
    </row>
    <row r="1270" spans="1:2">
      <c r="A1270" s="231" t="s">
        <v>2570</v>
      </c>
      <c r="B1270" s="231" t="s">
        <v>2571</v>
      </c>
    </row>
    <row r="1271" spans="1:2">
      <c r="A1271" s="231" t="s">
        <v>2572</v>
      </c>
      <c r="B1271" s="231" t="s">
        <v>2573</v>
      </c>
    </row>
    <row r="1272" spans="1:2">
      <c r="A1272" s="231" t="s">
        <v>2574</v>
      </c>
      <c r="B1272" s="231" t="s">
        <v>2575</v>
      </c>
    </row>
    <row r="1273" spans="1:2">
      <c r="A1273" s="231" t="s">
        <v>2576</v>
      </c>
      <c r="B1273" s="231" t="s">
        <v>2577</v>
      </c>
    </row>
    <row r="1274" spans="1:2">
      <c r="A1274" s="231" t="s">
        <v>2578</v>
      </c>
      <c r="B1274" s="231" t="s">
        <v>5087</v>
      </c>
    </row>
    <row r="1275" spans="1:2">
      <c r="A1275" s="231" t="s">
        <v>2579</v>
      </c>
      <c r="B1275" s="231" t="s">
        <v>2580</v>
      </c>
    </row>
    <row r="1276" spans="1:2">
      <c r="A1276" s="231" t="s">
        <v>2581</v>
      </c>
      <c r="B1276" s="231" t="s">
        <v>2582</v>
      </c>
    </row>
    <row r="1277" spans="1:2">
      <c r="A1277" s="231" t="s">
        <v>2583</v>
      </c>
      <c r="B1277" s="231" t="s">
        <v>2584</v>
      </c>
    </row>
    <row r="1278" spans="1:2">
      <c r="A1278" s="231" t="s">
        <v>2585</v>
      </c>
      <c r="B1278" s="231" t="s">
        <v>2586</v>
      </c>
    </row>
    <row r="1279" spans="1:2">
      <c r="A1279" s="231" t="s">
        <v>2587</v>
      </c>
      <c r="B1279" s="231" t="s">
        <v>2588</v>
      </c>
    </row>
    <row r="1280" spans="1:2">
      <c r="A1280" s="231" t="s">
        <v>2589</v>
      </c>
      <c r="B1280" s="231" t="s">
        <v>2590</v>
      </c>
    </row>
    <row r="1281" spans="1:2">
      <c r="A1281" s="231" t="s">
        <v>2591</v>
      </c>
      <c r="B1281" s="231" t="s">
        <v>2592</v>
      </c>
    </row>
    <row r="1282" spans="1:2">
      <c r="A1282" s="231" t="s">
        <v>2593</v>
      </c>
      <c r="B1282" s="231" t="s">
        <v>2594</v>
      </c>
    </row>
    <row r="1283" spans="1:2">
      <c r="A1283" s="231" t="s">
        <v>2595</v>
      </c>
      <c r="B1283" s="231" t="s">
        <v>2596</v>
      </c>
    </row>
    <row r="1284" spans="1:2">
      <c r="A1284" s="231" t="s">
        <v>2597</v>
      </c>
      <c r="B1284" s="231" t="s">
        <v>2598</v>
      </c>
    </row>
    <row r="1285" spans="1:2">
      <c r="A1285" s="231" t="s">
        <v>2599</v>
      </c>
      <c r="B1285" s="231" t="s">
        <v>2600</v>
      </c>
    </row>
    <row r="1286" spans="1:2">
      <c r="A1286" s="231" t="s">
        <v>2601</v>
      </c>
      <c r="B1286" s="231" t="s">
        <v>5088</v>
      </c>
    </row>
    <row r="1287" spans="1:2">
      <c r="A1287" s="231" t="s">
        <v>2602</v>
      </c>
      <c r="B1287" s="231" t="s">
        <v>2603</v>
      </c>
    </row>
    <row r="1288" spans="1:2">
      <c r="A1288" s="231" t="s">
        <v>2604</v>
      </c>
      <c r="B1288" s="231" t="s">
        <v>2605</v>
      </c>
    </row>
    <row r="1289" spans="1:2">
      <c r="A1289" s="231" t="s">
        <v>2606</v>
      </c>
      <c r="B1289" s="231" t="s">
        <v>2607</v>
      </c>
    </row>
    <row r="1290" spans="1:2">
      <c r="A1290" s="231" t="s">
        <v>2608</v>
      </c>
      <c r="B1290" s="231" t="s">
        <v>5089</v>
      </c>
    </row>
    <row r="1291" spans="1:2">
      <c r="A1291" s="231" t="s">
        <v>2609</v>
      </c>
      <c r="B1291" s="231" t="s">
        <v>2610</v>
      </c>
    </row>
    <row r="1292" spans="1:2">
      <c r="A1292" s="231" t="s">
        <v>2611</v>
      </c>
      <c r="B1292" s="231" t="s">
        <v>2612</v>
      </c>
    </row>
    <row r="1293" spans="1:2">
      <c r="A1293" s="231" t="s">
        <v>2613</v>
      </c>
      <c r="B1293" s="231" t="s">
        <v>2614</v>
      </c>
    </row>
    <row r="1294" spans="1:2">
      <c r="A1294" s="231" t="s">
        <v>2615</v>
      </c>
      <c r="B1294" s="231" t="s">
        <v>2616</v>
      </c>
    </row>
    <row r="1295" spans="1:2">
      <c r="A1295" s="231" t="s">
        <v>2617</v>
      </c>
      <c r="B1295" s="231" t="s">
        <v>2618</v>
      </c>
    </row>
    <row r="1296" spans="1:2">
      <c r="A1296" s="231" t="s">
        <v>2619</v>
      </c>
      <c r="B1296" s="231" t="s">
        <v>2620</v>
      </c>
    </row>
    <row r="1297" spans="1:2">
      <c r="A1297" s="231" t="s">
        <v>2621</v>
      </c>
      <c r="B1297" s="231" t="s">
        <v>2622</v>
      </c>
    </row>
    <row r="1298" spans="1:2">
      <c r="A1298" s="231" t="s">
        <v>2623</v>
      </c>
      <c r="B1298" s="231" t="s">
        <v>2624</v>
      </c>
    </row>
    <row r="1299" spans="1:2">
      <c r="A1299" s="231" t="s">
        <v>2625</v>
      </c>
      <c r="B1299" s="231" t="s">
        <v>2626</v>
      </c>
    </row>
    <row r="1300" spans="1:2">
      <c r="A1300" s="231" t="s">
        <v>2627</v>
      </c>
      <c r="B1300" s="231" t="s">
        <v>2628</v>
      </c>
    </row>
    <row r="1301" spans="1:2">
      <c r="A1301" s="231" t="s">
        <v>2629</v>
      </c>
      <c r="B1301" s="231" t="s">
        <v>2630</v>
      </c>
    </row>
    <row r="1302" spans="1:2">
      <c r="A1302" s="231" t="s">
        <v>2631</v>
      </c>
      <c r="B1302" s="231" t="s">
        <v>2632</v>
      </c>
    </row>
    <row r="1303" spans="1:2">
      <c r="A1303" s="231" t="s">
        <v>139</v>
      </c>
      <c r="B1303" s="231" t="s">
        <v>2633</v>
      </c>
    </row>
    <row r="1304" spans="1:2">
      <c r="A1304" s="231" t="s">
        <v>2634</v>
      </c>
      <c r="B1304" s="231" t="s">
        <v>2635</v>
      </c>
    </row>
    <row r="1305" spans="1:2">
      <c r="A1305" s="231" t="s">
        <v>2636</v>
      </c>
      <c r="B1305" s="231" t="s">
        <v>2637</v>
      </c>
    </row>
    <row r="1306" spans="1:2">
      <c r="A1306" s="231" t="s">
        <v>2638</v>
      </c>
      <c r="B1306" s="231" t="s">
        <v>2639</v>
      </c>
    </row>
    <row r="1307" spans="1:2">
      <c r="A1307" s="231" t="s">
        <v>2640</v>
      </c>
      <c r="B1307" s="231" t="s">
        <v>2641</v>
      </c>
    </row>
    <row r="1308" spans="1:2">
      <c r="A1308" s="231" t="s">
        <v>2642</v>
      </c>
      <c r="B1308" s="231" t="s">
        <v>2643</v>
      </c>
    </row>
    <row r="1309" spans="1:2">
      <c r="A1309" s="231" t="s">
        <v>2644</v>
      </c>
      <c r="B1309" s="231" t="s">
        <v>2645</v>
      </c>
    </row>
    <row r="1310" spans="1:2">
      <c r="A1310" s="231" t="s">
        <v>2646</v>
      </c>
      <c r="B1310" s="231" t="s">
        <v>2647</v>
      </c>
    </row>
    <row r="1311" spans="1:2">
      <c r="A1311" s="231" t="s">
        <v>2648</v>
      </c>
      <c r="B1311" s="231" t="s">
        <v>2649</v>
      </c>
    </row>
    <row r="1312" spans="1:2">
      <c r="A1312" s="231" t="s">
        <v>2650</v>
      </c>
      <c r="B1312" s="231" t="s">
        <v>2651</v>
      </c>
    </row>
    <row r="1313" spans="1:2">
      <c r="A1313" s="231" t="s">
        <v>2652</v>
      </c>
      <c r="B1313" s="231" t="s">
        <v>2653</v>
      </c>
    </row>
    <row r="1314" spans="1:2">
      <c r="A1314" s="231" t="s">
        <v>2654</v>
      </c>
      <c r="B1314" s="231" t="s">
        <v>2655</v>
      </c>
    </row>
    <row r="1315" spans="1:2">
      <c r="A1315" s="231" t="s">
        <v>2656</v>
      </c>
      <c r="B1315" s="231" t="s">
        <v>2657</v>
      </c>
    </row>
    <row r="1316" spans="1:2">
      <c r="A1316" s="231" t="s">
        <v>2658</v>
      </c>
      <c r="B1316" s="231" t="s">
        <v>2659</v>
      </c>
    </row>
    <row r="1317" spans="1:2">
      <c r="A1317" s="231" t="s">
        <v>2660</v>
      </c>
      <c r="B1317" s="231" t="s">
        <v>2661</v>
      </c>
    </row>
    <row r="1318" spans="1:2">
      <c r="A1318" s="231" t="s">
        <v>2662</v>
      </c>
      <c r="B1318" s="231" t="s">
        <v>2663</v>
      </c>
    </row>
    <row r="1319" spans="1:2">
      <c r="A1319" s="231" t="s">
        <v>2664</v>
      </c>
      <c r="B1319" s="231" t="s">
        <v>2665</v>
      </c>
    </row>
    <row r="1320" spans="1:2">
      <c r="A1320" s="231" t="s">
        <v>2666</v>
      </c>
      <c r="B1320" s="231" t="s">
        <v>2667</v>
      </c>
    </row>
    <row r="1321" spans="1:2">
      <c r="A1321" s="231" t="s">
        <v>2668</v>
      </c>
      <c r="B1321" s="231" t="s">
        <v>2669</v>
      </c>
    </row>
    <row r="1322" spans="1:2">
      <c r="A1322" s="231" t="s">
        <v>2670</v>
      </c>
      <c r="B1322" s="231" t="s">
        <v>2671</v>
      </c>
    </row>
    <row r="1323" spans="1:2">
      <c r="A1323" s="231" t="s">
        <v>2672</v>
      </c>
      <c r="B1323" s="231" t="s">
        <v>5090</v>
      </c>
    </row>
    <row r="1324" spans="1:2">
      <c r="A1324" s="231" t="s">
        <v>2673</v>
      </c>
      <c r="B1324" s="231" t="s">
        <v>2674</v>
      </c>
    </row>
    <row r="1325" spans="1:2">
      <c r="A1325" s="231" t="s">
        <v>2675</v>
      </c>
      <c r="B1325" s="231" t="s">
        <v>2676</v>
      </c>
    </row>
    <row r="1326" spans="1:2">
      <c r="A1326" s="231" t="s">
        <v>2677</v>
      </c>
      <c r="B1326" s="231" t="s">
        <v>5091</v>
      </c>
    </row>
    <row r="1327" spans="1:2">
      <c r="A1327" s="231" t="s">
        <v>2678</v>
      </c>
      <c r="B1327" s="231" t="s">
        <v>5092</v>
      </c>
    </row>
    <row r="1328" spans="1:2">
      <c r="A1328" s="231" t="s">
        <v>2679</v>
      </c>
      <c r="B1328" s="231" t="s">
        <v>5093</v>
      </c>
    </row>
    <row r="1329" spans="1:2">
      <c r="A1329" s="231" t="s">
        <v>2680</v>
      </c>
      <c r="B1329" s="231" t="s">
        <v>2681</v>
      </c>
    </row>
    <row r="1330" spans="1:2">
      <c r="A1330" s="231" t="s">
        <v>2682</v>
      </c>
      <c r="B1330" s="231" t="s">
        <v>5094</v>
      </c>
    </row>
    <row r="1331" spans="1:2">
      <c r="A1331" s="231" t="s">
        <v>2683</v>
      </c>
      <c r="B1331" s="231" t="s">
        <v>2684</v>
      </c>
    </row>
    <row r="1332" spans="1:2">
      <c r="A1332" s="231" t="s">
        <v>2685</v>
      </c>
      <c r="B1332" s="231" t="s">
        <v>5095</v>
      </c>
    </row>
    <row r="1333" spans="1:2">
      <c r="A1333" s="231" t="s">
        <v>2686</v>
      </c>
      <c r="B1333" s="231" t="s">
        <v>5096</v>
      </c>
    </row>
    <row r="1334" spans="1:2">
      <c r="A1334" s="231" t="s">
        <v>2687</v>
      </c>
      <c r="B1334" s="231" t="s">
        <v>5097</v>
      </c>
    </row>
    <row r="1335" spans="1:2">
      <c r="A1335" s="231" t="s">
        <v>2688</v>
      </c>
      <c r="B1335" s="231" t="s">
        <v>5098</v>
      </c>
    </row>
    <row r="1336" spans="1:2">
      <c r="A1336" s="231" t="s">
        <v>2689</v>
      </c>
      <c r="B1336" s="231" t="s">
        <v>5099</v>
      </c>
    </row>
    <row r="1337" spans="1:2">
      <c r="A1337" s="231" t="s">
        <v>2690</v>
      </c>
      <c r="B1337" s="231" t="s">
        <v>5100</v>
      </c>
    </row>
    <row r="1338" spans="1:2">
      <c r="A1338" s="231" t="s">
        <v>2691</v>
      </c>
      <c r="B1338" s="231" t="s">
        <v>2692</v>
      </c>
    </row>
    <row r="1339" spans="1:2">
      <c r="A1339" s="231" t="s">
        <v>2693</v>
      </c>
      <c r="B1339" s="231" t="s">
        <v>5101</v>
      </c>
    </row>
    <row r="1340" spans="1:2">
      <c r="A1340" s="231" t="s">
        <v>2694</v>
      </c>
      <c r="B1340" s="231" t="s">
        <v>5102</v>
      </c>
    </row>
    <row r="1341" spans="1:2">
      <c r="A1341" s="231" t="s">
        <v>2695</v>
      </c>
      <c r="B1341" s="231" t="s">
        <v>5103</v>
      </c>
    </row>
    <row r="1342" spans="1:2">
      <c r="A1342" s="231" t="s">
        <v>2696</v>
      </c>
      <c r="B1342" s="231" t="s">
        <v>2697</v>
      </c>
    </row>
    <row r="1343" spans="1:2">
      <c r="A1343" s="231" t="s">
        <v>2698</v>
      </c>
      <c r="B1343" s="231" t="s">
        <v>5104</v>
      </c>
    </row>
    <row r="1344" spans="1:2">
      <c r="A1344" s="231" t="s">
        <v>2699</v>
      </c>
      <c r="B1344" s="231" t="s">
        <v>5105</v>
      </c>
    </row>
    <row r="1345" spans="1:2">
      <c r="A1345" s="231" t="s">
        <v>2700</v>
      </c>
      <c r="B1345" s="231" t="s">
        <v>3941</v>
      </c>
    </row>
    <row r="1346" spans="1:2">
      <c r="A1346" s="231" t="s">
        <v>2701</v>
      </c>
      <c r="B1346" s="231" t="s">
        <v>2702</v>
      </c>
    </row>
    <row r="1347" spans="1:2">
      <c r="A1347" s="231" t="s">
        <v>2703</v>
      </c>
      <c r="B1347" s="231" t="s">
        <v>2704</v>
      </c>
    </row>
    <row r="1348" spans="1:2">
      <c r="A1348" s="231" t="s">
        <v>2705</v>
      </c>
      <c r="B1348" s="231" t="s">
        <v>3942</v>
      </c>
    </row>
    <row r="1349" spans="1:2">
      <c r="A1349" s="231" t="s">
        <v>2706</v>
      </c>
      <c r="B1349" s="231" t="s">
        <v>2707</v>
      </c>
    </row>
    <row r="1350" spans="1:2">
      <c r="A1350" s="231" t="s">
        <v>2708</v>
      </c>
      <c r="B1350" s="231" t="s">
        <v>5106</v>
      </c>
    </row>
    <row r="1351" spans="1:2">
      <c r="A1351" s="231" t="s">
        <v>2709</v>
      </c>
      <c r="B1351" s="231" t="s">
        <v>5107</v>
      </c>
    </row>
    <row r="1352" spans="1:2">
      <c r="A1352" s="231" t="s">
        <v>2710</v>
      </c>
      <c r="B1352" s="231" t="s">
        <v>2711</v>
      </c>
    </row>
    <row r="1353" spans="1:2">
      <c r="A1353" s="231" t="s">
        <v>2712</v>
      </c>
      <c r="B1353" s="231" t="s">
        <v>2713</v>
      </c>
    </row>
    <row r="1354" spans="1:2">
      <c r="A1354" s="231" t="s">
        <v>2714</v>
      </c>
      <c r="B1354" s="231" t="s">
        <v>2715</v>
      </c>
    </row>
    <row r="1355" spans="1:2">
      <c r="A1355" s="231" t="s">
        <v>2716</v>
      </c>
      <c r="B1355" s="231" t="s">
        <v>2717</v>
      </c>
    </row>
    <row r="1356" spans="1:2">
      <c r="A1356" s="231" t="s">
        <v>2718</v>
      </c>
      <c r="B1356" s="231" t="s">
        <v>5108</v>
      </c>
    </row>
    <row r="1357" spans="1:2">
      <c r="A1357" s="231" t="s">
        <v>2719</v>
      </c>
      <c r="B1357" s="231" t="s">
        <v>5109</v>
      </c>
    </row>
    <row r="1358" spans="1:2">
      <c r="A1358" s="231" t="s">
        <v>2720</v>
      </c>
      <c r="B1358" s="231" t="s">
        <v>5110</v>
      </c>
    </row>
    <row r="1359" spans="1:2">
      <c r="A1359" s="231" t="s">
        <v>2721</v>
      </c>
      <c r="B1359" s="231" t="s">
        <v>2722</v>
      </c>
    </row>
    <row r="1360" spans="1:2">
      <c r="A1360" s="231" t="s">
        <v>2723</v>
      </c>
      <c r="B1360" s="231" t="s">
        <v>5111</v>
      </c>
    </row>
    <row r="1361" spans="1:2">
      <c r="A1361" s="231" t="s">
        <v>2724</v>
      </c>
      <c r="B1361" s="231" t="s">
        <v>2725</v>
      </c>
    </row>
    <row r="1362" spans="1:2">
      <c r="A1362" s="231" t="s">
        <v>2726</v>
      </c>
      <c r="B1362" s="231" t="s">
        <v>5112</v>
      </c>
    </row>
    <row r="1363" spans="1:2">
      <c r="A1363" s="231" t="s">
        <v>2727</v>
      </c>
      <c r="B1363" s="231" t="s">
        <v>5113</v>
      </c>
    </row>
    <row r="1364" spans="1:2">
      <c r="A1364" s="231" t="s">
        <v>2728</v>
      </c>
      <c r="B1364" s="231" t="s">
        <v>5114</v>
      </c>
    </row>
    <row r="1365" spans="1:2">
      <c r="A1365" s="231" t="s">
        <v>2729</v>
      </c>
      <c r="B1365" s="231" t="s">
        <v>5115</v>
      </c>
    </row>
    <row r="1366" spans="1:2">
      <c r="A1366" s="231" t="s">
        <v>2730</v>
      </c>
      <c r="B1366" s="231" t="s">
        <v>2731</v>
      </c>
    </row>
    <row r="1367" spans="1:2">
      <c r="A1367" s="231" t="s">
        <v>2732</v>
      </c>
      <c r="B1367" s="231" t="s">
        <v>5116</v>
      </c>
    </row>
    <row r="1368" spans="1:2">
      <c r="A1368" s="231" t="s">
        <v>2733</v>
      </c>
      <c r="B1368" s="231" t="s">
        <v>5117</v>
      </c>
    </row>
    <row r="1369" spans="1:2">
      <c r="A1369" s="231" t="s">
        <v>2734</v>
      </c>
      <c r="B1369" s="231" t="s">
        <v>2735</v>
      </c>
    </row>
    <row r="1370" spans="1:2">
      <c r="A1370" s="231" t="s">
        <v>2736</v>
      </c>
      <c r="B1370" s="231" t="s">
        <v>5118</v>
      </c>
    </row>
    <row r="1371" spans="1:2">
      <c r="A1371" s="231" t="s">
        <v>2737</v>
      </c>
      <c r="B1371" s="231" t="s">
        <v>2738</v>
      </c>
    </row>
    <row r="1372" spans="1:2">
      <c r="A1372" s="231" t="s">
        <v>2739</v>
      </c>
      <c r="B1372" s="231" t="s">
        <v>2740</v>
      </c>
    </row>
    <row r="1373" spans="1:2">
      <c r="A1373" s="231" t="s">
        <v>2741</v>
      </c>
      <c r="B1373" s="231" t="s">
        <v>2742</v>
      </c>
    </row>
    <row r="1374" spans="1:2">
      <c r="A1374" s="231" t="s">
        <v>2743</v>
      </c>
      <c r="B1374" s="231" t="s">
        <v>2744</v>
      </c>
    </row>
    <row r="1375" spans="1:2">
      <c r="A1375" s="231" t="s">
        <v>2745</v>
      </c>
      <c r="B1375" s="231" t="s">
        <v>5119</v>
      </c>
    </row>
    <row r="1376" spans="1:2">
      <c r="A1376" s="231" t="s">
        <v>2746</v>
      </c>
      <c r="B1376" s="231" t="s">
        <v>5120</v>
      </c>
    </row>
    <row r="1377" spans="1:2">
      <c r="A1377" s="231" t="s">
        <v>2747</v>
      </c>
      <c r="B1377" s="231" t="s">
        <v>2748</v>
      </c>
    </row>
    <row r="1378" spans="1:2">
      <c r="A1378" s="231" t="s">
        <v>2749</v>
      </c>
      <c r="B1378" s="231" t="s">
        <v>5121</v>
      </c>
    </row>
    <row r="1379" spans="1:2">
      <c r="A1379" s="231" t="s">
        <v>2750</v>
      </c>
      <c r="B1379" s="231" t="s">
        <v>5122</v>
      </c>
    </row>
    <row r="1380" spans="1:2">
      <c r="A1380" s="231" t="s">
        <v>2751</v>
      </c>
      <c r="B1380" s="231" t="s">
        <v>2752</v>
      </c>
    </row>
    <row r="1381" spans="1:2">
      <c r="A1381" s="231" t="s">
        <v>2753</v>
      </c>
      <c r="B1381" s="231" t="s">
        <v>2754</v>
      </c>
    </row>
    <row r="1382" spans="1:2">
      <c r="A1382" s="231" t="s">
        <v>2755</v>
      </c>
      <c r="B1382" s="231" t="s">
        <v>5123</v>
      </c>
    </row>
    <row r="1383" spans="1:2">
      <c r="A1383" s="231" t="s">
        <v>2756</v>
      </c>
      <c r="B1383" s="231" t="s">
        <v>2757</v>
      </c>
    </row>
    <row r="1384" spans="1:2">
      <c r="A1384" s="231" t="s">
        <v>2758</v>
      </c>
      <c r="B1384" s="231" t="s">
        <v>2759</v>
      </c>
    </row>
    <row r="1385" spans="1:2">
      <c r="A1385" s="231" t="s">
        <v>2760</v>
      </c>
      <c r="B1385" s="231" t="s">
        <v>5124</v>
      </c>
    </row>
    <row r="1386" spans="1:2">
      <c r="A1386" s="231" t="s">
        <v>2761</v>
      </c>
      <c r="B1386" s="231" t="s">
        <v>2762</v>
      </c>
    </row>
    <row r="1387" spans="1:2">
      <c r="A1387" s="231" t="s">
        <v>2763</v>
      </c>
      <c r="B1387" s="231" t="s">
        <v>2764</v>
      </c>
    </row>
    <row r="1388" spans="1:2">
      <c r="A1388" s="231" t="s">
        <v>2765</v>
      </c>
      <c r="B1388" s="231" t="s">
        <v>2766</v>
      </c>
    </row>
    <row r="1389" spans="1:2">
      <c r="A1389" s="231" t="s">
        <v>2767</v>
      </c>
      <c r="B1389" s="231" t="s">
        <v>2768</v>
      </c>
    </row>
    <row r="1390" spans="1:2">
      <c r="A1390" s="231" t="s">
        <v>2769</v>
      </c>
      <c r="B1390" s="231" t="s">
        <v>5125</v>
      </c>
    </row>
    <row r="1391" spans="1:2">
      <c r="A1391" s="231" t="s">
        <v>2770</v>
      </c>
      <c r="B1391" s="231" t="s">
        <v>5126</v>
      </c>
    </row>
    <row r="1392" spans="1:2">
      <c r="A1392" s="231" t="s">
        <v>2771</v>
      </c>
      <c r="B1392" s="231" t="s">
        <v>2772</v>
      </c>
    </row>
    <row r="1393" spans="1:2">
      <c r="A1393" s="231" t="s">
        <v>2773</v>
      </c>
      <c r="B1393" s="231" t="s">
        <v>2774</v>
      </c>
    </row>
    <row r="1394" spans="1:2">
      <c r="A1394" s="231" t="s">
        <v>2775</v>
      </c>
      <c r="B1394" s="231" t="s">
        <v>2776</v>
      </c>
    </row>
    <row r="1395" spans="1:2">
      <c r="A1395" s="231" t="s">
        <v>2777</v>
      </c>
      <c r="B1395" s="231" t="s">
        <v>5127</v>
      </c>
    </row>
    <row r="1396" spans="1:2">
      <c r="A1396" s="231" t="s">
        <v>2778</v>
      </c>
      <c r="B1396" s="231" t="s">
        <v>2779</v>
      </c>
    </row>
    <row r="1397" spans="1:2">
      <c r="A1397" s="231" t="s">
        <v>2780</v>
      </c>
      <c r="B1397" s="231" t="s">
        <v>2781</v>
      </c>
    </row>
    <row r="1398" spans="1:2">
      <c r="A1398" s="231" t="s">
        <v>2782</v>
      </c>
      <c r="B1398" s="231" t="s">
        <v>5128</v>
      </c>
    </row>
    <row r="1399" spans="1:2">
      <c r="A1399" s="231" t="s">
        <v>2783</v>
      </c>
      <c r="B1399" s="231" t="s">
        <v>3943</v>
      </c>
    </row>
    <row r="1400" spans="1:2">
      <c r="A1400" s="231" t="s">
        <v>2784</v>
      </c>
      <c r="B1400" s="231" t="s">
        <v>804</v>
      </c>
    </row>
    <row r="1401" spans="1:2">
      <c r="A1401" s="231" t="s">
        <v>4773</v>
      </c>
      <c r="B1401" s="231" t="s">
        <v>5129</v>
      </c>
    </row>
    <row r="1402" spans="1:2">
      <c r="A1402" s="231" t="s">
        <v>2785</v>
      </c>
      <c r="B1402" s="231" t="s">
        <v>2786</v>
      </c>
    </row>
    <row r="1403" spans="1:2">
      <c r="A1403" s="231" t="s">
        <v>2787</v>
      </c>
      <c r="B1403" s="231" t="s">
        <v>2788</v>
      </c>
    </row>
    <row r="1404" spans="1:2">
      <c r="A1404" s="231" t="s">
        <v>2789</v>
      </c>
      <c r="B1404" s="231" t="s">
        <v>2790</v>
      </c>
    </row>
    <row r="1405" spans="1:2">
      <c r="A1405" s="231" t="s">
        <v>2791</v>
      </c>
      <c r="B1405" s="231" t="s">
        <v>5130</v>
      </c>
    </row>
    <row r="1406" spans="1:2">
      <c r="A1406" s="231" t="s">
        <v>2792</v>
      </c>
      <c r="B1406" s="231" t="s">
        <v>5131</v>
      </c>
    </row>
    <row r="1407" spans="1:2">
      <c r="A1407" s="231" t="s">
        <v>2793</v>
      </c>
      <c r="B1407" s="231" t="s">
        <v>2794</v>
      </c>
    </row>
    <row r="1408" spans="1:2">
      <c r="A1408" s="231" t="s">
        <v>2795</v>
      </c>
      <c r="B1408" s="231" t="s">
        <v>5132</v>
      </c>
    </row>
    <row r="1409" spans="1:2">
      <c r="A1409" s="231" t="s">
        <v>2796</v>
      </c>
      <c r="B1409" s="231" t="s">
        <v>5133</v>
      </c>
    </row>
    <row r="1410" spans="1:2">
      <c r="A1410" s="231" t="s">
        <v>2797</v>
      </c>
      <c r="B1410" s="231" t="s">
        <v>2798</v>
      </c>
    </row>
    <row r="1411" spans="1:2">
      <c r="A1411" s="231" t="s">
        <v>2799</v>
      </c>
      <c r="B1411" s="231" t="s">
        <v>5134</v>
      </c>
    </row>
    <row r="1412" spans="1:2">
      <c r="A1412" s="231" t="s">
        <v>2800</v>
      </c>
      <c r="B1412" s="231" t="s">
        <v>5135</v>
      </c>
    </row>
    <row r="1413" spans="1:2">
      <c r="A1413" s="231" t="s">
        <v>2801</v>
      </c>
      <c r="B1413" s="231" t="s">
        <v>5136</v>
      </c>
    </row>
    <row r="1414" spans="1:2">
      <c r="A1414" s="231" t="s">
        <v>2802</v>
      </c>
      <c r="B1414" s="231" t="s">
        <v>2803</v>
      </c>
    </row>
    <row r="1415" spans="1:2">
      <c r="A1415" s="231" t="s">
        <v>2804</v>
      </c>
      <c r="B1415" s="231" t="s">
        <v>2805</v>
      </c>
    </row>
    <row r="1416" spans="1:2">
      <c r="A1416" s="231" t="s">
        <v>2806</v>
      </c>
      <c r="B1416" s="231" t="s">
        <v>5137</v>
      </c>
    </row>
    <row r="1417" spans="1:2">
      <c r="A1417" s="231" t="s">
        <v>2807</v>
      </c>
      <c r="B1417" s="231" t="s">
        <v>5138</v>
      </c>
    </row>
    <row r="1418" spans="1:2">
      <c r="A1418" s="231" t="s">
        <v>2808</v>
      </c>
      <c r="B1418" s="231" t="s">
        <v>5139</v>
      </c>
    </row>
    <row r="1419" spans="1:2">
      <c r="A1419" s="231" t="s">
        <v>2809</v>
      </c>
      <c r="B1419" s="231" t="s">
        <v>2810</v>
      </c>
    </row>
    <row r="1420" spans="1:2">
      <c r="A1420" s="231" t="s">
        <v>2811</v>
      </c>
      <c r="B1420" s="231" t="s">
        <v>2812</v>
      </c>
    </row>
    <row r="1421" spans="1:2">
      <c r="A1421" s="231" t="s">
        <v>2813</v>
      </c>
      <c r="B1421" s="231" t="s">
        <v>5140</v>
      </c>
    </row>
    <row r="1422" spans="1:2">
      <c r="A1422" s="231" t="s">
        <v>2814</v>
      </c>
      <c r="B1422" s="231" t="s">
        <v>2815</v>
      </c>
    </row>
    <row r="1423" spans="1:2">
      <c r="A1423" s="231" t="s">
        <v>2816</v>
      </c>
      <c r="B1423" s="231" t="s">
        <v>2817</v>
      </c>
    </row>
    <row r="1424" spans="1:2">
      <c r="A1424" s="231" t="s">
        <v>2818</v>
      </c>
      <c r="B1424" s="231" t="s">
        <v>2819</v>
      </c>
    </row>
    <row r="1425" spans="1:2">
      <c r="A1425" s="231" t="s">
        <v>2820</v>
      </c>
      <c r="B1425" s="231" t="s">
        <v>2821</v>
      </c>
    </row>
    <row r="1426" spans="1:2">
      <c r="A1426" s="231" t="s">
        <v>2822</v>
      </c>
      <c r="B1426" s="231" t="s">
        <v>3944</v>
      </c>
    </row>
    <row r="1427" spans="1:2">
      <c r="A1427" s="231" t="s">
        <v>2823</v>
      </c>
      <c r="B1427" s="231" t="s">
        <v>5141</v>
      </c>
    </row>
    <row r="1428" spans="1:2">
      <c r="A1428" s="231" t="s">
        <v>2824</v>
      </c>
      <c r="B1428" s="231" t="s">
        <v>2825</v>
      </c>
    </row>
    <row r="1429" spans="1:2">
      <c r="A1429" s="231" t="s">
        <v>2826</v>
      </c>
      <c r="B1429" s="231" t="s">
        <v>5142</v>
      </c>
    </row>
    <row r="1430" spans="1:2">
      <c r="A1430" s="231" t="s">
        <v>2827</v>
      </c>
      <c r="B1430" s="231" t="s">
        <v>5143</v>
      </c>
    </row>
    <row r="1431" spans="1:2">
      <c r="A1431" s="231" t="s">
        <v>2828</v>
      </c>
      <c r="B1431" s="231" t="s">
        <v>5144</v>
      </c>
    </row>
    <row r="1432" spans="1:2">
      <c r="A1432" s="231" t="s">
        <v>2829</v>
      </c>
      <c r="B1432" s="231" t="s">
        <v>5145</v>
      </c>
    </row>
    <row r="1433" spans="1:2">
      <c r="A1433" s="231" t="s">
        <v>2830</v>
      </c>
      <c r="B1433" s="231" t="s">
        <v>2831</v>
      </c>
    </row>
    <row r="1434" spans="1:2">
      <c r="A1434" s="231" t="s">
        <v>2832</v>
      </c>
      <c r="B1434" s="231" t="s">
        <v>2833</v>
      </c>
    </row>
    <row r="1435" spans="1:2">
      <c r="A1435" s="231" t="s">
        <v>2834</v>
      </c>
      <c r="B1435" s="231" t="s">
        <v>5146</v>
      </c>
    </row>
    <row r="1436" spans="1:2">
      <c r="A1436" s="231" t="s">
        <v>2835</v>
      </c>
      <c r="B1436" s="231" t="s">
        <v>2836</v>
      </c>
    </row>
    <row r="1437" spans="1:2">
      <c r="A1437" s="231" t="s">
        <v>2837</v>
      </c>
      <c r="B1437" s="231" t="s">
        <v>5147</v>
      </c>
    </row>
    <row r="1438" spans="1:2">
      <c r="A1438" s="231" t="s">
        <v>2838</v>
      </c>
      <c r="B1438" s="231" t="s">
        <v>5148</v>
      </c>
    </row>
    <row r="1439" spans="1:2">
      <c r="A1439" s="231" t="s">
        <v>2839</v>
      </c>
      <c r="B1439" s="231" t="s">
        <v>5149</v>
      </c>
    </row>
    <row r="1440" spans="1:2">
      <c r="A1440" s="231" t="s">
        <v>2840</v>
      </c>
      <c r="B1440" s="231" t="s">
        <v>2841</v>
      </c>
    </row>
    <row r="1441" spans="1:2">
      <c r="A1441" s="231" t="s">
        <v>2842</v>
      </c>
      <c r="B1441" s="231" t="s">
        <v>2843</v>
      </c>
    </row>
    <row r="1442" spans="1:2">
      <c r="A1442" s="231" t="s">
        <v>2844</v>
      </c>
      <c r="B1442" s="231" t="s">
        <v>5150</v>
      </c>
    </row>
    <row r="1443" spans="1:2">
      <c r="A1443" s="231" t="s">
        <v>2845</v>
      </c>
      <c r="B1443" s="231" t="s">
        <v>5151</v>
      </c>
    </row>
    <row r="1444" spans="1:2">
      <c r="A1444" s="231" t="s">
        <v>2846</v>
      </c>
      <c r="B1444" s="231" t="s">
        <v>5152</v>
      </c>
    </row>
    <row r="1445" spans="1:2">
      <c r="A1445" s="231" t="s">
        <v>2847</v>
      </c>
      <c r="B1445" s="231" t="s">
        <v>5153</v>
      </c>
    </row>
    <row r="1446" spans="1:2">
      <c r="A1446" s="231" t="s">
        <v>2848</v>
      </c>
      <c r="B1446" s="231" t="s">
        <v>5154</v>
      </c>
    </row>
    <row r="1447" spans="1:2">
      <c r="A1447" s="231" t="s">
        <v>2849</v>
      </c>
      <c r="B1447" s="231" t="s">
        <v>2850</v>
      </c>
    </row>
    <row r="1448" spans="1:2">
      <c r="A1448" s="231" t="s">
        <v>2851</v>
      </c>
      <c r="B1448" s="231" t="s">
        <v>2852</v>
      </c>
    </row>
    <row r="1449" spans="1:2">
      <c r="A1449" s="231" t="s">
        <v>2853</v>
      </c>
      <c r="B1449" s="231" t="s">
        <v>2854</v>
      </c>
    </row>
    <row r="1450" spans="1:2">
      <c r="A1450" s="231" t="s">
        <v>2855</v>
      </c>
      <c r="B1450" s="231" t="s">
        <v>5155</v>
      </c>
    </row>
    <row r="1451" spans="1:2">
      <c r="A1451" s="231" t="s">
        <v>2856</v>
      </c>
      <c r="B1451" s="231" t="s">
        <v>2857</v>
      </c>
    </row>
    <row r="1452" spans="1:2">
      <c r="A1452" s="231" t="s">
        <v>2858</v>
      </c>
      <c r="B1452" s="231" t="s">
        <v>2859</v>
      </c>
    </row>
    <row r="1453" spans="1:2">
      <c r="A1453" s="231" t="s">
        <v>2860</v>
      </c>
      <c r="B1453" s="231" t="s">
        <v>5156</v>
      </c>
    </row>
    <row r="1454" spans="1:2">
      <c r="A1454" s="231" t="s">
        <v>2861</v>
      </c>
      <c r="B1454" s="231" t="s">
        <v>2862</v>
      </c>
    </row>
    <row r="1455" spans="1:2">
      <c r="A1455" s="231" t="s">
        <v>2863</v>
      </c>
      <c r="B1455" s="231" t="s">
        <v>2864</v>
      </c>
    </row>
    <row r="1456" spans="1:2">
      <c r="A1456" s="231" t="s">
        <v>2865</v>
      </c>
      <c r="B1456" s="231" t="s">
        <v>2866</v>
      </c>
    </row>
    <row r="1457" spans="1:2">
      <c r="A1457" s="231" t="s">
        <v>2867</v>
      </c>
      <c r="B1457" s="231" t="s">
        <v>3945</v>
      </c>
    </row>
    <row r="1458" spans="1:2">
      <c r="A1458" s="231" t="s">
        <v>2868</v>
      </c>
      <c r="B1458" s="231" t="s">
        <v>2869</v>
      </c>
    </row>
    <row r="1459" spans="1:2">
      <c r="A1459" s="231" t="s">
        <v>2870</v>
      </c>
      <c r="B1459" s="231" t="s">
        <v>2871</v>
      </c>
    </row>
    <row r="1460" spans="1:2">
      <c r="A1460" s="231" t="s">
        <v>2872</v>
      </c>
      <c r="B1460" s="231" t="s">
        <v>2873</v>
      </c>
    </row>
    <row r="1461" spans="1:2">
      <c r="A1461" s="231" t="s">
        <v>2874</v>
      </c>
      <c r="B1461" s="231" t="s">
        <v>5157</v>
      </c>
    </row>
    <row r="1462" spans="1:2">
      <c r="A1462" s="231" t="s">
        <v>2875</v>
      </c>
      <c r="B1462" s="231" t="s">
        <v>2876</v>
      </c>
    </row>
    <row r="1463" spans="1:2">
      <c r="A1463" s="231" t="s">
        <v>2877</v>
      </c>
      <c r="B1463" s="231" t="s">
        <v>2878</v>
      </c>
    </row>
    <row r="1464" spans="1:2">
      <c r="A1464" s="231" t="s">
        <v>2879</v>
      </c>
      <c r="B1464" s="231" t="s">
        <v>5158</v>
      </c>
    </row>
    <row r="1465" spans="1:2">
      <c r="A1465" s="231" t="s">
        <v>2880</v>
      </c>
      <c r="B1465" s="231" t="s">
        <v>5159</v>
      </c>
    </row>
    <row r="1466" spans="1:2">
      <c r="A1466" s="231" t="s">
        <v>2881</v>
      </c>
      <c r="B1466" s="231" t="s">
        <v>5160</v>
      </c>
    </row>
    <row r="1467" spans="1:2">
      <c r="A1467" s="231" t="s">
        <v>2882</v>
      </c>
      <c r="B1467" s="231" t="s">
        <v>2588</v>
      </c>
    </row>
    <row r="1468" spans="1:2">
      <c r="A1468" s="231" t="s">
        <v>2883</v>
      </c>
      <c r="B1468" s="231" t="s">
        <v>2884</v>
      </c>
    </row>
    <row r="1469" spans="1:2">
      <c r="A1469" s="231" t="s">
        <v>2885</v>
      </c>
      <c r="B1469" s="231" t="s">
        <v>2886</v>
      </c>
    </row>
    <row r="1470" spans="1:2">
      <c r="A1470" s="231" t="s">
        <v>2887</v>
      </c>
      <c r="B1470" s="231" t="s">
        <v>2888</v>
      </c>
    </row>
    <row r="1471" spans="1:2">
      <c r="A1471" s="231" t="s">
        <v>2889</v>
      </c>
      <c r="B1471" s="231" t="s">
        <v>5161</v>
      </c>
    </row>
    <row r="1472" spans="1:2">
      <c r="A1472" s="231" t="s">
        <v>2890</v>
      </c>
      <c r="B1472" s="231" t="s">
        <v>5162</v>
      </c>
    </row>
    <row r="1473" spans="1:2">
      <c r="A1473" s="231" t="s">
        <v>2891</v>
      </c>
      <c r="B1473" s="231" t="s">
        <v>2892</v>
      </c>
    </row>
    <row r="1474" spans="1:2">
      <c r="A1474" s="231" t="s">
        <v>2893</v>
      </c>
      <c r="B1474" s="231" t="s">
        <v>5163</v>
      </c>
    </row>
    <row r="1475" spans="1:2">
      <c r="A1475" s="231" t="s">
        <v>2894</v>
      </c>
      <c r="B1475" s="231" t="s">
        <v>2895</v>
      </c>
    </row>
    <row r="1476" spans="1:2">
      <c r="A1476" s="231" t="s">
        <v>2896</v>
      </c>
      <c r="B1476" s="231" t="s">
        <v>5164</v>
      </c>
    </row>
    <row r="1477" spans="1:2">
      <c r="A1477" s="231" t="s">
        <v>2897</v>
      </c>
      <c r="B1477" s="231" t="s">
        <v>2898</v>
      </c>
    </row>
    <row r="1478" spans="1:2">
      <c r="A1478" s="231" t="s">
        <v>2899</v>
      </c>
      <c r="B1478" s="231" t="s">
        <v>2900</v>
      </c>
    </row>
    <row r="1479" spans="1:2">
      <c r="A1479" s="231" t="s">
        <v>2901</v>
      </c>
      <c r="B1479" s="231" t="s">
        <v>2902</v>
      </c>
    </row>
    <row r="1480" spans="1:2">
      <c r="A1480" s="231" t="s">
        <v>2903</v>
      </c>
      <c r="B1480" s="231" t="s">
        <v>5165</v>
      </c>
    </row>
    <row r="1481" spans="1:2">
      <c r="A1481" s="231" t="s">
        <v>2904</v>
      </c>
      <c r="B1481" s="231" t="s">
        <v>3946</v>
      </c>
    </row>
    <row r="1482" spans="1:2">
      <c r="A1482" s="231" t="s">
        <v>2905</v>
      </c>
      <c r="B1482" s="231" t="s">
        <v>2906</v>
      </c>
    </row>
    <row r="1483" spans="1:2">
      <c r="A1483" s="231" t="s">
        <v>2907</v>
      </c>
      <c r="B1483" s="231" t="s">
        <v>2908</v>
      </c>
    </row>
    <row r="1484" spans="1:2">
      <c r="A1484" s="231" t="s">
        <v>2909</v>
      </c>
      <c r="B1484" s="231" t="s">
        <v>5166</v>
      </c>
    </row>
    <row r="1485" spans="1:2">
      <c r="A1485" s="231" t="s">
        <v>2910</v>
      </c>
      <c r="B1485" s="231" t="s">
        <v>5167</v>
      </c>
    </row>
    <row r="1486" spans="1:2">
      <c r="A1486" s="231" t="s">
        <v>2911</v>
      </c>
      <c r="B1486" s="231" t="s">
        <v>5168</v>
      </c>
    </row>
    <row r="1487" spans="1:2">
      <c r="A1487" s="231" t="s">
        <v>2912</v>
      </c>
      <c r="B1487" s="231" t="s">
        <v>2913</v>
      </c>
    </row>
    <row r="1488" spans="1:2">
      <c r="A1488" s="231" t="s">
        <v>2914</v>
      </c>
      <c r="B1488" s="231" t="s">
        <v>2915</v>
      </c>
    </row>
    <row r="1489" spans="1:2">
      <c r="A1489" s="231" t="s">
        <v>2916</v>
      </c>
      <c r="B1489" s="231" t="s">
        <v>2917</v>
      </c>
    </row>
    <row r="1490" spans="1:2">
      <c r="A1490" s="231" t="s">
        <v>2918</v>
      </c>
      <c r="B1490" s="231" t="s">
        <v>2919</v>
      </c>
    </row>
    <row r="1491" spans="1:2">
      <c r="A1491" s="231" t="s">
        <v>2920</v>
      </c>
      <c r="B1491" s="231" t="s">
        <v>2921</v>
      </c>
    </row>
    <row r="1492" spans="1:2">
      <c r="A1492" s="231" t="s">
        <v>2922</v>
      </c>
      <c r="B1492" s="231" t="s">
        <v>3947</v>
      </c>
    </row>
    <row r="1493" spans="1:2">
      <c r="A1493" s="231" t="s">
        <v>2923</v>
      </c>
      <c r="B1493" s="231" t="s">
        <v>5169</v>
      </c>
    </row>
    <row r="1494" spans="1:2">
      <c r="A1494" s="231" t="s">
        <v>2924</v>
      </c>
      <c r="B1494" s="231" t="s">
        <v>2925</v>
      </c>
    </row>
    <row r="1495" spans="1:2">
      <c r="A1495" s="231" t="s">
        <v>2926</v>
      </c>
      <c r="B1495" s="231" t="s">
        <v>5170</v>
      </c>
    </row>
    <row r="1496" spans="1:2">
      <c r="A1496" s="231" t="s">
        <v>2927</v>
      </c>
      <c r="B1496" s="231" t="s">
        <v>2928</v>
      </c>
    </row>
    <row r="1497" spans="1:2">
      <c r="A1497" s="231" t="s">
        <v>2929</v>
      </c>
      <c r="B1497" s="231" t="s">
        <v>2930</v>
      </c>
    </row>
    <row r="1498" spans="1:2">
      <c r="A1498" s="231" t="s">
        <v>2936</v>
      </c>
      <c r="B1498" s="231" t="s">
        <v>2937</v>
      </c>
    </row>
    <row r="1499" spans="1:2">
      <c r="A1499" s="231" t="s">
        <v>2938</v>
      </c>
      <c r="B1499" s="231" t="s">
        <v>2939</v>
      </c>
    </row>
    <row r="1500" spans="1:2">
      <c r="A1500" s="231" t="s">
        <v>2940</v>
      </c>
      <c r="B1500" s="231" t="s">
        <v>2941</v>
      </c>
    </row>
    <row r="1501" spans="1:2">
      <c r="A1501" s="231" t="s">
        <v>2942</v>
      </c>
      <c r="B1501" s="231" t="s">
        <v>5171</v>
      </c>
    </row>
    <row r="1502" spans="1:2">
      <c r="A1502" s="231" t="s">
        <v>2943</v>
      </c>
      <c r="B1502" s="231" t="s">
        <v>2944</v>
      </c>
    </row>
    <row r="1503" spans="1:2">
      <c r="A1503" s="231" t="s">
        <v>2945</v>
      </c>
      <c r="B1503" s="231" t="s">
        <v>2946</v>
      </c>
    </row>
    <row r="1504" spans="1:2">
      <c r="A1504" s="231" t="s">
        <v>2947</v>
      </c>
      <c r="B1504" s="231" t="s">
        <v>2948</v>
      </c>
    </row>
    <row r="1505" spans="1:2">
      <c r="A1505" s="231" t="s">
        <v>2949</v>
      </c>
      <c r="B1505" s="231" t="s">
        <v>5172</v>
      </c>
    </row>
    <row r="1506" spans="1:2">
      <c r="A1506" s="231" t="s">
        <v>2950</v>
      </c>
      <c r="B1506" s="231" t="s">
        <v>5173</v>
      </c>
    </row>
    <row r="1507" spans="1:2">
      <c r="A1507" s="231" t="s">
        <v>2951</v>
      </c>
      <c r="B1507" s="231" t="s">
        <v>2952</v>
      </c>
    </row>
    <row r="1508" spans="1:2">
      <c r="A1508" s="231" t="s">
        <v>165</v>
      </c>
      <c r="B1508" s="231" t="s">
        <v>5174</v>
      </c>
    </row>
    <row r="1509" spans="1:2">
      <c r="A1509" s="231" t="s">
        <v>2953</v>
      </c>
      <c r="B1509" s="231" t="s">
        <v>2954</v>
      </c>
    </row>
    <row r="1510" spans="1:2">
      <c r="A1510" s="231" t="s">
        <v>2955</v>
      </c>
      <c r="B1510" s="231" t="s">
        <v>2956</v>
      </c>
    </row>
    <row r="1511" spans="1:2">
      <c r="A1511" s="231" t="s">
        <v>2957</v>
      </c>
      <c r="B1511" s="231" t="s">
        <v>2958</v>
      </c>
    </row>
    <row r="1512" spans="1:2">
      <c r="A1512" s="231" t="s">
        <v>2959</v>
      </c>
      <c r="B1512" s="231" t="s">
        <v>2960</v>
      </c>
    </row>
    <row r="1513" spans="1:2">
      <c r="A1513" s="231" t="s">
        <v>2961</v>
      </c>
      <c r="B1513" s="231" t="s">
        <v>5175</v>
      </c>
    </row>
    <row r="1514" spans="1:2">
      <c r="A1514" s="231" t="s">
        <v>2962</v>
      </c>
      <c r="B1514" s="231" t="s">
        <v>2963</v>
      </c>
    </row>
    <row r="1515" spans="1:2">
      <c r="A1515" s="231" t="s">
        <v>2964</v>
      </c>
      <c r="B1515" s="231" t="s">
        <v>2965</v>
      </c>
    </row>
    <row r="1516" spans="1:2">
      <c r="A1516" s="231" t="s">
        <v>2966</v>
      </c>
      <c r="B1516" s="231" t="s">
        <v>5176</v>
      </c>
    </row>
    <row r="1517" spans="1:2">
      <c r="A1517" s="231" t="s">
        <v>2967</v>
      </c>
      <c r="B1517" s="231" t="s">
        <v>2968</v>
      </c>
    </row>
    <row r="1518" spans="1:2">
      <c r="A1518" s="231" t="s">
        <v>2969</v>
      </c>
      <c r="B1518" s="231" t="s">
        <v>5177</v>
      </c>
    </row>
    <row r="1519" spans="1:2">
      <c r="A1519" s="231" t="s">
        <v>2970</v>
      </c>
      <c r="B1519" s="231" t="s">
        <v>2971</v>
      </c>
    </row>
    <row r="1520" spans="1:2">
      <c r="A1520" s="231" t="s">
        <v>2972</v>
      </c>
      <c r="B1520" s="231" t="s">
        <v>3948</v>
      </c>
    </row>
    <row r="1521" spans="1:2">
      <c r="A1521" s="231" t="s">
        <v>2973</v>
      </c>
      <c r="B1521" s="231" t="s">
        <v>5178</v>
      </c>
    </row>
    <row r="1522" spans="1:2">
      <c r="A1522" s="231" t="s">
        <v>2974</v>
      </c>
      <c r="B1522" s="231" t="s">
        <v>5179</v>
      </c>
    </row>
    <row r="1523" spans="1:2">
      <c r="A1523" s="231" t="s">
        <v>2975</v>
      </c>
      <c r="B1523" s="231" t="s">
        <v>2976</v>
      </c>
    </row>
    <row r="1524" spans="1:2">
      <c r="A1524" s="231" t="s">
        <v>2977</v>
      </c>
      <c r="B1524" s="231" t="s">
        <v>5180</v>
      </c>
    </row>
    <row r="1525" spans="1:2">
      <c r="A1525" s="231" t="s">
        <v>2978</v>
      </c>
      <c r="B1525" s="231" t="s">
        <v>2979</v>
      </c>
    </row>
    <row r="1526" spans="1:2">
      <c r="A1526" s="231" t="s">
        <v>2980</v>
      </c>
      <c r="B1526" s="231" t="s">
        <v>2981</v>
      </c>
    </row>
    <row r="1527" spans="1:2">
      <c r="A1527" s="231" t="s">
        <v>2982</v>
      </c>
      <c r="B1527" s="231" t="s">
        <v>2983</v>
      </c>
    </row>
    <row r="1528" spans="1:2">
      <c r="A1528" s="231" t="s">
        <v>2984</v>
      </c>
      <c r="B1528" s="231" t="s">
        <v>2985</v>
      </c>
    </row>
    <row r="1529" spans="1:2">
      <c r="A1529" s="231" t="s">
        <v>2986</v>
      </c>
      <c r="B1529" s="231" t="s">
        <v>5181</v>
      </c>
    </row>
    <row r="1530" spans="1:2">
      <c r="A1530" s="231" t="s">
        <v>2987</v>
      </c>
      <c r="B1530" s="231" t="s">
        <v>5182</v>
      </c>
    </row>
    <row r="1531" spans="1:2">
      <c r="A1531" s="231" t="s">
        <v>2988</v>
      </c>
      <c r="B1531" s="231" t="s">
        <v>3949</v>
      </c>
    </row>
    <row r="1532" spans="1:2">
      <c r="A1532" s="231" t="s">
        <v>2989</v>
      </c>
      <c r="B1532" s="231" t="s">
        <v>2990</v>
      </c>
    </row>
    <row r="1533" spans="1:2">
      <c r="A1533" s="231" t="s">
        <v>2991</v>
      </c>
      <c r="B1533" s="231" t="s">
        <v>5183</v>
      </c>
    </row>
    <row r="1534" spans="1:2">
      <c r="A1534" s="231" t="s">
        <v>2992</v>
      </c>
      <c r="B1534" s="231" t="s">
        <v>2993</v>
      </c>
    </row>
    <row r="1535" spans="1:2">
      <c r="A1535" s="231" t="s">
        <v>2994</v>
      </c>
      <c r="B1535" s="231" t="s">
        <v>5184</v>
      </c>
    </row>
    <row r="1536" spans="1:2">
      <c r="A1536" s="231" t="s">
        <v>2995</v>
      </c>
      <c r="B1536" s="231" t="s">
        <v>2996</v>
      </c>
    </row>
    <row r="1537" spans="1:2">
      <c r="A1537" s="231" t="s">
        <v>2997</v>
      </c>
      <c r="B1537" s="231" t="s">
        <v>2998</v>
      </c>
    </row>
    <row r="1538" spans="1:2">
      <c r="A1538" s="231" t="s">
        <v>2999</v>
      </c>
      <c r="B1538" s="231" t="s">
        <v>5185</v>
      </c>
    </row>
    <row r="1539" spans="1:2">
      <c r="A1539" s="231" t="s">
        <v>3000</v>
      </c>
      <c r="B1539" s="231" t="s">
        <v>5186</v>
      </c>
    </row>
    <row r="1540" spans="1:2">
      <c r="A1540" s="231" t="s">
        <v>3001</v>
      </c>
      <c r="B1540" s="231" t="s">
        <v>3002</v>
      </c>
    </row>
    <row r="1541" spans="1:2">
      <c r="A1541" s="231" t="s">
        <v>3003</v>
      </c>
      <c r="B1541" s="231" t="s">
        <v>3950</v>
      </c>
    </row>
    <row r="1542" spans="1:2">
      <c r="A1542" s="231" t="s">
        <v>3004</v>
      </c>
      <c r="B1542" s="231" t="s">
        <v>3005</v>
      </c>
    </row>
    <row r="1543" spans="1:2">
      <c r="A1543" s="231" t="s">
        <v>3006</v>
      </c>
      <c r="B1543" s="231" t="s">
        <v>5187</v>
      </c>
    </row>
    <row r="1544" spans="1:2">
      <c r="A1544" s="231" t="s">
        <v>3007</v>
      </c>
      <c r="B1544" s="231" t="s">
        <v>5188</v>
      </c>
    </row>
    <row r="1545" spans="1:2">
      <c r="A1545" s="231" t="s">
        <v>3008</v>
      </c>
      <c r="B1545" s="231" t="s">
        <v>3009</v>
      </c>
    </row>
    <row r="1546" spans="1:2">
      <c r="A1546" s="231" t="s">
        <v>3010</v>
      </c>
      <c r="B1546" s="231" t="s">
        <v>5189</v>
      </c>
    </row>
    <row r="1547" spans="1:2">
      <c r="A1547" s="231" t="s">
        <v>3011</v>
      </c>
      <c r="B1547" s="231" t="s">
        <v>3012</v>
      </c>
    </row>
    <row r="1548" spans="1:2">
      <c r="A1548" s="231" t="s">
        <v>3013</v>
      </c>
      <c r="B1548" s="231" t="s">
        <v>5190</v>
      </c>
    </row>
    <row r="1549" spans="1:2">
      <c r="A1549" s="231" t="s">
        <v>3014</v>
      </c>
      <c r="B1549" s="231" t="s">
        <v>3015</v>
      </c>
    </row>
    <row r="1550" spans="1:2">
      <c r="A1550" s="231" t="s">
        <v>3016</v>
      </c>
      <c r="B1550" s="231" t="s">
        <v>3017</v>
      </c>
    </row>
    <row r="1551" spans="1:2">
      <c r="A1551" s="231" t="s">
        <v>3018</v>
      </c>
      <c r="B1551" s="231" t="s">
        <v>3019</v>
      </c>
    </row>
    <row r="1552" spans="1:2">
      <c r="A1552" s="231" t="s">
        <v>3020</v>
      </c>
      <c r="B1552" s="231" t="s">
        <v>3021</v>
      </c>
    </row>
    <row r="1553" spans="1:2">
      <c r="A1553" s="231" t="s">
        <v>3022</v>
      </c>
      <c r="B1553" s="231" t="s">
        <v>3023</v>
      </c>
    </row>
    <row r="1554" spans="1:2">
      <c r="A1554" s="231" t="s">
        <v>3024</v>
      </c>
      <c r="B1554" s="231" t="s">
        <v>3025</v>
      </c>
    </row>
    <row r="1555" spans="1:2">
      <c r="A1555" s="231" t="s">
        <v>3026</v>
      </c>
      <c r="B1555" s="231" t="s">
        <v>3027</v>
      </c>
    </row>
    <row r="1556" spans="1:2">
      <c r="A1556" s="231" t="s">
        <v>3028</v>
      </c>
      <c r="B1556" s="231" t="s">
        <v>3029</v>
      </c>
    </row>
    <row r="1557" spans="1:2">
      <c r="A1557" s="231" t="s">
        <v>3030</v>
      </c>
      <c r="B1557" s="231" t="s">
        <v>5191</v>
      </c>
    </row>
    <row r="1558" spans="1:2">
      <c r="A1558" s="231" t="s">
        <v>3031</v>
      </c>
      <c r="B1558" s="231" t="s">
        <v>3032</v>
      </c>
    </row>
    <row r="1559" spans="1:2">
      <c r="A1559" s="231" t="s">
        <v>3033</v>
      </c>
      <c r="B1559" s="231" t="s">
        <v>3034</v>
      </c>
    </row>
    <row r="1560" spans="1:2">
      <c r="A1560" s="231" t="s">
        <v>3035</v>
      </c>
      <c r="B1560" s="231" t="s">
        <v>5192</v>
      </c>
    </row>
    <row r="1561" spans="1:2">
      <c r="A1561" s="231" t="s">
        <v>3036</v>
      </c>
      <c r="B1561" s="231" t="s">
        <v>3037</v>
      </c>
    </row>
    <row r="1562" spans="1:2">
      <c r="A1562" s="231" t="s">
        <v>3038</v>
      </c>
      <c r="B1562" s="231" t="s">
        <v>3039</v>
      </c>
    </row>
    <row r="1563" spans="1:2">
      <c r="A1563" s="231" t="s">
        <v>3040</v>
      </c>
      <c r="B1563" s="231" t="s">
        <v>3041</v>
      </c>
    </row>
    <row r="1564" spans="1:2">
      <c r="A1564" s="231" t="s">
        <v>3042</v>
      </c>
      <c r="B1564" s="231" t="s">
        <v>3043</v>
      </c>
    </row>
    <row r="1565" spans="1:2">
      <c r="A1565" s="231" t="s">
        <v>3044</v>
      </c>
      <c r="B1565" s="231" t="s">
        <v>3045</v>
      </c>
    </row>
    <row r="1566" spans="1:2">
      <c r="A1566" s="231" t="s">
        <v>3046</v>
      </c>
      <c r="B1566" s="231" t="s">
        <v>3951</v>
      </c>
    </row>
    <row r="1567" spans="1:2">
      <c r="A1567" s="231" t="s">
        <v>3047</v>
      </c>
      <c r="B1567" s="231" t="s">
        <v>5193</v>
      </c>
    </row>
    <row r="1568" spans="1:2">
      <c r="A1568" s="231" t="s">
        <v>3048</v>
      </c>
      <c r="B1568" s="231" t="s">
        <v>5194</v>
      </c>
    </row>
    <row r="1569" spans="1:2">
      <c r="A1569" s="231" t="s">
        <v>3049</v>
      </c>
      <c r="B1569" s="231" t="s">
        <v>3050</v>
      </c>
    </row>
    <row r="1570" spans="1:2">
      <c r="A1570" s="231" t="s">
        <v>3051</v>
      </c>
      <c r="B1570" s="231" t="s">
        <v>3952</v>
      </c>
    </row>
    <row r="1571" spans="1:2">
      <c r="A1571" s="231" t="s">
        <v>3052</v>
      </c>
      <c r="B1571" s="231" t="s">
        <v>3053</v>
      </c>
    </row>
    <row r="1572" spans="1:2">
      <c r="A1572" s="231" t="s">
        <v>3054</v>
      </c>
      <c r="B1572" s="231" t="s">
        <v>3953</v>
      </c>
    </row>
    <row r="1573" spans="1:2">
      <c r="A1573" s="231" t="s">
        <v>3055</v>
      </c>
      <c r="B1573" s="231" t="s">
        <v>3954</v>
      </c>
    </row>
    <row r="1574" spans="1:2">
      <c r="A1574" s="231" t="s">
        <v>3056</v>
      </c>
      <c r="B1574" s="231" t="s">
        <v>3057</v>
      </c>
    </row>
    <row r="1575" spans="1:2">
      <c r="A1575" s="231" t="s">
        <v>3058</v>
      </c>
      <c r="B1575" s="231" t="s">
        <v>5195</v>
      </c>
    </row>
    <row r="1576" spans="1:2">
      <c r="A1576" s="231" t="s">
        <v>3059</v>
      </c>
      <c r="B1576" s="231" t="s">
        <v>3955</v>
      </c>
    </row>
    <row r="1577" spans="1:2">
      <c r="A1577" s="231" t="s">
        <v>3060</v>
      </c>
      <c r="B1577" s="231" t="s">
        <v>3061</v>
      </c>
    </row>
    <row r="1578" spans="1:2">
      <c r="A1578" s="231" t="s">
        <v>3062</v>
      </c>
      <c r="B1578" s="231" t="s">
        <v>3063</v>
      </c>
    </row>
    <row r="1579" spans="1:2">
      <c r="A1579" s="231" t="s">
        <v>3064</v>
      </c>
      <c r="B1579" s="231" t="s">
        <v>5196</v>
      </c>
    </row>
    <row r="1580" spans="1:2">
      <c r="A1580" s="231" t="s">
        <v>3065</v>
      </c>
      <c r="B1580" s="231" t="s">
        <v>3066</v>
      </c>
    </row>
    <row r="1581" spans="1:2">
      <c r="A1581" s="231" t="s">
        <v>3067</v>
      </c>
      <c r="B1581" s="231" t="s">
        <v>5197</v>
      </c>
    </row>
    <row r="1582" spans="1:2">
      <c r="A1582" s="231" t="s">
        <v>3068</v>
      </c>
      <c r="B1582" s="231" t="s">
        <v>3956</v>
      </c>
    </row>
    <row r="1583" spans="1:2">
      <c r="A1583" s="231" t="s">
        <v>3069</v>
      </c>
      <c r="B1583" s="231" t="s">
        <v>5198</v>
      </c>
    </row>
    <row r="1584" spans="1:2">
      <c r="A1584" s="231" t="s">
        <v>3070</v>
      </c>
      <c r="B1584" s="231" t="s">
        <v>3071</v>
      </c>
    </row>
    <row r="1585" spans="1:2">
      <c r="A1585" s="231" t="s">
        <v>3072</v>
      </c>
      <c r="B1585" s="231" t="s">
        <v>5199</v>
      </c>
    </row>
    <row r="1586" spans="1:2">
      <c r="A1586" s="231" t="s">
        <v>3073</v>
      </c>
      <c r="B1586" s="231" t="s">
        <v>3074</v>
      </c>
    </row>
    <row r="1587" spans="1:2">
      <c r="A1587" s="231" t="s">
        <v>3075</v>
      </c>
      <c r="B1587" s="231" t="s">
        <v>3076</v>
      </c>
    </row>
    <row r="1588" spans="1:2">
      <c r="A1588" s="231" t="s">
        <v>3077</v>
      </c>
      <c r="B1588" s="231" t="s">
        <v>5200</v>
      </c>
    </row>
    <row r="1589" spans="1:2">
      <c r="A1589" s="231" t="s">
        <v>3078</v>
      </c>
      <c r="B1589" s="231" t="s">
        <v>5201</v>
      </c>
    </row>
    <row r="1590" spans="1:2">
      <c r="A1590" s="231" t="s">
        <v>3079</v>
      </c>
      <c r="B1590" s="231" t="s">
        <v>3080</v>
      </c>
    </row>
    <row r="1591" spans="1:2">
      <c r="A1591" s="231" t="s">
        <v>3081</v>
      </c>
      <c r="B1591" s="231" t="s">
        <v>5202</v>
      </c>
    </row>
    <row r="1592" spans="1:2">
      <c r="A1592" s="231" t="s">
        <v>3082</v>
      </c>
      <c r="B1592" s="231" t="s">
        <v>5203</v>
      </c>
    </row>
    <row r="1593" spans="1:2">
      <c r="A1593" s="231" t="s">
        <v>3083</v>
      </c>
      <c r="B1593" s="231" t="s">
        <v>3084</v>
      </c>
    </row>
    <row r="1594" spans="1:2">
      <c r="A1594" s="231" t="s">
        <v>3085</v>
      </c>
      <c r="B1594" s="231" t="s">
        <v>5204</v>
      </c>
    </row>
    <row r="1595" spans="1:2">
      <c r="A1595" s="231" t="s">
        <v>3086</v>
      </c>
      <c r="B1595" s="231" t="s">
        <v>3087</v>
      </c>
    </row>
    <row r="1596" spans="1:2">
      <c r="A1596" s="231" t="s">
        <v>3088</v>
      </c>
      <c r="B1596" s="231" t="s">
        <v>5205</v>
      </c>
    </row>
    <row r="1597" spans="1:2">
      <c r="A1597" s="231" t="s">
        <v>3089</v>
      </c>
      <c r="B1597" s="231" t="s">
        <v>5206</v>
      </c>
    </row>
    <row r="1598" spans="1:2">
      <c r="A1598" s="231" t="s">
        <v>3090</v>
      </c>
      <c r="B1598" s="231" t="s">
        <v>3091</v>
      </c>
    </row>
    <row r="1599" spans="1:2">
      <c r="A1599" s="231" t="s">
        <v>3092</v>
      </c>
      <c r="B1599" s="231" t="s">
        <v>3093</v>
      </c>
    </row>
    <row r="1600" spans="1:2">
      <c r="A1600" s="231" t="s">
        <v>3094</v>
      </c>
      <c r="B1600" s="231" t="s">
        <v>3095</v>
      </c>
    </row>
    <row r="1601" spans="1:2">
      <c r="A1601" s="231" t="s">
        <v>3096</v>
      </c>
      <c r="B1601" s="231" t="s">
        <v>3097</v>
      </c>
    </row>
    <row r="1602" spans="1:2">
      <c r="A1602" s="231" t="s">
        <v>3098</v>
      </c>
      <c r="B1602" s="231" t="s">
        <v>5207</v>
      </c>
    </row>
    <row r="1603" spans="1:2">
      <c r="A1603" s="231" t="s">
        <v>3099</v>
      </c>
      <c r="B1603" s="231" t="s">
        <v>5208</v>
      </c>
    </row>
    <row r="1604" spans="1:2">
      <c r="A1604" s="231" t="s">
        <v>3100</v>
      </c>
      <c r="B1604" s="231" t="s">
        <v>3101</v>
      </c>
    </row>
    <row r="1605" spans="1:2">
      <c r="A1605" s="231" t="s">
        <v>3102</v>
      </c>
      <c r="B1605" s="231" t="s">
        <v>3103</v>
      </c>
    </row>
    <row r="1606" spans="1:2">
      <c r="A1606" s="231" t="s">
        <v>3104</v>
      </c>
      <c r="B1606" s="231" t="s">
        <v>3105</v>
      </c>
    </row>
    <row r="1607" spans="1:2">
      <c r="A1607" s="231" t="s">
        <v>3106</v>
      </c>
      <c r="B1607" s="231" t="s">
        <v>3107</v>
      </c>
    </row>
    <row r="1608" spans="1:2">
      <c r="A1608" s="231" t="s">
        <v>3108</v>
      </c>
      <c r="B1608" s="231" t="s">
        <v>3109</v>
      </c>
    </row>
    <row r="1609" spans="1:2">
      <c r="A1609" s="231" t="s">
        <v>3110</v>
      </c>
      <c r="B1609" s="231" t="s">
        <v>5209</v>
      </c>
    </row>
    <row r="1610" spans="1:2">
      <c r="A1610" s="231" t="s">
        <v>3111</v>
      </c>
      <c r="B1610" s="231" t="s">
        <v>5210</v>
      </c>
    </row>
    <row r="1611" spans="1:2">
      <c r="A1611" s="231" t="s">
        <v>3112</v>
      </c>
      <c r="B1611" s="231" t="s">
        <v>3113</v>
      </c>
    </row>
    <row r="1612" spans="1:2">
      <c r="A1612" s="231" t="s">
        <v>3114</v>
      </c>
      <c r="B1612" s="231" t="s">
        <v>3957</v>
      </c>
    </row>
    <row r="1613" spans="1:2">
      <c r="A1613" s="231" t="s">
        <v>3115</v>
      </c>
      <c r="B1613" s="231" t="s">
        <v>5211</v>
      </c>
    </row>
    <row r="1614" spans="1:2">
      <c r="A1614" s="231" t="s">
        <v>3116</v>
      </c>
      <c r="B1614" s="231" t="s">
        <v>3958</v>
      </c>
    </row>
    <row r="1615" spans="1:2">
      <c r="A1615" s="231" t="s">
        <v>3117</v>
      </c>
      <c r="B1615" s="231" t="s">
        <v>3959</v>
      </c>
    </row>
    <row r="1616" spans="1:2">
      <c r="A1616" s="231" t="s">
        <v>3118</v>
      </c>
      <c r="B1616" s="231" t="s">
        <v>3960</v>
      </c>
    </row>
    <row r="1617" spans="1:2">
      <c r="A1617" s="231" t="s">
        <v>3119</v>
      </c>
      <c r="B1617" s="231" t="s">
        <v>3961</v>
      </c>
    </row>
    <row r="1618" spans="1:2">
      <c r="A1618" s="231" t="s">
        <v>3120</v>
      </c>
      <c r="B1618" s="231" t="s">
        <v>3962</v>
      </c>
    </row>
    <row r="1619" spans="1:2">
      <c r="A1619" s="231" t="s">
        <v>3121</v>
      </c>
      <c r="B1619" s="231" t="s">
        <v>3963</v>
      </c>
    </row>
    <row r="1620" spans="1:2">
      <c r="A1620" s="231" t="s">
        <v>3122</v>
      </c>
      <c r="B1620" s="231" t="s">
        <v>3964</v>
      </c>
    </row>
    <row r="1621" spans="1:2">
      <c r="A1621" s="231" t="s">
        <v>3123</v>
      </c>
      <c r="B1621" s="231" t="s">
        <v>3965</v>
      </c>
    </row>
    <row r="1622" spans="1:2">
      <c r="A1622" s="231" t="s">
        <v>3124</v>
      </c>
      <c r="B1622" s="231" t="s">
        <v>5212</v>
      </c>
    </row>
    <row r="1623" spans="1:2">
      <c r="A1623" s="231" t="s">
        <v>3125</v>
      </c>
      <c r="B1623" s="231" t="s">
        <v>5213</v>
      </c>
    </row>
    <row r="1624" spans="1:2">
      <c r="A1624" s="231" t="s">
        <v>3126</v>
      </c>
      <c r="B1624" s="231" t="s">
        <v>3127</v>
      </c>
    </row>
    <row r="1625" spans="1:2">
      <c r="A1625" s="231" t="s">
        <v>3128</v>
      </c>
      <c r="B1625" s="231" t="s">
        <v>5214</v>
      </c>
    </row>
    <row r="1626" spans="1:2">
      <c r="A1626" s="231" t="s">
        <v>3129</v>
      </c>
      <c r="B1626" s="231" t="s">
        <v>5215</v>
      </c>
    </row>
    <row r="1627" spans="1:2">
      <c r="A1627" s="231" t="s">
        <v>3130</v>
      </c>
      <c r="B1627" s="231" t="s">
        <v>5216</v>
      </c>
    </row>
    <row r="1628" spans="1:2">
      <c r="A1628" s="231" t="s">
        <v>3131</v>
      </c>
      <c r="B1628" s="231" t="s">
        <v>5217</v>
      </c>
    </row>
    <row r="1629" spans="1:2">
      <c r="A1629" s="231" t="s">
        <v>3132</v>
      </c>
      <c r="B1629" s="231" t="s">
        <v>3133</v>
      </c>
    </row>
    <row r="1630" spans="1:2">
      <c r="A1630" s="231" t="s">
        <v>3134</v>
      </c>
      <c r="B1630" s="231" t="s">
        <v>5218</v>
      </c>
    </row>
    <row r="1631" spans="1:2">
      <c r="A1631" s="231" t="s">
        <v>3135</v>
      </c>
      <c r="B1631" s="231" t="s">
        <v>3136</v>
      </c>
    </row>
    <row r="1632" spans="1:2">
      <c r="A1632" s="231" t="s">
        <v>3137</v>
      </c>
      <c r="B1632" s="231" t="s">
        <v>3966</v>
      </c>
    </row>
    <row r="1633" spans="1:2">
      <c r="A1633" s="231" t="s">
        <v>3138</v>
      </c>
      <c r="B1633" s="231" t="s">
        <v>3139</v>
      </c>
    </row>
    <row r="1634" spans="1:2">
      <c r="A1634" s="231" t="s">
        <v>3140</v>
      </c>
      <c r="B1634" s="231" t="s">
        <v>3141</v>
      </c>
    </row>
    <row r="1635" spans="1:2">
      <c r="A1635" s="231" t="s">
        <v>3142</v>
      </c>
      <c r="B1635" s="231" t="s">
        <v>3143</v>
      </c>
    </row>
    <row r="1636" spans="1:2">
      <c r="A1636" s="231" t="s">
        <v>3144</v>
      </c>
      <c r="B1636" s="231" t="s">
        <v>3145</v>
      </c>
    </row>
    <row r="1637" spans="1:2">
      <c r="A1637" s="231" t="s">
        <v>3146</v>
      </c>
      <c r="B1637" s="231" t="s">
        <v>3147</v>
      </c>
    </row>
    <row r="1638" spans="1:2">
      <c r="A1638" s="231" t="s">
        <v>3148</v>
      </c>
      <c r="B1638" s="231" t="s">
        <v>3149</v>
      </c>
    </row>
    <row r="1639" spans="1:2">
      <c r="A1639" s="231" t="s">
        <v>3150</v>
      </c>
      <c r="B1639" s="231" t="s">
        <v>3151</v>
      </c>
    </row>
    <row r="1640" spans="1:2">
      <c r="A1640" s="231" t="s">
        <v>3152</v>
      </c>
      <c r="B1640" s="231" t="s">
        <v>3153</v>
      </c>
    </row>
    <row r="1641" spans="1:2">
      <c r="A1641" s="231" t="s">
        <v>3154</v>
      </c>
      <c r="B1641" s="231" t="s">
        <v>3155</v>
      </c>
    </row>
    <row r="1642" spans="1:2">
      <c r="A1642" s="231" t="s">
        <v>4774</v>
      </c>
      <c r="B1642" s="231" t="s">
        <v>4775</v>
      </c>
    </row>
    <row r="1643" spans="1:2">
      <c r="A1643" s="231" t="s">
        <v>3156</v>
      </c>
      <c r="B1643" s="231" t="s">
        <v>3967</v>
      </c>
    </row>
    <row r="1644" spans="1:2">
      <c r="A1644" s="231" t="s">
        <v>3157</v>
      </c>
      <c r="B1644" s="231" t="s">
        <v>3158</v>
      </c>
    </row>
    <row r="1645" spans="1:2">
      <c r="A1645" s="231" t="s">
        <v>3159</v>
      </c>
      <c r="B1645" s="231" t="s">
        <v>3160</v>
      </c>
    </row>
    <row r="1646" spans="1:2">
      <c r="A1646" s="231" t="s">
        <v>3161</v>
      </c>
      <c r="B1646" s="231" t="s">
        <v>5219</v>
      </c>
    </row>
    <row r="1647" spans="1:2">
      <c r="A1647" s="231" t="s">
        <v>3162</v>
      </c>
      <c r="B1647" s="231" t="s">
        <v>3163</v>
      </c>
    </row>
    <row r="1648" spans="1:2">
      <c r="A1648" s="231" t="s">
        <v>3164</v>
      </c>
      <c r="B1648" s="231" t="s">
        <v>3968</v>
      </c>
    </row>
    <row r="1649" spans="1:2">
      <c r="A1649" s="231" t="s">
        <v>3165</v>
      </c>
      <c r="B1649" s="231" t="s">
        <v>3166</v>
      </c>
    </row>
    <row r="1650" spans="1:2">
      <c r="A1650" s="231" t="s">
        <v>3167</v>
      </c>
      <c r="B1650" s="231" t="s">
        <v>5220</v>
      </c>
    </row>
    <row r="1651" spans="1:2">
      <c r="A1651" s="231" t="s">
        <v>3168</v>
      </c>
      <c r="B1651" s="231" t="s">
        <v>3169</v>
      </c>
    </row>
    <row r="1652" spans="1:2">
      <c r="A1652" s="231" t="s">
        <v>3170</v>
      </c>
      <c r="B1652" s="231" t="s">
        <v>5221</v>
      </c>
    </row>
    <row r="1653" spans="1:2">
      <c r="A1653" s="231" t="s">
        <v>3171</v>
      </c>
      <c r="B1653" s="231" t="s">
        <v>3969</v>
      </c>
    </row>
    <row r="1654" spans="1:2">
      <c r="A1654" s="231" t="s">
        <v>3172</v>
      </c>
      <c r="B1654" s="231" t="s">
        <v>3173</v>
      </c>
    </row>
    <row r="1655" spans="1:2">
      <c r="A1655" s="231" t="s">
        <v>3174</v>
      </c>
      <c r="B1655" s="231" t="s">
        <v>3175</v>
      </c>
    </row>
    <row r="1656" spans="1:2">
      <c r="A1656" s="231" t="s">
        <v>3176</v>
      </c>
      <c r="B1656" s="231" t="s">
        <v>3177</v>
      </c>
    </row>
    <row r="1657" spans="1:2">
      <c r="A1657" s="231" t="s">
        <v>3178</v>
      </c>
      <c r="B1657" s="231" t="s">
        <v>3179</v>
      </c>
    </row>
    <row r="1658" spans="1:2">
      <c r="A1658" s="231" t="s">
        <v>3180</v>
      </c>
      <c r="B1658" s="231" t="s">
        <v>3181</v>
      </c>
    </row>
    <row r="1659" spans="1:2">
      <c r="A1659" s="231" t="s">
        <v>3182</v>
      </c>
      <c r="B1659" s="231" t="s">
        <v>3183</v>
      </c>
    </row>
    <row r="1660" spans="1:2">
      <c r="A1660" s="231" t="s">
        <v>3184</v>
      </c>
      <c r="B1660" s="231" t="s">
        <v>3185</v>
      </c>
    </row>
    <row r="1661" spans="1:2">
      <c r="A1661" s="231" t="s">
        <v>3186</v>
      </c>
      <c r="B1661" s="231" t="s">
        <v>3187</v>
      </c>
    </row>
    <row r="1662" spans="1:2">
      <c r="A1662" s="231" t="s">
        <v>3188</v>
      </c>
      <c r="B1662" s="231" t="s">
        <v>3189</v>
      </c>
    </row>
    <row r="1663" spans="1:2">
      <c r="A1663" s="231" t="s">
        <v>3190</v>
      </c>
      <c r="B1663" s="231" t="s">
        <v>3191</v>
      </c>
    </row>
    <row r="1664" spans="1:2">
      <c r="A1664" s="231" t="s">
        <v>3192</v>
      </c>
      <c r="B1664" s="231" t="s">
        <v>3193</v>
      </c>
    </row>
    <row r="1665" spans="1:2">
      <c r="A1665" s="231" t="s">
        <v>3194</v>
      </c>
      <c r="B1665" s="231" t="s">
        <v>3195</v>
      </c>
    </row>
    <row r="1666" spans="1:2">
      <c r="A1666" s="231" t="s">
        <v>3196</v>
      </c>
      <c r="B1666" s="231" t="s">
        <v>3197</v>
      </c>
    </row>
    <row r="1667" spans="1:2">
      <c r="A1667" s="231" t="s">
        <v>3198</v>
      </c>
      <c r="B1667" s="231" t="s">
        <v>3199</v>
      </c>
    </row>
    <row r="1668" spans="1:2">
      <c r="A1668" s="231" t="s">
        <v>3200</v>
      </c>
      <c r="B1668" s="231" t="s">
        <v>3201</v>
      </c>
    </row>
    <row r="1669" spans="1:2">
      <c r="A1669" s="231" t="s">
        <v>3202</v>
      </c>
      <c r="B1669" s="231" t="s">
        <v>3203</v>
      </c>
    </row>
    <row r="1670" spans="1:2">
      <c r="A1670" s="231" t="s">
        <v>3204</v>
      </c>
      <c r="B1670" s="231" t="s">
        <v>3205</v>
      </c>
    </row>
    <row r="1671" spans="1:2">
      <c r="A1671" s="231" t="s">
        <v>3206</v>
      </c>
      <c r="B1671" s="231" t="s">
        <v>3207</v>
      </c>
    </row>
    <row r="1672" spans="1:2">
      <c r="A1672" s="231" t="s">
        <v>3208</v>
      </c>
      <c r="B1672" s="231" t="s">
        <v>3209</v>
      </c>
    </row>
    <row r="1673" spans="1:2">
      <c r="A1673" s="231" t="s">
        <v>3210</v>
      </c>
      <c r="B1673" s="231" t="s">
        <v>3211</v>
      </c>
    </row>
    <row r="1674" spans="1:2">
      <c r="A1674" s="231" t="s">
        <v>3212</v>
      </c>
      <c r="B1674" s="231" t="s">
        <v>3213</v>
      </c>
    </row>
    <row r="1675" spans="1:2">
      <c r="A1675" s="231" t="s">
        <v>3214</v>
      </c>
      <c r="B1675" s="231" t="s">
        <v>3215</v>
      </c>
    </row>
    <row r="1676" spans="1:2">
      <c r="A1676" s="231" t="s">
        <v>3216</v>
      </c>
      <c r="B1676" s="231" t="s">
        <v>3217</v>
      </c>
    </row>
    <row r="1677" spans="1:2">
      <c r="A1677" s="231" t="s">
        <v>3218</v>
      </c>
      <c r="B1677" s="231" t="s">
        <v>3219</v>
      </c>
    </row>
    <row r="1678" spans="1:2">
      <c r="A1678" s="231" t="s">
        <v>3220</v>
      </c>
      <c r="B1678" s="231" t="s">
        <v>3221</v>
      </c>
    </row>
    <row r="1679" spans="1:2">
      <c r="A1679" s="231" t="s">
        <v>3222</v>
      </c>
      <c r="B1679" s="231" t="s">
        <v>3223</v>
      </c>
    </row>
    <row r="1680" spans="1:2">
      <c r="A1680" s="231" t="s">
        <v>3224</v>
      </c>
      <c r="B1680" s="231" t="s">
        <v>3225</v>
      </c>
    </row>
    <row r="1681" spans="1:2">
      <c r="A1681" s="231" t="s">
        <v>3226</v>
      </c>
      <c r="B1681" s="231" t="s">
        <v>3227</v>
      </c>
    </row>
    <row r="1682" spans="1:2">
      <c r="A1682" s="231" t="s">
        <v>3228</v>
      </c>
      <c r="B1682" s="231" t="s">
        <v>3229</v>
      </c>
    </row>
    <row r="1683" spans="1:2">
      <c r="A1683" s="231" t="s">
        <v>3230</v>
      </c>
      <c r="B1683" s="231" t="s">
        <v>3231</v>
      </c>
    </row>
    <row r="1684" spans="1:2">
      <c r="A1684" s="231" t="s">
        <v>3232</v>
      </c>
      <c r="B1684" s="231" t="s">
        <v>3233</v>
      </c>
    </row>
    <row r="1685" spans="1:2">
      <c r="A1685" s="231" t="s">
        <v>3234</v>
      </c>
      <c r="B1685" s="231" t="s">
        <v>3235</v>
      </c>
    </row>
    <row r="1686" spans="1:2">
      <c r="A1686" s="231" t="s">
        <v>3236</v>
      </c>
      <c r="B1686" s="231" t="s">
        <v>3237</v>
      </c>
    </row>
    <row r="1687" spans="1:2">
      <c r="A1687" s="231" t="s">
        <v>3238</v>
      </c>
      <c r="B1687" s="231" t="s">
        <v>3239</v>
      </c>
    </row>
    <row r="1688" spans="1:2">
      <c r="A1688" s="231" t="s">
        <v>3593</v>
      </c>
      <c r="B1688" s="231" t="s">
        <v>1934</v>
      </c>
    </row>
    <row r="1689" spans="1:2">
      <c r="A1689" s="231" t="s">
        <v>3594</v>
      </c>
      <c r="B1689" s="231" t="s">
        <v>3595</v>
      </c>
    </row>
    <row r="1690" spans="1:2">
      <c r="A1690" s="231" t="s">
        <v>3596</v>
      </c>
      <c r="B1690" s="231" t="s">
        <v>1606</v>
      </c>
    </row>
    <row r="1691" spans="1:2">
      <c r="A1691" s="231" t="s">
        <v>3597</v>
      </c>
      <c r="B1691" s="231" t="s">
        <v>1736</v>
      </c>
    </row>
    <row r="1692" spans="1:2">
      <c r="A1692" s="231" t="s">
        <v>3763</v>
      </c>
      <c r="B1692" s="231" t="s">
        <v>3764</v>
      </c>
    </row>
    <row r="1693" spans="1:2">
      <c r="A1693" s="231" t="s">
        <v>3824</v>
      </c>
      <c r="B1693" s="231" t="s">
        <v>3825</v>
      </c>
    </row>
    <row r="1694" spans="1:2">
      <c r="A1694" s="231" t="s">
        <v>4134</v>
      </c>
      <c r="B1694" s="231" t="s">
        <v>1669</v>
      </c>
    </row>
    <row r="1695" spans="1:2">
      <c r="A1695" s="231" t="s">
        <v>3826</v>
      </c>
      <c r="B1695" s="231" t="s">
        <v>1856</v>
      </c>
    </row>
    <row r="1696" spans="1:2">
      <c r="A1696" s="231" t="s">
        <v>3970</v>
      </c>
      <c r="B1696" s="231" t="s">
        <v>3971</v>
      </c>
    </row>
    <row r="1697" spans="1:2">
      <c r="A1697" s="231" t="s">
        <v>3972</v>
      </c>
      <c r="B1697" s="231" t="s">
        <v>3973</v>
      </c>
    </row>
    <row r="1698" spans="1:2">
      <c r="A1698" s="231" t="s">
        <v>4135</v>
      </c>
      <c r="B1698" s="231" t="s">
        <v>1954</v>
      </c>
    </row>
    <row r="1699" spans="1:2">
      <c r="A1699" s="231" t="s">
        <v>4136</v>
      </c>
      <c r="B1699" s="231" t="s">
        <v>1571</v>
      </c>
    </row>
    <row r="1700" spans="1:2">
      <c r="A1700" s="231" t="s">
        <v>4137</v>
      </c>
      <c r="B1700" s="231" t="s">
        <v>4138</v>
      </c>
    </row>
    <row r="1701" spans="1:2">
      <c r="A1701" s="231" t="s">
        <v>4776</v>
      </c>
      <c r="B1701" s="231" t="s">
        <v>5222</v>
      </c>
    </row>
    <row r="1702" spans="1:2">
      <c r="A1702" s="231" t="s">
        <v>3240</v>
      </c>
      <c r="B1702" s="231" t="s">
        <v>3974</v>
      </c>
    </row>
    <row r="1703" spans="1:2">
      <c r="A1703" s="231" t="s">
        <v>3241</v>
      </c>
      <c r="B1703" s="231" t="s">
        <v>3242</v>
      </c>
    </row>
    <row r="1704" spans="1:2">
      <c r="A1704" s="231" t="s">
        <v>3243</v>
      </c>
      <c r="B1704" s="231" t="s">
        <v>3975</v>
      </c>
    </row>
    <row r="1705" spans="1:2">
      <c r="A1705" s="231" t="s">
        <v>3244</v>
      </c>
      <c r="B1705" s="231" t="s">
        <v>3245</v>
      </c>
    </row>
    <row r="1706" spans="1:2">
      <c r="A1706" s="231" t="s">
        <v>3246</v>
      </c>
      <c r="B1706" s="231" t="s">
        <v>3247</v>
      </c>
    </row>
    <row r="1707" spans="1:2">
      <c r="A1707" s="231" t="s">
        <v>3248</v>
      </c>
      <c r="B1707" s="231" t="s">
        <v>3249</v>
      </c>
    </row>
    <row r="1708" spans="1:2">
      <c r="A1708" s="231" t="s">
        <v>3250</v>
      </c>
      <c r="B1708" s="231" t="s">
        <v>5223</v>
      </c>
    </row>
    <row r="1709" spans="1:2">
      <c r="A1709" s="231" t="s">
        <v>3251</v>
      </c>
      <c r="B1709" s="231" t="s">
        <v>3252</v>
      </c>
    </row>
    <row r="1710" spans="1:2">
      <c r="A1710" s="231" t="s">
        <v>3253</v>
      </c>
      <c r="B1710" s="231" t="s">
        <v>3976</v>
      </c>
    </row>
    <row r="1711" spans="1:2">
      <c r="A1711" s="231" t="s">
        <v>3254</v>
      </c>
      <c r="B1711" s="231" t="s">
        <v>3255</v>
      </c>
    </row>
    <row r="1712" spans="1:2">
      <c r="A1712" s="231" t="s">
        <v>3256</v>
      </c>
      <c r="B1712" s="231" t="s">
        <v>3257</v>
      </c>
    </row>
    <row r="1713" spans="1:2">
      <c r="A1713" s="231" t="s">
        <v>3258</v>
      </c>
      <c r="B1713" s="231" t="s">
        <v>3259</v>
      </c>
    </row>
    <row r="1714" spans="1:2">
      <c r="A1714" s="231" t="s">
        <v>3260</v>
      </c>
      <c r="B1714" s="231" t="s">
        <v>5224</v>
      </c>
    </row>
    <row r="1715" spans="1:2">
      <c r="A1715" s="231" t="s">
        <v>3261</v>
      </c>
      <c r="B1715" s="231" t="s">
        <v>3262</v>
      </c>
    </row>
    <row r="1716" spans="1:2">
      <c r="A1716" s="231" t="s">
        <v>3263</v>
      </c>
      <c r="B1716" s="231" t="s">
        <v>3264</v>
      </c>
    </row>
    <row r="1717" spans="1:2">
      <c r="A1717" s="231" t="s">
        <v>3265</v>
      </c>
      <c r="B1717" s="231" t="s">
        <v>3977</v>
      </c>
    </row>
    <row r="1718" spans="1:2">
      <c r="A1718" s="231" t="s">
        <v>3266</v>
      </c>
      <c r="B1718" s="231" t="s">
        <v>3267</v>
      </c>
    </row>
    <row r="1719" spans="1:2">
      <c r="A1719" s="231" t="s">
        <v>3268</v>
      </c>
      <c r="B1719" s="231" t="s">
        <v>3269</v>
      </c>
    </row>
    <row r="1720" spans="1:2">
      <c r="A1720" s="231" t="s">
        <v>3270</v>
      </c>
      <c r="B1720" s="231" t="s">
        <v>3271</v>
      </c>
    </row>
    <row r="1721" spans="1:2">
      <c r="A1721" s="231" t="s">
        <v>3272</v>
      </c>
      <c r="B1721" s="231" t="s">
        <v>3273</v>
      </c>
    </row>
    <row r="1722" spans="1:2">
      <c r="A1722" s="231" t="s">
        <v>3274</v>
      </c>
      <c r="B1722" s="231" t="s">
        <v>3275</v>
      </c>
    </row>
    <row r="1723" spans="1:2">
      <c r="A1723" s="231" t="s">
        <v>3276</v>
      </c>
      <c r="B1723" s="231" t="s">
        <v>3277</v>
      </c>
    </row>
    <row r="1724" spans="1:2">
      <c r="A1724" s="231" t="s">
        <v>3278</v>
      </c>
      <c r="B1724" s="231" t="s">
        <v>3279</v>
      </c>
    </row>
    <row r="1725" spans="1:2">
      <c r="A1725" s="231" t="s">
        <v>3280</v>
      </c>
      <c r="B1725" s="231" t="s">
        <v>3281</v>
      </c>
    </row>
    <row r="1726" spans="1:2">
      <c r="A1726" s="231" t="s">
        <v>3282</v>
      </c>
      <c r="B1726" s="231" t="s">
        <v>3283</v>
      </c>
    </row>
    <row r="1727" spans="1:2">
      <c r="A1727" s="231" t="s">
        <v>3284</v>
      </c>
      <c r="B1727" s="231" t="s">
        <v>3285</v>
      </c>
    </row>
    <row r="1728" spans="1:2">
      <c r="A1728" s="231" t="s">
        <v>3286</v>
      </c>
      <c r="B1728" s="231" t="s">
        <v>3287</v>
      </c>
    </row>
    <row r="1729" spans="1:2">
      <c r="A1729" s="231" t="s">
        <v>3288</v>
      </c>
      <c r="B1729" s="231" t="s">
        <v>3289</v>
      </c>
    </row>
    <row r="1730" spans="1:2">
      <c r="A1730" s="231" t="s">
        <v>3290</v>
      </c>
      <c r="B1730" s="231" t="s">
        <v>3291</v>
      </c>
    </row>
    <row r="1731" spans="1:2">
      <c r="A1731" s="231" t="s">
        <v>3292</v>
      </c>
      <c r="B1731" s="231" t="s">
        <v>3293</v>
      </c>
    </row>
    <row r="1732" spans="1:2">
      <c r="A1732" s="231" t="s">
        <v>3294</v>
      </c>
      <c r="B1732" s="231" t="s">
        <v>3295</v>
      </c>
    </row>
    <row r="1733" spans="1:2">
      <c r="A1733" s="231" t="s">
        <v>3296</v>
      </c>
      <c r="B1733" s="231" t="s">
        <v>3297</v>
      </c>
    </row>
    <row r="1734" spans="1:2">
      <c r="A1734" s="231" t="s">
        <v>3298</v>
      </c>
      <c r="B1734" s="231" t="s">
        <v>3299</v>
      </c>
    </row>
    <row r="1735" spans="1:2">
      <c r="A1735" s="231" t="s">
        <v>3300</v>
      </c>
      <c r="B1735" s="231" t="s">
        <v>3301</v>
      </c>
    </row>
    <row r="1736" spans="1:2">
      <c r="A1736" s="231" t="s">
        <v>3302</v>
      </c>
      <c r="B1736" s="231" t="s">
        <v>3303</v>
      </c>
    </row>
    <row r="1737" spans="1:2">
      <c r="A1737" s="231" t="s">
        <v>3304</v>
      </c>
      <c r="B1737" s="231" t="s">
        <v>3305</v>
      </c>
    </row>
    <row r="1738" spans="1:2">
      <c r="A1738" s="231" t="s">
        <v>3306</v>
      </c>
      <c r="B1738" s="231" t="s">
        <v>3307</v>
      </c>
    </row>
    <row r="1739" spans="1:2">
      <c r="A1739" s="231" t="s">
        <v>3308</v>
      </c>
      <c r="B1739" s="231" t="s">
        <v>3309</v>
      </c>
    </row>
    <row r="1740" spans="1:2">
      <c r="A1740" s="231" t="s">
        <v>3310</v>
      </c>
      <c r="B1740" s="231" t="s">
        <v>3311</v>
      </c>
    </row>
    <row r="1741" spans="1:2">
      <c r="A1741" s="231" t="s">
        <v>3312</v>
      </c>
      <c r="B1741" s="231" t="s">
        <v>3313</v>
      </c>
    </row>
    <row r="1742" spans="1:2">
      <c r="A1742" s="231" t="s">
        <v>3314</v>
      </c>
      <c r="B1742" s="231" t="s">
        <v>3315</v>
      </c>
    </row>
    <row r="1743" spans="1:2">
      <c r="A1743" s="231" t="s">
        <v>3316</v>
      </c>
      <c r="B1743" s="231" t="s">
        <v>3317</v>
      </c>
    </row>
    <row r="1744" spans="1:2">
      <c r="A1744" s="231" t="s">
        <v>3318</v>
      </c>
      <c r="B1744" s="231" t="s">
        <v>3319</v>
      </c>
    </row>
    <row r="1745" spans="1:2">
      <c r="A1745" s="231" t="s">
        <v>3320</v>
      </c>
      <c r="B1745" s="231" t="s">
        <v>3321</v>
      </c>
    </row>
    <row r="1746" spans="1:2">
      <c r="A1746" s="231" t="s">
        <v>3322</v>
      </c>
      <c r="B1746" s="231" t="s">
        <v>3323</v>
      </c>
    </row>
    <row r="1747" spans="1:2">
      <c r="A1747" s="231" t="s">
        <v>3324</v>
      </c>
      <c r="B1747" s="231" t="s">
        <v>3325</v>
      </c>
    </row>
    <row r="1748" spans="1:2">
      <c r="A1748" s="231" t="s">
        <v>3326</v>
      </c>
      <c r="B1748" s="231" t="s">
        <v>3327</v>
      </c>
    </row>
    <row r="1749" spans="1:2">
      <c r="A1749" s="231" t="s">
        <v>3328</v>
      </c>
      <c r="B1749" s="231" t="s">
        <v>3329</v>
      </c>
    </row>
    <row r="1750" spans="1:2">
      <c r="A1750" s="231" t="s">
        <v>3330</v>
      </c>
      <c r="B1750" s="231" t="s">
        <v>3331</v>
      </c>
    </row>
    <row r="1751" spans="1:2">
      <c r="A1751" s="231" t="s">
        <v>3332</v>
      </c>
      <c r="B1751" s="231" t="s">
        <v>3333</v>
      </c>
    </row>
    <row r="1752" spans="1:2">
      <c r="A1752" s="231" t="s">
        <v>3334</v>
      </c>
      <c r="B1752" s="231" t="s">
        <v>3335</v>
      </c>
    </row>
    <row r="1753" spans="1:2">
      <c r="A1753" s="231" t="s">
        <v>3336</v>
      </c>
      <c r="B1753" s="231" t="s">
        <v>3337</v>
      </c>
    </row>
    <row r="1754" spans="1:2">
      <c r="A1754" s="231" t="s">
        <v>3338</v>
      </c>
      <c r="B1754" s="231" t="s">
        <v>3339</v>
      </c>
    </row>
    <row r="1755" spans="1:2">
      <c r="A1755" s="231" t="s">
        <v>3340</v>
      </c>
      <c r="B1755" s="231" t="s">
        <v>5225</v>
      </c>
    </row>
    <row r="1756" spans="1:2">
      <c r="A1756" s="231" t="s">
        <v>3341</v>
      </c>
      <c r="B1756" s="231" t="s">
        <v>3342</v>
      </c>
    </row>
    <row r="1757" spans="1:2">
      <c r="A1757" s="231" t="s">
        <v>3343</v>
      </c>
      <c r="B1757" s="231" t="s">
        <v>3344</v>
      </c>
    </row>
    <row r="1758" spans="1:2">
      <c r="A1758" s="231" t="s">
        <v>3345</v>
      </c>
      <c r="B1758" s="231" t="s">
        <v>3346</v>
      </c>
    </row>
    <row r="1759" spans="1:2">
      <c r="A1759" s="231" t="s">
        <v>3347</v>
      </c>
      <c r="B1759" s="231" t="s">
        <v>3348</v>
      </c>
    </row>
    <row r="1760" spans="1:2">
      <c r="A1760" s="231" t="s">
        <v>3349</v>
      </c>
      <c r="B1760" s="231" t="s">
        <v>3350</v>
      </c>
    </row>
    <row r="1761" spans="1:2">
      <c r="A1761" s="231" t="s">
        <v>3351</v>
      </c>
      <c r="B1761" s="231" t="s">
        <v>5226</v>
      </c>
    </row>
    <row r="1762" spans="1:2">
      <c r="A1762" s="231" t="s">
        <v>3352</v>
      </c>
      <c r="B1762" s="231" t="s">
        <v>5227</v>
      </c>
    </row>
    <row r="1763" spans="1:2">
      <c r="A1763" s="231" t="s">
        <v>3353</v>
      </c>
      <c r="B1763" s="231" t="s">
        <v>3354</v>
      </c>
    </row>
    <row r="1764" spans="1:2">
      <c r="A1764" s="231" t="s">
        <v>3355</v>
      </c>
      <c r="B1764" s="231" t="s">
        <v>3356</v>
      </c>
    </row>
    <row r="1765" spans="1:2">
      <c r="A1765" s="231" t="s">
        <v>3357</v>
      </c>
      <c r="B1765" s="231" t="s">
        <v>3358</v>
      </c>
    </row>
    <row r="1766" spans="1:2">
      <c r="A1766" s="231" t="s">
        <v>3359</v>
      </c>
      <c r="B1766" s="231" t="s">
        <v>3360</v>
      </c>
    </row>
    <row r="1767" spans="1:2">
      <c r="A1767" s="231" t="s">
        <v>3361</v>
      </c>
      <c r="B1767" s="231" t="s">
        <v>3978</v>
      </c>
    </row>
    <row r="1768" spans="1:2">
      <c r="A1768" s="231" t="s">
        <v>3362</v>
      </c>
      <c r="B1768" s="231" t="s">
        <v>3363</v>
      </c>
    </row>
    <row r="1769" spans="1:2">
      <c r="A1769" s="231" t="s">
        <v>3364</v>
      </c>
      <c r="B1769" s="231" t="s">
        <v>3365</v>
      </c>
    </row>
    <row r="1770" spans="1:2">
      <c r="A1770" s="231" t="s">
        <v>3366</v>
      </c>
      <c r="B1770" s="231" t="s">
        <v>3367</v>
      </c>
    </row>
    <row r="1771" spans="1:2">
      <c r="A1771" s="231" t="s">
        <v>3368</v>
      </c>
      <c r="B1771" s="231" t="s">
        <v>3979</v>
      </c>
    </row>
    <row r="1772" spans="1:2">
      <c r="A1772" s="231" t="s">
        <v>3369</v>
      </c>
      <c r="B1772" s="231" t="s">
        <v>3370</v>
      </c>
    </row>
    <row r="1773" spans="1:2">
      <c r="A1773" s="231" t="s">
        <v>3371</v>
      </c>
      <c r="B1773" s="231" t="s">
        <v>3372</v>
      </c>
    </row>
    <row r="1774" spans="1:2">
      <c r="A1774" s="231" t="s">
        <v>3373</v>
      </c>
      <c r="B1774" s="231" t="s">
        <v>3374</v>
      </c>
    </row>
    <row r="1775" spans="1:2">
      <c r="A1775" s="231" t="s">
        <v>3375</v>
      </c>
      <c r="B1775" s="231" t="s">
        <v>3376</v>
      </c>
    </row>
    <row r="1776" spans="1:2">
      <c r="A1776" s="231" t="s">
        <v>3377</v>
      </c>
      <c r="B1776" s="231" t="s">
        <v>3378</v>
      </c>
    </row>
    <row r="1777" spans="1:2">
      <c r="A1777" s="231" t="s">
        <v>3379</v>
      </c>
      <c r="B1777" s="231" t="s">
        <v>3380</v>
      </c>
    </row>
    <row r="1778" spans="1:2">
      <c r="A1778" s="231" t="s">
        <v>3381</v>
      </c>
      <c r="B1778" s="231" t="s">
        <v>3382</v>
      </c>
    </row>
    <row r="1779" spans="1:2">
      <c r="A1779" s="231" t="s">
        <v>3383</v>
      </c>
      <c r="B1779" s="231" t="s">
        <v>3384</v>
      </c>
    </row>
    <row r="1780" spans="1:2">
      <c r="A1780" s="231" t="s">
        <v>3385</v>
      </c>
      <c r="B1780" s="231" t="s">
        <v>3386</v>
      </c>
    </row>
    <row r="1781" spans="1:2">
      <c r="A1781" s="231" t="s">
        <v>3387</v>
      </c>
      <c r="B1781" s="231" t="s">
        <v>3388</v>
      </c>
    </row>
    <row r="1782" spans="1:2">
      <c r="A1782" s="231" t="s">
        <v>3389</v>
      </c>
      <c r="B1782" s="231" t="s">
        <v>3390</v>
      </c>
    </row>
    <row r="1783" spans="1:2">
      <c r="A1783" s="231" t="s">
        <v>3391</v>
      </c>
      <c r="B1783" s="231" t="s">
        <v>3392</v>
      </c>
    </row>
    <row r="1784" spans="1:2">
      <c r="A1784" s="231" t="s">
        <v>3393</v>
      </c>
      <c r="B1784" s="231" t="s">
        <v>3394</v>
      </c>
    </row>
    <row r="1785" spans="1:2">
      <c r="A1785" s="231" t="s">
        <v>3400</v>
      </c>
      <c r="B1785" s="231" t="s">
        <v>5228</v>
      </c>
    </row>
    <row r="1786" spans="1:2">
      <c r="A1786" s="231" t="s">
        <v>3401</v>
      </c>
      <c r="B1786" s="231" t="s">
        <v>3980</v>
      </c>
    </row>
    <row r="1787" spans="1:2">
      <c r="A1787" s="231" t="s">
        <v>3402</v>
      </c>
      <c r="B1787" s="231" t="s">
        <v>3403</v>
      </c>
    </row>
    <row r="1788" spans="1:2">
      <c r="A1788" s="231" t="s">
        <v>3404</v>
      </c>
      <c r="B1788" s="231" t="s">
        <v>3981</v>
      </c>
    </row>
    <row r="1789" spans="1:2">
      <c r="A1789" s="231" t="s">
        <v>3405</v>
      </c>
      <c r="B1789" s="231" t="s">
        <v>3982</v>
      </c>
    </row>
    <row r="1790" spans="1:2">
      <c r="A1790" s="231" t="s">
        <v>3406</v>
      </c>
      <c r="B1790" s="231" t="s">
        <v>5229</v>
      </c>
    </row>
    <row r="1791" spans="1:2">
      <c r="A1791" s="231" t="s">
        <v>3407</v>
      </c>
      <c r="B1791" s="231" t="s">
        <v>3408</v>
      </c>
    </row>
    <row r="1792" spans="1:2">
      <c r="A1792" s="231" t="s">
        <v>3409</v>
      </c>
      <c r="B1792" s="231" t="s">
        <v>3410</v>
      </c>
    </row>
    <row r="1793" spans="1:2">
      <c r="A1793" s="231" t="s">
        <v>3411</v>
      </c>
      <c r="B1793" s="231" t="s">
        <v>3983</v>
      </c>
    </row>
    <row r="1794" spans="1:2">
      <c r="A1794" s="231" t="s">
        <v>3412</v>
      </c>
      <c r="B1794" s="231" t="s">
        <v>3984</v>
      </c>
    </row>
    <row r="1795" spans="1:2">
      <c r="A1795" s="231" t="s">
        <v>3413</v>
      </c>
      <c r="B1795" s="231" t="s">
        <v>3414</v>
      </c>
    </row>
    <row r="1796" spans="1:2">
      <c r="A1796" s="231" t="s">
        <v>3415</v>
      </c>
      <c r="B1796" s="231" t="s">
        <v>3416</v>
      </c>
    </row>
    <row r="1797" spans="1:2">
      <c r="A1797" s="231" t="s">
        <v>3417</v>
      </c>
      <c r="B1797" s="231" t="s">
        <v>3418</v>
      </c>
    </row>
    <row r="1798" spans="1:2">
      <c r="A1798" s="231" t="s">
        <v>3419</v>
      </c>
      <c r="B1798" s="231" t="s">
        <v>3420</v>
      </c>
    </row>
    <row r="1799" spans="1:2">
      <c r="A1799" s="231" t="s">
        <v>3421</v>
      </c>
      <c r="B1799" s="231" t="s">
        <v>3422</v>
      </c>
    </row>
    <row r="1800" spans="1:2">
      <c r="A1800" s="231" t="s">
        <v>3423</v>
      </c>
      <c r="B1800" s="231" t="s">
        <v>3424</v>
      </c>
    </row>
    <row r="1801" spans="1:2">
      <c r="A1801" s="231" t="s">
        <v>3425</v>
      </c>
      <c r="B1801" s="231" t="s">
        <v>2461</v>
      </c>
    </row>
    <row r="1802" spans="1:2">
      <c r="A1802" s="231" t="s">
        <v>3426</v>
      </c>
      <c r="B1802" s="231" t="s">
        <v>3427</v>
      </c>
    </row>
    <row r="1803" spans="1:2">
      <c r="A1803" s="231" t="s">
        <v>3428</v>
      </c>
      <c r="B1803" s="231" t="s">
        <v>5230</v>
      </c>
    </row>
    <row r="1804" spans="1:2">
      <c r="A1804" s="231" t="s">
        <v>3429</v>
      </c>
      <c r="B1804" s="231" t="s">
        <v>3430</v>
      </c>
    </row>
    <row r="1805" spans="1:2">
      <c r="A1805" s="231" t="s">
        <v>3431</v>
      </c>
      <c r="B1805" s="231" t="s">
        <v>3432</v>
      </c>
    </row>
    <row r="1806" spans="1:2">
      <c r="A1806" s="231" t="s">
        <v>3433</v>
      </c>
      <c r="B1806" s="231" t="s">
        <v>3434</v>
      </c>
    </row>
    <row r="1807" spans="1:2">
      <c r="A1807" s="231" t="s">
        <v>3435</v>
      </c>
      <c r="B1807" s="231" t="s">
        <v>5231</v>
      </c>
    </row>
    <row r="1808" spans="1:2">
      <c r="A1808" s="231" t="s">
        <v>3436</v>
      </c>
      <c r="B1808" s="231" t="s">
        <v>3437</v>
      </c>
    </row>
    <row r="1809" spans="1:2">
      <c r="A1809" s="231" t="s">
        <v>3438</v>
      </c>
      <c r="B1809" s="231" t="s">
        <v>3439</v>
      </c>
    </row>
    <row r="1810" spans="1:2">
      <c r="A1810" s="231" t="s">
        <v>3440</v>
      </c>
      <c r="B1810" s="231" t="s">
        <v>3441</v>
      </c>
    </row>
    <row r="1811" spans="1:2">
      <c r="A1811" s="231" t="s">
        <v>3442</v>
      </c>
      <c r="B1811" s="231" t="s">
        <v>3443</v>
      </c>
    </row>
    <row r="1812" spans="1:2">
      <c r="A1812" s="231" t="s">
        <v>3444</v>
      </c>
      <c r="B1812" s="231" t="s">
        <v>3445</v>
      </c>
    </row>
    <row r="1813" spans="1:2">
      <c r="A1813" s="231" t="s">
        <v>3446</v>
      </c>
      <c r="B1813" s="231" t="s">
        <v>3447</v>
      </c>
    </row>
    <row r="1814" spans="1:2">
      <c r="A1814" s="231" t="s">
        <v>3448</v>
      </c>
      <c r="B1814" s="231" t="s">
        <v>3985</v>
      </c>
    </row>
    <row r="1815" spans="1:2">
      <c r="A1815" s="231" t="s">
        <v>3449</v>
      </c>
      <c r="B1815" s="231" t="s">
        <v>3450</v>
      </c>
    </row>
    <row r="1816" spans="1:2">
      <c r="A1816" s="231" t="s">
        <v>3451</v>
      </c>
      <c r="B1816" s="231" t="s">
        <v>3986</v>
      </c>
    </row>
    <row r="1817" spans="1:2">
      <c r="A1817" s="231" t="s">
        <v>3452</v>
      </c>
      <c r="B1817" s="231" t="s">
        <v>3987</v>
      </c>
    </row>
    <row r="1818" spans="1:2">
      <c r="A1818" s="231" t="s">
        <v>3453</v>
      </c>
      <c r="B1818" s="231" t="s">
        <v>3454</v>
      </c>
    </row>
    <row r="1819" spans="1:2">
      <c r="A1819" s="231" t="s">
        <v>3455</v>
      </c>
      <c r="B1819" s="231" t="s">
        <v>3456</v>
      </c>
    </row>
    <row r="1820" spans="1:2">
      <c r="A1820" s="231" t="s">
        <v>3457</v>
      </c>
      <c r="B1820" s="231" t="s">
        <v>3458</v>
      </c>
    </row>
    <row r="1821" spans="1:2">
      <c r="A1821" s="231" t="s">
        <v>3459</v>
      </c>
      <c r="B1821" s="231" t="s">
        <v>3988</v>
      </c>
    </row>
    <row r="1822" spans="1:2">
      <c r="A1822" s="231" t="s">
        <v>3460</v>
      </c>
      <c r="B1822" s="231" t="s">
        <v>3461</v>
      </c>
    </row>
    <row r="1823" spans="1:2">
      <c r="A1823" s="231" t="s">
        <v>3462</v>
      </c>
      <c r="B1823" s="231" t="s">
        <v>3463</v>
      </c>
    </row>
    <row r="1824" spans="1:2">
      <c r="A1824" s="231" t="s">
        <v>3464</v>
      </c>
      <c r="B1824" s="231" t="s">
        <v>3465</v>
      </c>
    </row>
    <row r="1825" spans="1:2">
      <c r="A1825" s="231" t="s">
        <v>3466</v>
      </c>
      <c r="B1825" s="231" t="s">
        <v>3467</v>
      </c>
    </row>
    <row r="1826" spans="1:2">
      <c r="A1826" s="231" t="s">
        <v>3468</v>
      </c>
      <c r="B1826" s="231" t="s">
        <v>3989</v>
      </c>
    </row>
    <row r="1827" spans="1:2">
      <c r="A1827" s="231" t="s">
        <v>3469</v>
      </c>
      <c r="B1827" s="231" t="s">
        <v>3990</v>
      </c>
    </row>
    <row r="1828" spans="1:2">
      <c r="A1828" s="231" t="s">
        <v>3470</v>
      </c>
      <c r="B1828" s="231" t="s">
        <v>3471</v>
      </c>
    </row>
    <row r="1829" spans="1:2">
      <c r="A1829" s="231" t="s">
        <v>3472</v>
      </c>
      <c r="B1829" s="231" t="s">
        <v>3991</v>
      </c>
    </row>
    <row r="1830" spans="1:2">
      <c r="A1830" s="231" t="s">
        <v>3473</v>
      </c>
      <c r="B1830" s="231" t="s">
        <v>3992</v>
      </c>
    </row>
    <row r="1831" spans="1:2">
      <c r="A1831" s="231" t="s">
        <v>3474</v>
      </c>
      <c r="B1831" s="231" t="s">
        <v>3475</v>
      </c>
    </row>
    <row r="1832" spans="1:2">
      <c r="A1832" s="231" t="s">
        <v>3476</v>
      </c>
      <c r="B1832" s="231" t="s">
        <v>3477</v>
      </c>
    </row>
    <row r="1833" spans="1:2">
      <c r="A1833" s="231" t="s">
        <v>3478</v>
      </c>
      <c r="B1833" s="231" t="s">
        <v>3993</v>
      </c>
    </row>
    <row r="1834" spans="1:2">
      <c r="A1834" s="231" t="s">
        <v>3479</v>
      </c>
      <c r="B1834" s="231" t="s">
        <v>3480</v>
      </c>
    </row>
    <row r="1835" spans="1:2">
      <c r="A1835" s="231" t="s">
        <v>3481</v>
      </c>
      <c r="B1835" s="231" t="s">
        <v>1295</v>
      </c>
    </row>
    <row r="1836" spans="1:2">
      <c r="A1836" s="231" t="s">
        <v>3482</v>
      </c>
      <c r="B1836" s="231" t="s">
        <v>3483</v>
      </c>
    </row>
    <row r="1837" spans="1:2">
      <c r="A1837" s="231" t="s">
        <v>3484</v>
      </c>
      <c r="B1837" s="231" t="s">
        <v>3485</v>
      </c>
    </row>
    <row r="1838" spans="1:2">
      <c r="A1838" s="231" t="s">
        <v>3486</v>
      </c>
      <c r="B1838" s="231" t="s">
        <v>3994</v>
      </c>
    </row>
    <row r="1839" spans="1:2">
      <c r="A1839" s="231" t="s">
        <v>3487</v>
      </c>
      <c r="B1839" s="231" t="s">
        <v>3995</v>
      </c>
    </row>
    <row r="1840" spans="1:2">
      <c r="A1840" s="231" t="s">
        <v>3488</v>
      </c>
      <c r="B1840" s="231" t="s">
        <v>3996</v>
      </c>
    </row>
    <row r="1841" spans="1:2">
      <c r="A1841" s="231" t="s">
        <v>3489</v>
      </c>
      <c r="B1841" s="231" t="s">
        <v>3997</v>
      </c>
    </row>
    <row r="1842" spans="1:2">
      <c r="A1842" s="231" t="s">
        <v>3490</v>
      </c>
      <c r="B1842" s="231" t="s">
        <v>3491</v>
      </c>
    </row>
    <row r="1843" spans="1:2">
      <c r="A1843" s="231" t="s">
        <v>3492</v>
      </c>
      <c r="B1843" s="231" t="s">
        <v>3998</v>
      </c>
    </row>
    <row r="1844" spans="1:2">
      <c r="A1844" s="231" t="s">
        <v>3493</v>
      </c>
      <c r="B1844" s="231" t="s">
        <v>3494</v>
      </c>
    </row>
    <row r="1845" spans="1:2">
      <c r="A1845" s="231" t="s">
        <v>3495</v>
      </c>
      <c r="B1845" s="231" t="s">
        <v>3999</v>
      </c>
    </row>
    <row r="1846" spans="1:2">
      <c r="A1846" s="231" t="s">
        <v>3496</v>
      </c>
      <c r="B1846" s="231" t="s">
        <v>229</v>
      </c>
    </row>
    <row r="1847" spans="1:2">
      <c r="A1847" s="231" t="s">
        <v>3497</v>
      </c>
      <c r="B1847" s="231" t="s">
        <v>3498</v>
      </c>
    </row>
    <row r="1848" spans="1:2">
      <c r="A1848" s="231" t="s">
        <v>3499</v>
      </c>
      <c r="B1848" s="231" t="s">
        <v>3598</v>
      </c>
    </row>
    <row r="1849" spans="1:2">
      <c r="A1849" s="231" t="s">
        <v>3500</v>
      </c>
      <c r="B1849" s="231" t="s">
        <v>4000</v>
      </c>
    </row>
    <row r="1850" spans="1:2">
      <c r="A1850" s="231" t="s">
        <v>3501</v>
      </c>
      <c r="B1850" s="231" t="s">
        <v>3502</v>
      </c>
    </row>
    <row r="1851" spans="1:2">
      <c r="A1851" s="231" t="s">
        <v>3503</v>
      </c>
      <c r="B1851" s="231" t="s">
        <v>3504</v>
      </c>
    </row>
    <row r="1852" spans="1:2">
      <c r="A1852" s="231" t="s">
        <v>3505</v>
      </c>
      <c r="B1852" s="231" t="s">
        <v>3506</v>
      </c>
    </row>
    <row r="1853" spans="1:2">
      <c r="A1853" s="231" t="s">
        <v>3507</v>
      </c>
      <c r="B1853" s="231" t="s">
        <v>3508</v>
      </c>
    </row>
    <row r="1854" spans="1:2">
      <c r="A1854" s="231" t="s">
        <v>4777</v>
      </c>
      <c r="B1854" s="231" t="s">
        <v>4778</v>
      </c>
    </row>
    <row r="1855" spans="1:2">
      <c r="A1855" s="231" t="s">
        <v>3509</v>
      </c>
      <c r="B1855" s="231" t="s">
        <v>3510</v>
      </c>
    </row>
    <row r="1856" spans="1:2">
      <c r="A1856" s="231" t="s">
        <v>3511</v>
      </c>
      <c r="B1856" s="231" t="s">
        <v>3512</v>
      </c>
    </row>
    <row r="1857" spans="1:2">
      <c r="A1857" s="231" t="s">
        <v>3513</v>
      </c>
      <c r="B1857" s="231" t="s">
        <v>3514</v>
      </c>
    </row>
    <row r="1858" spans="1:2">
      <c r="A1858" s="231" t="s">
        <v>3515</v>
      </c>
      <c r="B1858" s="231" t="s">
        <v>3599</v>
      </c>
    </row>
    <row r="1859" spans="1:2">
      <c r="A1859" s="231" t="s">
        <v>3516</v>
      </c>
      <c r="B1859" s="231" t="s">
        <v>3517</v>
      </c>
    </row>
    <row r="1860" spans="1:2">
      <c r="A1860" s="231" t="s">
        <v>3518</v>
      </c>
      <c r="B1860" s="231" t="s">
        <v>3519</v>
      </c>
    </row>
    <row r="1861" spans="1:2">
      <c r="A1861" s="231" t="s">
        <v>3520</v>
      </c>
      <c r="B1861" s="231" t="s">
        <v>3521</v>
      </c>
    </row>
    <row r="1862" spans="1:2">
      <c r="A1862" s="231" t="s">
        <v>3522</v>
      </c>
      <c r="B1862" s="231" t="s">
        <v>3523</v>
      </c>
    </row>
    <row r="1863" spans="1:2">
      <c r="A1863" s="231" t="s">
        <v>3600</v>
      </c>
      <c r="B1863" s="231" t="s">
        <v>4001</v>
      </c>
    </row>
    <row r="1864" spans="1:2">
      <c r="A1864" s="231" t="s">
        <v>3601</v>
      </c>
      <c r="B1864" s="231" t="s">
        <v>3602</v>
      </c>
    </row>
    <row r="1865" spans="1:2">
      <c r="A1865" s="231" t="s">
        <v>3603</v>
      </c>
      <c r="B1865" s="231" t="s">
        <v>3604</v>
      </c>
    </row>
    <row r="1866" spans="1:2">
      <c r="A1866" s="231" t="s">
        <v>3605</v>
      </c>
      <c r="B1866" s="231" t="s">
        <v>3606</v>
      </c>
    </row>
    <row r="1867" spans="1:2">
      <c r="A1867" s="231" t="s">
        <v>3607</v>
      </c>
      <c r="B1867" s="231" t="s">
        <v>3608</v>
      </c>
    </row>
    <row r="1868" spans="1:2">
      <c r="A1868" s="231" t="s">
        <v>3609</v>
      </c>
      <c r="B1868" s="231" t="s">
        <v>3610</v>
      </c>
    </row>
    <row r="1869" spans="1:2">
      <c r="A1869" s="231" t="s">
        <v>3611</v>
      </c>
      <c r="B1869" s="231" t="s">
        <v>3612</v>
      </c>
    </row>
    <row r="1870" spans="1:2">
      <c r="A1870" s="231" t="s">
        <v>3613</v>
      </c>
      <c r="B1870" s="231" t="s">
        <v>4002</v>
      </c>
    </row>
    <row r="1871" spans="1:2">
      <c r="A1871" s="231" t="s">
        <v>3614</v>
      </c>
      <c r="B1871" s="231" t="s">
        <v>3615</v>
      </c>
    </row>
    <row r="1872" spans="1:2">
      <c r="A1872" s="231" t="s">
        <v>3616</v>
      </c>
      <c r="B1872" s="231" t="s">
        <v>3617</v>
      </c>
    </row>
    <row r="1873" spans="1:2">
      <c r="A1873" s="231" t="s">
        <v>3618</v>
      </c>
      <c r="B1873" s="231" t="s">
        <v>3619</v>
      </c>
    </row>
    <row r="1874" spans="1:2">
      <c r="A1874" s="231" t="s">
        <v>3620</v>
      </c>
      <c r="B1874" s="231" t="s">
        <v>3621</v>
      </c>
    </row>
    <row r="1875" spans="1:2">
      <c r="A1875" s="231" t="s">
        <v>3622</v>
      </c>
      <c r="B1875" s="231" t="s">
        <v>3623</v>
      </c>
    </row>
    <row r="1876" spans="1:2">
      <c r="A1876" s="231" t="s">
        <v>3624</v>
      </c>
      <c r="B1876" s="231" t="s">
        <v>3625</v>
      </c>
    </row>
    <row r="1877" spans="1:2">
      <c r="A1877" s="231" t="s">
        <v>3626</v>
      </c>
      <c r="B1877" s="231" t="s">
        <v>3627</v>
      </c>
    </row>
    <row r="1878" spans="1:2">
      <c r="A1878" s="231" t="s">
        <v>3628</v>
      </c>
      <c r="B1878" s="231" t="s">
        <v>3629</v>
      </c>
    </row>
    <row r="1879" spans="1:2">
      <c r="A1879" s="231" t="s">
        <v>3630</v>
      </c>
      <c r="B1879" s="231" t="s">
        <v>3631</v>
      </c>
    </row>
    <row r="1880" spans="1:2">
      <c r="A1880" s="231" t="s">
        <v>3632</v>
      </c>
      <c r="B1880" s="231" t="s">
        <v>3633</v>
      </c>
    </row>
    <row r="1881" spans="1:2">
      <c r="A1881" s="231" t="s">
        <v>3634</v>
      </c>
      <c r="B1881" s="231" t="s">
        <v>3635</v>
      </c>
    </row>
    <row r="1882" spans="1:2">
      <c r="A1882" s="231" t="s">
        <v>3636</v>
      </c>
      <c r="B1882" s="231" t="s">
        <v>3637</v>
      </c>
    </row>
    <row r="1883" spans="1:2">
      <c r="A1883" s="231" t="s">
        <v>3638</v>
      </c>
      <c r="B1883" s="231" t="s">
        <v>4003</v>
      </c>
    </row>
    <row r="1884" spans="1:2">
      <c r="A1884" s="231" t="s">
        <v>3639</v>
      </c>
      <c r="B1884" s="231" t="s">
        <v>3640</v>
      </c>
    </row>
    <row r="1885" spans="1:2">
      <c r="A1885" s="231" t="s">
        <v>3641</v>
      </c>
      <c r="B1885" s="231" t="s">
        <v>5232</v>
      </c>
    </row>
    <row r="1886" spans="1:2">
      <c r="A1886" s="231" t="s">
        <v>3642</v>
      </c>
      <c r="B1886" s="231" t="s">
        <v>3643</v>
      </c>
    </row>
    <row r="1887" spans="1:2">
      <c r="A1887" s="231" t="s">
        <v>3644</v>
      </c>
      <c r="B1887" s="231" t="s">
        <v>3645</v>
      </c>
    </row>
    <row r="1888" spans="1:2">
      <c r="A1888" s="231" t="s">
        <v>3646</v>
      </c>
      <c r="B1888" s="231" t="s">
        <v>4004</v>
      </c>
    </row>
    <row r="1889" spans="1:2">
      <c r="A1889" s="231" t="s">
        <v>3647</v>
      </c>
      <c r="B1889" s="231" t="s">
        <v>3648</v>
      </c>
    </row>
    <row r="1890" spans="1:2">
      <c r="A1890" s="231" t="s">
        <v>3649</v>
      </c>
      <c r="B1890" s="231" t="s">
        <v>3650</v>
      </c>
    </row>
    <row r="1891" spans="1:2">
      <c r="A1891" s="231" t="s">
        <v>3651</v>
      </c>
      <c r="B1891" s="231" t="s">
        <v>3652</v>
      </c>
    </row>
    <row r="1892" spans="1:2">
      <c r="A1892" s="231" t="s">
        <v>3653</v>
      </c>
      <c r="B1892" s="231" t="s">
        <v>3654</v>
      </c>
    </row>
    <row r="1893" spans="1:2">
      <c r="A1893" s="231" t="s">
        <v>3655</v>
      </c>
      <c r="B1893" s="231" t="s">
        <v>3656</v>
      </c>
    </row>
    <row r="1894" spans="1:2">
      <c r="A1894" s="231" t="s">
        <v>3657</v>
      </c>
      <c r="B1894" s="231" t="s">
        <v>3658</v>
      </c>
    </row>
    <row r="1895" spans="1:2">
      <c r="A1895" s="231" t="s">
        <v>3659</v>
      </c>
      <c r="B1895" s="231" t="s">
        <v>3660</v>
      </c>
    </row>
    <row r="1896" spans="1:2">
      <c r="A1896" s="231" t="s">
        <v>3661</v>
      </c>
      <c r="B1896" s="231" t="s">
        <v>4005</v>
      </c>
    </row>
    <row r="1897" spans="1:2">
      <c r="A1897" s="231" t="s">
        <v>3662</v>
      </c>
      <c r="B1897" s="231" t="s">
        <v>3663</v>
      </c>
    </row>
    <row r="1898" spans="1:2">
      <c r="A1898" s="231" t="s">
        <v>3664</v>
      </c>
      <c r="B1898" s="231" t="s">
        <v>4006</v>
      </c>
    </row>
    <row r="1899" spans="1:2">
      <c r="A1899" s="231" t="s">
        <v>3665</v>
      </c>
      <c r="B1899" s="231" t="s">
        <v>3666</v>
      </c>
    </row>
    <row r="1900" spans="1:2">
      <c r="A1900" s="231" t="s">
        <v>3667</v>
      </c>
      <c r="B1900" s="231" t="s">
        <v>3668</v>
      </c>
    </row>
    <row r="1901" spans="1:2">
      <c r="A1901" s="231" t="s">
        <v>3669</v>
      </c>
      <c r="B1901" s="231" t="s">
        <v>3670</v>
      </c>
    </row>
    <row r="1902" spans="1:2">
      <c r="A1902" s="231" t="s">
        <v>3671</v>
      </c>
      <c r="B1902" s="231" t="s">
        <v>3672</v>
      </c>
    </row>
    <row r="1903" spans="1:2">
      <c r="A1903" s="231" t="s">
        <v>3673</v>
      </c>
      <c r="B1903" s="231" t="s">
        <v>3674</v>
      </c>
    </row>
    <row r="1904" spans="1:2">
      <c r="A1904" s="231" t="s">
        <v>3675</v>
      </c>
      <c r="B1904" s="231" t="s">
        <v>3676</v>
      </c>
    </row>
    <row r="1905" spans="1:2">
      <c r="A1905" s="231" t="s">
        <v>3677</v>
      </c>
      <c r="B1905" s="231" t="s">
        <v>3678</v>
      </c>
    </row>
    <row r="1906" spans="1:2">
      <c r="A1906" s="231" t="s">
        <v>3679</v>
      </c>
      <c r="B1906" s="231" t="s">
        <v>3680</v>
      </c>
    </row>
    <row r="1907" spans="1:2">
      <c r="A1907" s="231" t="s">
        <v>3681</v>
      </c>
      <c r="B1907" s="231" t="s">
        <v>3682</v>
      </c>
    </row>
    <row r="1908" spans="1:2">
      <c r="A1908" s="231" t="s">
        <v>3683</v>
      </c>
      <c r="B1908" s="231" t="s">
        <v>3684</v>
      </c>
    </row>
    <row r="1909" spans="1:2">
      <c r="A1909" s="231" t="s">
        <v>3685</v>
      </c>
      <c r="B1909" s="231" t="s">
        <v>3686</v>
      </c>
    </row>
    <row r="1910" spans="1:2">
      <c r="A1910" s="231" t="s">
        <v>3687</v>
      </c>
      <c r="B1910" s="231" t="s">
        <v>3688</v>
      </c>
    </row>
    <row r="1911" spans="1:2">
      <c r="A1911" s="231" t="s">
        <v>3689</v>
      </c>
      <c r="B1911" s="231" t="s">
        <v>5233</v>
      </c>
    </row>
    <row r="1912" spans="1:2">
      <c r="A1912" s="231" t="s">
        <v>3690</v>
      </c>
      <c r="B1912" s="231" t="s">
        <v>3691</v>
      </c>
    </row>
    <row r="1913" spans="1:2">
      <c r="A1913" s="231" t="s">
        <v>3692</v>
      </c>
      <c r="B1913" s="231" t="s">
        <v>3693</v>
      </c>
    </row>
    <row r="1914" spans="1:2">
      <c r="A1914" s="231" t="s">
        <v>3694</v>
      </c>
      <c r="B1914" s="231" t="s">
        <v>3695</v>
      </c>
    </row>
    <row r="1915" spans="1:2">
      <c r="A1915" s="231" t="s">
        <v>3696</v>
      </c>
      <c r="B1915" s="231" t="s">
        <v>3697</v>
      </c>
    </row>
    <row r="1916" spans="1:2">
      <c r="A1916" s="231" t="s">
        <v>3698</v>
      </c>
      <c r="B1916" s="231" t="s">
        <v>3699</v>
      </c>
    </row>
    <row r="1917" spans="1:2">
      <c r="A1917" s="231" t="s">
        <v>3700</v>
      </c>
      <c r="B1917" s="231" t="s">
        <v>3701</v>
      </c>
    </row>
    <row r="1918" spans="1:2">
      <c r="A1918" s="231" t="s">
        <v>3702</v>
      </c>
      <c r="B1918" s="231" t="s">
        <v>3703</v>
      </c>
    </row>
    <row r="1919" spans="1:2">
      <c r="A1919" s="231" t="s">
        <v>3704</v>
      </c>
      <c r="B1919" s="231" t="s">
        <v>5234</v>
      </c>
    </row>
    <row r="1920" spans="1:2">
      <c r="A1920" s="231" t="s">
        <v>3705</v>
      </c>
      <c r="B1920" s="231" t="s">
        <v>3706</v>
      </c>
    </row>
    <row r="1921" spans="1:2">
      <c r="A1921" s="231" t="s">
        <v>3707</v>
      </c>
      <c r="B1921" s="231" t="s">
        <v>3708</v>
      </c>
    </row>
    <row r="1922" spans="1:2">
      <c r="A1922" s="231" t="s">
        <v>3709</v>
      </c>
      <c r="B1922" s="231" t="s">
        <v>3710</v>
      </c>
    </row>
    <row r="1923" spans="1:2">
      <c r="A1923" s="231" t="s">
        <v>3711</v>
      </c>
      <c r="B1923" s="231" t="s">
        <v>3712</v>
      </c>
    </row>
    <row r="1924" spans="1:2">
      <c r="A1924" s="231" t="s">
        <v>3713</v>
      </c>
      <c r="B1924" s="231" t="s">
        <v>5235</v>
      </c>
    </row>
    <row r="1925" spans="1:2">
      <c r="A1925" s="231" t="s">
        <v>3714</v>
      </c>
      <c r="B1925" s="231" t="s">
        <v>3715</v>
      </c>
    </row>
    <row r="1926" spans="1:2">
      <c r="A1926" s="231" t="s">
        <v>3716</v>
      </c>
      <c r="B1926" s="231" t="s">
        <v>4007</v>
      </c>
    </row>
    <row r="1927" spans="1:2">
      <c r="A1927" s="231" t="s">
        <v>3717</v>
      </c>
      <c r="B1927" s="231" t="s">
        <v>3718</v>
      </c>
    </row>
    <row r="1928" spans="1:2">
      <c r="A1928" s="231" t="s">
        <v>3719</v>
      </c>
      <c r="B1928" s="231" t="s">
        <v>4008</v>
      </c>
    </row>
    <row r="1929" spans="1:2">
      <c r="A1929" s="231" t="s">
        <v>3720</v>
      </c>
      <c r="B1929" s="231" t="s">
        <v>3721</v>
      </c>
    </row>
    <row r="1930" spans="1:2">
      <c r="A1930" s="231" t="s">
        <v>3722</v>
      </c>
      <c r="B1930" s="231" t="s">
        <v>3723</v>
      </c>
    </row>
    <row r="1931" spans="1:2">
      <c r="A1931" s="231" t="s">
        <v>3724</v>
      </c>
      <c r="B1931" s="231" t="s">
        <v>3725</v>
      </c>
    </row>
    <row r="1932" spans="1:2">
      <c r="A1932" s="231" t="s">
        <v>3726</v>
      </c>
      <c r="B1932" s="231" t="s">
        <v>3727</v>
      </c>
    </row>
    <row r="1933" spans="1:2">
      <c r="A1933" s="231" t="s">
        <v>3728</v>
      </c>
      <c r="B1933" s="231" t="s">
        <v>3729</v>
      </c>
    </row>
    <row r="1934" spans="1:2">
      <c r="A1934" s="231" t="s">
        <v>3730</v>
      </c>
      <c r="B1934" s="231" t="s">
        <v>4009</v>
      </c>
    </row>
    <row r="1935" spans="1:2">
      <c r="A1935" s="231" t="s">
        <v>3731</v>
      </c>
      <c r="B1935" s="231" t="s">
        <v>3732</v>
      </c>
    </row>
    <row r="1936" spans="1:2">
      <c r="A1936" s="231" t="s">
        <v>3733</v>
      </c>
      <c r="B1936" s="231" t="s">
        <v>3734</v>
      </c>
    </row>
    <row r="1937" spans="1:2">
      <c r="A1937" s="231" t="s">
        <v>3735</v>
      </c>
      <c r="B1937" s="231" t="s">
        <v>3736</v>
      </c>
    </row>
    <row r="1938" spans="1:2">
      <c r="A1938" s="231" t="s">
        <v>3737</v>
      </c>
      <c r="B1938" s="231" t="s">
        <v>3738</v>
      </c>
    </row>
    <row r="1939" spans="1:2">
      <c r="A1939" s="231" t="s">
        <v>3739</v>
      </c>
      <c r="B1939" s="231" t="s">
        <v>4010</v>
      </c>
    </row>
    <row r="1940" spans="1:2">
      <c r="A1940" s="231" t="s">
        <v>3740</v>
      </c>
      <c r="B1940" s="231" t="s">
        <v>4011</v>
      </c>
    </row>
    <row r="1941" spans="1:2">
      <c r="A1941" s="231" t="s">
        <v>3741</v>
      </c>
      <c r="B1941" s="231" t="s">
        <v>3742</v>
      </c>
    </row>
    <row r="1942" spans="1:2">
      <c r="A1942" s="231" t="s">
        <v>3743</v>
      </c>
      <c r="B1942" s="231" t="s">
        <v>4012</v>
      </c>
    </row>
    <row r="1943" spans="1:2">
      <c r="A1943" s="231" t="s">
        <v>3744</v>
      </c>
      <c r="B1943" s="231" t="s">
        <v>3745</v>
      </c>
    </row>
    <row r="1944" spans="1:2">
      <c r="A1944" s="231" t="s">
        <v>4779</v>
      </c>
      <c r="B1944" s="231" t="s">
        <v>4780</v>
      </c>
    </row>
    <row r="1945" spans="1:2">
      <c r="A1945" s="231" t="s">
        <v>3746</v>
      </c>
      <c r="B1945" s="231" t="s">
        <v>3747</v>
      </c>
    </row>
    <row r="1946" spans="1:2">
      <c r="A1946" s="231" t="s">
        <v>3748</v>
      </c>
      <c r="B1946" s="231" t="s">
        <v>4013</v>
      </c>
    </row>
    <row r="1947" spans="1:2">
      <c r="A1947" s="231" t="s">
        <v>3749</v>
      </c>
      <c r="B1947" s="231" t="s">
        <v>4014</v>
      </c>
    </row>
    <row r="1948" spans="1:2">
      <c r="A1948" s="231" t="s">
        <v>3750</v>
      </c>
      <c r="B1948" s="231" t="s">
        <v>5236</v>
      </c>
    </row>
    <row r="1949" spans="1:2">
      <c r="A1949" s="231" t="s">
        <v>3751</v>
      </c>
      <c r="B1949" s="231" t="s">
        <v>3752</v>
      </c>
    </row>
    <row r="1950" spans="1:2">
      <c r="A1950" s="231" t="s">
        <v>3753</v>
      </c>
      <c r="B1950" s="231" t="s">
        <v>3754</v>
      </c>
    </row>
    <row r="1951" spans="1:2">
      <c r="A1951" s="231" t="s">
        <v>3755</v>
      </c>
      <c r="B1951" s="231" t="s">
        <v>4015</v>
      </c>
    </row>
    <row r="1952" spans="1:2">
      <c r="A1952" s="231" t="s">
        <v>3756</v>
      </c>
      <c r="B1952" s="231" t="s">
        <v>3757</v>
      </c>
    </row>
    <row r="1953" spans="1:2">
      <c r="A1953" s="231" t="s">
        <v>3758</v>
      </c>
      <c r="B1953" s="231" t="s">
        <v>3759</v>
      </c>
    </row>
    <row r="1954" spans="1:2">
      <c r="A1954" s="231" t="s">
        <v>3760</v>
      </c>
      <c r="B1954" s="231" t="s">
        <v>4016</v>
      </c>
    </row>
    <row r="1955" spans="1:2">
      <c r="A1955" s="231" t="s">
        <v>3761</v>
      </c>
      <c r="B1955" s="231" t="s">
        <v>3762</v>
      </c>
    </row>
    <row r="1956" spans="1:2">
      <c r="A1956" s="231" t="s">
        <v>3765</v>
      </c>
      <c r="B1956" s="231" t="s">
        <v>3766</v>
      </c>
    </row>
    <row r="1957" spans="1:2">
      <c r="A1957" s="231" t="s">
        <v>3767</v>
      </c>
      <c r="B1957" s="231" t="s">
        <v>3179</v>
      </c>
    </row>
    <row r="1958" spans="1:2">
      <c r="A1958" s="231" t="s">
        <v>3768</v>
      </c>
      <c r="B1958" s="231" t="s">
        <v>3769</v>
      </c>
    </row>
    <row r="1959" spans="1:2">
      <c r="A1959" s="231" t="s">
        <v>3770</v>
      </c>
      <c r="B1959" s="231" t="s">
        <v>3771</v>
      </c>
    </row>
    <row r="1960" spans="1:2">
      <c r="A1960" s="231" t="s">
        <v>3772</v>
      </c>
      <c r="B1960" s="231" t="s">
        <v>3773</v>
      </c>
    </row>
    <row r="1961" spans="1:2">
      <c r="A1961" s="231" t="s">
        <v>3774</v>
      </c>
      <c r="B1961" s="231" t="s">
        <v>3775</v>
      </c>
    </row>
    <row r="1962" spans="1:2">
      <c r="A1962" s="231" t="s">
        <v>3776</v>
      </c>
      <c r="B1962" s="231" t="s">
        <v>3777</v>
      </c>
    </row>
    <row r="1963" spans="1:2">
      <c r="A1963" s="231" t="s">
        <v>3778</v>
      </c>
      <c r="B1963" s="231" t="s">
        <v>3779</v>
      </c>
    </row>
    <row r="1964" spans="1:2">
      <c r="A1964" s="231" t="s">
        <v>3780</v>
      </c>
      <c r="B1964" s="231" t="s">
        <v>3781</v>
      </c>
    </row>
    <row r="1965" spans="1:2">
      <c r="A1965" s="231" t="s">
        <v>3782</v>
      </c>
      <c r="B1965" s="231" t="s">
        <v>3783</v>
      </c>
    </row>
    <row r="1966" spans="1:2">
      <c r="A1966" s="231" t="s">
        <v>3784</v>
      </c>
      <c r="B1966" s="231" t="s">
        <v>3785</v>
      </c>
    </row>
    <row r="1967" spans="1:2">
      <c r="A1967" s="231" t="s">
        <v>3786</v>
      </c>
      <c r="B1967" s="231" t="s">
        <v>3787</v>
      </c>
    </row>
    <row r="1968" spans="1:2">
      <c r="A1968" s="231" t="s">
        <v>3788</v>
      </c>
      <c r="B1968" s="231" t="s">
        <v>3789</v>
      </c>
    </row>
    <row r="1969" spans="1:2">
      <c r="A1969" s="231" t="s">
        <v>3790</v>
      </c>
      <c r="B1969" s="231" t="s">
        <v>3791</v>
      </c>
    </row>
    <row r="1970" spans="1:2">
      <c r="A1970" s="231" t="s">
        <v>3792</v>
      </c>
      <c r="B1970" s="231" t="s">
        <v>3793</v>
      </c>
    </row>
    <row r="1971" spans="1:2">
      <c r="A1971" s="231" t="s">
        <v>3794</v>
      </c>
      <c r="B1971" s="231" t="s">
        <v>348</v>
      </c>
    </row>
    <row r="1972" spans="1:2">
      <c r="A1972" s="231" t="s">
        <v>3795</v>
      </c>
      <c r="B1972" s="231" t="s">
        <v>4017</v>
      </c>
    </row>
    <row r="1973" spans="1:2">
      <c r="A1973" s="231" t="s">
        <v>3796</v>
      </c>
      <c r="B1973" s="231" t="s">
        <v>3797</v>
      </c>
    </row>
    <row r="1974" spans="1:2">
      <c r="A1974" s="231" t="s">
        <v>3798</v>
      </c>
      <c r="B1974" s="231" t="s">
        <v>4018</v>
      </c>
    </row>
    <row r="1975" spans="1:2">
      <c r="A1975" s="231" t="s">
        <v>3799</v>
      </c>
      <c r="B1975" s="231" t="s">
        <v>4019</v>
      </c>
    </row>
    <row r="1976" spans="1:2">
      <c r="A1976" s="231" t="s">
        <v>3800</v>
      </c>
      <c r="B1976" s="231" t="s">
        <v>4020</v>
      </c>
    </row>
    <row r="1977" spans="1:2">
      <c r="A1977" s="231" t="s">
        <v>3801</v>
      </c>
      <c r="B1977" s="231" t="s">
        <v>3802</v>
      </c>
    </row>
    <row r="1978" spans="1:2">
      <c r="A1978" s="231" t="s">
        <v>3803</v>
      </c>
      <c r="B1978" s="231" t="s">
        <v>4021</v>
      </c>
    </row>
    <row r="1979" spans="1:2">
      <c r="A1979" s="231" t="s">
        <v>3804</v>
      </c>
      <c r="B1979" s="231" t="s">
        <v>4022</v>
      </c>
    </row>
    <row r="1980" spans="1:2">
      <c r="A1980" s="231" t="s">
        <v>3805</v>
      </c>
      <c r="B1980" s="231" t="s">
        <v>3806</v>
      </c>
    </row>
    <row r="1981" spans="1:2">
      <c r="A1981" s="231" t="s">
        <v>3807</v>
      </c>
      <c r="B1981" s="231" t="s">
        <v>3808</v>
      </c>
    </row>
    <row r="1982" spans="1:2">
      <c r="A1982" s="231" t="s">
        <v>3809</v>
      </c>
      <c r="B1982" s="231" t="s">
        <v>4023</v>
      </c>
    </row>
    <row r="1983" spans="1:2">
      <c r="A1983" s="231" t="s">
        <v>3810</v>
      </c>
      <c r="B1983" s="231" t="s">
        <v>3811</v>
      </c>
    </row>
    <row r="1984" spans="1:2">
      <c r="A1984" s="231" t="s">
        <v>3812</v>
      </c>
      <c r="B1984" s="231" t="s">
        <v>3813</v>
      </c>
    </row>
    <row r="1985" spans="1:2">
      <c r="A1985" s="231" t="s">
        <v>3814</v>
      </c>
      <c r="B1985" s="231" t="s">
        <v>3815</v>
      </c>
    </row>
    <row r="1986" spans="1:2">
      <c r="A1986" s="231" t="s">
        <v>3816</v>
      </c>
      <c r="B1986" s="231" t="s">
        <v>3817</v>
      </c>
    </row>
    <row r="1987" spans="1:2">
      <c r="A1987" s="231" t="s">
        <v>3818</v>
      </c>
      <c r="B1987" s="231" t="s">
        <v>4024</v>
      </c>
    </row>
    <row r="1988" spans="1:2">
      <c r="A1988" s="231" t="s">
        <v>3831</v>
      </c>
      <c r="B1988" s="231" t="s">
        <v>3832</v>
      </c>
    </row>
    <row r="1989" spans="1:2">
      <c r="A1989" s="231" t="s">
        <v>3836</v>
      </c>
      <c r="B1989" s="231" t="s">
        <v>3837</v>
      </c>
    </row>
    <row r="1990" spans="1:2">
      <c r="A1990" s="231" t="s">
        <v>3838</v>
      </c>
      <c r="B1990" s="231" t="s">
        <v>4025</v>
      </c>
    </row>
    <row r="1991" spans="1:2">
      <c r="A1991" s="231" t="s">
        <v>3839</v>
      </c>
      <c r="B1991" s="231" t="s">
        <v>4026</v>
      </c>
    </row>
    <row r="1992" spans="1:2">
      <c r="A1992" s="231" t="s">
        <v>3840</v>
      </c>
      <c r="B1992" s="231" t="s">
        <v>4027</v>
      </c>
    </row>
    <row r="1993" spans="1:2">
      <c r="A1993" s="231" t="s">
        <v>3841</v>
      </c>
      <c r="B1993" s="231" t="s">
        <v>3842</v>
      </c>
    </row>
    <row r="1994" spans="1:2">
      <c r="A1994" s="231" t="s">
        <v>3843</v>
      </c>
      <c r="B1994" s="231" t="s">
        <v>3844</v>
      </c>
    </row>
    <row r="1995" spans="1:2">
      <c r="A1995" s="231" t="s">
        <v>3845</v>
      </c>
      <c r="B1995" s="231" t="s">
        <v>3846</v>
      </c>
    </row>
    <row r="1996" spans="1:2">
      <c r="A1996" s="231" t="s">
        <v>3847</v>
      </c>
      <c r="B1996" s="231" t="s">
        <v>3848</v>
      </c>
    </row>
    <row r="1997" spans="1:2">
      <c r="A1997" s="231" t="s">
        <v>3849</v>
      </c>
      <c r="B1997" s="231" t="s">
        <v>3850</v>
      </c>
    </row>
    <row r="1998" spans="1:2">
      <c r="A1998" s="231" t="s">
        <v>3851</v>
      </c>
      <c r="B1998" s="231" t="s">
        <v>3852</v>
      </c>
    </row>
    <row r="1999" spans="1:2">
      <c r="A1999" s="231" t="s">
        <v>3853</v>
      </c>
      <c r="B1999" s="231" t="s">
        <v>3854</v>
      </c>
    </row>
    <row r="2000" spans="1:2">
      <c r="A2000" s="231" t="s">
        <v>3855</v>
      </c>
      <c r="B2000" s="231" t="s">
        <v>3856</v>
      </c>
    </row>
    <row r="2001" spans="1:2">
      <c r="A2001" s="231" t="s">
        <v>3857</v>
      </c>
      <c r="B2001" s="231" t="s">
        <v>3858</v>
      </c>
    </row>
    <row r="2002" spans="1:2">
      <c r="A2002" s="231" t="s">
        <v>3859</v>
      </c>
      <c r="B2002" s="231" t="s">
        <v>3860</v>
      </c>
    </row>
    <row r="2003" spans="1:2">
      <c r="A2003" s="231" t="s">
        <v>3861</v>
      </c>
      <c r="B2003" s="231" t="s">
        <v>3862</v>
      </c>
    </row>
    <row r="2004" spans="1:2">
      <c r="A2004" s="231" t="s">
        <v>3863</v>
      </c>
      <c r="B2004" s="231" t="s">
        <v>3864</v>
      </c>
    </row>
    <row r="2005" spans="1:2">
      <c r="A2005" s="231" t="s">
        <v>3865</v>
      </c>
      <c r="B2005" s="231" t="s">
        <v>3866</v>
      </c>
    </row>
    <row r="2006" spans="1:2">
      <c r="A2006" s="231" t="s">
        <v>3867</v>
      </c>
      <c r="B2006" s="231" t="s">
        <v>3868</v>
      </c>
    </row>
    <row r="2007" spans="1:2">
      <c r="A2007" s="231" t="s">
        <v>3869</v>
      </c>
      <c r="B2007" s="231" t="s">
        <v>3870</v>
      </c>
    </row>
    <row r="2008" spans="1:2">
      <c r="A2008" s="231" t="s">
        <v>3871</v>
      </c>
      <c r="B2008" s="231" t="s">
        <v>3872</v>
      </c>
    </row>
    <row r="2009" spans="1:2">
      <c r="A2009" s="231" t="s">
        <v>3873</v>
      </c>
      <c r="B2009" s="231" t="s">
        <v>3874</v>
      </c>
    </row>
    <row r="2010" spans="1:2">
      <c r="A2010" s="231" t="s">
        <v>3875</v>
      </c>
      <c r="B2010" s="231" t="s">
        <v>3876</v>
      </c>
    </row>
    <row r="2011" spans="1:2">
      <c r="A2011" s="231" t="s">
        <v>3877</v>
      </c>
      <c r="B2011" s="231" t="s">
        <v>3878</v>
      </c>
    </row>
    <row r="2012" spans="1:2">
      <c r="A2012" s="231" t="s">
        <v>3879</v>
      </c>
      <c r="B2012" s="231" t="s">
        <v>3880</v>
      </c>
    </row>
    <row r="2013" spans="1:2">
      <c r="A2013" s="231" t="s">
        <v>3881</v>
      </c>
      <c r="B2013" s="231" t="s">
        <v>3882</v>
      </c>
    </row>
    <row r="2014" spans="1:2">
      <c r="A2014" s="231" t="s">
        <v>3883</v>
      </c>
      <c r="B2014" s="231" t="s">
        <v>3884</v>
      </c>
    </row>
    <row r="2015" spans="1:2">
      <c r="A2015" s="231" t="s">
        <v>3885</v>
      </c>
      <c r="B2015" s="231" t="s">
        <v>3886</v>
      </c>
    </row>
    <row r="2016" spans="1:2">
      <c r="A2016" s="231" t="s">
        <v>3887</v>
      </c>
      <c r="B2016" s="231" t="s">
        <v>3888</v>
      </c>
    </row>
    <row r="2017" spans="1:2">
      <c r="A2017" s="231" t="s">
        <v>3889</v>
      </c>
      <c r="B2017" s="231" t="s">
        <v>3890</v>
      </c>
    </row>
    <row r="2018" spans="1:2">
      <c r="A2018" s="231" t="s">
        <v>3891</v>
      </c>
      <c r="B2018" s="231" t="s">
        <v>3892</v>
      </c>
    </row>
    <row r="2019" spans="1:2">
      <c r="A2019" s="231" t="s">
        <v>3893</v>
      </c>
      <c r="B2019" s="231" t="s">
        <v>3894</v>
      </c>
    </row>
    <row r="2020" spans="1:2">
      <c r="A2020" s="231" t="s">
        <v>3895</v>
      </c>
      <c r="B2020" s="231" t="s">
        <v>3896</v>
      </c>
    </row>
    <row r="2021" spans="1:2">
      <c r="A2021" s="231" t="s">
        <v>3897</v>
      </c>
      <c r="B2021" s="231" t="s">
        <v>3898</v>
      </c>
    </row>
    <row r="2022" spans="1:2">
      <c r="A2022" s="231" t="s">
        <v>3899</v>
      </c>
      <c r="B2022" s="231" t="s">
        <v>3900</v>
      </c>
    </row>
    <row r="2023" spans="1:2">
      <c r="A2023" s="231" t="s">
        <v>3901</v>
      </c>
      <c r="B2023" s="231" t="s">
        <v>3902</v>
      </c>
    </row>
    <row r="2024" spans="1:2">
      <c r="A2024" s="231" t="s">
        <v>3903</v>
      </c>
      <c r="B2024" s="231" t="s">
        <v>5237</v>
      </c>
    </row>
    <row r="2025" spans="1:2">
      <c r="A2025" s="231" t="s">
        <v>3904</v>
      </c>
      <c r="B2025" s="231" t="s">
        <v>5238</v>
      </c>
    </row>
    <row r="2026" spans="1:2">
      <c r="A2026" s="231" t="s">
        <v>3905</v>
      </c>
      <c r="B2026" s="231" t="s">
        <v>5239</v>
      </c>
    </row>
    <row r="2027" spans="1:2">
      <c r="A2027" s="231" t="s">
        <v>3906</v>
      </c>
      <c r="B2027" s="231" t="s">
        <v>5240</v>
      </c>
    </row>
    <row r="2028" spans="1:2">
      <c r="A2028" s="231" t="s">
        <v>3907</v>
      </c>
      <c r="B2028" s="231" t="s">
        <v>5241</v>
      </c>
    </row>
    <row r="2029" spans="1:2">
      <c r="A2029" s="231" t="s">
        <v>3908</v>
      </c>
      <c r="B2029" s="231" t="s">
        <v>5242</v>
      </c>
    </row>
    <row r="2030" spans="1:2">
      <c r="A2030" s="231" t="s">
        <v>3909</v>
      </c>
      <c r="B2030" s="231" t="s">
        <v>3910</v>
      </c>
    </row>
    <row r="2031" spans="1:2">
      <c r="A2031" s="231" t="s">
        <v>3911</v>
      </c>
      <c r="B2031" s="231" t="s">
        <v>5243</v>
      </c>
    </row>
    <row r="2032" spans="1:2">
      <c r="A2032" s="231" t="s">
        <v>3912</v>
      </c>
      <c r="B2032" s="231" t="s">
        <v>3913</v>
      </c>
    </row>
    <row r="2033" spans="1:2">
      <c r="A2033" s="231" t="s">
        <v>3914</v>
      </c>
      <c r="B2033" s="231" t="s">
        <v>3915</v>
      </c>
    </row>
    <row r="2034" spans="1:2">
      <c r="A2034" s="231" t="s">
        <v>3916</v>
      </c>
      <c r="B2034" s="231" t="s">
        <v>3917</v>
      </c>
    </row>
    <row r="2035" spans="1:2">
      <c r="A2035" s="231" t="s">
        <v>3918</v>
      </c>
      <c r="B2035" s="231" t="s">
        <v>5244</v>
      </c>
    </row>
    <row r="2036" spans="1:2">
      <c r="A2036" s="231" t="s">
        <v>3919</v>
      </c>
      <c r="B2036" s="231" t="s">
        <v>3920</v>
      </c>
    </row>
    <row r="2037" spans="1:2">
      <c r="A2037" s="231" t="s">
        <v>3921</v>
      </c>
      <c r="B2037" s="231" t="s">
        <v>5245</v>
      </c>
    </row>
    <row r="2038" spans="1:2">
      <c r="A2038" s="231" t="s">
        <v>3922</v>
      </c>
      <c r="B2038" s="231" t="s">
        <v>5246</v>
      </c>
    </row>
    <row r="2039" spans="1:2">
      <c r="A2039" s="231" t="s">
        <v>3923</v>
      </c>
      <c r="B2039" s="231" t="s">
        <v>3924</v>
      </c>
    </row>
    <row r="2040" spans="1:2">
      <c r="A2040" s="231" t="s">
        <v>3925</v>
      </c>
      <c r="B2040" s="231" t="s">
        <v>3926</v>
      </c>
    </row>
    <row r="2041" spans="1:2">
      <c r="A2041" s="231" t="s">
        <v>3927</v>
      </c>
      <c r="B2041" s="231" t="s">
        <v>3928</v>
      </c>
    </row>
    <row r="2042" spans="1:2">
      <c r="A2042" s="231" t="s">
        <v>3929</v>
      </c>
      <c r="B2042" s="231" t="s">
        <v>3930</v>
      </c>
    </row>
    <row r="2043" spans="1:2">
      <c r="A2043" s="231" t="s">
        <v>3931</v>
      </c>
      <c r="B2043" s="231" t="s">
        <v>4028</v>
      </c>
    </row>
    <row r="2044" spans="1:2">
      <c r="A2044" s="231" t="s">
        <v>3932</v>
      </c>
      <c r="B2044" s="231" t="s">
        <v>3933</v>
      </c>
    </row>
    <row r="2045" spans="1:2">
      <c r="A2045" s="231" t="s">
        <v>4781</v>
      </c>
      <c r="B2045" s="231" t="s">
        <v>4782</v>
      </c>
    </row>
    <row r="2046" spans="1:2">
      <c r="A2046" s="231" t="s">
        <v>3934</v>
      </c>
      <c r="B2046" s="231" t="s">
        <v>3935</v>
      </c>
    </row>
    <row r="2047" spans="1:2">
      <c r="A2047" s="231" t="s">
        <v>5625</v>
      </c>
      <c r="B2047" s="231" t="s">
        <v>4029</v>
      </c>
    </row>
    <row r="2048" spans="1:2">
      <c r="A2048" s="231" t="s">
        <v>4030</v>
      </c>
      <c r="B2048" s="231" t="s">
        <v>5247</v>
      </c>
    </row>
    <row r="2049" spans="1:2">
      <c r="A2049" s="231" t="s">
        <v>4031</v>
      </c>
      <c r="B2049" s="231" t="s">
        <v>4032</v>
      </c>
    </row>
    <row r="2050" spans="1:2">
      <c r="A2050" s="231" t="s">
        <v>4033</v>
      </c>
      <c r="B2050" s="231" t="s">
        <v>4034</v>
      </c>
    </row>
    <row r="2051" spans="1:2">
      <c r="A2051" s="231" t="s">
        <v>4036</v>
      </c>
      <c r="B2051" s="231" t="s">
        <v>4037</v>
      </c>
    </row>
    <row r="2052" spans="1:2">
      <c r="A2052" s="231" t="s">
        <v>4038</v>
      </c>
      <c r="B2052" s="231" t="s">
        <v>5248</v>
      </c>
    </row>
    <row r="2053" spans="1:2">
      <c r="A2053" s="231" t="s">
        <v>4039</v>
      </c>
      <c r="B2053" s="231" t="s">
        <v>4040</v>
      </c>
    </row>
    <row r="2054" spans="1:2">
      <c r="A2054" s="231" t="s">
        <v>3936</v>
      </c>
      <c r="B2054" s="231" t="s">
        <v>4041</v>
      </c>
    </row>
    <row r="2055" spans="1:2">
      <c r="A2055" s="231" t="s">
        <v>4139</v>
      </c>
      <c r="B2055" s="231" t="s">
        <v>4140</v>
      </c>
    </row>
    <row r="2056" spans="1:2">
      <c r="A2056" s="231" t="s">
        <v>4141</v>
      </c>
      <c r="B2056" s="231" t="s">
        <v>4142</v>
      </c>
    </row>
    <row r="2057" spans="1:2">
      <c r="A2057" s="231" t="s">
        <v>4143</v>
      </c>
      <c r="B2057" s="231" t="s">
        <v>4144</v>
      </c>
    </row>
    <row r="2058" spans="1:2">
      <c r="A2058" s="231" t="s">
        <v>4145</v>
      </c>
      <c r="B2058" s="231" t="s">
        <v>4146</v>
      </c>
    </row>
    <row r="2059" spans="1:2">
      <c r="A2059" s="231" t="s">
        <v>4147</v>
      </c>
      <c r="B2059" s="231" t="s">
        <v>4148</v>
      </c>
    </row>
    <row r="2060" spans="1:2">
      <c r="A2060" s="231" t="s">
        <v>4149</v>
      </c>
      <c r="B2060" s="231" t="s">
        <v>4150</v>
      </c>
    </row>
    <row r="2061" spans="1:2">
      <c r="A2061" s="231" t="s">
        <v>4151</v>
      </c>
      <c r="B2061" s="231" t="s">
        <v>4152</v>
      </c>
    </row>
    <row r="2062" spans="1:2">
      <c r="A2062" s="231" t="s">
        <v>4153</v>
      </c>
      <c r="B2062" s="231" t="s">
        <v>4154</v>
      </c>
    </row>
    <row r="2063" spans="1:2">
      <c r="A2063" s="231" t="s">
        <v>4155</v>
      </c>
      <c r="B2063" s="231" t="s">
        <v>4156</v>
      </c>
    </row>
    <row r="2064" spans="1:2">
      <c r="A2064" s="231" t="s">
        <v>4042</v>
      </c>
      <c r="B2064" s="231" t="s">
        <v>4043</v>
      </c>
    </row>
    <row r="2065" spans="1:2">
      <c r="A2065" s="231" t="s">
        <v>4044</v>
      </c>
      <c r="B2065" s="231" t="s">
        <v>4045</v>
      </c>
    </row>
    <row r="2066" spans="1:2">
      <c r="A2066" s="231" t="s">
        <v>4046</v>
      </c>
      <c r="B2066" s="231" t="s">
        <v>4047</v>
      </c>
    </row>
    <row r="2067" spans="1:2">
      <c r="A2067" s="231" t="s">
        <v>4048</v>
      </c>
      <c r="B2067" s="231" t="s">
        <v>4049</v>
      </c>
    </row>
    <row r="2068" spans="1:2">
      <c r="A2068" s="231" t="s">
        <v>4050</v>
      </c>
      <c r="B2068" s="231" t="s">
        <v>4051</v>
      </c>
    </row>
    <row r="2069" spans="1:2">
      <c r="A2069" s="231" t="s">
        <v>4052</v>
      </c>
      <c r="B2069" s="231" t="s">
        <v>4053</v>
      </c>
    </row>
    <row r="2070" spans="1:2">
      <c r="A2070" s="231" t="s">
        <v>4054</v>
      </c>
      <c r="B2070" s="231" t="s">
        <v>4055</v>
      </c>
    </row>
    <row r="2071" spans="1:2">
      <c r="A2071" s="231" t="s">
        <v>4056</v>
      </c>
      <c r="B2071" s="231" t="s">
        <v>4057</v>
      </c>
    </row>
    <row r="2072" spans="1:2">
      <c r="A2072" s="231" t="s">
        <v>4058</v>
      </c>
      <c r="B2072" s="231" t="s">
        <v>4059</v>
      </c>
    </row>
    <row r="2073" spans="1:2">
      <c r="A2073" s="231" t="s">
        <v>4060</v>
      </c>
      <c r="B2073" s="231" t="s">
        <v>4061</v>
      </c>
    </row>
    <row r="2074" spans="1:2">
      <c r="A2074" s="231" t="s">
        <v>4062</v>
      </c>
      <c r="B2074" s="231" t="s">
        <v>4063</v>
      </c>
    </row>
    <row r="2075" spans="1:2">
      <c r="A2075" s="231" t="s">
        <v>4064</v>
      </c>
      <c r="B2075" s="231" t="s">
        <v>4065</v>
      </c>
    </row>
    <row r="2076" spans="1:2">
      <c r="A2076" s="231" t="s">
        <v>4066</v>
      </c>
      <c r="B2076" s="231" t="s">
        <v>4067</v>
      </c>
    </row>
    <row r="2077" spans="1:2">
      <c r="A2077" s="231" t="s">
        <v>4068</v>
      </c>
      <c r="B2077" s="231" t="s">
        <v>4069</v>
      </c>
    </row>
    <row r="2078" spans="1:2">
      <c r="A2078" s="231" t="s">
        <v>4070</v>
      </c>
      <c r="B2078" s="231" t="s">
        <v>4071</v>
      </c>
    </row>
    <row r="2079" spans="1:2">
      <c r="A2079" s="231" t="s">
        <v>4072</v>
      </c>
      <c r="B2079" s="231" t="s">
        <v>4073</v>
      </c>
    </row>
    <row r="2080" spans="1:2">
      <c r="A2080" s="231" t="s">
        <v>4074</v>
      </c>
      <c r="B2080" s="231" t="s">
        <v>4075</v>
      </c>
    </row>
    <row r="2081" spans="1:2">
      <c r="A2081" s="231" t="s">
        <v>4076</v>
      </c>
      <c r="B2081" s="231" t="s">
        <v>308</v>
      </c>
    </row>
    <row r="2082" spans="1:2">
      <c r="A2082" s="231" t="s">
        <v>4077</v>
      </c>
      <c r="B2082" s="231" t="s">
        <v>4078</v>
      </c>
    </row>
    <row r="2083" spans="1:2">
      <c r="A2083" s="231" t="s">
        <v>4079</v>
      </c>
      <c r="B2083" s="231" t="s">
        <v>4080</v>
      </c>
    </row>
    <row r="2084" spans="1:2">
      <c r="A2084" s="231" t="s">
        <v>4081</v>
      </c>
      <c r="B2084" s="231" t="s">
        <v>4082</v>
      </c>
    </row>
    <row r="2085" spans="1:2">
      <c r="A2085" s="231" t="s">
        <v>4083</v>
      </c>
      <c r="B2085" s="231" t="s">
        <v>2559</v>
      </c>
    </row>
    <row r="2086" spans="1:2">
      <c r="A2086" s="231" t="s">
        <v>4084</v>
      </c>
      <c r="B2086" s="231" t="s">
        <v>4085</v>
      </c>
    </row>
    <row r="2087" spans="1:2">
      <c r="A2087" s="231" t="s">
        <v>4086</v>
      </c>
      <c r="B2087" s="231" t="s">
        <v>4087</v>
      </c>
    </row>
    <row r="2088" spans="1:2">
      <c r="A2088" s="231" t="s">
        <v>4088</v>
      </c>
      <c r="B2088" s="231" t="s">
        <v>4089</v>
      </c>
    </row>
    <row r="2089" spans="1:2">
      <c r="A2089" s="231" t="s">
        <v>4090</v>
      </c>
      <c r="B2089" s="231" t="s">
        <v>4091</v>
      </c>
    </row>
    <row r="2090" spans="1:2">
      <c r="A2090" s="231" t="s">
        <v>4092</v>
      </c>
      <c r="B2090" s="231" t="s">
        <v>4093</v>
      </c>
    </row>
    <row r="2091" spans="1:2">
      <c r="A2091" s="231" t="s">
        <v>4094</v>
      </c>
      <c r="B2091" s="231" t="s">
        <v>4095</v>
      </c>
    </row>
    <row r="2092" spans="1:2">
      <c r="A2092" s="231" t="s">
        <v>4096</v>
      </c>
      <c r="B2092" s="231" t="s">
        <v>4097</v>
      </c>
    </row>
    <row r="2093" spans="1:2">
      <c r="A2093" s="231" t="s">
        <v>4098</v>
      </c>
      <c r="B2093" s="231" t="s">
        <v>4099</v>
      </c>
    </row>
    <row r="2094" spans="1:2">
      <c r="A2094" s="231" t="s">
        <v>4100</v>
      </c>
      <c r="B2094" s="231" t="s">
        <v>4101</v>
      </c>
    </row>
    <row r="2095" spans="1:2">
      <c r="A2095" s="231" t="s">
        <v>4102</v>
      </c>
      <c r="B2095" s="231" t="s">
        <v>4103</v>
      </c>
    </row>
    <row r="2096" spans="1:2">
      <c r="A2096" s="231" t="s">
        <v>4104</v>
      </c>
      <c r="B2096" s="231" t="s">
        <v>4105</v>
      </c>
    </row>
    <row r="2097" spans="1:2">
      <c r="A2097" s="231" t="s">
        <v>4106</v>
      </c>
      <c r="B2097" s="231" t="s">
        <v>4107</v>
      </c>
    </row>
    <row r="2098" spans="1:2">
      <c r="A2098" s="231" t="s">
        <v>4108</v>
      </c>
      <c r="B2098" s="231" t="s">
        <v>4109</v>
      </c>
    </row>
    <row r="2099" spans="1:2">
      <c r="A2099" s="231" t="s">
        <v>4110</v>
      </c>
      <c r="B2099" s="231" t="s">
        <v>4111</v>
      </c>
    </row>
    <row r="2100" spans="1:2">
      <c r="A2100" s="231" t="s">
        <v>4112</v>
      </c>
      <c r="B2100" s="231" t="s">
        <v>4113</v>
      </c>
    </row>
    <row r="2101" spans="1:2">
      <c r="A2101" s="231" t="s">
        <v>4114</v>
      </c>
      <c r="B2101" s="231" t="s">
        <v>4115</v>
      </c>
    </row>
    <row r="2102" spans="1:2">
      <c r="A2102" s="231" t="s">
        <v>4116</v>
      </c>
      <c r="B2102" s="231" t="s">
        <v>4117</v>
      </c>
    </row>
    <row r="2103" spans="1:2">
      <c r="A2103" s="231" t="s">
        <v>4118</v>
      </c>
      <c r="B2103" s="231" t="s">
        <v>4119</v>
      </c>
    </row>
    <row r="2104" spans="1:2">
      <c r="A2104" s="231" t="s">
        <v>4120</v>
      </c>
      <c r="B2104" s="231" t="s">
        <v>4121</v>
      </c>
    </row>
    <row r="2105" spans="1:2">
      <c r="A2105" s="231" t="s">
        <v>4122</v>
      </c>
      <c r="B2105" s="231" t="s">
        <v>4123</v>
      </c>
    </row>
    <row r="2106" spans="1:2">
      <c r="A2106" s="231" t="s">
        <v>4124</v>
      </c>
      <c r="B2106" s="231" t="s">
        <v>4125</v>
      </c>
    </row>
    <row r="2107" spans="1:2">
      <c r="A2107" s="231" t="s">
        <v>4126</v>
      </c>
      <c r="B2107" s="231" t="s">
        <v>4127</v>
      </c>
    </row>
    <row r="2108" spans="1:2">
      <c r="A2108" s="231" t="s">
        <v>4128</v>
      </c>
      <c r="B2108" s="231" t="s">
        <v>4129</v>
      </c>
    </row>
    <row r="2109" spans="1:2">
      <c r="A2109" s="231" t="s">
        <v>4130</v>
      </c>
      <c r="B2109" s="231" t="s">
        <v>4131</v>
      </c>
    </row>
    <row r="2110" spans="1:2">
      <c r="A2110" s="231" t="s">
        <v>4157</v>
      </c>
      <c r="B2110" s="231" t="s">
        <v>4158</v>
      </c>
    </row>
    <row r="2111" spans="1:2">
      <c r="A2111" s="231" t="s">
        <v>4248</v>
      </c>
      <c r="B2111" s="231" t="s">
        <v>2841</v>
      </c>
    </row>
    <row r="2112" spans="1:2">
      <c r="A2112" s="231" t="s">
        <v>4308</v>
      </c>
      <c r="B2112" s="231" t="s">
        <v>4309</v>
      </c>
    </row>
    <row r="2113" spans="1:2">
      <c r="A2113" s="231" t="s">
        <v>4300</v>
      </c>
      <c r="B2113" s="231" t="s">
        <v>3395</v>
      </c>
    </row>
    <row r="2114" spans="1:2">
      <c r="A2114" s="231" t="s">
        <v>4301</v>
      </c>
      <c r="B2114" s="231" t="s">
        <v>3396</v>
      </c>
    </row>
    <row r="2115" spans="1:2">
      <c r="A2115" s="231" t="s">
        <v>4302</v>
      </c>
      <c r="B2115" s="231" t="s">
        <v>3397</v>
      </c>
    </row>
    <row r="2116" spans="1:2">
      <c r="A2116" s="231" t="s">
        <v>4303</v>
      </c>
      <c r="B2116" s="231" t="s">
        <v>5249</v>
      </c>
    </row>
    <row r="2117" spans="1:2">
      <c r="A2117" s="231" t="s">
        <v>4304</v>
      </c>
      <c r="B2117" s="231" t="s">
        <v>3398</v>
      </c>
    </row>
    <row r="2118" spans="1:2">
      <c r="A2118" s="231" t="s">
        <v>4305</v>
      </c>
      <c r="B2118" s="231" t="s">
        <v>5250</v>
      </c>
    </row>
    <row r="2119" spans="1:2">
      <c r="A2119" s="231" t="s">
        <v>4306</v>
      </c>
      <c r="B2119" s="231" t="s">
        <v>3399</v>
      </c>
    </row>
    <row r="2120" spans="1:2">
      <c r="A2120" s="231" t="s">
        <v>4307</v>
      </c>
      <c r="B2120" s="231" t="s">
        <v>5251</v>
      </c>
    </row>
    <row r="2121" spans="1:2">
      <c r="A2121" s="231" t="s">
        <v>4414</v>
      </c>
      <c r="B2121" s="231" t="s">
        <v>3834</v>
      </c>
    </row>
    <row r="2122" spans="1:2">
      <c r="A2122" s="231" t="s">
        <v>4413</v>
      </c>
      <c r="B2122" s="231" t="s">
        <v>3833</v>
      </c>
    </row>
    <row r="2123" spans="1:2">
      <c r="A2123" s="231" t="s">
        <v>4416</v>
      </c>
      <c r="B2123" s="231" t="s">
        <v>5252</v>
      </c>
    </row>
    <row r="2124" spans="1:2">
      <c r="A2124" s="231" t="s">
        <v>4410</v>
      </c>
      <c r="B2124" s="231" t="s">
        <v>3827</v>
      </c>
    </row>
    <row r="2125" spans="1:2">
      <c r="A2125" s="231" t="s">
        <v>4415</v>
      </c>
      <c r="B2125" s="231" t="s">
        <v>3835</v>
      </c>
    </row>
    <row r="2126" spans="1:2">
      <c r="A2126" s="231" t="s">
        <v>4411</v>
      </c>
      <c r="B2126" s="231" t="s">
        <v>3828</v>
      </c>
    </row>
    <row r="2127" spans="1:2">
      <c r="A2127" s="231" t="s">
        <v>4412</v>
      </c>
      <c r="B2127" s="231" t="s">
        <v>3829</v>
      </c>
    </row>
    <row r="2128" spans="1:2">
      <c r="A2128" s="231" t="s">
        <v>4523</v>
      </c>
      <c r="B2128" s="231" t="s">
        <v>4524</v>
      </c>
    </row>
    <row r="2129" spans="1:2">
      <c r="A2129" s="231" t="s">
        <v>4425</v>
      </c>
      <c r="B2129" s="231" t="s">
        <v>3830</v>
      </c>
    </row>
    <row r="2130" spans="1:2">
      <c r="A2130" s="231" t="s">
        <v>4525</v>
      </c>
      <c r="B2130" s="231" t="s">
        <v>4526</v>
      </c>
    </row>
    <row r="2131" spans="1:2">
      <c r="A2131" s="231" t="s">
        <v>4527</v>
      </c>
      <c r="B2131" s="231" t="s">
        <v>2931</v>
      </c>
    </row>
    <row r="2132" spans="1:2">
      <c r="A2132" s="231" t="s">
        <v>4528</v>
      </c>
      <c r="B2132" s="231" t="s">
        <v>2932</v>
      </c>
    </row>
    <row r="2133" spans="1:2">
      <c r="A2133" s="231" t="s">
        <v>4529</v>
      </c>
      <c r="B2133" s="231" t="s">
        <v>5253</v>
      </c>
    </row>
    <row r="2134" spans="1:2">
      <c r="A2134" s="231" t="s">
        <v>4530</v>
      </c>
      <c r="B2134" s="231" t="s">
        <v>5254</v>
      </c>
    </row>
    <row r="2135" spans="1:2">
      <c r="A2135" s="231" t="s">
        <v>4531</v>
      </c>
      <c r="B2135" s="231" t="s">
        <v>5255</v>
      </c>
    </row>
    <row r="2136" spans="1:2">
      <c r="A2136" s="231" t="s">
        <v>4532</v>
      </c>
      <c r="B2136" s="231" t="s">
        <v>2933</v>
      </c>
    </row>
    <row r="2137" spans="1:2">
      <c r="A2137" s="231" t="s">
        <v>4533</v>
      </c>
      <c r="B2137" s="231" t="s">
        <v>2934</v>
      </c>
    </row>
    <row r="2138" spans="1:2">
      <c r="A2138" s="231" t="s">
        <v>4534</v>
      </c>
      <c r="B2138" s="231" t="s">
        <v>5256</v>
      </c>
    </row>
    <row r="2139" spans="1:2">
      <c r="A2139" s="231" t="s">
        <v>4535</v>
      </c>
      <c r="B2139" s="231" t="s">
        <v>5257</v>
      </c>
    </row>
    <row r="2140" spans="1:2">
      <c r="A2140" s="231" t="s">
        <v>4536</v>
      </c>
      <c r="B2140" s="231" t="s">
        <v>2935</v>
      </c>
    </row>
    <row r="2141" spans="1:2">
      <c r="A2141" s="231" t="s">
        <v>5276</v>
      </c>
      <c r="B2141" s="231" t="s">
        <v>4035</v>
      </c>
    </row>
    <row r="2142" spans="1:2">
      <c r="A2142" s="231" t="s">
        <v>4159</v>
      </c>
      <c r="B2142" s="231" t="s">
        <v>4160</v>
      </c>
    </row>
    <row r="2143" spans="1:2">
      <c r="A2143" s="231" t="s">
        <v>4161</v>
      </c>
      <c r="B2143" s="231" t="s">
        <v>4162</v>
      </c>
    </row>
    <row r="2144" spans="1:2">
      <c r="A2144" s="231" t="s">
        <v>4163</v>
      </c>
      <c r="B2144" s="231" t="s">
        <v>4164</v>
      </c>
    </row>
    <row r="2145" spans="1:2">
      <c r="A2145" s="231" t="s">
        <v>4165</v>
      </c>
      <c r="B2145" s="231" t="s">
        <v>4166</v>
      </c>
    </row>
    <row r="2146" spans="1:2">
      <c r="A2146" s="231" t="s">
        <v>4167</v>
      </c>
      <c r="B2146" s="231" t="s">
        <v>4168</v>
      </c>
    </row>
    <row r="2147" spans="1:2">
      <c r="A2147" s="231" t="s">
        <v>4169</v>
      </c>
      <c r="B2147" s="231" t="s">
        <v>4170</v>
      </c>
    </row>
    <row r="2148" spans="1:2">
      <c r="A2148" s="231" t="s">
        <v>4171</v>
      </c>
      <c r="B2148" s="231" t="s">
        <v>4172</v>
      </c>
    </row>
    <row r="2149" spans="1:2">
      <c r="A2149" s="231" t="s">
        <v>4173</v>
      </c>
      <c r="B2149" s="231" t="s">
        <v>4174</v>
      </c>
    </row>
    <row r="2150" spans="1:2">
      <c r="A2150" s="231" t="s">
        <v>4175</v>
      </c>
      <c r="B2150" s="231" t="s">
        <v>4176</v>
      </c>
    </row>
    <row r="2151" spans="1:2">
      <c r="A2151" s="231" t="s">
        <v>4177</v>
      </c>
      <c r="B2151" s="231" t="s">
        <v>4178</v>
      </c>
    </row>
    <row r="2152" spans="1:2">
      <c r="A2152" s="231" t="s">
        <v>4179</v>
      </c>
      <c r="B2152" s="231" t="s">
        <v>4180</v>
      </c>
    </row>
    <row r="2153" spans="1:2">
      <c r="A2153" s="231" t="s">
        <v>4181</v>
      </c>
      <c r="B2153" s="231" t="s">
        <v>4182</v>
      </c>
    </row>
    <row r="2154" spans="1:2">
      <c r="A2154" s="231" t="s">
        <v>4183</v>
      </c>
      <c r="B2154" s="231" t="s">
        <v>4184</v>
      </c>
    </row>
    <row r="2155" spans="1:2">
      <c r="A2155" s="231" t="s">
        <v>4185</v>
      </c>
      <c r="B2155" s="231" t="s">
        <v>4186</v>
      </c>
    </row>
    <row r="2156" spans="1:2">
      <c r="A2156" s="231" t="s">
        <v>4187</v>
      </c>
      <c r="B2156" s="231" t="s">
        <v>4188</v>
      </c>
    </row>
    <row r="2157" spans="1:2">
      <c r="A2157" s="231" t="s">
        <v>4189</v>
      </c>
      <c r="B2157" s="231" t="s">
        <v>4190</v>
      </c>
    </row>
    <row r="2158" spans="1:2">
      <c r="A2158" s="231" t="s">
        <v>4191</v>
      </c>
      <c r="B2158" s="231" t="s">
        <v>4192</v>
      </c>
    </row>
    <row r="2159" spans="1:2">
      <c r="A2159" s="231" t="s">
        <v>4193</v>
      </c>
      <c r="B2159" s="231" t="s">
        <v>4194</v>
      </c>
    </row>
    <row r="2160" spans="1:2">
      <c r="A2160" s="231" t="s">
        <v>4195</v>
      </c>
      <c r="B2160" s="231" t="s">
        <v>4196</v>
      </c>
    </row>
    <row r="2161" spans="1:2">
      <c r="A2161" s="231" t="s">
        <v>4197</v>
      </c>
      <c r="B2161" s="231" t="s">
        <v>4198</v>
      </c>
    </row>
    <row r="2162" spans="1:2">
      <c r="A2162" s="231" t="s">
        <v>4199</v>
      </c>
      <c r="B2162" s="231" t="s">
        <v>4200</v>
      </c>
    </row>
    <row r="2163" spans="1:2">
      <c r="A2163" s="231" t="s">
        <v>4201</v>
      </c>
      <c r="B2163" s="231" t="s">
        <v>4202</v>
      </c>
    </row>
    <row r="2164" spans="1:2">
      <c r="A2164" s="231" t="s">
        <v>4203</v>
      </c>
      <c r="B2164" s="231" t="s">
        <v>4204</v>
      </c>
    </row>
    <row r="2165" spans="1:2">
      <c r="A2165" s="231" t="s">
        <v>4205</v>
      </c>
      <c r="B2165" s="231" t="s">
        <v>4206</v>
      </c>
    </row>
    <row r="2166" spans="1:2">
      <c r="A2166" s="231" t="s">
        <v>4207</v>
      </c>
      <c r="B2166" s="231" t="s">
        <v>4208</v>
      </c>
    </row>
    <row r="2167" spans="1:2">
      <c r="A2167" s="231" t="s">
        <v>4249</v>
      </c>
      <c r="B2167" s="231" t="s">
        <v>4310</v>
      </c>
    </row>
    <row r="2168" spans="1:2">
      <c r="A2168" s="231" t="s">
        <v>4250</v>
      </c>
      <c r="B2168" s="231" t="s">
        <v>4311</v>
      </c>
    </row>
    <row r="2169" spans="1:2">
      <c r="A2169" s="231" t="s">
        <v>4251</v>
      </c>
      <c r="B2169" s="231" t="s">
        <v>4252</v>
      </c>
    </row>
    <row r="2170" spans="1:2">
      <c r="A2170" s="231" t="s">
        <v>4253</v>
      </c>
      <c r="B2170" s="231" t="s">
        <v>5258</v>
      </c>
    </row>
    <row r="2171" spans="1:2">
      <c r="A2171" s="231" t="s">
        <v>4254</v>
      </c>
      <c r="B2171" s="231" t="s">
        <v>4255</v>
      </c>
    </row>
    <row r="2172" spans="1:2">
      <c r="A2172" s="231" t="s">
        <v>4256</v>
      </c>
      <c r="B2172" s="231" t="s">
        <v>4257</v>
      </c>
    </row>
    <row r="2173" spans="1:2">
      <c r="A2173" s="231" t="s">
        <v>4258</v>
      </c>
      <c r="B2173" s="231" t="s">
        <v>5259</v>
      </c>
    </row>
    <row r="2174" spans="1:2">
      <c r="A2174" s="231" t="s">
        <v>4259</v>
      </c>
      <c r="B2174" s="231" t="s">
        <v>5260</v>
      </c>
    </row>
    <row r="2175" spans="1:2">
      <c r="A2175" s="231" t="s">
        <v>4260</v>
      </c>
      <c r="B2175" s="231" t="s">
        <v>4261</v>
      </c>
    </row>
    <row r="2176" spans="1:2">
      <c r="A2176" s="231" t="s">
        <v>4262</v>
      </c>
      <c r="B2176" s="231" t="s">
        <v>4263</v>
      </c>
    </row>
    <row r="2177" spans="1:2">
      <c r="A2177" s="231" t="s">
        <v>4264</v>
      </c>
      <c r="B2177" s="231" t="s">
        <v>4265</v>
      </c>
    </row>
    <row r="2178" spans="1:2">
      <c r="A2178" s="231" t="s">
        <v>4266</v>
      </c>
      <c r="B2178" s="231" t="s">
        <v>4267</v>
      </c>
    </row>
    <row r="2179" spans="1:2">
      <c r="A2179" s="231" t="s">
        <v>4268</v>
      </c>
      <c r="B2179" s="231" t="s">
        <v>5261</v>
      </c>
    </row>
    <row r="2180" spans="1:2">
      <c r="A2180" s="231" t="s">
        <v>4269</v>
      </c>
      <c r="B2180" s="231" t="s">
        <v>5262</v>
      </c>
    </row>
    <row r="2181" spans="1:2">
      <c r="A2181" s="231" t="s">
        <v>4270</v>
      </c>
      <c r="B2181" s="231" t="s">
        <v>5263</v>
      </c>
    </row>
    <row r="2182" spans="1:2">
      <c r="A2182" s="231" t="s">
        <v>4271</v>
      </c>
      <c r="B2182" s="231" t="s">
        <v>4272</v>
      </c>
    </row>
    <row r="2183" spans="1:2">
      <c r="A2183" s="231" t="s">
        <v>4273</v>
      </c>
      <c r="B2183" s="231" t="s">
        <v>4274</v>
      </c>
    </row>
    <row r="2184" spans="1:2">
      <c r="A2184" s="231" t="s">
        <v>4275</v>
      </c>
      <c r="B2184" s="231" t="s">
        <v>4276</v>
      </c>
    </row>
    <row r="2185" spans="1:2">
      <c r="A2185" s="231" t="s">
        <v>4277</v>
      </c>
      <c r="B2185" s="231" t="s">
        <v>4278</v>
      </c>
    </row>
    <row r="2186" spans="1:2">
      <c r="A2186" s="231" t="s">
        <v>4279</v>
      </c>
      <c r="B2186" s="231" t="s">
        <v>4280</v>
      </c>
    </row>
    <row r="2187" spans="1:2">
      <c r="A2187" s="231" t="s">
        <v>4281</v>
      </c>
      <c r="B2187" s="231" t="s">
        <v>4282</v>
      </c>
    </row>
    <row r="2188" spans="1:2">
      <c r="A2188" s="231" t="s">
        <v>4283</v>
      </c>
      <c r="B2188" s="231" t="s">
        <v>4284</v>
      </c>
    </row>
    <row r="2189" spans="1:2">
      <c r="A2189" s="231" t="s">
        <v>4285</v>
      </c>
      <c r="B2189" s="231" t="s">
        <v>4286</v>
      </c>
    </row>
    <row r="2190" spans="1:2">
      <c r="A2190" s="231" t="s">
        <v>4287</v>
      </c>
      <c r="B2190" s="231" t="s">
        <v>4288</v>
      </c>
    </row>
    <row r="2191" spans="1:2">
      <c r="A2191" s="231" t="s">
        <v>4289</v>
      </c>
      <c r="B2191" s="231" t="s">
        <v>4290</v>
      </c>
    </row>
    <row r="2192" spans="1:2">
      <c r="A2192" s="231" t="s">
        <v>4291</v>
      </c>
      <c r="B2192" s="231" t="s">
        <v>4312</v>
      </c>
    </row>
    <row r="2193" spans="1:2">
      <c r="A2193" s="231" t="s">
        <v>4292</v>
      </c>
      <c r="B2193" s="231" t="s">
        <v>4293</v>
      </c>
    </row>
    <row r="2194" spans="1:2">
      <c r="A2194" s="231" t="s">
        <v>4294</v>
      </c>
      <c r="B2194" s="231" t="s">
        <v>4295</v>
      </c>
    </row>
    <row r="2195" spans="1:2">
      <c r="A2195" s="231" t="s">
        <v>4296</v>
      </c>
      <c r="B2195" s="231" t="s">
        <v>4313</v>
      </c>
    </row>
    <row r="2196" spans="1:2">
      <c r="A2196" s="231" t="s">
        <v>4297</v>
      </c>
      <c r="B2196" s="231" t="s">
        <v>4314</v>
      </c>
    </row>
    <row r="2197" spans="1:2">
      <c r="A2197" s="231" t="s">
        <v>4315</v>
      </c>
      <c r="B2197" s="231" t="s">
        <v>4316</v>
      </c>
    </row>
    <row r="2198" spans="1:2">
      <c r="A2198" s="231" t="s">
        <v>4417</v>
      </c>
      <c r="B2198" s="231" t="s">
        <v>4418</v>
      </c>
    </row>
    <row r="2199" spans="1:2">
      <c r="A2199" s="231" t="s">
        <v>4419</v>
      </c>
      <c r="B2199" s="231" t="s">
        <v>4420</v>
      </c>
    </row>
    <row r="2200" spans="1:2">
      <c r="A2200" s="231" t="s">
        <v>4426</v>
      </c>
      <c r="B2200" s="231" t="s">
        <v>4427</v>
      </c>
    </row>
    <row r="2201" spans="1:2">
      <c r="A2201" s="231" t="s">
        <v>4421</v>
      </c>
      <c r="B2201" s="231" t="s">
        <v>4422</v>
      </c>
    </row>
    <row r="2202" spans="1:2">
      <c r="A2202" s="231" t="s">
        <v>4428</v>
      </c>
      <c r="B2202" s="231" t="s">
        <v>4429</v>
      </c>
    </row>
    <row r="2203" spans="1:2">
      <c r="A2203" s="231" t="s">
        <v>4430</v>
      </c>
      <c r="B2203" s="231" t="s">
        <v>4431</v>
      </c>
    </row>
    <row r="2204" spans="1:2">
      <c r="A2204" s="231" t="s">
        <v>4432</v>
      </c>
      <c r="B2204" s="231" t="s">
        <v>4433</v>
      </c>
    </row>
    <row r="2205" spans="1:2">
      <c r="A2205" s="231" t="s">
        <v>4434</v>
      </c>
      <c r="B2205" s="231" t="s">
        <v>4435</v>
      </c>
    </row>
    <row r="2206" spans="1:2">
      <c r="A2206" s="231" t="s">
        <v>4436</v>
      </c>
      <c r="B2206" s="231" t="s">
        <v>4437</v>
      </c>
    </row>
    <row r="2207" spans="1:2">
      <c r="A2207" s="231" t="s">
        <v>4438</v>
      </c>
      <c r="B2207" s="231" t="s">
        <v>4439</v>
      </c>
    </row>
    <row r="2208" spans="1:2">
      <c r="A2208" s="231" t="s">
        <v>4440</v>
      </c>
      <c r="B2208" s="231" t="s">
        <v>4441</v>
      </c>
    </row>
    <row r="2209" spans="1:2">
      <c r="A2209" s="231" t="s">
        <v>4442</v>
      </c>
      <c r="B2209" s="231" t="s">
        <v>4443</v>
      </c>
    </row>
    <row r="2210" spans="1:2">
      <c r="A2210" s="231" t="s">
        <v>4444</v>
      </c>
      <c r="B2210" s="231" t="s">
        <v>4445</v>
      </c>
    </row>
    <row r="2211" spans="1:2">
      <c r="A2211" s="231" t="s">
        <v>4446</v>
      </c>
      <c r="B2211" s="231" t="s">
        <v>4447</v>
      </c>
    </row>
    <row r="2212" spans="1:2">
      <c r="A2212" s="231" t="s">
        <v>4537</v>
      </c>
      <c r="B2212" s="231" t="s">
        <v>4538</v>
      </c>
    </row>
    <row r="2213" spans="1:2">
      <c r="A2213" s="231" t="s">
        <v>4448</v>
      </c>
      <c r="B2213" s="231" t="s">
        <v>4449</v>
      </c>
    </row>
    <row r="2214" spans="1:2">
      <c r="A2214" s="231" t="s">
        <v>4450</v>
      </c>
      <c r="B2214" s="231" t="s">
        <v>4451</v>
      </c>
    </row>
    <row r="2215" spans="1:2">
      <c r="A2215" s="231" t="s">
        <v>4452</v>
      </c>
      <c r="B2215" s="231" t="s">
        <v>4453</v>
      </c>
    </row>
    <row r="2216" spans="1:2">
      <c r="A2216" s="231" t="s">
        <v>4539</v>
      </c>
      <c r="B2216" s="231" t="s">
        <v>4540</v>
      </c>
    </row>
    <row r="2217" spans="1:2">
      <c r="A2217" s="231" t="s">
        <v>4454</v>
      </c>
      <c r="B2217" s="231" t="s">
        <v>4455</v>
      </c>
    </row>
    <row r="2218" spans="1:2">
      <c r="A2218" s="231" t="s">
        <v>4456</v>
      </c>
      <c r="B2218" s="231" t="s">
        <v>4457</v>
      </c>
    </row>
    <row r="2219" spans="1:2">
      <c r="A2219" s="231" t="s">
        <v>4458</v>
      </c>
      <c r="B2219" s="231" t="s">
        <v>4459</v>
      </c>
    </row>
    <row r="2220" spans="1:2">
      <c r="A2220" s="231" t="s">
        <v>4541</v>
      </c>
      <c r="B2220" s="231" t="s">
        <v>4542</v>
      </c>
    </row>
    <row r="2221" spans="1:2">
      <c r="A2221" s="231" t="s">
        <v>4460</v>
      </c>
      <c r="B2221" s="231" t="s">
        <v>4461</v>
      </c>
    </row>
    <row r="2222" spans="1:2">
      <c r="A2222" s="231" t="s">
        <v>4462</v>
      </c>
      <c r="B2222" s="231" t="s">
        <v>4463</v>
      </c>
    </row>
    <row r="2223" spans="1:2">
      <c r="A2223" s="231" t="s">
        <v>4464</v>
      </c>
      <c r="B2223" s="231" t="s">
        <v>4465</v>
      </c>
    </row>
    <row r="2224" spans="1:2">
      <c r="A2224" s="231" t="s">
        <v>4543</v>
      </c>
      <c r="B2224" s="231" t="s">
        <v>4544</v>
      </c>
    </row>
    <row r="2225" spans="1:2">
      <c r="A2225" s="231" t="s">
        <v>4466</v>
      </c>
      <c r="B2225" s="231" t="s">
        <v>4467</v>
      </c>
    </row>
    <row r="2226" spans="1:2">
      <c r="A2226" s="231" t="s">
        <v>4468</v>
      </c>
      <c r="B2226" s="231" t="s">
        <v>4469</v>
      </c>
    </row>
    <row r="2227" spans="1:2">
      <c r="A2227" s="231" t="s">
        <v>4470</v>
      </c>
      <c r="B2227" s="231" t="s">
        <v>4471</v>
      </c>
    </row>
    <row r="2228" spans="1:2">
      <c r="A2228" s="231" t="s">
        <v>4472</v>
      </c>
      <c r="B2228" s="231" t="s">
        <v>4473</v>
      </c>
    </row>
    <row r="2229" spans="1:2">
      <c r="A2229" s="231" t="s">
        <v>4474</v>
      </c>
      <c r="B2229" s="231" t="s">
        <v>4475</v>
      </c>
    </row>
    <row r="2230" spans="1:2">
      <c r="A2230" s="231" t="s">
        <v>4476</v>
      </c>
      <c r="B2230" s="231" t="s">
        <v>4477</v>
      </c>
    </row>
    <row r="2231" spans="1:2">
      <c r="A2231" s="231" t="s">
        <v>4487</v>
      </c>
      <c r="B2231" s="231" t="s">
        <v>4488</v>
      </c>
    </row>
    <row r="2232" spans="1:2">
      <c r="A2232" s="231" t="s">
        <v>4489</v>
      </c>
      <c r="B2232" s="231" t="s">
        <v>4490</v>
      </c>
    </row>
    <row r="2233" spans="1:2">
      <c r="A2233" s="231" t="s">
        <v>4491</v>
      </c>
      <c r="B2233" s="231" t="s">
        <v>4492</v>
      </c>
    </row>
    <row r="2234" spans="1:2">
      <c r="A2234" s="231" t="s">
        <v>4493</v>
      </c>
      <c r="B2234" s="231" t="s">
        <v>4494</v>
      </c>
    </row>
    <row r="2235" spans="1:2">
      <c r="A2235" s="231" t="s">
        <v>4495</v>
      </c>
      <c r="B2235" s="231" t="s">
        <v>4783</v>
      </c>
    </row>
    <row r="2236" spans="1:2">
      <c r="A2236" s="231" t="s">
        <v>4496</v>
      </c>
      <c r="B2236" s="231" t="s">
        <v>4784</v>
      </c>
    </row>
    <row r="2237" spans="1:2">
      <c r="A2237" s="231" t="s">
        <v>4545</v>
      </c>
      <c r="B2237" s="231" t="s">
        <v>4785</v>
      </c>
    </row>
    <row r="2238" spans="1:2">
      <c r="A2238" s="231" t="s">
        <v>4546</v>
      </c>
      <c r="B2238" s="231" t="s">
        <v>4547</v>
      </c>
    </row>
    <row r="2239" spans="1:2">
      <c r="A2239" s="231" t="s">
        <v>4497</v>
      </c>
      <c r="B2239" s="231" t="s">
        <v>4786</v>
      </c>
    </row>
    <row r="2240" spans="1:2">
      <c r="A2240" s="231" t="s">
        <v>4498</v>
      </c>
      <c r="B2240" s="231" t="s">
        <v>4499</v>
      </c>
    </row>
    <row r="2241" spans="1:2">
      <c r="A2241" s="231" t="s">
        <v>4500</v>
      </c>
      <c r="B2241" s="231" t="s">
        <v>4787</v>
      </c>
    </row>
    <row r="2242" spans="1:2">
      <c r="A2242" s="231" t="s">
        <v>4501</v>
      </c>
      <c r="B2242" s="231" t="s">
        <v>4502</v>
      </c>
    </row>
    <row r="2243" spans="1:2">
      <c r="A2243" s="231" t="s">
        <v>4503</v>
      </c>
      <c r="B2243" s="231" t="s">
        <v>4504</v>
      </c>
    </row>
    <row r="2244" spans="1:2">
      <c r="A2244" s="231" t="s">
        <v>4505</v>
      </c>
      <c r="B2244" s="231" t="s">
        <v>4788</v>
      </c>
    </row>
    <row r="2245" spans="1:2">
      <c r="A2245" s="231" t="s">
        <v>4506</v>
      </c>
      <c r="B2245" s="231" t="s">
        <v>4789</v>
      </c>
    </row>
    <row r="2246" spans="1:2">
      <c r="A2246" s="231" t="s">
        <v>4548</v>
      </c>
      <c r="B2246" s="231" t="s">
        <v>4549</v>
      </c>
    </row>
    <row r="2247" spans="1:2">
      <c r="A2247" s="231" t="s">
        <v>4550</v>
      </c>
      <c r="B2247" s="231" t="s">
        <v>4551</v>
      </c>
    </row>
    <row r="2248" spans="1:2">
      <c r="A2248" s="231" t="s">
        <v>4552</v>
      </c>
      <c r="B2248" s="231" t="s">
        <v>4553</v>
      </c>
    </row>
    <row r="2249" spans="1:2">
      <c r="A2249" s="231" t="s">
        <v>4554</v>
      </c>
      <c r="B2249" s="231" t="s">
        <v>4790</v>
      </c>
    </row>
    <row r="2250" spans="1:2">
      <c r="A2250" s="231" t="s">
        <v>4555</v>
      </c>
      <c r="B2250" s="231" t="s">
        <v>4791</v>
      </c>
    </row>
    <row r="2251" spans="1:2">
      <c r="A2251" s="231" t="s">
        <v>4556</v>
      </c>
      <c r="B2251" s="231" t="s">
        <v>4557</v>
      </c>
    </row>
    <row r="2252" spans="1:2">
      <c r="A2252" s="231" t="s">
        <v>4558</v>
      </c>
      <c r="B2252" s="231" t="s">
        <v>4792</v>
      </c>
    </row>
    <row r="2253" spans="1:2">
      <c r="A2253" s="231" t="s">
        <v>4559</v>
      </c>
      <c r="B2253" s="231" t="s">
        <v>4560</v>
      </c>
    </row>
    <row r="2254" spans="1:2">
      <c r="A2254" s="231" t="s">
        <v>4561</v>
      </c>
      <c r="B2254" s="231" t="s">
        <v>4793</v>
      </c>
    </row>
    <row r="2255" spans="1:2">
      <c r="A2255" s="231" t="s">
        <v>4562</v>
      </c>
      <c r="B2255" s="231" t="s">
        <v>4794</v>
      </c>
    </row>
    <row r="2256" spans="1:2">
      <c r="A2256" s="231" t="s">
        <v>4563</v>
      </c>
      <c r="B2256" s="231" t="s">
        <v>4795</v>
      </c>
    </row>
    <row r="2257" spans="1:2">
      <c r="A2257" s="231" t="s">
        <v>4564</v>
      </c>
      <c r="B2257" s="231" t="s">
        <v>4565</v>
      </c>
    </row>
    <row r="2258" spans="1:2">
      <c r="A2258" s="231" t="s">
        <v>4566</v>
      </c>
      <c r="B2258" s="231" t="s">
        <v>4567</v>
      </c>
    </row>
    <row r="2259" spans="1:2">
      <c r="A2259" s="231" t="s">
        <v>4568</v>
      </c>
      <c r="B2259" s="231" t="s">
        <v>4796</v>
      </c>
    </row>
    <row r="2260" spans="1:2">
      <c r="A2260" s="231" t="s">
        <v>4569</v>
      </c>
      <c r="B2260" s="231" t="s">
        <v>4797</v>
      </c>
    </row>
    <row r="2261" spans="1:2">
      <c r="A2261" s="231" t="s">
        <v>4570</v>
      </c>
      <c r="B2261" s="231" t="s">
        <v>4798</v>
      </c>
    </row>
    <row r="2262" spans="1:2">
      <c r="A2262" s="231" t="s">
        <v>4571</v>
      </c>
      <c r="B2262" s="231" t="s">
        <v>4572</v>
      </c>
    </row>
    <row r="2263" spans="1:2">
      <c r="A2263" s="231" t="s">
        <v>4573</v>
      </c>
      <c r="B2263" s="231" t="s">
        <v>4799</v>
      </c>
    </row>
    <row r="2264" spans="1:2">
      <c r="A2264" s="231" t="s">
        <v>4574</v>
      </c>
      <c r="B2264" s="231" t="s">
        <v>4800</v>
      </c>
    </row>
    <row r="2265" spans="1:2">
      <c r="A2265" s="231" t="s">
        <v>4575</v>
      </c>
      <c r="B2265" s="231" t="s">
        <v>4801</v>
      </c>
    </row>
    <row r="2266" spans="1:2">
      <c r="A2266" s="231" t="s">
        <v>4576</v>
      </c>
      <c r="B2266" s="231" t="s">
        <v>4802</v>
      </c>
    </row>
    <row r="2267" spans="1:2">
      <c r="A2267" s="231" t="s">
        <v>4803</v>
      </c>
      <c r="B2267" s="231" t="s">
        <v>4804</v>
      </c>
    </row>
    <row r="2268" spans="1:2">
      <c r="A2268" s="231" t="s">
        <v>4577</v>
      </c>
      <c r="B2268" s="231" t="s">
        <v>4805</v>
      </c>
    </row>
    <row r="2269" spans="1:2">
      <c r="A2269" s="231" t="s">
        <v>4578</v>
      </c>
      <c r="B2269" s="231" t="s">
        <v>4579</v>
      </c>
    </row>
    <row r="2270" spans="1:2">
      <c r="A2270" s="231" t="s">
        <v>4580</v>
      </c>
      <c r="B2270" s="231" t="s">
        <v>4581</v>
      </c>
    </row>
    <row r="2271" spans="1:2">
      <c r="A2271" s="231" t="s">
        <v>4582</v>
      </c>
      <c r="B2271" s="231" t="s">
        <v>4806</v>
      </c>
    </row>
    <row r="2272" spans="1:2">
      <c r="A2272" s="231" t="s">
        <v>4583</v>
      </c>
      <c r="B2272" s="231" t="s">
        <v>4807</v>
      </c>
    </row>
    <row r="2273" spans="1:2">
      <c r="A2273" s="231" t="s">
        <v>4584</v>
      </c>
      <c r="B2273" s="231" t="s">
        <v>4808</v>
      </c>
    </row>
    <row r="2274" spans="1:2">
      <c r="A2274" s="231" t="s">
        <v>4585</v>
      </c>
      <c r="B2274" s="231" t="s">
        <v>4809</v>
      </c>
    </row>
    <row r="2275" spans="1:2">
      <c r="A2275" s="231" t="s">
        <v>4586</v>
      </c>
      <c r="B2275" s="231" t="s">
        <v>4587</v>
      </c>
    </row>
    <row r="2276" spans="1:2">
      <c r="A2276" s="231" t="s">
        <v>4588</v>
      </c>
      <c r="B2276" s="231" t="s">
        <v>4810</v>
      </c>
    </row>
    <row r="2277" spans="1:2">
      <c r="A2277" s="231" t="s">
        <v>4589</v>
      </c>
      <c r="B2277" s="231" t="s">
        <v>4811</v>
      </c>
    </row>
    <row r="2278" spans="1:2">
      <c r="A2278" s="231" t="s">
        <v>4590</v>
      </c>
      <c r="B2278" s="231" t="s">
        <v>4812</v>
      </c>
    </row>
    <row r="2279" spans="1:2">
      <c r="A2279" s="231" t="s">
        <v>4591</v>
      </c>
      <c r="B2279" s="231" t="s">
        <v>4592</v>
      </c>
    </row>
    <row r="2280" spans="1:2">
      <c r="A2280" s="231" t="s">
        <v>4593</v>
      </c>
      <c r="B2280" s="231" t="s">
        <v>4813</v>
      </c>
    </row>
    <row r="2281" spans="1:2">
      <c r="A2281" s="231" t="s">
        <v>4594</v>
      </c>
      <c r="B2281" s="231" t="s">
        <v>4595</v>
      </c>
    </row>
    <row r="2282" spans="1:2">
      <c r="A2282" s="231" t="s">
        <v>4596</v>
      </c>
      <c r="B2282" s="231" t="s">
        <v>4597</v>
      </c>
    </row>
    <row r="2283" spans="1:2">
      <c r="A2283" s="231" t="s">
        <v>4599</v>
      </c>
      <c r="B2283" s="231" t="s">
        <v>4600</v>
      </c>
    </row>
    <row r="2284" spans="1:2">
      <c r="A2284" s="231" t="s">
        <v>4601</v>
      </c>
      <c r="B2284" s="231" t="s">
        <v>4602</v>
      </c>
    </row>
    <row r="2285" spans="1:2">
      <c r="A2285" s="231" t="s">
        <v>4603</v>
      </c>
      <c r="B2285" s="231" t="s">
        <v>4604</v>
      </c>
    </row>
    <row r="2286" spans="1:2">
      <c r="A2286" s="231" t="s">
        <v>4605</v>
      </c>
      <c r="B2286" s="231" t="s">
        <v>4606</v>
      </c>
    </row>
    <row r="2287" spans="1:2">
      <c r="A2287" s="231" t="s">
        <v>4607</v>
      </c>
      <c r="B2287" s="231" t="s">
        <v>4608</v>
      </c>
    </row>
    <row r="2288" spans="1:2">
      <c r="A2288" s="231" t="s">
        <v>4609</v>
      </c>
      <c r="B2288" s="231" t="s">
        <v>4610</v>
      </c>
    </row>
    <row r="2289" spans="1:2">
      <c r="A2289" s="231" t="s">
        <v>4611</v>
      </c>
      <c r="B2289" s="231" t="s">
        <v>4612</v>
      </c>
    </row>
    <row r="2290" spans="1:2">
      <c r="A2290" s="231" t="s">
        <v>4613</v>
      </c>
      <c r="B2290" s="231" t="s">
        <v>4614</v>
      </c>
    </row>
    <row r="2291" spans="1:2">
      <c r="A2291" s="231" t="s">
        <v>4615</v>
      </c>
      <c r="B2291" s="231" t="s">
        <v>4616</v>
      </c>
    </row>
    <row r="2292" spans="1:2">
      <c r="A2292" s="231" t="s">
        <v>4617</v>
      </c>
      <c r="B2292" s="231" t="s">
        <v>4618</v>
      </c>
    </row>
    <row r="2293" spans="1:2">
      <c r="A2293" s="231" t="s">
        <v>4619</v>
      </c>
      <c r="B2293" s="231" t="s">
        <v>4620</v>
      </c>
    </row>
    <row r="2294" spans="1:2">
      <c r="A2294" s="231" t="s">
        <v>4621</v>
      </c>
      <c r="B2294" s="231" t="s">
        <v>4622</v>
      </c>
    </row>
    <row r="2295" spans="1:2">
      <c r="A2295" s="231" t="s">
        <v>4623</v>
      </c>
      <c r="B2295" s="231" t="s">
        <v>4624</v>
      </c>
    </row>
    <row r="2296" spans="1:2">
      <c r="A2296" s="231" t="s">
        <v>4625</v>
      </c>
      <c r="B2296" s="231" t="s">
        <v>4626</v>
      </c>
    </row>
    <row r="2297" spans="1:2">
      <c r="A2297" s="231" t="s">
        <v>4627</v>
      </c>
      <c r="B2297" s="231" t="s">
        <v>4628</v>
      </c>
    </row>
    <row r="2298" spans="1:2">
      <c r="A2298" s="231" t="s">
        <v>4629</v>
      </c>
      <c r="B2298" s="231" t="s">
        <v>4630</v>
      </c>
    </row>
    <row r="2299" spans="1:2">
      <c r="A2299" s="231" t="s">
        <v>4631</v>
      </c>
      <c r="B2299" s="231" t="s">
        <v>4632</v>
      </c>
    </row>
    <row r="2300" spans="1:2">
      <c r="A2300" s="231" t="s">
        <v>4633</v>
      </c>
      <c r="B2300" s="231" t="s">
        <v>4634</v>
      </c>
    </row>
    <row r="2301" spans="1:2">
      <c r="A2301" s="231" t="s">
        <v>4635</v>
      </c>
      <c r="B2301" s="231" t="s">
        <v>4636</v>
      </c>
    </row>
    <row r="2302" spans="1:2">
      <c r="A2302" s="231" t="s">
        <v>4637</v>
      </c>
      <c r="B2302" s="231" t="s">
        <v>4638</v>
      </c>
    </row>
    <row r="2303" spans="1:2">
      <c r="A2303" s="231" t="s">
        <v>4639</v>
      </c>
      <c r="B2303" s="231" t="s">
        <v>4640</v>
      </c>
    </row>
    <row r="2304" spans="1:2">
      <c r="A2304" s="231" t="s">
        <v>4641</v>
      </c>
      <c r="B2304" s="231" t="s">
        <v>4642</v>
      </c>
    </row>
    <row r="2305" spans="1:2">
      <c r="A2305" s="231" t="s">
        <v>4643</v>
      </c>
      <c r="B2305" s="231" t="s">
        <v>4644</v>
      </c>
    </row>
    <row r="2306" spans="1:2">
      <c r="A2306" s="231" t="s">
        <v>4645</v>
      </c>
      <c r="B2306" s="231" t="s">
        <v>4646</v>
      </c>
    </row>
    <row r="2307" spans="1:2">
      <c r="A2307" s="231" t="s">
        <v>4647</v>
      </c>
      <c r="B2307" s="231" t="s">
        <v>4648</v>
      </c>
    </row>
    <row r="2308" spans="1:2">
      <c r="A2308" s="231" t="s">
        <v>4649</v>
      </c>
      <c r="B2308" s="231" t="s">
        <v>4650</v>
      </c>
    </row>
    <row r="2309" spans="1:2">
      <c r="A2309" s="231" t="s">
        <v>4651</v>
      </c>
      <c r="B2309" s="231" t="s">
        <v>4652</v>
      </c>
    </row>
    <row r="2310" spans="1:2">
      <c r="A2310" s="231" t="s">
        <v>4653</v>
      </c>
      <c r="B2310" s="231" t="s">
        <v>4654</v>
      </c>
    </row>
    <row r="2311" spans="1:2">
      <c r="A2311" s="231" t="s">
        <v>4655</v>
      </c>
      <c r="B2311" s="231" t="s">
        <v>4656</v>
      </c>
    </row>
    <row r="2312" spans="1:2">
      <c r="A2312" s="231" t="s">
        <v>4657</v>
      </c>
      <c r="B2312" s="231" t="s">
        <v>4658</v>
      </c>
    </row>
    <row r="2313" spans="1:2">
      <c r="A2313" s="231" t="s">
        <v>4659</v>
      </c>
      <c r="B2313" s="231" t="s">
        <v>4660</v>
      </c>
    </row>
    <row r="2314" spans="1:2">
      <c r="A2314" s="231" t="s">
        <v>4661</v>
      </c>
      <c r="B2314" s="231" t="s">
        <v>4662</v>
      </c>
    </row>
    <row r="2315" spans="1:2">
      <c r="A2315" s="231" t="s">
        <v>4663</v>
      </c>
      <c r="B2315" s="231" t="s">
        <v>4664</v>
      </c>
    </row>
    <row r="2316" spans="1:2">
      <c r="A2316" s="231" t="s">
        <v>4665</v>
      </c>
      <c r="B2316" s="231" t="s">
        <v>4666</v>
      </c>
    </row>
    <row r="2317" spans="1:2">
      <c r="A2317" s="231" t="s">
        <v>4667</v>
      </c>
      <c r="B2317" s="231" t="s">
        <v>4668</v>
      </c>
    </row>
    <row r="2318" spans="1:2">
      <c r="A2318" s="231" t="s">
        <v>4669</v>
      </c>
      <c r="B2318" s="231" t="s">
        <v>4670</v>
      </c>
    </row>
    <row r="2319" spans="1:2">
      <c r="A2319" s="231" t="s">
        <v>4671</v>
      </c>
      <c r="B2319" s="231" t="s">
        <v>4672</v>
      </c>
    </row>
    <row r="2320" spans="1:2">
      <c r="A2320" s="231" t="s">
        <v>4673</v>
      </c>
      <c r="B2320" s="231" t="s">
        <v>4674</v>
      </c>
    </row>
    <row r="2321" spans="1:2">
      <c r="A2321" s="231" t="s">
        <v>4675</v>
      </c>
      <c r="B2321" s="231" t="s">
        <v>4676</v>
      </c>
    </row>
    <row r="2322" spans="1:2">
      <c r="A2322" s="231" t="s">
        <v>4677</v>
      </c>
      <c r="B2322" s="231" t="s">
        <v>4678</v>
      </c>
    </row>
    <row r="2323" spans="1:2">
      <c r="A2323" s="231" t="s">
        <v>4679</v>
      </c>
      <c r="B2323" s="231" t="s">
        <v>4680</v>
      </c>
    </row>
    <row r="2324" spans="1:2">
      <c r="A2324" s="231" t="s">
        <v>4681</v>
      </c>
      <c r="B2324" s="231" t="s">
        <v>4682</v>
      </c>
    </row>
    <row r="2325" spans="1:2">
      <c r="A2325" s="231" t="s">
        <v>4683</v>
      </c>
      <c r="B2325" s="231" t="s">
        <v>4684</v>
      </c>
    </row>
    <row r="2326" spans="1:2">
      <c r="A2326" s="231" t="s">
        <v>4685</v>
      </c>
      <c r="B2326" s="231" t="s">
        <v>4686</v>
      </c>
    </row>
    <row r="2327" spans="1:2">
      <c r="A2327" s="231" t="s">
        <v>4687</v>
      </c>
      <c r="B2327" s="231" t="s">
        <v>4688</v>
      </c>
    </row>
    <row r="2328" spans="1:2">
      <c r="A2328" s="231" t="s">
        <v>4689</v>
      </c>
      <c r="B2328" s="231" t="s">
        <v>4690</v>
      </c>
    </row>
    <row r="2329" spans="1:2">
      <c r="A2329" s="231" t="s">
        <v>4691</v>
      </c>
      <c r="B2329" s="231" t="s">
        <v>4692</v>
      </c>
    </row>
    <row r="2330" spans="1:2">
      <c r="A2330" s="231" t="s">
        <v>4693</v>
      </c>
      <c r="B2330" s="231" t="s">
        <v>4694</v>
      </c>
    </row>
    <row r="2331" spans="1:2">
      <c r="A2331" s="231" t="s">
        <v>4695</v>
      </c>
      <c r="B2331" s="231" t="s">
        <v>4696</v>
      </c>
    </row>
    <row r="2332" spans="1:2">
      <c r="A2332" s="231" t="s">
        <v>4697</v>
      </c>
      <c r="B2332" s="231" t="s">
        <v>4698</v>
      </c>
    </row>
    <row r="2333" spans="1:2">
      <c r="A2333" s="231" t="s">
        <v>4699</v>
      </c>
      <c r="B2333" s="231" t="s">
        <v>4700</v>
      </c>
    </row>
    <row r="2334" spans="1:2">
      <c r="A2334" s="231" t="s">
        <v>4701</v>
      </c>
      <c r="B2334" s="231" t="s">
        <v>4702</v>
      </c>
    </row>
    <row r="2335" spans="1:2">
      <c r="A2335" s="231" t="s">
        <v>4703</v>
      </c>
      <c r="B2335" s="231" t="s">
        <v>4704</v>
      </c>
    </row>
    <row r="2336" spans="1:2">
      <c r="A2336" s="231" t="s">
        <v>4814</v>
      </c>
      <c r="B2336" s="231" t="s">
        <v>4815</v>
      </c>
    </row>
    <row r="2337" spans="1:2">
      <c r="A2337" s="231" t="s">
        <v>4816</v>
      </c>
      <c r="B2337" s="231" t="s">
        <v>4817</v>
      </c>
    </row>
    <row r="2338" spans="1:2">
      <c r="A2338" s="231" t="s">
        <v>4818</v>
      </c>
      <c r="B2338" s="231" t="s">
        <v>4819</v>
      </c>
    </row>
    <row r="2339" spans="1:2">
      <c r="A2339" s="231" t="s">
        <v>4820</v>
      </c>
      <c r="B2339" s="231" t="s">
        <v>4821</v>
      </c>
    </row>
    <row r="2340" spans="1:2">
      <c r="A2340" s="231" t="s">
        <v>4822</v>
      </c>
      <c r="B2340" s="231" t="s">
        <v>4823</v>
      </c>
    </row>
    <row r="2341" spans="1:2">
      <c r="A2341" s="231" t="s">
        <v>4824</v>
      </c>
      <c r="B2341" s="231" t="s">
        <v>4825</v>
      </c>
    </row>
    <row r="2342" spans="1:2">
      <c r="A2342" s="231" t="s">
        <v>4826</v>
      </c>
      <c r="B2342" s="231" t="s">
        <v>4827</v>
      </c>
    </row>
    <row r="2343" spans="1:2">
      <c r="A2343" s="231" t="s">
        <v>4828</v>
      </c>
      <c r="B2343" s="231" t="s">
        <v>4829</v>
      </c>
    </row>
    <row r="2344" spans="1:2">
      <c r="A2344" s="231" t="s">
        <v>4830</v>
      </c>
      <c r="B2344" s="231" t="s">
        <v>4831</v>
      </c>
    </row>
    <row r="2345" spans="1:2">
      <c r="A2345" s="231" t="s">
        <v>4832</v>
      </c>
      <c r="B2345" s="231" t="s">
        <v>4833</v>
      </c>
    </row>
    <row r="2346" spans="1:2">
      <c r="A2346" s="231" t="s">
        <v>4834</v>
      </c>
      <c r="B2346" s="231" t="s">
        <v>4835</v>
      </c>
    </row>
    <row r="2347" spans="1:2">
      <c r="A2347" s="231" t="s">
        <v>4836</v>
      </c>
      <c r="B2347" s="231" t="s">
        <v>4837</v>
      </c>
    </row>
    <row r="2348" spans="1:2">
      <c r="A2348" s="231" t="s">
        <v>4838</v>
      </c>
      <c r="B2348" s="231" t="s">
        <v>4839</v>
      </c>
    </row>
    <row r="2349" spans="1:2">
      <c r="A2349" s="231" t="s">
        <v>4840</v>
      </c>
      <c r="B2349" s="231" t="s">
        <v>4841</v>
      </c>
    </row>
    <row r="2350" spans="1:2">
      <c r="A2350" s="231" t="s">
        <v>4842</v>
      </c>
      <c r="B2350" s="231" t="s">
        <v>4843</v>
      </c>
    </row>
    <row r="2351" spans="1:2">
      <c r="A2351" s="231" t="s">
        <v>4844</v>
      </c>
      <c r="B2351" s="231" t="s">
        <v>4845</v>
      </c>
    </row>
    <row r="2352" spans="1:2">
      <c r="A2352" s="231" t="s">
        <v>4846</v>
      </c>
      <c r="B2352" s="231" t="s">
        <v>4847</v>
      </c>
    </row>
    <row r="2353" spans="1:2">
      <c r="A2353" s="231" t="s">
        <v>4848</v>
      </c>
      <c r="B2353" s="231" t="s">
        <v>4849</v>
      </c>
    </row>
    <row r="2354" spans="1:2">
      <c r="A2354" s="231" t="s">
        <v>4850</v>
      </c>
      <c r="B2354" s="231" t="s">
        <v>4851</v>
      </c>
    </row>
    <row r="2355" spans="1:2">
      <c r="A2355" s="231" t="s">
        <v>4852</v>
      </c>
      <c r="B2355" s="231" t="s">
        <v>4853</v>
      </c>
    </row>
    <row r="2356" spans="1:2">
      <c r="A2356" s="231" t="s">
        <v>4854</v>
      </c>
      <c r="B2356" s="231" t="s">
        <v>4855</v>
      </c>
    </row>
    <row r="2357" spans="1:2">
      <c r="A2357" s="231" t="s">
        <v>4856</v>
      </c>
      <c r="B2357" s="231" t="s">
        <v>4857</v>
      </c>
    </row>
    <row r="2358" spans="1:2">
      <c r="A2358" s="231" t="s">
        <v>4858</v>
      </c>
      <c r="B2358" s="231" t="s">
        <v>4859</v>
      </c>
    </row>
    <row r="2359" spans="1:2">
      <c r="A2359" s="231" t="s">
        <v>4860</v>
      </c>
      <c r="B2359" s="231" t="s">
        <v>4861</v>
      </c>
    </row>
    <row r="2360" spans="1:2">
      <c r="A2360" s="231" t="s">
        <v>4862</v>
      </c>
      <c r="B2360" s="231" t="s">
        <v>4863</v>
      </c>
    </row>
    <row r="2361" spans="1:2">
      <c r="A2361" s="231" t="s">
        <v>4864</v>
      </c>
      <c r="B2361" s="231" t="s">
        <v>4865</v>
      </c>
    </row>
    <row r="2362" spans="1:2">
      <c r="A2362" s="231" t="s">
        <v>4866</v>
      </c>
      <c r="B2362" s="231" t="s">
        <v>4867</v>
      </c>
    </row>
    <row r="2363" spans="1:2">
      <c r="A2363" s="231" t="s">
        <v>4868</v>
      </c>
      <c r="B2363" s="231" t="s">
        <v>4869</v>
      </c>
    </row>
    <row r="2364" spans="1:2">
      <c r="A2364" s="231" t="s">
        <v>4870</v>
      </c>
      <c r="B2364" s="231" t="s">
        <v>4871</v>
      </c>
    </row>
    <row r="2365" spans="1:2">
      <c r="A2365" s="231" t="s">
        <v>4872</v>
      </c>
      <c r="B2365" s="231" t="s">
        <v>4873</v>
      </c>
    </row>
    <row r="2366" spans="1:2">
      <c r="A2366" s="231" t="s">
        <v>4874</v>
      </c>
      <c r="B2366" s="231" t="s">
        <v>4875</v>
      </c>
    </row>
    <row r="2367" spans="1:2">
      <c r="A2367" s="231" t="s">
        <v>4876</v>
      </c>
      <c r="B2367" s="231" t="s">
        <v>4877</v>
      </c>
    </row>
    <row r="2368" spans="1:2">
      <c r="A2368" s="231" t="s">
        <v>4878</v>
      </c>
      <c r="B2368" s="231" t="s">
        <v>4879</v>
      </c>
    </row>
    <row r="2369" spans="1:2">
      <c r="A2369" s="231" t="s">
        <v>4880</v>
      </c>
      <c r="B2369" s="231" t="s">
        <v>4881</v>
      </c>
    </row>
    <row r="2370" spans="1:2">
      <c r="A2370" s="231" t="s">
        <v>4882</v>
      </c>
      <c r="B2370" s="231" t="s">
        <v>4883</v>
      </c>
    </row>
    <row r="2371" spans="1:2">
      <c r="A2371" s="231" t="s">
        <v>4884</v>
      </c>
      <c r="B2371" s="231" t="s">
        <v>4885</v>
      </c>
    </row>
    <row r="2372" spans="1:2">
      <c r="A2372" s="231" t="s">
        <v>4886</v>
      </c>
      <c r="B2372" s="231" t="s">
        <v>4887</v>
      </c>
    </row>
    <row r="2373" spans="1:2">
      <c r="A2373" s="231" t="s">
        <v>4888</v>
      </c>
      <c r="B2373" s="231" t="s">
        <v>4889</v>
      </c>
    </row>
    <row r="2374" spans="1:2">
      <c r="A2374" s="231" t="s">
        <v>4890</v>
      </c>
      <c r="B2374" s="231" t="s">
        <v>4891</v>
      </c>
    </row>
    <row r="2375" spans="1:2">
      <c r="A2375" s="231" t="s">
        <v>4892</v>
      </c>
      <c r="B2375" s="231" t="s">
        <v>4893</v>
      </c>
    </row>
    <row r="2376" spans="1:2">
      <c r="A2376" s="231" t="s">
        <v>4894</v>
      </c>
      <c r="B2376" s="231" t="s">
        <v>4895</v>
      </c>
    </row>
    <row r="2377" spans="1:2">
      <c r="A2377" s="231" t="s">
        <v>4896</v>
      </c>
      <c r="B2377" s="231" t="s">
        <v>4897</v>
      </c>
    </row>
    <row r="2378" spans="1:2">
      <c r="A2378" s="231" t="s">
        <v>4898</v>
      </c>
      <c r="B2378" s="231" t="s">
        <v>4899</v>
      </c>
    </row>
    <row r="2379" spans="1:2">
      <c r="A2379" s="231" t="s">
        <v>4900</v>
      </c>
      <c r="B2379" s="231" t="s">
        <v>4540</v>
      </c>
    </row>
    <row r="2380" spans="1:2">
      <c r="A2380" s="231" t="s">
        <v>4901</v>
      </c>
      <c r="B2380" s="231" t="s">
        <v>4902</v>
      </c>
    </row>
    <row r="2381" spans="1:2">
      <c r="A2381" s="231" t="s">
        <v>4903</v>
      </c>
      <c r="B2381" s="231" t="s">
        <v>4904</v>
      </c>
    </row>
    <row r="2382" spans="1:2">
      <c r="A2382" s="231" t="s">
        <v>4905</v>
      </c>
      <c r="B2382" s="231" t="s">
        <v>4906</v>
      </c>
    </row>
    <row r="2383" spans="1:2">
      <c r="A2383" s="231" t="s">
        <v>4907</v>
      </c>
      <c r="B2383" s="231" t="s">
        <v>4908</v>
      </c>
    </row>
    <row r="2384" spans="1:2">
      <c r="A2384" s="231" t="s">
        <v>4909</v>
      </c>
      <c r="B2384" s="231" t="s">
        <v>4910</v>
      </c>
    </row>
    <row r="2385" spans="1:2">
      <c r="A2385" s="231" t="s">
        <v>4911</v>
      </c>
      <c r="B2385" s="231" t="s">
        <v>4912</v>
      </c>
    </row>
    <row r="2386" spans="1:2">
      <c r="A2386" s="231" t="s">
        <v>4913</v>
      </c>
      <c r="B2386" s="231" t="s">
        <v>4914</v>
      </c>
    </row>
    <row r="2387" spans="1:2">
      <c r="A2387" s="231" t="s">
        <v>4915</v>
      </c>
      <c r="B2387" s="231" t="s">
        <v>4916</v>
      </c>
    </row>
    <row r="2388" spans="1:2">
      <c r="A2388" s="231" t="s">
        <v>4917</v>
      </c>
      <c r="B2388" s="231" t="s">
        <v>4918</v>
      </c>
    </row>
    <row r="2389" spans="1:2">
      <c r="A2389" s="231" t="s">
        <v>4923</v>
      </c>
      <c r="B2389" s="231" t="s">
        <v>4924</v>
      </c>
    </row>
    <row r="2390" spans="1:2">
      <c r="A2390" s="231" t="s">
        <v>4925</v>
      </c>
      <c r="B2390" s="231" t="s">
        <v>4926</v>
      </c>
    </row>
    <row r="2391" spans="1:2">
      <c r="A2391" s="231" t="s">
        <v>4927</v>
      </c>
      <c r="B2391" s="231" t="s">
        <v>4928</v>
      </c>
    </row>
    <row r="2392" spans="1:2">
      <c r="A2392" s="231" t="s">
        <v>4929</v>
      </c>
      <c r="B2392" s="231" t="s">
        <v>4930</v>
      </c>
    </row>
    <row r="2393" spans="1:2">
      <c r="A2393" s="231" t="s">
        <v>4931</v>
      </c>
      <c r="B2393" s="231" t="s">
        <v>4932</v>
      </c>
    </row>
    <row r="2394" spans="1:2">
      <c r="A2394" s="231" t="s">
        <v>4933</v>
      </c>
      <c r="B2394" s="231" t="s">
        <v>4934</v>
      </c>
    </row>
    <row r="2395" spans="1:2">
      <c r="A2395" s="231" t="s">
        <v>4935</v>
      </c>
      <c r="B2395" s="231" t="s">
        <v>4936</v>
      </c>
    </row>
    <row r="2396" spans="1:2">
      <c r="A2396" s="231" t="s">
        <v>4937</v>
      </c>
      <c r="B2396" s="231" t="s">
        <v>4938</v>
      </c>
    </row>
    <row r="2397" spans="1:2">
      <c r="A2397" s="231" t="s">
        <v>4939</v>
      </c>
      <c r="B2397" s="231" t="s">
        <v>4940</v>
      </c>
    </row>
    <row r="2398" spans="1:2">
      <c r="A2398" s="231" t="s">
        <v>4941</v>
      </c>
      <c r="B2398" s="231" t="s">
        <v>4942</v>
      </c>
    </row>
    <row r="2399" spans="1:2">
      <c r="A2399" s="231" t="s">
        <v>4943</v>
      </c>
      <c r="B2399" s="231" t="s">
        <v>4944</v>
      </c>
    </row>
    <row r="2400" spans="1:2">
      <c r="A2400" s="231" t="s">
        <v>4945</v>
      </c>
      <c r="B2400" s="231" t="s">
        <v>4946</v>
      </c>
    </row>
    <row r="2401" spans="1:2">
      <c r="A2401" s="231" t="s">
        <v>4947</v>
      </c>
      <c r="B2401" s="231" t="s">
        <v>4948</v>
      </c>
    </row>
    <row r="2402" spans="1:2">
      <c r="A2402" s="231" t="s">
        <v>4949</v>
      </c>
      <c r="B2402" s="231" t="s">
        <v>4950</v>
      </c>
    </row>
    <row r="2403" spans="1:2">
      <c r="A2403" s="231" t="s">
        <v>4951</v>
      </c>
      <c r="B2403" s="231" t="s">
        <v>4952</v>
      </c>
    </row>
    <row r="2404" spans="1:2">
      <c r="A2404" s="231" t="s">
        <v>4953</v>
      </c>
      <c r="B2404" s="231" t="s">
        <v>4954</v>
      </c>
    </row>
    <row r="2405" spans="1:2">
      <c r="A2405" s="231" t="s">
        <v>4955</v>
      </c>
      <c r="B2405" s="231" t="s">
        <v>4956</v>
      </c>
    </row>
    <row r="2406" spans="1:2">
      <c r="A2406" s="231" t="s">
        <v>4957</v>
      </c>
      <c r="B2406" s="231" t="s">
        <v>4958</v>
      </c>
    </row>
    <row r="2407" spans="1:2">
      <c r="A2407" s="231" t="s">
        <v>4959</v>
      </c>
      <c r="B2407" s="231" t="s">
        <v>4960</v>
      </c>
    </row>
    <row r="2408" spans="1:2">
      <c r="A2408" s="231" t="s">
        <v>4961</v>
      </c>
      <c r="B2408" s="231" t="s">
        <v>4962</v>
      </c>
    </row>
    <row r="2409" spans="1:2">
      <c r="A2409" s="231" t="s">
        <v>4963</v>
      </c>
      <c r="B2409" s="231" t="s">
        <v>4964</v>
      </c>
    </row>
    <row r="2410" spans="1:2">
      <c r="A2410" s="231" t="s">
        <v>4965</v>
      </c>
      <c r="B2410" s="231" t="s">
        <v>4966</v>
      </c>
    </row>
    <row r="2411" spans="1:2">
      <c r="A2411" s="231" t="s">
        <v>4967</v>
      </c>
      <c r="B2411" s="231" t="s">
        <v>4968</v>
      </c>
    </row>
    <row r="2412" spans="1:2">
      <c r="A2412" s="231" t="s">
        <v>4969</v>
      </c>
      <c r="B2412" s="231" t="s">
        <v>4970</v>
      </c>
    </row>
    <row r="2413" spans="1:2">
      <c r="A2413" s="231" t="s">
        <v>4971</v>
      </c>
      <c r="B2413" s="231" t="s">
        <v>4972</v>
      </c>
    </row>
    <row r="2414" spans="1:2">
      <c r="A2414" s="231" t="s">
        <v>4973</v>
      </c>
      <c r="B2414" s="231" t="s">
        <v>4974</v>
      </c>
    </row>
    <row r="2415" spans="1:2">
      <c r="A2415" s="231" t="s">
        <v>4975</v>
      </c>
      <c r="B2415" s="231" t="s">
        <v>4976</v>
      </c>
    </row>
    <row r="2416" spans="1:2">
      <c r="A2416" s="231" t="s">
        <v>4977</v>
      </c>
      <c r="B2416" s="231" t="s">
        <v>4978</v>
      </c>
    </row>
    <row r="2417" spans="1:2">
      <c r="A2417" s="231" t="s">
        <v>4979</v>
      </c>
      <c r="B2417" s="231" t="s">
        <v>4980</v>
      </c>
    </row>
    <row r="2418" spans="1:2">
      <c r="A2418" s="231" t="s">
        <v>4981</v>
      </c>
      <c r="B2418" s="231" t="s">
        <v>4982</v>
      </c>
    </row>
    <row r="2419" spans="1:2">
      <c r="A2419" s="231" t="s">
        <v>4983</v>
      </c>
      <c r="B2419" s="231" t="s">
        <v>4984</v>
      </c>
    </row>
    <row r="2420" spans="1:2">
      <c r="A2420" s="231" t="s">
        <v>4985</v>
      </c>
      <c r="B2420" s="231" t="s">
        <v>4986</v>
      </c>
    </row>
    <row r="2421" spans="1:2">
      <c r="A2421" s="231" t="s">
        <v>4987</v>
      </c>
      <c r="B2421" s="231" t="s">
        <v>4988</v>
      </c>
    </row>
    <row r="2422" spans="1:2">
      <c r="A2422" s="231" t="s">
        <v>4989</v>
      </c>
      <c r="B2422" s="231" t="s">
        <v>5264</v>
      </c>
    </row>
    <row r="2423" spans="1:2">
      <c r="A2423" s="231" t="s">
        <v>4990</v>
      </c>
      <c r="B2423" s="231" t="s">
        <v>4991</v>
      </c>
    </row>
    <row r="2424" spans="1:2">
      <c r="A2424" s="231" t="s">
        <v>4992</v>
      </c>
      <c r="B2424" s="231" t="s">
        <v>4993</v>
      </c>
    </row>
    <row r="2425" spans="1:2">
      <c r="A2425" s="231" t="s">
        <v>4994</v>
      </c>
      <c r="B2425" s="231" t="s">
        <v>4995</v>
      </c>
    </row>
    <row r="2426" spans="1:2">
      <c r="A2426" s="231" t="s">
        <v>4996</v>
      </c>
      <c r="B2426" s="231" t="s">
        <v>4997</v>
      </c>
    </row>
    <row r="2427" spans="1:2">
      <c r="A2427" s="231" t="s">
        <v>4998</v>
      </c>
      <c r="B2427" s="231" t="s">
        <v>4999</v>
      </c>
    </row>
    <row r="2428" spans="1:2">
      <c r="A2428" s="231" t="s">
        <v>5000</v>
      </c>
      <c r="B2428" s="231" t="s">
        <v>5001</v>
      </c>
    </row>
    <row r="2429" spans="1:2">
      <c r="A2429" s="231" t="s">
        <v>5002</v>
      </c>
      <c r="B2429" s="231" t="s">
        <v>5003</v>
      </c>
    </row>
    <row r="2430" spans="1:2">
      <c r="A2430" s="231" t="s">
        <v>5004</v>
      </c>
      <c r="B2430" s="231" t="s">
        <v>5005</v>
      </c>
    </row>
    <row r="2431" spans="1:2">
      <c r="A2431" s="231" t="s">
        <v>5006</v>
      </c>
      <c r="B2431" s="231" t="s">
        <v>5007</v>
      </c>
    </row>
    <row r="2432" spans="1:2">
      <c r="A2432" s="231" t="s">
        <v>5008</v>
      </c>
      <c r="B2432" s="231" t="s">
        <v>5009</v>
      </c>
    </row>
    <row r="2433" spans="1:2">
      <c r="A2433" s="231" t="s">
        <v>5363</v>
      </c>
      <c r="B2433" s="231" t="s">
        <v>5364</v>
      </c>
    </row>
    <row r="2434" spans="1:2">
      <c r="A2434" s="231" t="s">
        <v>5010</v>
      </c>
      <c r="B2434" s="231" t="s">
        <v>5011</v>
      </c>
    </row>
    <row r="2435" spans="1:2">
      <c r="A2435" s="231" t="s">
        <v>5365</v>
      </c>
      <c r="B2435" s="231" t="s">
        <v>5366</v>
      </c>
    </row>
    <row r="2436" spans="1:2">
      <c r="A2436" s="231" t="s">
        <v>5012</v>
      </c>
      <c r="B2436" s="231" t="s">
        <v>5013</v>
      </c>
    </row>
    <row r="2437" spans="1:2">
      <c r="A2437" s="231" t="s">
        <v>5014</v>
      </c>
      <c r="B2437" s="231" t="s">
        <v>5015</v>
      </c>
    </row>
    <row r="2438" spans="1:2">
      <c r="A2438" s="231" t="s">
        <v>5016</v>
      </c>
      <c r="B2438" s="231" t="s">
        <v>5017</v>
      </c>
    </row>
    <row r="2439" spans="1:2">
      <c r="A2439" s="231" t="s">
        <v>5018</v>
      </c>
      <c r="B2439" s="231" t="s">
        <v>5019</v>
      </c>
    </row>
    <row r="2440" spans="1:2">
      <c r="A2440" s="231" t="s">
        <v>5020</v>
      </c>
      <c r="B2440" s="231" t="s">
        <v>5021</v>
      </c>
    </row>
    <row r="2441" spans="1:2">
      <c r="A2441" s="231" t="s">
        <v>5022</v>
      </c>
      <c r="B2441" s="231" t="s">
        <v>5023</v>
      </c>
    </row>
    <row r="2442" spans="1:2">
      <c r="A2442" s="231" t="s">
        <v>5024</v>
      </c>
      <c r="B2442" s="231" t="s">
        <v>4540</v>
      </c>
    </row>
    <row r="2443" spans="1:2">
      <c r="A2443" s="231" t="s">
        <v>5025</v>
      </c>
      <c r="B2443" s="231" t="s">
        <v>5026</v>
      </c>
    </row>
    <row r="2444" spans="1:2">
      <c r="A2444" s="231" t="s">
        <v>5027</v>
      </c>
      <c r="B2444" s="231" t="s">
        <v>5028</v>
      </c>
    </row>
    <row r="2445" spans="1:2">
      <c r="A2445" s="231" t="s">
        <v>5029</v>
      </c>
      <c r="B2445" s="231" t="s">
        <v>5030</v>
      </c>
    </row>
    <row r="2446" spans="1:2">
      <c r="A2446" s="231" t="s">
        <v>5031</v>
      </c>
      <c r="B2446" s="231" t="s">
        <v>5032</v>
      </c>
    </row>
    <row r="2447" spans="1:2">
      <c r="A2447" s="231" t="s">
        <v>5033</v>
      </c>
      <c r="B2447" s="231" t="s">
        <v>5034</v>
      </c>
    </row>
    <row r="2448" spans="1:2">
      <c r="A2448" s="231" t="s">
        <v>5035</v>
      </c>
      <c r="B2448" s="231" t="s">
        <v>5036</v>
      </c>
    </row>
    <row r="2449" spans="1:2">
      <c r="A2449" s="231" t="s">
        <v>5037</v>
      </c>
      <c r="B2449" s="231" t="s">
        <v>5038</v>
      </c>
    </row>
    <row r="2450" spans="1:2">
      <c r="A2450" s="231" t="s">
        <v>5039</v>
      </c>
      <c r="B2450" s="231" t="s">
        <v>5040</v>
      </c>
    </row>
    <row r="2451" spans="1:2">
      <c r="A2451" s="231" t="s">
        <v>5041</v>
      </c>
      <c r="B2451" s="231" t="s">
        <v>5042</v>
      </c>
    </row>
    <row r="2452" spans="1:2">
      <c r="A2452" s="231" t="s">
        <v>5043</v>
      </c>
      <c r="B2452" s="231" t="s">
        <v>4544</v>
      </c>
    </row>
    <row r="2453" spans="1:2">
      <c r="A2453" s="231" t="s">
        <v>5044</v>
      </c>
      <c r="B2453" s="231" t="s">
        <v>5045</v>
      </c>
    </row>
    <row r="2454" spans="1:2">
      <c r="A2454" s="231" t="s">
        <v>5046</v>
      </c>
      <c r="B2454" s="231" t="s">
        <v>5047</v>
      </c>
    </row>
    <row r="2455" spans="1:2">
      <c r="A2455" s="231" t="s">
        <v>5048</v>
      </c>
      <c r="B2455" s="231" t="s">
        <v>5049</v>
      </c>
    </row>
    <row r="2456" spans="1:2">
      <c r="A2456" s="231" t="s">
        <v>5050</v>
      </c>
      <c r="B2456" s="231" t="s">
        <v>5051</v>
      </c>
    </row>
    <row r="2457" spans="1:2">
      <c r="A2457" s="231" t="s">
        <v>5277</v>
      </c>
      <c r="B2457" s="231" t="s">
        <v>5278</v>
      </c>
    </row>
    <row r="2458" spans="1:2">
      <c r="A2458" s="231" t="s">
        <v>5279</v>
      </c>
      <c r="B2458" s="231" t="s">
        <v>5280</v>
      </c>
    </row>
    <row r="2459" spans="1:2">
      <c r="A2459" s="231" t="s">
        <v>5281</v>
      </c>
      <c r="B2459" s="231" t="s">
        <v>5282</v>
      </c>
    </row>
    <row r="2460" spans="1:2">
      <c r="A2460" s="231" t="s">
        <v>5283</v>
      </c>
      <c r="B2460" s="231" t="s">
        <v>5284</v>
      </c>
    </row>
    <row r="2461" spans="1:2">
      <c r="A2461" s="231" t="s">
        <v>5285</v>
      </c>
      <c r="B2461" s="231" t="s">
        <v>5286</v>
      </c>
    </row>
    <row r="2462" spans="1:2">
      <c r="A2462" s="231" t="s">
        <v>5287</v>
      </c>
      <c r="B2462" s="231" t="s">
        <v>5288</v>
      </c>
    </row>
    <row r="2463" spans="1:2">
      <c r="A2463" s="231" t="s">
        <v>5289</v>
      </c>
      <c r="B2463" s="231" t="s">
        <v>5290</v>
      </c>
    </row>
    <row r="2464" spans="1:2">
      <c r="A2464" s="231" t="s">
        <v>5291</v>
      </c>
      <c r="B2464" s="231" t="s">
        <v>5292</v>
      </c>
    </row>
    <row r="2465" spans="1:2">
      <c r="A2465" s="231" t="s">
        <v>5293</v>
      </c>
      <c r="B2465" s="231" t="s">
        <v>5294</v>
      </c>
    </row>
    <row r="2466" spans="1:2">
      <c r="A2466" s="231" t="s">
        <v>5295</v>
      </c>
      <c r="B2466" s="231" t="s">
        <v>5296</v>
      </c>
    </row>
    <row r="2467" spans="1:2">
      <c r="A2467" s="231" t="s">
        <v>5297</v>
      </c>
      <c r="B2467" s="231" t="s">
        <v>5298</v>
      </c>
    </row>
    <row r="2468" spans="1:2">
      <c r="A2468" s="231" t="s">
        <v>5299</v>
      </c>
      <c r="B2468" s="231" t="s">
        <v>5300</v>
      </c>
    </row>
    <row r="2469" spans="1:2">
      <c r="A2469" s="231" t="s">
        <v>5301</v>
      </c>
      <c r="B2469" s="231" t="s">
        <v>5302</v>
      </c>
    </row>
    <row r="2470" spans="1:2">
      <c r="A2470" s="231" t="s">
        <v>5303</v>
      </c>
      <c r="B2470" s="231" t="s">
        <v>5304</v>
      </c>
    </row>
    <row r="2471" spans="1:2">
      <c r="A2471" s="231" t="s">
        <v>5305</v>
      </c>
      <c r="B2471" s="231" t="s">
        <v>5306</v>
      </c>
    </row>
    <row r="2472" spans="1:2">
      <c r="A2472" s="231" t="s">
        <v>5307</v>
      </c>
      <c r="B2472" s="231" t="s">
        <v>5308</v>
      </c>
    </row>
    <row r="2473" spans="1:2">
      <c r="A2473" s="231" t="s">
        <v>5309</v>
      </c>
      <c r="B2473" s="231" t="s">
        <v>5310</v>
      </c>
    </row>
    <row r="2474" spans="1:2">
      <c r="A2474" s="231" t="s">
        <v>5311</v>
      </c>
      <c r="B2474" s="231" t="s">
        <v>5312</v>
      </c>
    </row>
    <row r="2475" spans="1:2">
      <c r="A2475" s="231" t="s">
        <v>5313</v>
      </c>
      <c r="B2475" s="231" t="s">
        <v>5314</v>
      </c>
    </row>
    <row r="2476" spans="1:2">
      <c r="A2476" s="231" t="s">
        <v>5320</v>
      </c>
      <c r="B2476" s="231" t="s">
        <v>5321</v>
      </c>
    </row>
    <row r="2477" spans="1:2">
      <c r="A2477" s="231" t="s">
        <v>5322</v>
      </c>
      <c r="B2477" s="231" t="s">
        <v>5323</v>
      </c>
    </row>
    <row r="2478" spans="1:2">
      <c r="A2478" s="231" t="s">
        <v>5324</v>
      </c>
      <c r="B2478" s="231" t="s">
        <v>5325</v>
      </c>
    </row>
    <row r="2479" spans="1:2">
      <c r="A2479" s="231" t="s">
        <v>5318</v>
      </c>
      <c r="B2479" s="231" t="s">
        <v>5326</v>
      </c>
    </row>
    <row r="2480" spans="1:2">
      <c r="A2480" s="231" t="s">
        <v>5327</v>
      </c>
      <c r="B2480" s="231" t="s">
        <v>5328</v>
      </c>
    </row>
    <row r="2481" spans="1:2">
      <c r="A2481" s="231" t="s">
        <v>5329</v>
      </c>
      <c r="B2481" s="231" t="s">
        <v>5330</v>
      </c>
    </row>
    <row r="2482" spans="1:2">
      <c r="A2482" s="231" t="s">
        <v>5331</v>
      </c>
      <c r="B2482" s="231" t="s">
        <v>5332</v>
      </c>
    </row>
    <row r="2483" spans="1:2">
      <c r="A2483" s="231" t="s">
        <v>5333</v>
      </c>
      <c r="B2483" s="231" t="s">
        <v>5334</v>
      </c>
    </row>
    <row r="2484" spans="1:2">
      <c r="A2484" s="231" t="s">
        <v>5335</v>
      </c>
      <c r="B2484" s="231" t="s">
        <v>5336</v>
      </c>
    </row>
    <row r="2485" spans="1:2">
      <c r="A2485" s="231" t="s">
        <v>5337</v>
      </c>
      <c r="B2485" s="231" t="s">
        <v>5338</v>
      </c>
    </row>
    <row r="2486" spans="1:2">
      <c r="A2486" s="231" t="s">
        <v>5339</v>
      </c>
      <c r="B2486" s="231" t="s">
        <v>5340</v>
      </c>
    </row>
    <row r="2487" spans="1:2">
      <c r="A2487" s="231" t="s">
        <v>5341</v>
      </c>
      <c r="B2487" s="231" t="s">
        <v>5342</v>
      </c>
    </row>
    <row r="2488" spans="1:2">
      <c r="A2488" s="231" t="s">
        <v>5343</v>
      </c>
      <c r="B2488" s="231" t="s">
        <v>5344</v>
      </c>
    </row>
    <row r="2489" spans="1:2">
      <c r="A2489" s="231" t="s">
        <v>5345</v>
      </c>
      <c r="B2489" s="231" t="s">
        <v>5346</v>
      </c>
    </row>
    <row r="2490" spans="1:2">
      <c r="A2490" s="231" t="s">
        <v>5347</v>
      </c>
      <c r="B2490" s="231" t="s">
        <v>5348</v>
      </c>
    </row>
    <row r="2491" spans="1:2">
      <c r="A2491" s="231" t="s">
        <v>5349</v>
      </c>
      <c r="B2491" s="231" t="s">
        <v>5350</v>
      </c>
    </row>
    <row r="2492" spans="1:2">
      <c r="A2492" s="231" t="s">
        <v>5351</v>
      </c>
      <c r="B2492" s="231" t="s">
        <v>5352</v>
      </c>
    </row>
    <row r="2493" spans="1:2">
      <c r="A2493" s="231" t="s">
        <v>5353</v>
      </c>
      <c r="B2493" s="231" t="s">
        <v>5354</v>
      </c>
    </row>
    <row r="2494" spans="1:2">
      <c r="A2494" s="231" t="s">
        <v>5355</v>
      </c>
      <c r="B2494" s="231" t="s">
        <v>5356</v>
      </c>
    </row>
    <row r="2495" spans="1:2">
      <c r="A2495" s="231" t="s">
        <v>5357</v>
      </c>
      <c r="B2495" s="231" t="s">
        <v>5358</v>
      </c>
    </row>
    <row r="2496" spans="1:2">
      <c r="A2496" s="231" t="s">
        <v>5359</v>
      </c>
      <c r="B2496" s="231" t="s">
        <v>5360</v>
      </c>
    </row>
    <row r="2497" spans="1:2">
      <c r="A2497" s="231" t="s">
        <v>5361</v>
      </c>
      <c r="B2497" s="231" t="s">
        <v>5362</v>
      </c>
    </row>
    <row r="2498" spans="1:2">
      <c r="A2498" s="231" t="s">
        <v>5367</v>
      </c>
      <c r="B2498" s="231" t="s">
        <v>5368</v>
      </c>
    </row>
    <row r="2499" spans="1:2">
      <c r="A2499" s="231" t="s">
        <v>5369</v>
      </c>
      <c r="B2499" s="231" t="s">
        <v>5370</v>
      </c>
    </row>
    <row r="2500" spans="1:2">
      <c r="A2500" s="231" t="s">
        <v>5371</v>
      </c>
      <c r="B2500" s="231" t="s">
        <v>5372</v>
      </c>
    </row>
    <row r="2501" spans="1:2">
      <c r="A2501" s="231" t="s">
        <v>5373</v>
      </c>
      <c r="B2501" s="231" t="s">
        <v>5374</v>
      </c>
    </row>
    <row r="2502" spans="1:2">
      <c r="A2502" s="231" t="s">
        <v>5375</v>
      </c>
      <c r="B2502" s="231" t="s">
        <v>5376</v>
      </c>
    </row>
    <row r="2503" spans="1:2">
      <c r="A2503" s="231" t="s">
        <v>5377</v>
      </c>
      <c r="B2503" s="231" t="s">
        <v>5378</v>
      </c>
    </row>
    <row r="2504" spans="1:2">
      <c r="A2504" s="231" t="s">
        <v>5379</v>
      </c>
      <c r="B2504" s="231" t="s">
        <v>5380</v>
      </c>
    </row>
    <row r="2505" spans="1:2">
      <c r="A2505" s="231" t="s">
        <v>5381</v>
      </c>
      <c r="B2505" s="231" t="s">
        <v>5382</v>
      </c>
    </row>
    <row r="2506" spans="1:2">
      <c r="A2506" s="231" t="s">
        <v>5383</v>
      </c>
      <c r="B2506" s="231" t="s">
        <v>5384</v>
      </c>
    </row>
    <row r="2507" spans="1:2">
      <c r="A2507" s="231" t="s">
        <v>5385</v>
      </c>
      <c r="B2507" s="231" t="s">
        <v>5386</v>
      </c>
    </row>
    <row r="2508" spans="1:2">
      <c r="A2508" s="231" t="s">
        <v>5387</v>
      </c>
      <c r="B2508" s="231" t="s">
        <v>5388</v>
      </c>
    </row>
    <row r="2509" spans="1:2">
      <c r="A2509" s="231" t="s">
        <v>5389</v>
      </c>
      <c r="B2509" s="231" t="s">
        <v>5390</v>
      </c>
    </row>
    <row r="2510" spans="1:2">
      <c r="A2510" s="231" t="s">
        <v>5391</v>
      </c>
      <c r="B2510" s="231" t="s">
        <v>5392</v>
      </c>
    </row>
    <row r="2511" spans="1:2">
      <c r="A2511" s="231" t="s">
        <v>5393</v>
      </c>
      <c r="B2511" s="231" t="s">
        <v>5394</v>
      </c>
    </row>
    <row r="2512" spans="1:2">
      <c r="A2512" s="231" t="s">
        <v>5395</v>
      </c>
      <c r="B2512" s="231" t="s">
        <v>5396</v>
      </c>
    </row>
    <row r="2513" spans="1:2">
      <c r="A2513" s="231" t="s">
        <v>5397</v>
      </c>
      <c r="B2513" s="231" t="s">
        <v>5398</v>
      </c>
    </row>
    <row r="2514" spans="1:2">
      <c r="A2514" s="231" t="s">
        <v>5399</v>
      </c>
      <c r="B2514" s="231" t="s">
        <v>5400</v>
      </c>
    </row>
    <row r="2515" spans="1:2">
      <c r="A2515" s="231" t="s">
        <v>5401</v>
      </c>
      <c r="B2515" s="231" t="s">
        <v>5402</v>
      </c>
    </row>
    <row r="2516" spans="1:2">
      <c r="A2516" s="231" t="s">
        <v>5403</v>
      </c>
      <c r="B2516" s="231" t="s">
        <v>5404</v>
      </c>
    </row>
    <row r="2517" spans="1:2">
      <c r="A2517" s="231" t="s">
        <v>5405</v>
      </c>
      <c r="B2517" s="231" t="s">
        <v>5406</v>
      </c>
    </row>
    <row r="2518" spans="1:2">
      <c r="A2518" s="231" t="s">
        <v>5407</v>
      </c>
      <c r="B2518" s="231" t="s">
        <v>5408</v>
      </c>
    </row>
    <row r="2519" spans="1:2">
      <c r="A2519" s="231" t="s">
        <v>5409</v>
      </c>
      <c r="B2519" s="231" t="s">
        <v>5410</v>
      </c>
    </row>
    <row r="2520" spans="1:2">
      <c r="A2520" s="231" t="s">
        <v>5411</v>
      </c>
      <c r="B2520" s="231" t="s">
        <v>5412</v>
      </c>
    </row>
    <row r="2521" spans="1:2">
      <c r="A2521" s="231" t="s">
        <v>5413</v>
      </c>
      <c r="B2521" s="231" t="s">
        <v>5414</v>
      </c>
    </row>
    <row r="2522" spans="1:2">
      <c r="A2522" s="231" t="s">
        <v>5415</v>
      </c>
      <c r="B2522" s="231" t="s">
        <v>5416</v>
      </c>
    </row>
    <row r="2523" spans="1:2">
      <c r="A2523" s="231" t="s">
        <v>5417</v>
      </c>
      <c r="B2523" s="231" t="s">
        <v>5418</v>
      </c>
    </row>
    <row r="2524" spans="1:2">
      <c r="A2524" s="231" t="s">
        <v>5419</v>
      </c>
      <c r="B2524" s="231" t="s">
        <v>5420</v>
      </c>
    </row>
    <row r="2525" spans="1:2">
      <c r="A2525" s="231" t="s">
        <v>5421</v>
      </c>
      <c r="B2525" s="231" t="s">
        <v>5422</v>
      </c>
    </row>
    <row r="2526" spans="1:2">
      <c r="A2526" s="231" t="s">
        <v>5423</v>
      </c>
      <c r="B2526" s="231" t="s">
        <v>5424</v>
      </c>
    </row>
    <row r="2527" spans="1:2">
      <c r="A2527" s="231" t="s">
        <v>5425</v>
      </c>
      <c r="B2527" s="231" t="s">
        <v>5426</v>
      </c>
    </row>
    <row r="2528" spans="1:2">
      <c r="A2528" s="231" t="s">
        <v>5427</v>
      </c>
      <c r="B2528" s="231" t="s">
        <v>5428</v>
      </c>
    </row>
    <row r="2529" spans="1:2">
      <c r="A2529" s="231" t="s">
        <v>5429</v>
      </c>
      <c r="B2529" s="231" t="s">
        <v>5430</v>
      </c>
    </row>
    <row r="2530" spans="1:2">
      <c r="A2530" s="231" t="s">
        <v>5431</v>
      </c>
      <c r="B2530" s="231" t="s">
        <v>5432</v>
      </c>
    </row>
    <row r="2531" spans="1:2">
      <c r="A2531" s="231" t="s">
        <v>5465</v>
      </c>
      <c r="B2531" s="231" t="s">
        <v>5466</v>
      </c>
    </row>
    <row r="2532" spans="1:2">
      <c r="A2532" s="231" t="s">
        <v>5467</v>
      </c>
      <c r="B2532" s="231" t="s">
        <v>5468</v>
      </c>
    </row>
    <row r="2533" spans="1:2">
      <c r="A2533" s="231" t="s">
        <v>5469</v>
      </c>
      <c r="B2533" s="231" t="s">
        <v>5470</v>
      </c>
    </row>
    <row r="2534" spans="1:2">
      <c r="A2534" s="231" t="s">
        <v>5471</v>
      </c>
      <c r="B2534" s="231" t="s">
        <v>517</v>
      </c>
    </row>
    <row r="2535" spans="1:2">
      <c r="A2535" s="231" t="s">
        <v>5472</v>
      </c>
      <c r="B2535" s="231" t="s">
        <v>5473</v>
      </c>
    </row>
    <row r="2536" spans="1:2">
      <c r="A2536" s="231" t="s">
        <v>5474</v>
      </c>
      <c r="B2536" s="231" t="s">
        <v>5475</v>
      </c>
    </row>
    <row r="2537" spans="1:2">
      <c r="A2537" s="231" t="s">
        <v>5476</v>
      </c>
      <c r="B2537" s="231" t="s">
        <v>5477</v>
      </c>
    </row>
    <row r="2538" spans="1:2">
      <c r="A2538" s="231" t="s">
        <v>5478</v>
      </c>
      <c r="B2538" s="231" t="s">
        <v>5479</v>
      </c>
    </row>
    <row r="2539" spans="1:2">
      <c r="A2539" s="231" t="s">
        <v>5480</v>
      </c>
      <c r="B2539" s="231" t="s">
        <v>5481</v>
      </c>
    </row>
    <row r="2540" spans="1:2">
      <c r="A2540" s="231" t="s">
        <v>5482</v>
      </c>
      <c r="B2540" s="231" t="s">
        <v>5483</v>
      </c>
    </row>
    <row r="2541" spans="1:2">
      <c r="A2541" s="231" t="s">
        <v>5484</v>
      </c>
      <c r="B2541" s="231" t="s">
        <v>5485</v>
      </c>
    </row>
    <row r="2542" spans="1:2">
      <c r="A2542" s="231" t="s">
        <v>5486</v>
      </c>
      <c r="B2542" s="231" t="s">
        <v>5487</v>
      </c>
    </row>
    <row r="2543" spans="1:2">
      <c r="A2543" s="231" t="s">
        <v>5488</v>
      </c>
      <c r="B2543" s="231" t="s">
        <v>5489</v>
      </c>
    </row>
    <row r="2544" spans="1:2">
      <c r="A2544" s="231" t="s">
        <v>5490</v>
      </c>
      <c r="B2544" s="231" t="s">
        <v>5491</v>
      </c>
    </row>
    <row r="2545" spans="1:2">
      <c r="A2545" s="231" t="s">
        <v>5492</v>
      </c>
      <c r="B2545" s="231" t="s">
        <v>5493</v>
      </c>
    </row>
    <row r="2546" spans="1:2">
      <c r="A2546" s="231" t="s">
        <v>5494</v>
      </c>
      <c r="B2546" s="231" t="s">
        <v>5495</v>
      </c>
    </row>
    <row r="2547" spans="1:2">
      <c r="A2547" s="231" t="s">
        <v>5496</v>
      </c>
      <c r="B2547" s="231" t="s">
        <v>5497</v>
      </c>
    </row>
    <row r="2548" spans="1:2">
      <c r="A2548" s="231" t="s">
        <v>5498</v>
      </c>
      <c r="B2548" s="231" t="s">
        <v>5499</v>
      </c>
    </row>
    <row r="2549" spans="1:2">
      <c r="A2549" s="231" t="s">
        <v>5500</v>
      </c>
      <c r="B2549" s="231" t="s">
        <v>5501</v>
      </c>
    </row>
    <row r="2550" spans="1:2">
      <c r="A2550" s="231" t="s">
        <v>5502</v>
      </c>
      <c r="B2550" s="231" t="s">
        <v>5503</v>
      </c>
    </row>
    <row r="2551" spans="1:2">
      <c r="A2551" s="231" t="s">
        <v>5504</v>
      </c>
      <c r="B2551" s="231" t="s">
        <v>5505</v>
      </c>
    </row>
    <row r="2552" spans="1:2">
      <c r="A2552" s="231" t="s">
        <v>5506</v>
      </c>
      <c r="B2552" s="231" t="s">
        <v>5507</v>
      </c>
    </row>
    <row r="2553" spans="1:2">
      <c r="A2553" s="231" t="s">
        <v>5508</v>
      </c>
      <c r="B2553" s="231" t="s">
        <v>5509</v>
      </c>
    </row>
    <row r="2554" spans="1:2">
      <c r="A2554" s="231" t="s">
        <v>5510</v>
      </c>
      <c r="B2554" s="231" t="s">
        <v>5511</v>
      </c>
    </row>
    <row r="2555" spans="1:2">
      <c r="A2555" s="231" t="s">
        <v>5512</v>
      </c>
      <c r="B2555" s="231" t="s">
        <v>5513</v>
      </c>
    </row>
    <row r="2556" spans="1:2">
      <c r="A2556" s="231" t="s">
        <v>5514</v>
      </c>
      <c r="B2556" s="231" t="s">
        <v>5515</v>
      </c>
    </row>
    <row r="2557" spans="1:2">
      <c r="A2557" s="231" t="s">
        <v>5516</v>
      </c>
      <c r="B2557" s="231" t="s">
        <v>5517</v>
      </c>
    </row>
    <row r="2558" spans="1:2">
      <c r="A2558" s="231" t="s">
        <v>5518</v>
      </c>
      <c r="B2558" s="231" t="s">
        <v>5519</v>
      </c>
    </row>
    <row r="2559" spans="1:2">
      <c r="A2559" s="231" t="s">
        <v>5520</v>
      </c>
      <c r="B2559" s="231" t="s">
        <v>5521</v>
      </c>
    </row>
    <row r="2560" spans="1:2">
      <c r="A2560" s="231" t="s">
        <v>5522</v>
      </c>
      <c r="B2560" s="231" t="s">
        <v>5523</v>
      </c>
    </row>
    <row r="2561" spans="1:2">
      <c r="A2561" s="231" t="s">
        <v>5524</v>
      </c>
      <c r="B2561" s="231" t="s">
        <v>5525</v>
      </c>
    </row>
    <row r="2562" spans="1:2">
      <c r="A2562" s="231" t="s">
        <v>5526</v>
      </c>
      <c r="B2562" s="231" t="s">
        <v>5527</v>
      </c>
    </row>
    <row r="2563" spans="1:2">
      <c r="A2563" s="231" t="s">
        <v>5528</v>
      </c>
      <c r="B2563" s="231" t="s">
        <v>5529</v>
      </c>
    </row>
    <row r="2564" spans="1:2">
      <c r="A2564" s="231" t="s">
        <v>5530</v>
      </c>
      <c r="B2564" s="231" t="s">
        <v>5531</v>
      </c>
    </row>
    <row r="2565" spans="1:2">
      <c r="A2565" s="231" t="s">
        <v>5532</v>
      </c>
      <c r="B2565" s="231" t="s">
        <v>5533</v>
      </c>
    </row>
    <row r="2566" spans="1:2">
      <c r="A2566" s="231" t="s">
        <v>5534</v>
      </c>
      <c r="B2566" s="231" t="s">
        <v>5535</v>
      </c>
    </row>
    <row r="2567" spans="1:2">
      <c r="A2567" s="231" t="s">
        <v>5536</v>
      </c>
      <c r="B2567" s="231" t="s">
        <v>5537</v>
      </c>
    </row>
    <row r="2568" spans="1:2">
      <c r="A2568" s="231" t="s">
        <v>5538</v>
      </c>
      <c r="B2568" s="231" t="s">
        <v>5539</v>
      </c>
    </row>
    <row r="2569" spans="1:2">
      <c r="A2569" s="231" t="s">
        <v>5540</v>
      </c>
      <c r="B2569" s="231" t="s">
        <v>5541</v>
      </c>
    </row>
    <row r="2570" spans="1:2">
      <c r="A2570" s="231" t="s">
        <v>5542</v>
      </c>
      <c r="B2570" s="231" t="s">
        <v>5543</v>
      </c>
    </row>
    <row r="2571" spans="1:2">
      <c r="A2571" s="231" t="s">
        <v>5544</v>
      </c>
      <c r="B2571" s="231" t="s">
        <v>1084</v>
      </c>
    </row>
    <row r="2572" spans="1:2">
      <c r="A2572" s="231" t="s">
        <v>5545</v>
      </c>
      <c r="B2572" s="231" t="s">
        <v>5546</v>
      </c>
    </row>
    <row r="2573" spans="1:2">
      <c r="A2573" s="231" t="s">
        <v>5547</v>
      </c>
      <c r="B2573" s="231" t="s">
        <v>5548</v>
      </c>
    </row>
    <row r="2574" spans="1:2">
      <c r="A2574" s="231" t="s">
        <v>5549</v>
      </c>
      <c r="B2574" s="231" t="s">
        <v>5550</v>
      </c>
    </row>
    <row r="2575" spans="1:2">
      <c r="A2575" s="231" t="s">
        <v>5551</v>
      </c>
      <c r="B2575" s="231" t="s">
        <v>5552</v>
      </c>
    </row>
    <row r="2576" spans="1:2">
      <c r="A2576" s="231" t="s">
        <v>5553</v>
      </c>
      <c r="B2576" s="231" t="s">
        <v>5554</v>
      </c>
    </row>
    <row r="2577" spans="1:2">
      <c r="A2577" s="231" t="s">
        <v>5555</v>
      </c>
      <c r="B2577" s="231" t="s">
        <v>5556</v>
      </c>
    </row>
    <row r="2578" spans="1:2">
      <c r="A2578" s="231" t="s">
        <v>5557</v>
      </c>
      <c r="B2578" s="231" t="s">
        <v>5558</v>
      </c>
    </row>
    <row r="2579" spans="1:2">
      <c r="A2579" s="231" t="s">
        <v>5559</v>
      </c>
      <c r="B2579" s="231" t="s">
        <v>5560</v>
      </c>
    </row>
    <row r="2580" spans="1:2">
      <c r="A2580" s="231" t="s">
        <v>5561</v>
      </c>
      <c r="B2580" s="231" t="s">
        <v>5562</v>
      </c>
    </row>
    <row r="2581" spans="1:2">
      <c r="A2581" s="231" t="s">
        <v>5563</v>
      </c>
      <c r="B2581" s="231" t="s">
        <v>5564</v>
      </c>
    </row>
    <row r="2582" spans="1:2">
      <c r="A2582" s="231" t="s">
        <v>5565</v>
      </c>
      <c r="B2582" s="231" t="s">
        <v>5566</v>
      </c>
    </row>
    <row r="2583" spans="1:2">
      <c r="A2583" s="231" t="s">
        <v>5567</v>
      </c>
      <c r="B2583" s="231" t="s">
        <v>5568</v>
      </c>
    </row>
    <row r="2584" spans="1:2">
      <c r="A2584" s="231" t="s">
        <v>5569</v>
      </c>
      <c r="B2584" s="231" t="s">
        <v>5570</v>
      </c>
    </row>
    <row r="2585" spans="1:2">
      <c r="A2585" s="231" t="s">
        <v>5571</v>
      </c>
      <c r="B2585" s="231" t="s">
        <v>5572</v>
      </c>
    </row>
    <row r="2586" spans="1:2">
      <c r="A2586" s="231" t="s">
        <v>5573</v>
      </c>
      <c r="B2586" s="231" t="s">
        <v>5574</v>
      </c>
    </row>
    <row r="2587" spans="1:2">
      <c r="A2587" s="231" t="s">
        <v>5575</v>
      </c>
      <c r="B2587" s="231" t="s">
        <v>5576</v>
      </c>
    </row>
    <row r="2588" spans="1:2">
      <c r="A2588" s="231" t="s">
        <v>5577</v>
      </c>
      <c r="B2588" s="231" t="s">
        <v>5578</v>
      </c>
    </row>
    <row r="2589" spans="1:2">
      <c r="A2589" s="231" t="s">
        <v>5579</v>
      </c>
      <c r="B2589" s="231" t="s">
        <v>5580</v>
      </c>
    </row>
    <row r="2590" spans="1:2">
      <c r="A2590" s="231" t="s">
        <v>5581</v>
      </c>
      <c r="B2590" s="231" t="s">
        <v>5582</v>
      </c>
    </row>
    <row r="2591" spans="1:2">
      <c r="A2591" s="231" t="s">
        <v>5583</v>
      </c>
      <c r="B2591" s="231" t="s">
        <v>5584</v>
      </c>
    </row>
    <row r="2592" spans="1:2">
      <c r="A2592" s="231" t="s">
        <v>5585</v>
      </c>
      <c r="B2592" s="231" t="s">
        <v>5586</v>
      </c>
    </row>
    <row r="2593" spans="1:2">
      <c r="A2593" s="231" t="s">
        <v>5587</v>
      </c>
      <c r="B2593" s="231" t="s">
        <v>4117</v>
      </c>
    </row>
    <row r="2594" spans="1:2">
      <c r="A2594" s="231" t="s">
        <v>5588</v>
      </c>
      <c r="B2594" s="231" t="s">
        <v>5589</v>
      </c>
    </row>
    <row r="2595" spans="1:2">
      <c r="A2595" s="231" t="s">
        <v>5590</v>
      </c>
      <c r="B2595" s="231" t="s">
        <v>5591</v>
      </c>
    </row>
    <row r="2596" spans="1:2">
      <c r="A2596" s="231" t="s">
        <v>5592</v>
      </c>
      <c r="B2596" s="231" t="s">
        <v>5593</v>
      </c>
    </row>
    <row r="2597" spans="1:2">
      <c r="A2597" s="231" t="s">
        <v>5594</v>
      </c>
      <c r="B2597" s="231" t="s">
        <v>5595</v>
      </c>
    </row>
    <row r="2598" spans="1:2">
      <c r="A2598" s="231" t="s">
        <v>5596</v>
      </c>
      <c r="B2598" s="231" t="s">
        <v>5597</v>
      </c>
    </row>
    <row r="2599" spans="1:2">
      <c r="A2599" s="231" t="s">
        <v>5598</v>
      </c>
      <c r="B2599" s="231" t="s">
        <v>5599</v>
      </c>
    </row>
    <row r="2600" spans="1:2">
      <c r="A2600" s="231" t="s">
        <v>5600</v>
      </c>
      <c r="B2600" s="231" t="s">
        <v>5601</v>
      </c>
    </row>
  </sheetData>
  <sortState ref="A2:B4413">
    <sortCondition ref="A1"/>
  </sortState>
  <phoneticPr fontId="31" type="noConversion"/>
  <pageMargins left="0.7" right="0.7" top="0.75" bottom="0.75" header="0.51180555555555496" footer="0.51180555555555496"/>
  <pageSetup firstPageNumber="0" orientation="portrait" useFirstPageNumber="1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L148"/>
  <sheetViews>
    <sheetView topLeftCell="A9" zoomScale="85" zoomScaleNormal="85" workbookViewId="0">
      <selection activeCell="Y23" sqref="Y23"/>
    </sheetView>
  </sheetViews>
  <sheetFormatPr defaultColWidth="11.625" defaultRowHeight="13.5"/>
  <cols>
    <col min="1" max="1" width="3.75" style="47" customWidth="1"/>
    <col min="2" max="2" width="21.25" style="48" customWidth="1"/>
    <col min="3" max="4" width="10.125" style="49" customWidth="1"/>
    <col min="5" max="5" width="27.75" style="50" customWidth="1"/>
    <col min="6" max="18" width="5.25" style="51" customWidth="1"/>
    <col min="19" max="19" width="5.875" style="51" customWidth="1"/>
    <col min="20" max="20" width="6.75" style="51" customWidth="1"/>
    <col min="21" max="21" width="9.75" style="51" customWidth="1"/>
    <col min="22" max="22" width="11.375" style="51" customWidth="1"/>
    <col min="23" max="23" width="1.875" style="47" customWidth="1"/>
    <col min="24" max="24" width="10.625" style="47" customWidth="1"/>
    <col min="25" max="25" width="9.875" style="47" customWidth="1"/>
    <col min="26" max="64" width="9" style="47" customWidth="1"/>
    <col min="65" max="16384" width="11.625" style="166"/>
  </cols>
  <sheetData>
    <row r="1" spans="1:64" ht="47.25" customHeight="1">
      <c r="B1" s="52"/>
      <c r="C1" s="662" t="s">
        <v>3524</v>
      </c>
      <c r="D1" s="662"/>
      <c r="E1" s="662"/>
      <c r="F1" s="662"/>
      <c r="G1" s="53"/>
      <c r="H1" s="53"/>
      <c r="I1" s="53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64" ht="9.75" customHeight="1">
      <c r="B2" s="52"/>
      <c r="C2" s="52"/>
      <c r="D2" s="52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64" ht="17.25" customHeight="1">
      <c r="B3" s="54" t="s">
        <v>126</v>
      </c>
      <c r="C3" s="663"/>
      <c r="D3" s="663"/>
      <c r="E3" s="663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1:64" ht="17.25" customHeight="1">
      <c r="B4" s="55" t="s">
        <v>3525</v>
      </c>
      <c r="C4" s="460" t="str">
        <f>Summary!D2</f>
        <v>BF23 Inspection TR2</v>
      </c>
      <c r="D4" s="56"/>
      <c r="E4" s="57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 spans="1:64" ht="17.25" customHeight="1">
      <c r="B5" s="58" t="s">
        <v>3526</v>
      </c>
      <c r="C5" s="664"/>
      <c r="D5" s="664"/>
      <c r="E5" s="664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 spans="1:64" ht="17.25" customHeight="1">
      <c r="B6" s="50"/>
      <c r="C6" s="50"/>
      <c r="D6" s="50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0"/>
      <c r="S6" s="76" t="s">
        <v>3527</v>
      </c>
      <c r="T6" s="665"/>
      <c r="U6" s="665"/>
      <c r="V6" s="50"/>
    </row>
    <row r="7" spans="1:64" ht="9" customHeight="1">
      <c r="B7" s="52"/>
      <c r="C7" s="52"/>
      <c r="D7" s="52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 spans="1:64" ht="18" customHeight="1">
      <c r="A8" s="60"/>
      <c r="B8" s="61" t="s">
        <v>3528</v>
      </c>
      <c r="C8" s="666">
        <f>Summary!D3</f>
        <v>44255</v>
      </c>
      <c r="D8" s="666"/>
      <c r="E8" s="666"/>
      <c r="F8" s="62"/>
      <c r="G8" s="62"/>
      <c r="H8" s="62"/>
      <c r="I8" s="62"/>
      <c r="J8" s="667" t="s">
        <v>3529</v>
      </c>
      <c r="K8" s="667"/>
      <c r="L8" s="667"/>
      <c r="M8" s="667"/>
      <c r="N8" s="667"/>
      <c r="O8" s="667"/>
      <c r="P8" s="667"/>
      <c r="Q8" s="661" t="s">
        <v>3530</v>
      </c>
      <c r="R8" s="654" t="s">
        <v>3531</v>
      </c>
      <c r="S8" s="654"/>
      <c r="T8" s="661" t="s">
        <v>3532</v>
      </c>
      <c r="U8" s="655" t="s">
        <v>3533</v>
      </c>
      <c r="V8" s="655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</row>
    <row r="9" spans="1:64" ht="18" customHeight="1">
      <c r="A9" s="60"/>
      <c r="B9" s="654" t="s">
        <v>3534</v>
      </c>
      <c r="C9" s="654" t="s">
        <v>3535</v>
      </c>
      <c r="D9" s="654"/>
      <c r="E9" s="654" t="s">
        <v>3536</v>
      </c>
      <c r="F9" s="658" t="s">
        <v>3537</v>
      </c>
      <c r="G9" s="658" t="s">
        <v>3538</v>
      </c>
      <c r="H9" s="658" t="s">
        <v>3</v>
      </c>
      <c r="I9" s="658" t="s">
        <v>3539</v>
      </c>
      <c r="J9" s="659" t="s">
        <v>3540</v>
      </c>
      <c r="K9" s="657" t="s">
        <v>3541</v>
      </c>
      <c r="L9" s="657"/>
      <c r="M9" s="657"/>
      <c r="N9" s="657"/>
      <c r="O9" s="658" t="s">
        <v>3542</v>
      </c>
      <c r="P9" s="660" t="s">
        <v>3543</v>
      </c>
      <c r="Q9" s="661"/>
      <c r="R9" s="654"/>
      <c r="S9" s="654"/>
      <c r="T9" s="661"/>
      <c r="U9" s="655"/>
      <c r="V9" s="655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</row>
    <row r="10" spans="1:64" ht="74.25" customHeight="1">
      <c r="A10" s="60"/>
      <c r="B10" s="654"/>
      <c r="C10" s="63" t="s">
        <v>3544</v>
      </c>
      <c r="D10" s="63" t="s">
        <v>3545</v>
      </c>
      <c r="E10" s="654"/>
      <c r="F10" s="658"/>
      <c r="G10" s="658"/>
      <c r="H10" s="658"/>
      <c r="I10" s="658"/>
      <c r="J10" s="659"/>
      <c r="K10" s="74" t="s">
        <v>3546</v>
      </c>
      <c r="L10" s="74" t="s">
        <v>3547</v>
      </c>
      <c r="M10" s="74" t="s">
        <v>3548</v>
      </c>
      <c r="N10" s="75" t="s">
        <v>3549</v>
      </c>
      <c r="O10" s="658"/>
      <c r="P10" s="660"/>
      <c r="Q10" s="661"/>
      <c r="R10" s="77" t="s">
        <v>3550</v>
      </c>
      <c r="S10" s="77" t="s">
        <v>3551</v>
      </c>
      <c r="T10" s="661"/>
      <c r="U10" s="78" t="s">
        <v>3544</v>
      </c>
      <c r="V10" s="78" t="s">
        <v>3545</v>
      </c>
      <c r="W10" s="60"/>
      <c r="X10" s="79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</row>
    <row r="11" spans="1:64" ht="15.75" customHeight="1">
      <c r="A11" s="60">
        <v>1</v>
      </c>
      <c r="B11" s="486" t="s">
        <v>4317</v>
      </c>
      <c r="C11" s="487"/>
      <c r="D11" s="487">
        <f>'Input Data Shift A'!AI7+'Input Data Shift B'!AI7</f>
        <v>0</v>
      </c>
      <c r="E11" s="486"/>
      <c r="F11" s="488">
        <v>2.7</v>
      </c>
      <c r="G11" s="489">
        <v>5.4</v>
      </c>
      <c r="H11" s="490">
        <v>0.88</v>
      </c>
      <c r="I11" s="490">
        <v>1</v>
      </c>
      <c r="J11" s="489">
        <v>2</v>
      </c>
      <c r="K11" s="489"/>
      <c r="L11" s="489">
        <v>2</v>
      </c>
      <c r="M11" s="489">
        <v>1</v>
      </c>
      <c r="N11" s="489">
        <v>0</v>
      </c>
      <c r="O11" s="491">
        <f t="shared" ref="O11:O47" si="0">IF(SUM(J11:N11)&gt;0,SUM(J11:N11),"")</f>
        <v>5</v>
      </c>
      <c r="P11" s="492">
        <f t="shared" ref="P11:P47" si="1">IF(SUM(J11:N11)&gt;0,J11/O11,"")</f>
        <v>0.4</v>
      </c>
      <c r="Q11" s="493">
        <f t="shared" ref="Q11:Q47" si="2">IF(H11&gt;0,H11*I11*P11,"")</f>
        <v>0.35200000000000004</v>
      </c>
      <c r="R11" s="494"/>
      <c r="S11" s="495">
        <f t="shared" ref="S11:S47" si="3">F11*O11/H11</f>
        <v>15.340909090909092</v>
      </c>
      <c r="T11" s="461" t="str">
        <f t="shared" ref="T11:T20" si="4">IF(R11&gt;0,S11/R11,"")</f>
        <v/>
      </c>
      <c r="U11" s="462" t="str">
        <f t="shared" ref="U11:U20" si="5">IF(C11&gt;0,C11*S11/3600,"")</f>
        <v/>
      </c>
      <c r="V11" s="462" t="str">
        <f t="shared" ref="V11:V20" si="6">IF(D11&gt;0,D11*S11,"")</f>
        <v/>
      </c>
      <c r="W11" s="60"/>
      <c r="X11" s="80"/>
      <c r="Y11" s="60" t="s">
        <v>3552</v>
      </c>
      <c r="Z11" s="60"/>
      <c r="AA11" s="83">
        <v>0.16</v>
      </c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</row>
    <row r="12" spans="1:64" ht="15.75" customHeight="1">
      <c r="A12" s="60">
        <v>2</v>
      </c>
      <c r="B12" s="496" t="s">
        <v>4318</v>
      </c>
      <c r="C12" s="497"/>
      <c r="D12" s="497">
        <f>'Input Data Shift A'!AI8+'Input Data Shift B'!AI8</f>
        <v>0</v>
      </c>
      <c r="E12" s="496"/>
      <c r="F12" s="498">
        <v>2.7</v>
      </c>
      <c r="G12" s="499">
        <v>5.4</v>
      </c>
      <c r="H12" s="500">
        <v>0.88</v>
      </c>
      <c r="I12" s="500">
        <v>1</v>
      </c>
      <c r="J12" s="501">
        <v>2</v>
      </c>
      <c r="K12" s="501"/>
      <c r="L12" s="501">
        <v>2</v>
      </c>
      <c r="M12" s="501">
        <v>1</v>
      </c>
      <c r="N12" s="501">
        <v>0</v>
      </c>
      <c r="O12" s="502">
        <f t="shared" si="0"/>
        <v>5</v>
      </c>
      <c r="P12" s="503">
        <f t="shared" si="1"/>
        <v>0.4</v>
      </c>
      <c r="Q12" s="504">
        <f t="shared" si="2"/>
        <v>0.35200000000000004</v>
      </c>
      <c r="R12" s="505"/>
      <c r="S12" s="506">
        <f t="shared" si="3"/>
        <v>15.340909090909092</v>
      </c>
      <c r="T12" s="467" t="str">
        <f t="shared" si="4"/>
        <v/>
      </c>
      <c r="U12" s="468" t="str">
        <f t="shared" si="5"/>
        <v/>
      </c>
      <c r="V12" s="468" t="str">
        <f t="shared" si="6"/>
        <v/>
      </c>
      <c r="W12" s="60"/>
      <c r="X12" s="8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</row>
    <row r="13" spans="1:64" ht="15.75" customHeight="1">
      <c r="A13" s="60">
        <v>3</v>
      </c>
      <c r="B13" s="496" t="s">
        <v>4319</v>
      </c>
      <c r="C13" s="497"/>
      <c r="D13" s="497">
        <f>'Input Data Shift A'!AI9+'Input Data Shift B'!AI9</f>
        <v>0</v>
      </c>
      <c r="E13" s="496"/>
      <c r="F13" s="498">
        <v>2.7</v>
      </c>
      <c r="G13" s="501">
        <v>5.4</v>
      </c>
      <c r="H13" s="500">
        <v>0.88</v>
      </c>
      <c r="I13" s="500">
        <v>1</v>
      </c>
      <c r="J13" s="501">
        <v>2</v>
      </c>
      <c r="K13" s="501"/>
      <c r="L13" s="501">
        <v>2</v>
      </c>
      <c r="M13" s="501">
        <v>1</v>
      </c>
      <c r="N13" s="501">
        <v>0</v>
      </c>
      <c r="O13" s="502">
        <f t="shared" si="0"/>
        <v>5</v>
      </c>
      <c r="P13" s="503">
        <f t="shared" si="1"/>
        <v>0.4</v>
      </c>
      <c r="Q13" s="504">
        <f t="shared" si="2"/>
        <v>0.35200000000000004</v>
      </c>
      <c r="R13" s="505"/>
      <c r="S13" s="506">
        <f t="shared" si="3"/>
        <v>15.340909090909092</v>
      </c>
      <c r="T13" s="467" t="str">
        <f t="shared" si="4"/>
        <v/>
      </c>
      <c r="U13" s="468" t="str">
        <f t="shared" si="5"/>
        <v/>
      </c>
      <c r="V13" s="468" t="str">
        <f t="shared" si="6"/>
        <v/>
      </c>
      <c r="W13" s="60"/>
      <c r="X13" s="80"/>
      <c r="Y13" s="437">
        <v>43921</v>
      </c>
      <c r="Z13" s="437">
        <v>43951</v>
      </c>
      <c r="AA13" s="437">
        <v>43982</v>
      </c>
      <c r="AB13" s="437">
        <v>44012</v>
      </c>
      <c r="AC13" s="437">
        <v>44043</v>
      </c>
      <c r="AD13" s="437">
        <v>44074</v>
      </c>
      <c r="AE13" s="437">
        <v>44104</v>
      </c>
      <c r="AF13" s="437">
        <v>44135</v>
      </c>
      <c r="AG13" s="437">
        <v>44165</v>
      </c>
      <c r="AH13" s="437">
        <v>44196</v>
      </c>
      <c r="AI13" s="437">
        <v>44227</v>
      </c>
      <c r="AJ13" s="437">
        <v>44255</v>
      </c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</row>
    <row r="14" spans="1:64" ht="15.75" customHeight="1">
      <c r="A14" s="60">
        <v>4</v>
      </c>
      <c r="B14" s="496" t="s">
        <v>4320</v>
      </c>
      <c r="C14" s="497"/>
      <c r="D14" s="497">
        <f>'Input Data Shift A'!AI10+'Input Data Shift B'!AI10</f>
        <v>0</v>
      </c>
      <c r="E14" s="496"/>
      <c r="F14" s="498">
        <v>2.7</v>
      </c>
      <c r="G14" s="501">
        <v>5.4</v>
      </c>
      <c r="H14" s="500">
        <v>0.88</v>
      </c>
      <c r="I14" s="500">
        <v>1</v>
      </c>
      <c r="J14" s="501">
        <v>2</v>
      </c>
      <c r="K14" s="501"/>
      <c r="L14" s="501">
        <v>2</v>
      </c>
      <c r="M14" s="501">
        <v>1</v>
      </c>
      <c r="N14" s="501">
        <v>0</v>
      </c>
      <c r="O14" s="502">
        <f t="shared" si="0"/>
        <v>5</v>
      </c>
      <c r="P14" s="503">
        <f t="shared" si="1"/>
        <v>0.4</v>
      </c>
      <c r="Q14" s="504">
        <f t="shared" si="2"/>
        <v>0.35200000000000004</v>
      </c>
      <c r="R14" s="505"/>
      <c r="S14" s="506">
        <f t="shared" si="3"/>
        <v>15.340909090909092</v>
      </c>
      <c r="T14" s="467" t="str">
        <f t="shared" si="4"/>
        <v/>
      </c>
      <c r="U14" s="468" t="str">
        <f t="shared" si="5"/>
        <v/>
      </c>
      <c r="V14" s="468" t="str">
        <f t="shared" si="6"/>
        <v/>
      </c>
      <c r="W14" s="60"/>
      <c r="X14" s="80"/>
      <c r="Y14" s="438">
        <v>0.9687471036457862</v>
      </c>
      <c r="Z14" s="439">
        <v>0.95874710364578619</v>
      </c>
      <c r="AA14" s="439">
        <v>0.94874710364578618</v>
      </c>
      <c r="AB14" s="439">
        <v>0.93874710364578617</v>
      </c>
      <c r="AC14" s="439">
        <v>0.92874710364578617</v>
      </c>
      <c r="AD14" s="439">
        <v>0.91874710364578616</v>
      </c>
      <c r="AE14" s="439">
        <v>0.90874710364578615</v>
      </c>
      <c r="AF14" s="439">
        <v>0.89874710364578614</v>
      </c>
      <c r="AG14" s="439">
        <v>0.88874710364578613</v>
      </c>
      <c r="AH14" s="439">
        <v>0.87874710364578612</v>
      </c>
      <c r="AI14" s="439">
        <v>0.86874710364578611</v>
      </c>
      <c r="AJ14" s="439">
        <v>0.8587471036457861</v>
      </c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</row>
    <row r="15" spans="1:64" ht="15.75" customHeight="1">
      <c r="A15" s="60">
        <v>5</v>
      </c>
      <c r="B15" s="496" t="s">
        <v>4321</v>
      </c>
      <c r="C15" s="497"/>
      <c r="D15" s="497">
        <f>'Input Data Shift A'!AI11+'Input Data Shift B'!AI11</f>
        <v>0</v>
      </c>
      <c r="E15" s="496"/>
      <c r="F15" s="498">
        <v>2.7</v>
      </c>
      <c r="G15" s="501">
        <v>5.4</v>
      </c>
      <c r="H15" s="500">
        <v>0.88</v>
      </c>
      <c r="I15" s="500">
        <v>1</v>
      </c>
      <c r="J15" s="501">
        <v>2</v>
      </c>
      <c r="K15" s="501"/>
      <c r="L15" s="501">
        <v>2</v>
      </c>
      <c r="M15" s="501">
        <v>1</v>
      </c>
      <c r="N15" s="501">
        <v>0</v>
      </c>
      <c r="O15" s="502">
        <f t="shared" si="0"/>
        <v>5</v>
      </c>
      <c r="P15" s="503">
        <f t="shared" si="1"/>
        <v>0.4</v>
      </c>
      <c r="Q15" s="504">
        <f t="shared" si="2"/>
        <v>0.35200000000000004</v>
      </c>
      <c r="R15" s="505"/>
      <c r="S15" s="506">
        <f t="shared" si="3"/>
        <v>15.340909090909092</v>
      </c>
      <c r="T15" s="467" t="str">
        <f t="shared" si="4"/>
        <v/>
      </c>
      <c r="U15" s="468" t="str">
        <f t="shared" si="5"/>
        <v/>
      </c>
      <c r="V15" s="468" t="str">
        <f t="shared" si="6"/>
        <v/>
      </c>
      <c r="W15" s="60"/>
      <c r="X15" s="8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</row>
    <row r="16" spans="1:64" ht="15.75" customHeight="1">
      <c r="A16" s="60">
        <v>6</v>
      </c>
      <c r="B16" s="496" t="s">
        <v>4322</v>
      </c>
      <c r="C16" s="497"/>
      <c r="D16" s="497">
        <f>'Input Data Shift A'!AI12+'Input Data Shift B'!AI12</f>
        <v>0</v>
      </c>
      <c r="E16" s="496"/>
      <c r="F16" s="498">
        <v>2.7</v>
      </c>
      <c r="G16" s="501">
        <v>5.4</v>
      </c>
      <c r="H16" s="500">
        <v>0.88</v>
      </c>
      <c r="I16" s="500">
        <v>1</v>
      </c>
      <c r="J16" s="501">
        <v>2</v>
      </c>
      <c r="K16" s="501"/>
      <c r="L16" s="501">
        <v>2</v>
      </c>
      <c r="M16" s="501">
        <v>1</v>
      </c>
      <c r="N16" s="501">
        <v>0</v>
      </c>
      <c r="O16" s="502">
        <f t="shared" si="0"/>
        <v>5</v>
      </c>
      <c r="P16" s="503">
        <f t="shared" si="1"/>
        <v>0.4</v>
      </c>
      <c r="Q16" s="504">
        <f t="shared" si="2"/>
        <v>0.35200000000000004</v>
      </c>
      <c r="R16" s="505"/>
      <c r="S16" s="506">
        <f t="shared" si="3"/>
        <v>15.340909090909092</v>
      </c>
      <c r="T16" s="467" t="str">
        <f t="shared" si="4"/>
        <v/>
      </c>
      <c r="U16" s="468" t="str">
        <f t="shared" si="5"/>
        <v/>
      </c>
      <c r="V16" s="468" t="str">
        <f t="shared" si="6"/>
        <v/>
      </c>
      <c r="W16" s="60"/>
      <c r="X16" s="8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</row>
    <row r="17" spans="1:22" ht="15.75" customHeight="1">
      <c r="A17" s="60">
        <v>7</v>
      </c>
      <c r="B17" s="496" t="s">
        <v>4323</v>
      </c>
      <c r="C17" s="497"/>
      <c r="D17" s="497">
        <f>'Input Data Shift A'!AI13+'Input Data Shift B'!AI13</f>
        <v>0</v>
      </c>
      <c r="E17" s="496"/>
      <c r="F17" s="498">
        <v>2.7</v>
      </c>
      <c r="G17" s="501">
        <v>5.4</v>
      </c>
      <c r="H17" s="500">
        <v>0.88</v>
      </c>
      <c r="I17" s="500">
        <v>1</v>
      </c>
      <c r="J17" s="501">
        <v>2</v>
      </c>
      <c r="K17" s="501"/>
      <c r="L17" s="501">
        <v>2</v>
      </c>
      <c r="M17" s="501">
        <v>1</v>
      </c>
      <c r="N17" s="501">
        <v>0</v>
      </c>
      <c r="O17" s="502">
        <f t="shared" si="0"/>
        <v>5</v>
      </c>
      <c r="P17" s="503">
        <f t="shared" si="1"/>
        <v>0.4</v>
      </c>
      <c r="Q17" s="504">
        <f t="shared" si="2"/>
        <v>0.35200000000000004</v>
      </c>
      <c r="R17" s="505"/>
      <c r="S17" s="506">
        <f t="shared" si="3"/>
        <v>15.340909090909092</v>
      </c>
      <c r="T17" s="467" t="str">
        <f t="shared" si="4"/>
        <v/>
      </c>
      <c r="U17" s="468" t="str">
        <f t="shared" si="5"/>
        <v/>
      </c>
      <c r="V17" s="468" t="str">
        <f t="shared" si="6"/>
        <v/>
      </c>
    </row>
    <row r="18" spans="1:22" ht="15.75" customHeight="1">
      <c r="A18" s="60">
        <v>8</v>
      </c>
      <c r="B18" s="496" t="s">
        <v>4324</v>
      </c>
      <c r="C18" s="497"/>
      <c r="D18" s="497">
        <f>'Input Data Shift A'!AI14+'Input Data Shift B'!AI14</f>
        <v>0</v>
      </c>
      <c r="E18" s="496"/>
      <c r="F18" s="498">
        <v>2.7</v>
      </c>
      <c r="G18" s="501">
        <v>5.4</v>
      </c>
      <c r="H18" s="500">
        <v>0.88</v>
      </c>
      <c r="I18" s="500">
        <v>1</v>
      </c>
      <c r="J18" s="501">
        <v>2</v>
      </c>
      <c r="K18" s="501"/>
      <c r="L18" s="501">
        <v>2</v>
      </c>
      <c r="M18" s="501">
        <v>1</v>
      </c>
      <c r="N18" s="501">
        <v>0</v>
      </c>
      <c r="O18" s="502">
        <f t="shared" si="0"/>
        <v>5</v>
      </c>
      <c r="P18" s="503">
        <f t="shared" si="1"/>
        <v>0.4</v>
      </c>
      <c r="Q18" s="504">
        <f t="shared" si="2"/>
        <v>0.35200000000000004</v>
      </c>
      <c r="R18" s="505"/>
      <c r="S18" s="506">
        <f t="shared" si="3"/>
        <v>15.340909090909092</v>
      </c>
      <c r="T18" s="467" t="str">
        <f t="shared" si="4"/>
        <v/>
      </c>
      <c r="U18" s="468" t="str">
        <f t="shared" si="5"/>
        <v/>
      </c>
      <c r="V18" s="468" t="str">
        <f t="shared" si="6"/>
        <v/>
      </c>
    </row>
    <row r="19" spans="1:22" ht="15.75" customHeight="1">
      <c r="A19" s="60">
        <v>9</v>
      </c>
      <c r="B19" s="496" t="s">
        <v>4325</v>
      </c>
      <c r="C19" s="497"/>
      <c r="D19" s="497">
        <f>'Input Data Shift A'!AI15+'Input Data Shift B'!AI15</f>
        <v>0</v>
      </c>
      <c r="E19" s="496"/>
      <c r="F19" s="498">
        <v>2.7</v>
      </c>
      <c r="G19" s="501">
        <v>5.4</v>
      </c>
      <c r="H19" s="500">
        <v>0.88</v>
      </c>
      <c r="I19" s="500">
        <v>1</v>
      </c>
      <c r="J19" s="501">
        <v>2</v>
      </c>
      <c r="K19" s="501"/>
      <c r="L19" s="501">
        <v>2</v>
      </c>
      <c r="M19" s="501">
        <v>1</v>
      </c>
      <c r="N19" s="501">
        <v>0</v>
      </c>
      <c r="O19" s="502">
        <f t="shared" si="0"/>
        <v>5</v>
      </c>
      <c r="P19" s="503">
        <f t="shared" si="1"/>
        <v>0.4</v>
      </c>
      <c r="Q19" s="504">
        <f t="shared" si="2"/>
        <v>0.35200000000000004</v>
      </c>
      <c r="R19" s="505"/>
      <c r="S19" s="506">
        <f t="shared" si="3"/>
        <v>15.340909090909092</v>
      </c>
      <c r="T19" s="467" t="str">
        <f t="shared" si="4"/>
        <v/>
      </c>
      <c r="U19" s="468" t="str">
        <f t="shared" si="5"/>
        <v/>
      </c>
      <c r="V19" s="468" t="str">
        <f t="shared" si="6"/>
        <v/>
      </c>
    </row>
    <row r="20" spans="1:22" ht="15.75" customHeight="1">
      <c r="A20" s="60">
        <v>10</v>
      </c>
      <c r="B20" s="496" t="s">
        <v>4326</v>
      </c>
      <c r="C20" s="507"/>
      <c r="D20" s="497">
        <f>'Input Data Shift A'!AI16+'Input Data Shift B'!AI16</f>
        <v>0</v>
      </c>
      <c r="E20" s="496"/>
      <c r="F20" s="498">
        <v>2.7</v>
      </c>
      <c r="G20" s="501">
        <v>5.4</v>
      </c>
      <c r="H20" s="500">
        <v>0.88</v>
      </c>
      <c r="I20" s="500">
        <v>1</v>
      </c>
      <c r="J20" s="501">
        <v>2</v>
      </c>
      <c r="K20" s="501"/>
      <c r="L20" s="501">
        <v>2</v>
      </c>
      <c r="M20" s="501">
        <v>1</v>
      </c>
      <c r="N20" s="501">
        <v>0</v>
      </c>
      <c r="O20" s="502">
        <f t="shared" si="0"/>
        <v>5</v>
      </c>
      <c r="P20" s="503">
        <f t="shared" si="1"/>
        <v>0.4</v>
      </c>
      <c r="Q20" s="504">
        <f t="shared" si="2"/>
        <v>0.35200000000000004</v>
      </c>
      <c r="R20" s="505"/>
      <c r="S20" s="506">
        <f t="shared" si="3"/>
        <v>15.340909090909092</v>
      </c>
      <c r="T20" s="467" t="str">
        <f t="shared" si="4"/>
        <v/>
      </c>
      <c r="U20" s="468" t="str">
        <f t="shared" si="5"/>
        <v/>
      </c>
      <c r="V20" s="468" t="str">
        <f t="shared" si="6"/>
        <v/>
      </c>
    </row>
    <row r="21" spans="1:22" ht="15.75" customHeight="1">
      <c r="A21" s="60">
        <v>11</v>
      </c>
      <c r="B21" s="508" t="s">
        <v>4327</v>
      </c>
      <c r="C21" s="509"/>
      <c r="D21" s="497">
        <f>'Input Data Shift A'!AI17+'Input Data Shift B'!AI17</f>
        <v>0</v>
      </c>
      <c r="E21" s="508"/>
      <c r="F21" s="510">
        <v>2.7</v>
      </c>
      <c r="G21" s="511">
        <v>5.4</v>
      </c>
      <c r="H21" s="512">
        <v>0.88</v>
      </c>
      <c r="I21" s="512">
        <v>1</v>
      </c>
      <c r="J21" s="511">
        <v>2</v>
      </c>
      <c r="K21" s="511"/>
      <c r="L21" s="511">
        <v>2</v>
      </c>
      <c r="M21" s="511">
        <v>1</v>
      </c>
      <c r="N21" s="511">
        <v>0</v>
      </c>
      <c r="O21" s="513">
        <f t="shared" si="0"/>
        <v>5</v>
      </c>
      <c r="P21" s="514">
        <f t="shared" si="1"/>
        <v>0.4</v>
      </c>
      <c r="Q21" s="515">
        <f t="shared" si="2"/>
        <v>0.35200000000000004</v>
      </c>
      <c r="R21" s="516"/>
      <c r="S21" s="506">
        <f t="shared" si="3"/>
        <v>15.340909090909092</v>
      </c>
      <c r="T21" s="472" t="str">
        <f t="shared" ref="T21:T79" si="7">IF(R21&gt;0,S21/R21,"")</f>
        <v/>
      </c>
      <c r="U21" s="473" t="str">
        <f t="shared" ref="U21:U79" si="8">IF(C21&gt;0,C21*S21/3600,"")</f>
        <v/>
      </c>
      <c r="V21" s="473" t="str">
        <f t="shared" ref="V21:V79" si="9">IF(D21&gt;0,D21*S21,"")</f>
        <v/>
      </c>
    </row>
    <row r="22" spans="1:22" ht="15.75" customHeight="1">
      <c r="A22" s="60">
        <v>12</v>
      </c>
      <c r="B22" s="496" t="s">
        <v>4328</v>
      </c>
      <c r="C22" s="497"/>
      <c r="D22" s="497">
        <f>'Input Data Shift A'!AI18+'Input Data Shift B'!AI18</f>
        <v>0</v>
      </c>
      <c r="E22" s="496"/>
      <c r="F22" s="498">
        <v>2.7</v>
      </c>
      <c r="G22" s="499">
        <v>5.4</v>
      </c>
      <c r="H22" s="500">
        <v>0.88</v>
      </c>
      <c r="I22" s="500">
        <v>1</v>
      </c>
      <c r="J22" s="501">
        <v>2</v>
      </c>
      <c r="K22" s="501"/>
      <c r="L22" s="501">
        <v>2</v>
      </c>
      <c r="M22" s="501">
        <v>1</v>
      </c>
      <c r="N22" s="501">
        <v>0</v>
      </c>
      <c r="O22" s="502">
        <f t="shared" si="0"/>
        <v>5</v>
      </c>
      <c r="P22" s="503">
        <f t="shared" si="1"/>
        <v>0.4</v>
      </c>
      <c r="Q22" s="504">
        <f t="shared" si="2"/>
        <v>0.35200000000000004</v>
      </c>
      <c r="R22" s="505"/>
      <c r="S22" s="506">
        <f t="shared" si="3"/>
        <v>15.340909090909092</v>
      </c>
      <c r="T22" s="467" t="str">
        <f t="shared" si="7"/>
        <v/>
      </c>
      <c r="U22" s="468" t="str">
        <f t="shared" si="8"/>
        <v/>
      </c>
      <c r="V22" s="468" t="str">
        <f t="shared" si="9"/>
        <v/>
      </c>
    </row>
    <row r="23" spans="1:22" ht="15.75" customHeight="1">
      <c r="A23" s="60">
        <v>13</v>
      </c>
      <c r="B23" s="496" t="s">
        <v>4329</v>
      </c>
      <c r="C23" s="497"/>
      <c r="D23" s="497">
        <f>'Input Data Shift A'!AI19+'Input Data Shift B'!AI19</f>
        <v>0</v>
      </c>
      <c r="E23" s="496"/>
      <c r="F23" s="498">
        <v>2.7</v>
      </c>
      <c r="G23" s="501">
        <v>5.4</v>
      </c>
      <c r="H23" s="500">
        <v>0.88</v>
      </c>
      <c r="I23" s="500">
        <v>1</v>
      </c>
      <c r="J23" s="501">
        <v>2</v>
      </c>
      <c r="K23" s="501"/>
      <c r="L23" s="501">
        <v>2</v>
      </c>
      <c r="M23" s="501">
        <v>1</v>
      </c>
      <c r="N23" s="501">
        <v>0</v>
      </c>
      <c r="O23" s="502">
        <f t="shared" si="0"/>
        <v>5</v>
      </c>
      <c r="P23" s="503">
        <f t="shared" si="1"/>
        <v>0.4</v>
      </c>
      <c r="Q23" s="504">
        <f t="shared" si="2"/>
        <v>0.35200000000000004</v>
      </c>
      <c r="R23" s="505"/>
      <c r="S23" s="506">
        <f t="shared" si="3"/>
        <v>15.340909090909092</v>
      </c>
      <c r="T23" s="467" t="str">
        <f t="shared" si="7"/>
        <v/>
      </c>
      <c r="U23" s="468" t="str">
        <f t="shared" si="8"/>
        <v/>
      </c>
      <c r="V23" s="468" t="str">
        <f t="shared" si="9"/>
        <v/>
      </c>
    </row>
    <row r="24" spans="1:22" ht="15.75" customHeight="1">
      <c r="A24" s="60">
        <v>14</v>
      </c>
      <c r="B24" s="496" t="s">
        <v>4330</v>
      </c>
      <c r="C24" s="497"/>
      <c r="D24" s="497">
        <f>'Input Data Shift A'!AI20+'Input Data Shift B'!AI20</f>
        <v>0</v>
      </c>
      <c r="E24" s="496"/>
      <c r="F24" s="498">
        <v>2.7</v>
      </c>
      <c r="G24" s="501">
        <v>5.4</v>
      </c>
      <c r="H24" s="500">
        <v>0.88</v>
      </c>
      <c r="I24" s="500">
        <v>1</v>
      </c>
      <c r="J24" s="501">
        <v>2</v>
      </c>
      <c r="K24" s="501"/>
      <c r="L24" s="501">
        <v>2</v>
      </c>
      <c r="M24" s="501">
        <v>1</v>
      </c>
      <c r="N24" s="501">
        <v>0</v>
      </c>
      <c r="O24" s="502">
        <f t="shared" si="0"/>
        <v>5</v>
      </c>
      <c r="P24" s="503">
        <f t="shared" si="1"/>
        <v>0.4</v>
      </c>
      <c r="Q24" s="504">
        <f t="shared" si="2"/>
        <v>0.35200000000000004</v>
      </c>
      <c r="R24" s="505"/>
      <c r="S24" s="506">
        <f t="shared" si="3"/>
        <v>15.340909090909092</v>
      </c>
      <c r="T24" s="467" t="str">
        <f t="shared" si="7"/>
        <v/>
      </c>
      <c r="U24" s="468" t="str">
        <f t="shared" si="8"/>
        <v/>
      </c>
      <c r="V24" s="468" t="str">
        <f t="shared" si="9"/>
        <v/>
      </c>
    </row>
    <row r="25" spans="1:22" ht="15.75" customHeight="1">
      <c r="A25" s="60">
        <v>15</v>
      </c>
      <c r="B25" s="496" t="s">
        <v>4331</v>
      </c>
      <c r="C25" s="497"/>
      <c r="D25" s="497">
        <f>'Input Data Shift A'!AI21+'Input Data Shift B'!AI21</f>
        <v>0</v>
      </c>
      <c r="E25" s="496"/>
      <c r="F25" s="498">
        <v>2.7</v>
      </c>
      <c r="G25" s="501">
        <v>5.4</v>
      </c>
      <c r="H25" s="500">
        <v>0.88</v>
      </c>
      <c r="I25" s="500">
        <v>1</v>
      </c>
      <c r="J25" s="501">
        <v>2</v>
      </c>
      <c r="K25" s="501"/>
      <c r="L25" s="501">
        <v>2</v>
      </c>
      <c r="M25" s="501">
        <v>1</v>
      </c>
      <c r="N25" s="501">
        <v>0</v>
      </c>
      <c r="O25" s="502">
        <f t="shared" si="0"/>
        <v>5</v>
      </c>
      <c r="P25" s="503">
        <f t="shared" si="1"/>
        <v>0.4</v>
      </c>
      <c r="Q25" s="504">
        <f t="shared" si="2"/>
        <v>0.35200000000000004</v>
      </c>
      <c r="R25" s="505"/>
      <c r="S25" s="506">
        <f t="shared" si="3"/>
        <v>15.340909090909092</v>
      </c>
      <c r="T25" s="467" t="str">
        <f t="shared" si="7"/>
        <v/>
      </c>
      <c r="U25" s="468" t="str">
        <f t="shared" si="8"/>
        <v/>
      </c>
      <c r="V25" s="468" t="str">
        <f t="shared" si="9"/>
        <v/>
      </c>
    </row>
    <row r="26" spans="1:22" ht="15.75" customHeight="1">
      <c r="A26" s="60">
        <v>16</v>
      </c>
      <c r="B26" s="496" t="s">
        <v>4332</v>
      </c>
      <c r="C26" s="497"/>
      <c r="D26" s="497">
        <f>'Input Data Shift A'!AI22+'Input Data Shift B'!AI22</f>
        <v>0</v>
      </c>
      <c r="E26" s="496"/>
      <c r="F26" s="498">
        <v>2.7</v>
      </c>
      <c r="G26" s="501">
        <v>5.4</v>
      </c>
      <c r="H26" s="500">
        <v>0.88</v>
      </c>
      <c r="I26" s="500">
        <v>1</v>
      </c>
      <c r="J26" s="501">
        <v>2</v>
      </c>
      <c r="K26" s="501"/>
      <c r="L26" s="501">
        <v>2</v>
      </c>
      <c r="M26" s="501">
        <v>1</v>
      </c>
      <c r="N26" s="501">
        <v>0</v>
      </c>
      <c r="O26" s="502">
        <f t="shared" si="0"/>
        <v>5</v>
      </c>
      <c r="P26" s="503">
        <f t="shared" si="1"/>
        <v>0.4</v>
      </c>
      <c r="Q26" s="504">
        <f t="shared" si="2"/>
        <v>0.35200000000000004</v>
      </c>
      <c r="R26" s="505"/>
      <c r="S26" s="506">
        <f t="shared" si="3"/>
        <v>15.340909090909092</v>
      </c>
      <c r="T26" s="467" t="str">
        <f t="shared" si="7"/>
        <v/>
      </c>
      <c r="U26" s="468" t="str">
        <f t="shared" si="8"/>
        <v/>
      </c>
      <c r="V26" s="468" t="str">
        <f t="shared" si="9"/>
        <v/>
      </c>
    </row>
    <row r="27" spans="1:22" ht="15.75" customHeight="1">
      <c r="A27" s="60">
        <v>17</v>
      </c>
      <c r="B27" s="496" t="s">
        <v>4333</v>
      </c>
      <c r="C27" s="497"/>
      <c r="D27" s="497">
        <f>'Input Data Shift A'!AI23+'Input Data Shift B'!AI23</f>
        <v>0</v>
      </c>
      <c r="E27" s="496"/>
      <c r="F27" s="498">
        <v>2.7</v>
      </c>
      <c r="G27" s="501">
        <v>5.4</v>
      </c>
      <c r="H27" s="500">
        <v>0.88</v>
      </c>
      <c r="I27" s="500">
        <v>1</v>
      </c>
      <c r="J27" s="501">
        <v>2</v>
      </c>
      <c r="K27" s="501"/>
      <c r="L27" s="501">
        <v>2</v>
      </c>
      <c r="M27" s="501">
        <v>1</v>
      </c>
      <c r="N27" s="501">
        <v>0</v>
      </c>
      <c r="O27" s="502">
        <f t="shared" si="0"/>
        <v>5</v>
      </c>
      <c r="P27" s="503">
        <f t="shared" si="1"/>
        <v>0.4</v>
      </c>
      <c r="Q27" s="504">
        <f t="shared" si="2"/>
        <v>0.35200000000000004</v>
      </c>
      <c r="R27" s="505"/>
      <c r="S27" s="506">
        <f t="shared" si="3"/>
        <v>15.340909090909092</v>
      </c>
      <c r="T27" s="467" t="str">
        <f t="shared" si="7"/>
        <v/>
      </c>
      <c r="U27" s="468" t="str">
        <f t="shared" si="8"/>
        <v/>
      </c>
      <c r="V27" s="468" t="str">
        <f t="shared" si="9"/>
        <v/>
      </c>
    </row>
    <row r="28" spans="1:22" ht="15.75" customHeight="1">
      <c r="A28" s="60">
        <v>18</v>
      </c>
      <c r="B28" s="496" t="s">
        <v>4334</v>
      </c>
      <c r="C28" s="497"/>
      <c r="D28" s="497">
        <f>'Input Data Shift A'!AI24+'Input Data Shift B'!AI24</f>
        <v>0</v>
      </c>
      <c r="E28" s="496"/>
      <c r="F28" s="498">
        <v>2.7</v>
      </c>
      <c r="G28" s="501">
        <v>5.4</v>
      </c>
      <c r="H28" s="500">
        <v>0.88</v>
      </c>
      <c r="I28" s="500">
        <v>1</v>
      </c>
      <c r="J28" s="501">
        <v>2</v>
      </c>
      <c r="K28" s="501"/>
      <c r="L28" s="501">
        <v>2</v>
      </c>
      <c r="M28" s="501">
        <v>1</v>
      </c>
      <c r="N28" s="501">
        <v>0</v>
      </c>
      <c r="O28" s="502">
        <f t="shared" si="0"/>
        <v>5</v>
      </c>
      <c r="P28" s="503">
        <f t="shared" si="1"/>
        <v>0.4</v>
      </c>
      <c r="Q28" s="504">
        <f t="shared" si="2"/>
        <v>0.35200000000000004</v>
      </c>
      <c r="R28" s="505"/>
      <c r="S28" s="506">
        <f t="shared" si="3"/>
        <v>15.340909090909092</v>
      </c>
      <c r="T28" s="467" t="str">
        <f t="shared" si="7"/>
        <v/>
      </c>
      <c r="U28" s="468" t="str">
        <f t="shared" si="8"/>
        <v/>
      </c>
      <c r="V28" s="468" t="str">
        <f t="shared" si="9"/>
        <v/>
      </c>
    </row>
    <row r="29" spans="1:22" ht="15.75" customHeight="1">
      <c r="A29" s="60">
        <v>19</v>
      </c>
      <c r="B29" s="496" t="s">
        <v>4335</v>
      </c>
      <c r="C29" s="497"/>
      <c r="D29" s="497">
        <f>'Input Data Shift A'!AI25+'Input Data Shift B'!AI25</f>
        <v>0</v>
      </c>
      <c r="E29" s="496"/>
      <c r="F29" s="498">
        <v>2.7</v>
      </c>
      <c r="G29" s="501">
        <v>5.4</v>
      </c>
      <c r="H29" s="500">
        <v>0.88</v>
      </c>
      <c r="I29" s="500">
        <v>1</v>
      </c>
      <c r="J29" s="501">
        <v>2</v>
      </c>
      <c r="K29" s="501"/>
      <c r="L29" s="501">
        <v>2</v>
      </c>
      <c r="M29" s="501">
        <v>1</v>
      </c>
      <c r="N29" s="501">
        <v>0</v>
      </c>
      <c r="O29" s="502">
        <f t="shared" si="0"/>
        <v>5</v>
      </c>
      <c r="P29" s="503">
        <f t="shared" si="1"/>
        <v>0.4</v>
      </c>
      <c r="Q29" s="504">
        <f t="shared" si="2"/>
        <v>0.35200000000000004</v>
      </c>
      <c r="R29" s="505"/>
      <c r="S29" s="506">
        <f t="shared" si="3"/>
        <v>15.340909090909092</v>
      </c>
      <c r="T29" s="467" t="str">
        <f t="shared" si="7"/>
        <v/>
      </c>
      <c r="U29" s="468" t="str">
        <f t="shared" si="8"/>
        <v/>
      </c>
      <c r="V29" s="468" t="str">
        <f t="shared" si="9"/>
        <v/>
      </c>
    </row>
    <row r="30" spans="1:22" ht="15.75" customHeight="1">
      <c r="A30" s="60">
        <v>20</v>
      </c>
      <c r="B30" s="496" t="s">
        <v>4336</v>
      </c>
      <c r="C30" s="507"/>
      <c r="D30" s="497">
        <f>'Input Data Shift A'!AI26+'Input Data Shift B'!AI26</f>
        <v>0</v>
      </c>
      <c r="E30" s="496"/>
      <c r="F30" s="498">
        <v>2.7</v>
      </c>
      <c r="G30" s="501">
        <v>5.4</v>
      </c>
      <c r="H30" s="500">
        <v>0.88</v>
      </c>
      <c r="I30" s="500">
        <v>1</v>
      </c>
      <c r="J30" s="501">
        <v>2</v>
      </c>
      <c r="K30" s="501"/>
      <c r="L30" s="501">
        <v>2</v>
      </c>
      <c r="M30" s="501">
        <v>1</v>
      </c>
      <c r="N30" s="501">
        <v>0</v>
      </c>
      <c r="O30" s="502">
        <f t="shared" si="0"/>
        <v>5</v>
      </c>
      <c r="P30" s="503">
        <f t="shared" si="1"/>
        <v>0.4</v>
      </c>
      <c r="Q30" s="504">
        <f t="shared" si="2"/>
        <v>0.35200000000000004</v>
      </c>
      <c r="R30" s="505"/>
      <c r="S30" s="506">
        <f t="shared" si="3"/>
        <v>15.340909090909092</v>
      </c>
      <c r="T30" s="467" t="str">
        <f t="shared" si="7"/>
        <v/>
      </c>
      <c r="U30" s="468" t="str">
        <f t="shared" si="8"/>
        <v/>
      </c>
      <c r="V30" s="468" t="str">
        <f t="shared" si="9"/>
        <v/>
      </c>
    </row>
    <row r="31" spans="1:22" ht="15.75" customHeight="1">
      <c r="A31" s="60">
        <v>21</v>
      </c>
      <c r="B31" s="508" t="s">
        <v>4337</v>
      </c>
      <c r="C31" s="509"/>
      <c r="D31" s="497">
        <f>'Input Data Shift A'!AI27+'Input Data Shift B'!AI27</f>
        <v>0</v>
      </c>
      <c r="E31" s="508"/>
      <c r="F31" s="510">
        <v>2.7</v>
      </c>
      <c r="G31" s="511">
        <v>5.4</v>
      </c>
      <c r="H31" s="512">
        <v>0.88</v>
      </c>
      <c r="I31" s="512">
        <v>1</v>
      </c>
      <c r="J31" s="511">
        <v>2</v>
      </c>
      <c r="K31" s="511"/>
      <c r="L31" s="511">
        <v>2</v>
      </c>
      <c r="M31" s="511">
        <v>1</v>
      </c>
      <c r="N31" s="511">
        <v>0</v>
      </c>
      <c r="O31" s="513">
        <f t="shared" si="0"/>
        <v>5</v>
      </c>
      <c r="P31" s="514">
        <f t="shared" si="1"/>
        <v>0.4</v>
      </c>
      <c r="Q31" s="515">
        <f t="shared" si="2"/>
        <v>0.35200000000000004</v>
      </c>
      <c r="R31" s="516"/>
      <c r="S31" s="506">
        <f t="shared" si="3"/>
        <v>15.340909090909092</v>
      </c>
      <c r="T31" s="472" t="str">
        <f t="shared" si="7"/>
        <v/>
      </c>
      <c r="U31" s="473" t="str">
        <f t="shared" si="8"/>
        <v/>
      </c>
      <c r="V31" s="473" t="str">
        <f t="shared" si="9"/>
        <v/>
      </c>
    </row>
    <row r="32" spans="1:22" ht="15.75" customHeight="1">
      <c r="A32" s="60">
        <v>22</v>
      </c>
      <c r="B32" s="496" t="s">
        <v>4338</v>
      </c>
      <c r="C32" s="497"/>
      <c r="D32" s="497">
        <f>'Input Data Shift A'!AI28+'Input Data Shift B'!AI28</f>
        <v>0</v>
      </c>
      <c r="E32" s="496"/>
      <c r="F32" s="498">
        <v>2.7</v>
      </c>
      <c r="G32" s="501">
        <v>5.4</v>
      </c>
      <c r="H32" s="500">
        <v>0.88</v>
      </c>
      <c r="I32" s="500">
        <v>1</v>
      </c>
      <c r="J32" s="501">
        <v>2</v>
      </c>
      <c r="K32" s="501"/>
      <c r="L32" s="501">
        <v>2</v>
      </c>
      <c r="M32" s="501">
        <v>1</v>
      </c>
      <c r="N32" s="501">
        <v>0</v>
      </c>
      <c r="O32" s="502">
        <f t="shared" si="0"/>
        <v>5</v>
      </c>
      <c r="P32" s="503">
        <f t="shared" si="1"/>
        <v>0.4</v>
      </c>
      <c r="Q32" s="504">
        <f t="shared" si="2"/>
        <v>0.35200000000000004</v>
      </c>
      <c r="R32" s="505"/>
      <c r="S32" s="506">
        <f t="shared" si="3"/>
        <v>15.340909090909092</v>
      </c>
      <c r="T32" s="467" t="str">
        <f t="shared" si="7"/>
        <v/>
      </c>
      <c r="U32" s="468" t="str">
        <f t="shared" si="8"/>
        <v/>
      </c>
      <c r="V32" s="468" t="str">
        <f t="shared" si="9"/>
        <v/>
      </c>
    </row>
    <row r="33" spans="1:22" ht="15.75" customHeight="1">
      <c r="A33" s="60">
        <v>23</v>
      </c>
      <c r="B33" s="496" t="s">
        <v>4339</v>
      </c>
      <c r="C33" s="497"/>
      <c r="D33" s="497">
        <f>'Input Data Shift A'!AI29+'Input Data Shift B'!AI29</f>
        <v>0</v>
      </c>
      <c r="E33" s="496"/>
      <c r="F33" s="498">
        <v>2.7</v>
      </c>
      <c r="G33" s="501">
        <v>5.4</v>
      </c>
      <c r="H33" s="500">
        <v>0.88</v>
      </c>
      <c r="I33" s="500">
        <v>1</v>
      </c>
      <c r="J33" s="501">
        <v>2</v>
      </c>
      <c r="K33" s="501"/>
      <c r="L33" s="501">
        <v>2</v>
      </c>
      <c r="M33" s="501">
        <v>1</v>
      </c>
      <c r="N33" s="501">
        <v>0</v>
      </c>
      <c r="O33" s="502">
        <f t="shared" si="0"/>
        <v>5</v>
      </c>
      <c r="P33" s="503">
        <f t="shared" si="1"/>
        <v>0.4</v>
      </c>
      <c r="Q33" s="504">
        <f t="shared" si="2"/>
        <v>0.35200000000000004</v>
      </c>
      <c r="R33" s="505"/>
      <c r="S33" s="506">
        <f t="shared" si="3"/>
        <v>15.340909090909092</v>
      </c>
      <c r="T33" s="467" t="str">
        <f t="shared" si="7"/>
        <v/>
      </c>
      <c r="U33" s="468" t="str">
        <f t="shared" si="8"/>
        <v/>
      </c>
      <c r="V33" s="468" t="str">
        <f t="shared" si="9"/>
        <v/>
      </c>
    </row>
    <row r="34" spans="1:22" ht="15.75" customHeight="1">
      <c r="A34" s="60">
        <v>24</v>
      </c>
      <c r="B34" s="496" t="s">
        <v>4340</v>
      </c>
      <c r="C34" s="497"/>
      <c r="D34" s="497">
        <f>'Input Data Shift A'!AI30+'Input Data Shift B'!AI30</f>
        <v>0</v>
      </c>
      <c r="E34" s="496"/>
      <c r="F34" s="498">
        <v>2.7</v>
      </c>
      <c r="G34" s="501">
        <v>5.4</v>
      </c>
      <c r="H34" s="500">
        <v>0.88</v>
      </c>
      <c r="I34" s="500">
        <v>1</v>
      </c>
      <c r="J34" s="501">
        <v>2</v>
      </c>
      <c r="K34" s="501"/>
      <c r="L34" s="501">
        <v>2</v>
      </c>
      <c r="M34" s="501">
        <v>1</v>
      </c>
      <c r="N34" s="501">
        <v>0</v>
      </c>
      <c r="O34" s="502">
        <f t="shared" si="0"/>
        <v>5</v>
      </c>
      <c r="P34" s="503">
        <f t="shared" si="1"/>
        <v>0.4</v>
      </c>
      <c r="Q34" s="504">
        <f t="shared" si="2"/>
        <v>0.35200000000000004</v>
      </c>
      <c r="R34" s="505"/>
      <c r="S34" s="506">
        <f t="shared" si="3"/>
        <v>15.340909090909092</v>
      </c>
      <c r="T34" s="467" t="str">
        <f t="shared" si="7"/>
        <v/>
      </c>
      <c r="U34" s="468" t="str">
        <f t="shared" si="8"/>
        <v/>
      </c>
      <c r="V34" s="468" t="str">
        <f t="shared" si="9"/>
        <v/>
      </c>
    </row>
    <row r="35" spans="1:22" ht="15.75" customHeight="1">
      <c r="A35" s="60">
        <v>25</v>
      </c>
      <c r="B35" s="496" t="s">
        <v>4341</v>
      </c>
      <c r="C35" s="497"/>
      <c r="D35" s="497">
        <f>'Input Data Shift A'!AI31+'Input Data Shift B'!AI31</f>
        <v>0</v>
      </c>
      <c r="E35" s="496"/>
      <c r="F35" s="498">
        <v>2.7</v>
      </c>
      <c r="G35" s="501">
        <v>5.4</v>
      </c>
      <c r="H35" s="500">
        <v>0.88</v>
      </c>
      <c r="I35" s="500">
        <v>1</v>
      </c>
      <c r="J35" s="501">
        <v>2</v>
      </c>
      <c r="K35" s="501"/>
      <c r="L35" s="501">
        <v>2</v>
      </c>
      <c r="M35" s="501">
        <v>1</v>
      </c>
      <c r="N35" s="501">
        <v>0</v>
      </c>
      <c r="O35" s="502">
        <f t="shared" si="0"/>
        <v>5</v>
      </c>
      <c r="P35" s="503">
        <f t="shared" si="1"/>
        <v>0.4</v>
      </c>
      <c r="Q35" s="504">
        <f t="shared" si="2"/>
        <v>0.35200000000000004</v>
      </c>
      <c r="R35" s="505"/>
      <c r="S35" s="506">
        <f t="shared" si="3"/>
        <v>15.340909090909092</v>
      </c>
      <c r="T35" s="467" t="str">
        <f t="shared" si="7"/>
        <v/>
      </c>
      <c r="U35" s="468" t="str">
        <f t="shared" si="8"/>
        <v/>
      </c>
      <c r="V35" s="468" t="str">
        <f t="shared" si="9"/>
        <v/>
      </c>
    </row>
    <row r="36" spans="1:22" ht="15.75" customHeight="1">
      <c r="A36" s="60">
        <v>26</v>
      </c>
      <c r="B36" s="496" t="s">
        <v>4407</v>
      </c>
      <c r="C36" s="497"/>
      <c r="D36" s="497">
        <f>'Input Data Shift A'!AI32+'Input Data Shift B'!AI32</f>
        <v>34816</v>
      </c>
      <c r="E36" s="496"/>
      <c r="F36" s="498">
        <v>2.7</v>
      </c>
      <c r="G36" s="501">
        <v>5.4</v>
      </c>
      <c r="H36" s="500">
        <v>0.88</v>
      </c>
      <c r="I36" s="500">
        <v>1</v>
      </c>
      <c r="J36" s="501">
        <v>2</v>
      </c>
      <c r="K36" s="501"/>
      <c r="L36" s="501">
        <v>2</v>
      </c>
      <c r="M36" s="501">
        <v>1</v>
      </c>
      <c r="N36" s="501">
        <v>0</v>
      </c>
      <c r="O36" s="502">
        <f t="shared" si="0"/>
        <v>5</v>
      </c>
      <c r="P36" s="503">
        <f t="shared" si="1"/>
        <v>0.4</v>
      </c>
      <c r="Q36" s="504">
        <f t="shared" si="2"/>
        <v>0.35200000000000004</v>
      </c>
      <c r="R36" s="505"/>
      <c r="S36" s="506">
        <f t="shared" si="3"/>
        <v>15.340909090909092</v>
      </c>
      <c r="T36" s="467" t="str">
        <f t="shared" si="7"/>
        <v/>
      </c>
      <c r="U36" s="468" t="str">
        <f t="shared" si="8"/>
        <v/>
      </c>
      <c r="V36" s="468">
        <f t="shared" si="9"/>
        <v>534109.09090909094</v>
      </c>
    </row>
    <row r="37" spans="1:22" ht="15.75" customHeight="1">
      <c r="A37" s="60">
        <v>27</v>
      </c>
      <c r="B37" s="496" t="s">
        <v>4386</v>
      </c>
      <c r="C37" s="497"/>
      <c r="D37" s="497">
        <f>'Input Data Shift A'!AI33+'Input Data Shift B'!AI33</f>
        <v>8467</v>
      </c>
      <c r="E37" s="496"/>
      <c r="F37" s="498">
        <v>2.7</v>
      </c>
      <c r="G37" s="501">
        <v>5.4</v>
      </c>
      <c r="H37" s="500">
        <v>0.88</v>
      </c>
      <c r="I37" s="500">
        <v>1</v>
      </c>
      <c r="J37" s="501">
        <v>2</v>
      </c>
      <c r="K37" s="501"/>
      <c r="L37" s="501">
        <v>2</v>
      </c>
      <c r="M37" s="501">
        <v>1</v>
      </c>
      <c r="N37" s="501">
        <v>0</v>
      </c>
      <c r="O37" s="502">
        <f t="shared" si="0"/>
        <v>5</v>
      </c>
      <c r="P37" s="503">
        <f t="shared" si="1"/>
        <v>0.4</v>
      </c>
      <c r="Q37" s="504">
        <f t="shared" si="2"/>
        <v>0.35200000000000004</v>
      </c>
      <c r="R37" s="505"/>
      <c r="S37" s="506">
        <f t="shared" si="3"/>
        <v>15.340909090909092</v>
      </c>
      <c r="T37" s="467" t="str">
        <f t="shared" si="7"/>
        <v/>
      </c>
      <c r="U37" s="468" t="str">
        <f t="shared" si="8"/>
        <v/>
      </c>
      <c r="V37" s="468">
        <f t="shared" si="9"/>
        <v>129891.47727272728</v>
      </c>
    </row>
    <row r="38" spans="1:22" ht="15.75" customHeight="1">
      <c r="A38" s="60">
        <v>28</v>
      </c>
      <c r="B38" s="496" t="s">
        <v>4384</v>
      </c>
      <c r="C38" s="497"/>
      <c r="D38" s="497">
        <f>'Input Data Shift A'!AI34+'Input Data Shift B'!AI34</f>
        <v>5638</v>
      </c>
      <c r="E38" s="496"/>
      <c r="F38" s="498">
        <v>2.7</v>
      </c>
      <c r="G38" s="501">
        <v>5.4</v>
      </c>
      <c r="H38" s="500">
        <v>0.88</v>
      </c>
      <c r="I38" s="500">
        <v>1</v>
      </c>
      <c r="J38" s="501">
        <v>2</v>
      </c>
      <c r="K38" s="501"/>
      <c r="L38" s="501">
        <v>2</v>
      </c>
      <c r="M38" s="501">
        <v>1</v>
      </c>
      <c r="N38" s="501">
        <v>0</v>
      </c>
      <c r="O38" s="502">
        <f t="shared" si="0"/>
        <v>5</v>
      </c>
      <c r="P38" s="503">
        <f t="shared" si="1"/>
        <v>0.4</v>
      </c>
      <c r="Q38" s="504">
        <f t="shared" si="2"/>
        <v>0.35200000000000004</v>
      </c>
      <c r="R38" s="505"/>
      <c r="S38" s="506">
        <f t="shared" si="3"/>
        <v>15.340909090909092</v>
      </c>
      <c r="T38" s="467" t="str">
        <f t="shared" si="7"/>
        <v/>
      </c>
      <c r="U38" s="468" t="str">
        <f t="shared" si="8"/>
        <v/>
      </c>
      <c r="V38" s="468">
        <f t="shared" si="9"/>
        <v>86492.045454545456</v>
      </c>
    </row>
    <row r="39" spans="1:22" ht="15.75" customHeight="1">
      <c r="A39" s="60">
        <v>29</v>
      </c>
      <c r="B39" s="496" t="s">
        <v>4374</v>
      </c>
      <c r="C39" s="497"/>
      <c r="D39" s="497">
        <f>'Input Data Shift A'!AI35+'Input Data Shift B'!AI35</f>
        <v>28843</v>
      </c>
      <c r="E39" s="496"/>
      <c r="F39" s="498">
        <v>2.7</v>
      </c>
      <c r="G39" s="501">
        <v>5.4</v>
      </c>
      <c r="H39" s="500">
        <v>0.88</v>
      </c>
      <c r="I39" s="500">
        <v>1</v>
      </c>
      <c r="J39" s="501">
        <v>2</v>
      </c>
      <c r="K39" s="501"/>
      <c r="L39" s="501">
        <v>2</v>
      </c>
      <c r="M39" s="501">
        <v>1</v>
      </c>
      <c r="N39" s="501">
        <v>0</v>
      </c>
      <c r="O39" s="502">
        <f t="shared" si="0"/>
        <v>5</v>
      </c>
      <c r="P39" s="503">
        <f t="shared" si="1"/>
        <v>0.4</v>
      </c>
      <c r="Q39" s="504">
        <f t="shared" si="2"/>
        <v>0.35200000000000004</v>
      </c>
      <c r="R39" s="505"/>
      <c r="S39" s="506">
        <f t="shared" si="3"/>
        <v>15.340909090909092</v>
      </c>
      <c r="T39" s="467" t="str">
        <f t="shared" si="7"/>
        <v/>
      </c>
      <c r="U39" s="468" t="str">
        <f t="shared" si="8"/>
        <v/>
      </c>
      <c r="V39" s="468">
        <f t="shared" si="9"/>
        <v>442477.84090909094</v>
      </c>
    </row>
    <row r="40" spans="1:22" ht="15.75" customHeight="1">
      <c r="A40" s="60">
        <v>30</v>
      </c>
      <c r="B40" s="496" t="s">
        <v>4383</v>
      </c>
      <c r="C40" s="497"/>
      <c r="D40" s="497">
        <f>'Input Data Shift A'!AI36+'Input Data Shift B'!AI36</f>
        <v>10789</v>
      </c>
      <c r="E40" s="496"/>
      <c r="F40" s="498">
        <v>2.7</v>
      </c>
      <c r="G40" s="501">
        <v>5.4</v>
      </c>
      <c r="H40" s="500">
        <v>0.88</v>
      </c>
      <c r="I40" s="500">
        <v>1</v>
      </c>
      <c r="J40" s="501">
        <v>2</v>
      </c>
      <c r="K40" s="501"/>
      <c r="L40" s="501">
        <v>2</v>
      </c>
      <c r="M40" s="501">
        <v>1</v>
      </c>
      <c r="N40" s="501">
        <v>0</v>
      </c>
      <c r="O40" s="502">
        <f t="shared" si="0"/>
        <v>5</v>
      </c>
      <c r="P40" s="503">
        <f t="shared" si="1"/>
        <v>0.4</v>
      </c>
      <c r="Q40" s="504">
        <f t="shared" si="2"/>
        <v>0.35200000000000004</v>
      </c>
      <c r="R40" s="505"/>
      <c r="S40" s="506">
        <f t="shared" si="3"/>
        <v>15.340909090909092</v>
      </c>
      <c r="T40" s="467" t="str">
        <f t="shared" si="7"/>
        <v/>
      </c>
      <c r="U40" s="468" t="str">
        <f t="shared" si="8"/>
        <v/>
      </c>
      <c r="V40" s="468">
        <f t="shared" si="9"/>
        <v>165513.06818181818</v>
      </c>
    </row>
    <row r="41" spans="1:22" ht="15.75" customHeight="1">
      <c r="A41" s="60">
        <v>31</v>
      </c>
      <c r="B41" s="508" t="s">
        <v>4382</v>
      </c>
      <c r="C41" s="509"/>
      <c r="D41" s="509">
        <f>'Input Data Shift A'!AI37+'Input Data Shift B'!AI37</f>
        <v>15647</v>
      </c>
      <c r="E41" s="508"/>
      <c r="F41" s="510">
        <v>2.7</v>
      </c>
      <c r="G41" s="511">
        <v>5.4</v>
      </c>
      <c r="H41" s="512">
        <v>0.88</v>
      </c>
      <c r="I41" s="512">
        <v>1</v>
      </c>
      <c r="J41" s="511">
        <v>2</v>
      </c>
      <c r="K41" s="511"/>
      <c r="L41" s="511">
        <v>2</v>
      </c>
      <c r="M41" s="511">
        <v>1</v>
      </c>
      <c r="N41" s="511">
        <v>0</v>
      </c>
      <c r="O41" s="513">
        <f t="shared" si="0"/>
        <v>5</v>
      </c>
      <c r="P41" s="514">
        <f t="shared" si="1"/>
        <v>0.4</v>
      </c>
      <c r="Q41" s="515">
        <f t="shared" si="2"/>
        <v>0.35200000000000004</v>
      </c>
      <c r="R41" s="516"/>
      <c r="S41" s="506">
        <f t="shared" si="3"/>
        <v>15.340909090909092</v>
      </c>
      <c r="T41" s="472" t="str">
        <f t="shared" si="7"/>
        <v/>
      </c>
      <c r="U41" s="473" t="str">
        <f t="shared" si="8"/>
        <v/>
      </c>
      <c r="V41" s="473">
        <f t="shared" si="9"/>
        <v>240039.20454545456</v>
      </c>
    </row>
    <row r="42" spans="1:22" ht="15.75" customHeight="1">
      <c r="A42" s="60">
        <v>32</v>
      </c>
      <c r="B42" s="496" t="s">
        <v>4375</v>
      </c>
      <c r="C42" s="497"/>
      <c r="D42" s="497">
        <f>'Input Data Shift A'!AI38+'Input Data Shift B'!AI38</f>
        <v>3412</v>
      </c>
      <c r="E42" s="496"/>
      <c r="F42" s="498">
        <v>2.7</v>
      </c>
      <c r="G42" s="501">
        <v>5.4</v>
      </c>
      <c r="H42" s="500">
        <v>0.88</v>
      </c>
      <c r="I42" s="500">
        <v>1</v>
      </c>
      <c r="J42" s="501">
        <v>2</v>
      </c>
      <c r="K42" s="501"/>
      <c r="L42" s="501">
        <v>2</v>
      </c>
      <c r="M42" s="501">
        <v>1</v>
      </c>
      <c r="N42" s="501">
        <v>0</v>
      </c>
      <c r="O42" s="502">
        <f t="shared" si="0"/>
        <v>5</v>
      </c>
      <c r="P42" s="503">
        <f t="shared" si="1"/>
        <v>0.4</v>
      </c>
      <c r="Q42" s="504">
        <f t="shared" si="2"/>
        <v>0.35200000000000004</v>
      </c>
      <c r="R42" s="505"/>
      <c r="S42" s="506">
        <f t="shared" si="3"/>
        <v>15.340909090909092</v>
      </c>
      <c r="T42" s="467" t="str">
        <f t="shared" si="7"/>
        <v/>
      </c>
      <c r="U42" s="468" t="str">
        <f t="shared" si="8"/>
        <v/>
      </c>
      <c r="V42" s="468">
        <f t="shared" si="9"/>
        <v>52343.181818181823</v>
      </c>
    </row>
    <row r="43" spans="1:22" ht="15.75" customHeight="1">
      <c r="A43" s="60">
        <v>33</v>
      </c>
      <c r="B43" s="496" t="s">
        <v>4395</v>
      </c>
      <c r="C43" s="497"/>
      <c r="D43" s="497">
        <f>'Input Data Shift A'!AI39+'Input Data Shift B'!AI39</f>
        <v>0</v>
      </c>
      <c r="E43" s="496"/>
      <c r="F43" s="498">
        <v>2.7</v>
      </c>
      <c r="G43" s="501">
        <v>5.4</v>
      </c>
      <c r="H43" s="500">
        <v>0.88</v>
      </c>
      <c r="I43" s="500">
        <v>1</v>
      </c>
      <c r="J43" s="501">
        <v>2</v>
      </c>
      <c r="K43" s="501"/>
      <c r="L43" s="501">
        <v>2</v>
      </c>
      <c r="M43" s="501">
        <v>1</v>
      </c>
      <c r="N43" s="501">
        <v>0</v>
      </c>
      <c r="O43" s="502">
        <f t="shared" si="0"/>
        <v>5</v>
      </c>
      <c r="P43" s="503">
        <f t="shared" si="1"/>
        <v>0.4</v>
      </c>
      <c r="Q43" s="504">
        <f t="shared" si="2"/>
        <v>0.35200000000000004</v>
      </c>
      <c r="R43" s="505"/>
      <c r="S43" s="506">
        <f t="shared" si="3"/>
        <v>15.340909090909092</v>
      </c>
      <c r="T43" s="467" t="str">
        <f t="shared" si="7"/>
        <v/>
      </c>
      <c r="U43" s="468" t="str">
        <f t="shared" si="8"/>
        <v/>
      </c>
      <c r="V43" s="468" t="str">
        <f t="shared" si="9"/>
        <v/>
      </c>
    </row>
    <row r="44" spans="1:22" ht="15.75" customHeight="1">
      <c r="A44" s="60">
        <v>34</v>
      </c>
      <c r="B44" s="496" t="s">
        <v>4919</v>
      </c>
      <c r="C44" s="497"/>
      <c r="D44" s="497">
        <f>'Input Data Shift A'!AI40+'Input Data Shift B'!AI40</f>
        <v>0</v>
      </c>
      <c r="E44" s="496"/>
      <c r="F44" s="498">
        <v>2.7</v>
      </c>
      <c r="G44" s="501">
        <v>5.4</v>
      </c>
      <c r="H44" s="500">
        <v>0.88</v>
      </c>
      <c r="I44" s="500">
        <v>1</v>
      </c>
      <c r="J44" s="501">
        <v>2</v>
      </c>
      <c r="K44" s="501"/>
      <c r="L44" s="501">
        <v>2</v>
      </c>
      <c r="M44" s="501">
        <v>1</v>
      </c>
      <c r="N44" s="501">
        <v>0</v>
      </c>
      <c r="O44" s="502">
        <f t="shared" si="0"/>
        <v>5</v>
      </c>
      <c r="P44" s="503">
        <f t="shared" si="1"/>
        <v>0.4</v>
      </c>
      <c r="Q44" s="504">
        <f t="shared" si="2"/>
        <v>0.35200000000000004</v>
      </c>
      <c r="R44" s="505"/>
      <c r="S44" s="506">
        <f t="shared" si="3"/>
        <v>15.340909090909092</v>
      </c>
      <c r="T44" s="467" t="str">
        <f t="shared" si="7"/>
        <v/>
      </c>
      <c r="U44" s="468" t="str">
        <f t="shared" si="8"/>
        <v/>
      </c>
      <c r="V44" s="468" t="str">
        <f t="shared" si="9"/>
        <v/>
      </c>
    </row>
    <row r="45" spans="1:22" ht="15.75" customHeight="1">
      <c r="A45" s="60">
        <v>35</v>
      </c>
      <c r="B45" s="496" t="s">
        <v>4920</v>
      </c>
      <c r="C45" s="497"/>
      <c r="D45" s="497">
        <f>'Input Data Shift A'!AI41+'Input Data Shift B'!AI41</f>
        <v>0</v>
      </c>
      <c r="E45" s="496"/>
      <c r="F45" s="498">
        <v>2.7</v>
      </c>
      <c r="G45" s="501">
        <v>5.4</v>
      </c>
      <c r="H45" s="500">
        <v>0.88</v>
      </c>
      <c r="I45" s="500">
        <v>1</v>
      </c>
      <c r="J45" s="501">
        <v>2</v>
      </c>
      <c r="K45" s="501"/>
      <c r="L45" s="501">
        <v>2</v>
      </c>
      <c r="M45" s="501">
        <v>1</v>
      </c>
      <c r="N45" s="501">
        <v>0</v>
      </c>
      <c r="O45" s="502">
        <f t="shared" si="0"/>
        <v>5</v>
      </c>
      <c r="P45" s="503">
        <f t="shared" si="1"/>
        <v>0.4</v>
      </c>
      <c r="Q45" s="504">
        <f t="shared" si="2"/>
        <v>0.35200000000000004</v>
      </c>
      <c r="R45" s="505"/>
      <c r="S45" s="506">
        <f t="shared" si="3"/>
        <v>15.340909090909092</v>
      </c>
      <c r="T45" s="467" t="str">
        <f t="shared" si="7"/>
        <v/>
      </c>
      <c r="U45" s="468" t="str">
        <f t="shared" si="8"/>
        <v/>
      </c>
      <c r="V45" s="468" t="str">
        <f t="shared" si="9"/>
        <v/>
      </c>
    </row>
    <row r="46" spans="1:22" ht="15.75" customHeight="1">
      <c r="A46" s="60">
        <v>36</v>
      </c>
      <c r="B46" s="496" t="s">
        <v>4376</v>
      </c>
      <c r="C46" s="497"/>
      <c r="D46" s="497">
        <f>'Input Data Shift A'!AI42+'Input Data Shift B'!AI42</f>
        <v>4727</v>
      </c>
      <c r="E46" s="496"/>
      <c r="F46" s="498">
        <v>2.7</v>
      </c>
      <c r="G46" s="501">
        <v>5.4</v>
      </c>
      <c r="H46" s="500">
        <v>0.88</v>
      </c>
      <c r="I46" s="500">
        <v>1</v>
      </c>
      <c r="J46" s="501">
        <v>2</v>
      </c>
      <c r="K46" s="501"/>
      <c r="L46" s="501">
        <v>2</v>
      </c>
      <c r="M46" s="501">
        <v>1</v>
      </c>
      <c r="N46" s="501">
        <v>0</v>
      </c>
      <c r="O46" s="502">
        <f t="shared" si="0"/>
        <v>5</v>
      </c>
      <c r="P46" s="503">
        <f t="shared" si="1"/>
        <v>0.4</v>
      </c>
      <c r="Q46" s="504">
        <f t="shared" si="2"/>
        <v>0.35200000000000004</v>
      </c>
      <c r="R46" s="505"/>
      <c r="S46" s="506">
        <f t="shared" si="3"/>
        <v>15.340909090909092</v>
      </c>
      <c r="T46" s="467" t="str">
        <f t="shared" si="7"/>
        <v/>
      </c>
      <c r="U46" s="468" t="str">
        <f t="shared" si="8"/>
        <v/>
      </c>
      <c r="V46" s="468">
        <f t="shared" si="9"/>
        <v>72516.477272727279</v>
      </c>
    </row>
    <row r="47" spans="1:22" ht="15.75" customHeight="1">
      <c r="A47" s="60">
        <v>37</v>
      </c>
      <c r="B47" s="496" t="s">
        <v>4400</v>
      </c>
      <c r="C47" s="497"/>
      <c r="D47" s="497">
        <f>'Input Data Shift A'!AI43+'Input Data Shift B'!AI43</f>
        <v>0</v>
      </c>
      <c r="E47" s="496"/>
      <c r="F47" s="498">
        <v>2.7</v>
      </c>
      <c r="G47" s="501">
        <v>5.4</v>
      </c>
      <c r="H47" s="500">
        <v>0.88</v>
      </c>
      <c r="I47" s="500">
        <v>1</v>
      </c>
      <c r="J47" s="501">
        <v>2</v>
      </c>
      <c r="K47" s="501"/>
      <c r="L47" s="501">
        <v>2</v>
      </c>
      <c r="M47" s="501">
        <v>1</v>
      </c>
      <c r="N47" s="501">
        <v>0</v>
      </c>
      <c r="O47" s="502">
        <f t="shared" si="0"/>
        <v>5</v>
      </c>
      <c r="P47" s="503">
        <f t="shared" si="1"/>
        <v>0.4</v>
      </c>
      <c r="Q47" s="504">
        <f t="shared" si="2"/>
        <v>0.35200000000000004</v>
      </c>
      <c r="R47" s="505"/>
      <c r="S47" s="506">
        <f t="shared" si="3"/>
        <v>15.340909090909092</v>
      </c>
      <c r="T47" s="467" t="str">
        <f t="shared" si="7"/>
        <v/>
      </c>
      <c r="U47" s="468" t="str">
        <f t="shared" si="8"/>
        <v/>
      </c>
      <c r="V47" s="468" t="str">
        <f t="shared" si="9"/>
        <v/>
      </c>
    </row>
    <row r="48" spans="1:22" ht="15.75" customHeight="1">
      <c r="A48" s="60">
        <v>38</v>
      </c>
      <c r="B48" s="496" t="s">
        <v>4342</v>
      </c>
      <c r="C48" s="497"/>
      <c r="D48" s="497">
        <f>'Input Data Shift A'!AI44+'Input Data Shift B'!AI44</f>
        <v>0</v>
      </c>
      <c r="E48" s="496"/>
      <c r="F48" s="498">
        <v>2.7</v>
      </c>
      <c r="G48" s="501">
        <v>5.4</v>
      </c>
      <c r="H48" s="500">
        <v>0.88</v>
      </c>
      <c r="I48" s="500">
        <v>1</v>
      </c>
      <c r="J48" s="501">
        <v>2</v>
      </c>
      <c r="K48" s="501"/>
      <c r="L48" s="501">
        <v>2</v>
      </c>
      <c r="M48" s="501">
        <v>1</v>
      </c>
      <c r="N48" s="501">
        <v>0</v>
      </c>
      <c r="O48" s="502">
        <f t="shared" ref="O48" si="10">IF(SUM(J48:N48)&gt;0,SUM(J48:N48),"")</f>
        <v>5</v>
      </c>
      <c r="P48" s="503">
        <f t="shared" ref="P48" si="11">IF(SUM(J48:N48)&gt;0,J48/O48,"")</f>
        <v>0.4</v>
      </c>
      <c r="Q48" s="504">
        <f t="shared" ref="Q48" si="12">IF(H48&gt;0,H48*I48*P48,"")</f>
        <v>0.35200000000000004</v>
      </c>
      <c r="R48" s="505"/>
      <c r="S48" s="506">
        <f t="shared" ref="S48" si="13">F48*O48/H48</f>
        <v>15.340909090909092</v>
      </c>
      <c r="T48" s="467" t="str">
        <f t="shared" si="7"/>
        <v/>
      </c>
      <c r="U48" s="468" t="str">
        <f t="shared" si="8"/>
        <v/>
      </c>
      <c r="V48" s="468" t="str">
        <f t="shared" si="9"/>
        <v/>
      </c>
    </row>
    <row r="49" spans="1:22" ht="15.75" customHeight="1">
      <c r="A49" s="60">
        <v>39</v>
      </c>
      <c r="B49" s="496" t="s">
        <v>4392</v>
      </c>
      <c r="C49" s="497"/>
      <c r="D49" s="497">
        <f>'Input Data Shift A'!AI45+'Input Data Shift B'!AI45</f>
        <v>2637</v>
      </c>
      <c r="E49" s="496"/>
      <c r="F49" s="498">
        <v>2.7</v>
      </c>
      <c r="G49" s="501">
        <v>5.4</v>
      </c>
      <c r="H49" s="500">
        <v>0.88</v>
      </c>
      <c r="I49" s="500">
        <v>1</v>
      </c>
      <c r="J49" s="501">
        <v>2</v>
      </c>
      <c r="K49" s="501"/>
      <c r="L49" s="501">
        <v>2</v>
      </c>
      <c r="M49" s="501">
        <v>1</v>
      </c>
      <c r="N49" s="501">
        <v>0</v>
      </c>
      <c r="O49" s="502">
        <f t="shared" ref="O49:O105" si="14">IF(SUM(J49:N49)&gt;0,SUM(J49:N49),"")</f>
        <v>5</v>
      </c>
      <c r="P49" s="503">
        <f t="shared" ref="P49:P105" si="15">IF(SUM(J49:N49)&gt;0,J49/O49,"")</f>
        <v>0.4</v>
      </c>
      <c r="Q49" s="504">
        <f t="shared" ref="Q49:Q105" si="16">IF(H49&gt;0,H49*I49*P49,"")</f>
        <v>0.35200000000000004</v>
      </c>
      <c r="R49" s="505"/>
      <c r="S49" s="506">
        <f t="shared" ref="S49:S105" si="17">F49*O49/H49</f>
        <v>15.340909090909092</v>
      </c>
      <c r="T49" s="467" t="str">
        <f t="shared" si="7"/>
        <v/>
      </c>
      <c r="U49" s="468" t="str">
        <f t="shared" si="8"/>
        <v/>
      </c>
      <c r="V49" s="468">
        <f t="shared" si="9"/>
        <v>40453.977272727272</v>
      </c>
    </row>
    <row r="50" spans="1:22" ht="15.75" customHeight="1">
      <c r="A50" s="60">
        <v>40</v>
      </c>
      <c r="B50" s="496" t="s">
        <v>4377</v>
      </c>
      <c r="C50" s="517"/>
      <c r="D50" s="497">
        <f>'Input Data Shift A'!AI46+'Input Data Shift B'!AI46</f>
        <v>4555</v>
      </c>
      <c r="E50" s="518"/>
      <c r="F50" s="498">
        <v>2.7</v>
      </c>
      <c r="G50" s="501">
        <v>5.4</v>
      </c>
      <c r="H50" s="500">
        <v>0.88</v>
      </c>
      <c r="I50" s="500">
        <v>1</v>
      </c>
      <c r="J50" s="501">
        <v>2</v>
      </c>
      <c r="K50" s="501"/>
      <c r="L50" s="501">
        <v>2</v>
      </c>
      <c r="M50" s="501">
        <v>1</v>
      </c>
      <c r="N50" s="501">
        <v>0</v>
      </c>
      <c r="O50" s="502">
        <f t="shared" si="14"/>
        <v>5</v>
      </c>
      <c r="P50" s="503">
        <f t="shared" si="15"/>
        <v>0.4</v>
      </c>
      <c r="Q50" s="504">
        <f t="shared" si="16"/>
        <v>0.35200000000000004</v>
      </c>
      <c r="R50" s="505"/>
      <c r="S50" s="506">
        <f t="shared" si="17"/>
        <v>15.340909090909092</v>
      </c>
      <c r="T50" s="467" t="str">
        <f t="shared" si="7"/>
        <v/>
      </c>
      <c r="U50" s="468" t="str">
        <f t="shared" si="8"/>
        <v/>
      </c>
      <c r="V50" s="468">
        <f t="shared" si="9"/>
        <v>69877.840909090912</v>
      </c>
    </row>
    <row r="51" spans="1:22" ht="15.75" customHeight="1">
      <c r="A51" s="60">
        <v>41</v>
      </c>
      <c r="B51" s="496" t="s">
        <v>4343</v>
      </c>
      <c r="C51" s="507"/>
      <c r="D51" s="497">
        <f>'Input Data Shift A'!AI47+'Input Data Shift B'!AI47</f>
        <v>0</v>
      </c>
      <c r="E51" s="519"/>
      <c r="F51" s="498">
        <v>2.7</v>
      </c>
      <c r="G51" s="501">
        <v>5.4</v>
      </c>
      <c r="H51" s="500">
        <v>0.88</v>
      </c>
      <c r="I51" s="500">
        <v>1</v>
      </c>
      <c r="J51" s="501">
        <v>2</v>
      </c>
      <c r="K51" s="501"/>
      <c r="L51" s="501">
        <v>2</v>
      </c>
      <c r="M51" s="501">
        <v>1</v>
      </c>
      <c r="N51" s="501">
        <v>0</v>
      </c>
      <c r="O51" s="502">
        <f t="shared" si="14"/>
        <v>5</v>
      </c>
      <c r="P51" s="503">
        <f t="shared" si="15"/>
        <v>0.4</v>
      </c>
      <c r="Q51" s="504">
        <f t="shared" si="16"/>
        <v>0.35200000000000004</v>
      </c>
      <c r="R51" s="505"/>
      <c r="S51" s="506">
        <f t="shared" si="17"/>
        <v>15.340909090909092</v>
      </c>
      <c r="T51" s="467" t="str">
        <f t="shared" si="7"/>
        <v/>
      </c>
      <c r="U51" s="468" t="str">
        <f t="shared" si="8"/>
        <v/>
      </c>
      <c r="V51" s="468" t="str">
        <f t="shared" si="9"/>
        <v/>
      </c>
    </row>
    <row r="52" spans="1:22" ht="15.75" customHeight="1">
      <c r="A52" s="60">
        <v>42</v>
      </c>
      <c r="B52" s="496" t="s">
        <v>4387</v>
      </c>
      <c r="C52" s="497"/>
      <c r="D52" s="497">
        <f>'Input Data Shift A'!AI48+'Input Data Shift B'!AI48</f>
        <v>7498</v>
      </c>
      <c r="E52" s="496"/>
      <c r="F52" s="498">
        <v>2.7</v>
      </c>
      <c r="G52" s="501">
        <v>5.4</v>
      </c>
      <c r="H52" s="500">
        <v>0.88</v>
      </c>
      <c r="I52" s="500">
        <v>1</v>
      </c>
      <c r="J52" s="501">
        <v>2</v>
      </c>
      <c r="K52" s="501"/>
      <c r="L52" s="501">
        <v>2</v>
      </c>
      <c r="M52" s="501">
        <v>1</v>
      </c>
      <c r="N52" s="501">
        <v>0</v>
      </c>
      <c r="O52" s="502">
        <f t="shared" si="14"/>
        <v>5</v>
      </c>
      <c r="P52" s="503">
        <f t="shared" si="15"/>
        <v>0.4</v>
      </c>
      <c r="Q52" s="504">
        <f t="shared" si="16"/>
        <v>0.35200000000000004</v>
      </c>
      <c r="R52" s="505"/>
      <c r="S52" s="506">
        <f t="shared" si="17"/>
        <v>15.340909090909092</v>
      </c>
      <c r="T52" s="467" t="str">
        <f t="shared" si="7"/>
        <v/>
      </c>
      <c r="U52" s="468" t="str">
        <f t="shared" si="8"/>
        <v/>
      </c>
      <c r="V52" s="468">
        <f t="shared" si="9"/>
        <v>115026.13636363637</v>
      </c>
    </row>
    <row r="53" spans="1:22" ht="15.75" customHeight="1">
      <c r="A53" s="60">
        <v>43</v>
      </c>
      <c r="B53" s="496" t="s">
        <v>4378</v>
      </c>
      <c r="C53" s="497"/>
      <c r="D53" s="497">
        <f>'Input Data Shift A'!AI49+'Input Data Shift B'!AI49</f>
        <v>4010</v>
      </c>
      <c r="E53" s="496"/>
      <c r="F53" s="498">
        <v>2.7</v>
      </c>
      <c r="G53" s="501">
        <v>5.4</v>
      </c>
      <c r="H53" s="500">
        <v>0.88</v>
      </c>
      <c r="I53" s="500">
        <v>1</v>
      </c>
      <c r="J53" s="501">
        <v>2</v>
      </c>
      <c r="K53" s="501"/>
      <c r="L53" s="501">
        <v>2</v>
      </c>
      <c r="M53" s="501">
        <v>1</v>
      </c>
      <c r="N53" s="501">
        <v>0</v>
      </c>
      <c r="O53" s="502">
        <f t="shared" si="14"/>
        <v>5</v>
      </c>
      <c r="P53" s="503">
        <f t="shared" si="15"/>
        <v>0.4</v>
      </c>
      <c r="Q53" s="504">
        <f t="shared" si="16"/>
        <v>0.35200000000000004</v>
      </c>
      <c r="R53" s="505"/>
      <c r="S53" s="506">
        <f t="shared" si="17"/>
        <v>15.340909090909092</v>
      </c>
      <c r="T53" s="467" t="str">
        <f t="shared" si="7"/>
        <v/>
      </c>
      <c r="U53" s="468" t="str">
        <f t="shared" si="8"/>
        <v/>
      </c>
      <c r="V53" s="468">
        <f t="shared" si="9"/>
        <v>61517.045454545456</v>
      </c>
    </row>
    <row r="54" spans="1:22" ht="15.75" customHeight="1">
      <c r="A54" s="60">
        <v>44</v>
      </c>
      <c r="B54" s="496" t="s">
        <v>4344</v>
      </c>
      <c r="C54" s="497"/>
      <c r="D54" s="497">
        <f>'Input Data Shift A'!AI50+'Input Data Shift B'!AI50</f>
        <v>0</v>
      </c>
      <c r="E54" s="496"/>
      <c r="F54" s="498">
        <v>2.7</v>
      </c>
      <c r="G54" s="501">
        <v>5.4</v>
      </c>
      <c r="H54" s="500">
        <v>0.88</v>
      </c>
      <c r="I54" s="500">
        <v>1</v>
      </c>
      <c r="J54" s="501">
        <v>2</v>
      </c>
      <c r="K54" s="501"/>
      <c r="L54" s="501">
        <v>2</v>
      </c>
      <c r="M54" s="501">
        <v>1</v>
      </c>
      <c r="N54" s="501">
        <v>0</v>
      </c>
      <c r="O54" s="502">
        <f t="shared" si="14"/>
        <v>5</v>
      </c>
      <c r="P54" s="503">
        <f t="shared" si="15"/>
        <v>0.4</v>
      </c>
      <c r="Q54" s="504">
        <f t="shared" si="16"/>
        <v>0.35200000000000004</v>
      </c>
      <c r="R54" s="505"/>
      <c r="S54" s="506">
        <f t="shared" si="17"/>
        <v>15.340909090909092</v>
      </c>
      <c r="T54" s="467" t="str">
        <f t="shared" si="7"/>
        <v/>
      </c>
      <c r="U54" s="468" t="str">
        <f t="shared" si="8"/>
        <v/>
      </c>
      <c r="V54" s="468" t="str">
        <f t="shared" si="9"/>
        <v/>
      </c>
    </row>
    <row r="55" spans="1:22" ht="15.75" customHeight="1">
      <c r="A55" s="60">
        <v>45</v>
      </c>
      <c r="B55" s="496" t="s">
        <v>4345</v>
      </c>
      <c r="C55" s="497"/>
      <c r="D55" s="497">
        <f>'Input Data Shift A'!AI51+'Input Data Shift B'!AI51</f>
        <v>3023</v>
      </c>
      <c r="E55" s="496"/>
      <c r="F55" s="498">
        <v>2.7</v>
      </c>
      <c r="G55" s="501">
        <v>5.4</v>
      </c>
      <c r="H55" s="500">
        <v>0.88</v>
      </c>
      <c r="I55" s="500">
        <v>1</v>
      </c>
      <c r="J55" s="501">
        <v>2</v>
      </c>
      <c r="K55" s="501"/>
      <c r="L55" s="501">
        <v>2</v>
      </c>
      <c r="M55" s="501">
        <v>1</v>
      </c>
      <c r="N55" s="501">
        <v>0</v>
      </c>
      <c r="O55" s="502">
        <f t="shared" si="14"/>
        <v>5</v>
      </c>
      <c r="P55" s="503">
        <f t="shared" si="15"/>
        <v>0.4</v>
      </c>
      <c r="Q55" s="504">
        <f t="shared" si="16"/>
        <v>0.35200000000000004</v>
      </c>
      <c r="R55" s="505"/>
      <c r="S55" s="506">
        <f t="shared" si="17"/>
        <v>15.340909090909092</v>
      </c>
      <c r="T55" s="467" t="str">
        <f t="shared" si="7"/>
        <v/>
      </c>
      <c r="U55" s="468" t="str">
        <f t="shared" si="8"/>
        <v/>
      </c>
      <c r="V55" s="468">
        <f t="shared" si="9"/>
        <v>46375.568181818184</v>
      </c>
    </row>
    <row r="56" spans="1:22" ht="15.75" customHeight="1">
      <c r="A56" s="60">
        <v>46</v>
      </c>
      <c r="B56" s="496" t="s">
        <v>4404</v>
      </c>
      <c r="C56" s="497"/>
      <c r="D56" s="497">
        <f>'Input Data Shift A'!AI52+'Input Data Shift B'!AI52</f>
        <v>0</v>
      </c>
      <c r="E56" s="496"/>
      <c r="F56" s="498">
        <v>2.7</v>
      </c>
      <c r="G56" s="501">
        <v>5.4</v>
      </c>
      <c r="H56" s="500">
        <v>0.88</v>
      </c>
      <c r="I56" s="500">
        <v>1</v>
      </c>
      <c r="J56" s="501">
        <v>2</v>
      </c>
      <c r="K56" s="501"/>
      <c r="L56" s="501">
        <v>2</v>
      </c>
      <c r="M56" s="501">
        <v>1</v>
      </c>
      <c r="N56" s="501">
        <v>0</v>
      </c>
      <c r="O56" s="502">
        <f t="shared" si="14"/>
        <v>5</v>
      </c>
      <c r="P56" s="503">
        <f t="shared" si="15"/>
        <v>0.4</v>
      </c>
      <c r="Q56" s="504">
        <f t="shared" si="16"/>
        <v>0.35200000000000004</v>
      </c>
      <c r="R56" s="505"/>
      <c r="S56" s="506">
        <f t="shared" si="17"/>
        <v>15.340909090909092</v>
      </c>
      <c r="T56" s="467" t="str">
        <f t="shared" si="7"/>
        <v/>
      </c>
      <c r="U56" s="468" t="str">
        <f t="shared" si="8"/>
        <v/>
      </c>
      <c r="V56" s="468" t="str">
        <f t="shared" si="9"/>
        <v/>
      </c>
    </row>
    <row r="57" spans="1:22" ht="15.75" customHeight="1">
      <c r="A57" s="60">
        <v>47</v>
      </c>
      <c r="B57" s="496" t="s">
        <v>4406</v>
      </c>
      <c r="C57" s="497"/>
      <c r="D57" s="497">
        <f>'Input Data Shift A'!AI53+'Input Data Shift B'!AI53</f>
        <v>1792</v>
      </c>
      <c r="E57" s="496"/>
      <c r="F57" s="498">
        <v>2.7</v>
      </c>
      <c r="G57" s="501">
        <v>5.4</v>
      </c>
      <c r="H57" s="500">
        <v>0.88</v>
      </c>
      <c r="I57" s="500">
        <v>1</v>
      </c>
      <c r="J57" s="501">
        <v>2</v>
      </c>
      <c r="K57" s="501"/>
      <c r="L57" s="501">
        <v>2</v>
      </c>
      <c r="M57" s="501">
        <v>1</v>
      </c>
      <c r="N57" s="501">
        <v>0</v>
      </c>
      <c r="O57" s="502">
        <f t="shared" si="14"/>
        <v>5</v>
      </c>
      <c r="P57" s="503">
        <f t="shared" si="15"/>
        <v>0.4</v>
      </c>
      <c r="Q57" s="504">
        <f t="shared" si="16"/>
        <v>0.35200000000000004</v>
      </c>
      <c r="R57" s="505"/>
      <c r="S57" s="506">
        <f t="shared" si="17"/>
        <v>15.340909090909092</v>
      </c>
      <c r="T57" s="467" t="str">
        <f t="shared" si="7"/>
        <v/>
      </c>
      <c r="U57" s="468" t="str">
        <f t="shared" si="8"/>
        <v/>
      </c>
      <c r="V57" s="468">
        <f t="shared" si="9"/>
        <v>27490.909090909092</v>
      </c>
    </row>
    <row r="58" spans="1:22" ht="15.75" customHeight="1">
      <c r="A58" s="60">
        <v>48</v>
      </c>
      <c r="B58" s="496" t="s">
        <v>4403</v>
      </c>
      <c r="C58" s="497"/>
      <c r="D58" s="497">
        <f>'Input Data Shift A'!AI54+'Input Data Shift B'!AI54</f>
        <v>0</v>
      </c>
      <c r="E58" s="496"/>
      <c r="F58" s="498">
        <v>2.7</v>
      </c>
      <c r="G58" s="501">
        <v>5.4</v>
      </c>
      <c r="H58" s="500">
        <v>0.88</v>
      </c>
      <c r="I58" s="500">
        <v>1</v>
      </c>
      <c r="J58" s="501">
        <v>2</v>
      </c>
      <c r="K58" s="501"/>
      <c r="L58" s="501">
        <v>2</v>
      </c>
      <c r="M58" s="501">
        <v>1</v>
      </c>
      <c r="N58" s="501">
        <v>0</v>
      </c>
      <c r="O58" s="502">
        <f t="shared" si="14"/>
        <v>5</v>
      </c>
      <c r="P58" s="503">
        <f t="shared" si="15"/>
        <v>0.4</v>
      </c>
      <c r="Q58" s="504">
        <f t="shared" si="16"/>
        <v>0.35200000000000004</v>
      </c>
      <c r="R58" s="505"/>
      <c r="S58" s="506">
        <f t="shared" si="17"/>
        <v>15.340909090909092</v>
      </c>
      <c r="T58" s="467" t="str">
        <f t="shared" si="7"/>
        <v/>
      </c>
      <c r="U58" s="468" t="str">
        <f t="shared" si="8"/>
        <v/>
      </c>
      <c r="V58" s="468" t="str">
        <f t="shared" si="9"/>
        <v/>
      </c>
    </row>
    <row r="59" spans="1:22" ht="15.75" customHeight="1">
      <c r="A59" s="60">
        <v>49</v>
      </c>
      <c r="B59" s="496" t="s">
        <v>4346</v>
      </c>
      <c r="C59" s="497"/>
      <c r="D59" s="497">
        <f>'Input Data Shift A'!AI55+'Input Data Shift B'!AI55</f>
        <v>0</v>
      </c>
      <c r="E59" s="496"/>
      <c r="F59" s="498">
        <v>2.7</v>
      </c>
      <c r="G59" s="501">
        <v>5.4</v>
      </c>
      <c r="H59" s="500">
        <v>0.88</v>
      </c>
      <c r="I59" s="500">
        <v>1</v>
      </c>
      <c r="J59" s="501">
        <v>2</v>
      </c>
      <c r="K59" s="501"/>
      <c r="L59" s="501">
        <v>2</v>
      </c>
      <c r="M59" s="501">
        <v>1</v>
      </c>
      <c r="N59" s="501">
        <v>0</v>
      </c>
      <c r="O59" s="502">
        <f t="shared" si="14"/>
        <v>5</v>
      </c>
      <c r="P59" s="503">
        <f t="shared" si="15"/>
        <v>0.4</v>
      </c>
      <c r="Q59" s="504">
        <f t="shared" si="16"/>
        <v>0.35200000000000004</v>
      </c>
      <c r="R59" s="505"/>
      <c r="S59" s="506">
        <f t="shared" si="17"/>
        <v>15.340909090909092</v>
      </c>
      <c r="T59" s="467" t="str">
        <f t="shared" si="7"/>
        <v/>
      </c>
      <c r="U59" s="468" t="str">
        <f t="shared" si="8"/>
        <v/>
      </c>
      <c r="V59" s="468" t="str">
        <f t="shared" si="9"/>
        <v/>
      </c>
    </row>
    <row r="60" spans="1:22" ht="15.75" customHeight="1">
      <c r="A60" s="60">
        <v>50</v>
      </c>
      <c r="B60" s="518" t="s">
        <v>4388</v>
      </c>
      <c r="C60" s="507"/>
      <c r="D60" s="497">
        <f>'Input Data Shift A'!AI56+'Input Data Shift B'!AI56</f>
        <v>10394</v>
      </c>
      <c r="E60" s="518"/>
      <c r="F60" s="498">
        <v>2.7</v>
      </c>
      <c r="G60" s="501">
        <v>5.4</v>
      </c>
      <c r="H60" s="500">
        <v>0.88</v>
      </c>
      <c r="I60" s="500">
        <v>1</v>
      </c>
      <c r="J60" s="501">
        <v>2</v>
      </c>
      <c r="K60" s="501"/>
      <c r="L60" s="501">
        <v>2</v>
      </c>
      <c r="M60" s="501">
        <v>1</v>
      </c>
      <c r="N60" s="501">
        <v>0</v>
      </c>
      <c r="O60" s="502">
        <f t="shared" si="14"/>
        <v>5</v>
      </c>
      <c r="P60" s="503">
        <f t="shared" si="15"/>
        <v>0.4</v>
      </c>
      <c r="Q60" s="504">
        <f t="shared" si="16"/>
        <v>0.35200000000000004</v>
      </c>
      <c r="R60" s="505"/>
      <c r="S60" s="506">
        <f t="shared" si="17"/>
        <v>15.340909090909092</v>
      </c>
      <c r="T60" s="467" t="str">
        <f t="shared" si="7"/>
        <v/>
      </c>
      <c r="U60" s="468" t="str">
        <f t="shared" si="8"/>
        <v/>
      </c>
      <c r="V60" s="468">
        <f t="shared" si="9"/>
        <v>159453.40909090909</v>
      </c>
    </row>
    <row r="61" spans="1:22" ht="15.75" customHeight="1">
      <c r="A61" s="60">
        <v>51</v>
      </c>
      <c r="B61" s="519" t="s">
        <v>4401</v>
      </c>
      <c r="C61" s="509"/>
      <c r="D61" s="497">
        <f>'Input Data Shift A'!AI57+'Input Data Shift B'!AI57</f>
        <v>3588</v>
      </c>
      <c r="E61" s="519"/>
      <c r="F61" s="498">
        <v>2.7</v>
      </c>
      <c r="G61" s="499">
        <v>5.4</v>
      </c>
      <c r="H61" s="500">
        <v>0.88</v>
      </c>
      <c r="I61" s="500">
        <v>1</v>
      </c>
      <c r="J61" s="501">
        <v>2</v>
      </c>
      <c r="K61" s="501"/>
      <c r="L61" s="501">
        <v>2</v>
      </c>
      <c r="M61" s="501">
        <v>1</v>
      </c>
      <c r="N61" s="501">
        <v>0</v>
      </c>
      <c r="O61" s="502">
        <f t="shared" si="14"/>
        <v>5</v>
      </c>
      <c r="P61" s="503">
        <f t="shared" si="15"/>
        <v>0.4</v>
      </c>
      <c r="Q61" s="504">
        <f t="shared" si="16"/>
        <v>0.35200000000000004</v>
      </c>
      <c r="R61" s="505"/>
      <c r="S61" s="506">
        <f t="shared" si="17"/>
        <v>15.340909090909092</v>
      </c>
      <c r="T61" s="472" t="str">
        <f t="shared" si="7"/>
        <v/>
      </c>
      <c r="U61" s="473" t="str">
        <f t="shared" si="8"/>
        <v/>
      </c>
      <c r="V61" s="473">
        <f t="shared" si="9"/>
        <v>55043.181818181823</v>
      </c>
    </row>
    <row r="62" spans="1:22" ht="15.75" customHeight="1">
      <c r="A62" s="60">
        <v>52</v>
      </c>
      <c r="B62" s="496" t="s">
        <v>4390</v>
      </c>
      <c r="C62" s="497"/>
      <c r="D62" s="497">
        <f>'Input Data Shift A'!AI58+'Input Data Shift B'!AI58</f>
        <v>2880</v>
      </c>
      <c r="E62" s="496"/>
      <c r="F62" s="498">
        <v>2.7</v>
      </c>
      <c r="G62" s="499">
        <v>5.4</v>
      </c>
      <c r="H62" s="500">
        <v>0.88</v>
      </c>
      <c r="I62" s="500">
        <v>1</v>
      </c>
      <c r="J62" s="501">
        <v>2</v>
      </c>
      <c r="K62" s="501"/>
      <c r="L62" s="501">
        <v>2</v>
      </c>
      <c r="M62" s="501">
        <v>1</v>
      </c>
      <c r="N62" s="501">
        <v>0</v>
      </c>
      <c r="O62" s="502">
        <f t="shared" si="14"/>
        <v>5</v>
      </c>
      <c r="P62" s="503">
        <f t="shared" si="15"/>
        <v>0.4</v>
      </c>
      <c r="Q62" s="504">
        <f t="shared" si="16"/>
        <v>0.35200000000000004</v>
      </c>
      <c r="R62" s="505"/>
      <c r="S62" s="506">
        <f t="shared" si="17"/>
        <v>15.340909090909092</v>
      </c>
      <c r="T62" s="467" t="str">
        <f t="shared" si="7"/>
        <v/>
      </c>
      <c r="U62" s="468" t="str">
        <f t="shared" si="8"/>
        <v/>
      </c>
      <c r="V62" s="468">
        <f t="shared" si="9"/>
        <v>44181.818181818184</v>
      </c>
    </row>
    <row r="63" spans="1:22" ht="15.75" customHeight="1">
      <c r="A63" s="60">
        <v>53</v>
      </c>
      <c r="B63" s="496" t="s">
        <v>4347</v>
      </c>
      <c r="C63" s="497"/>
      <c r="D63" s="497">
        <f>'Input Data Shift A'!AI59+'Input Data Shift B'!AI59</f>
        <v>1529</v>
      </c>
      <c r="E63" s="496"/>
      <c r="F63" s="498">
        <v>2.7</v>
      </c>
      <c r="G63" s="499">
        <v>5.4</v>
      </c>
      <c r="H63" s="500">
        <v>0.88</v>
      </c>
      <c r="I63" s="500">
        <v>1</v>
      </c>
      <c r="J63" s="501">
        <v>2</v>
      </c>
      <c r="K63" s="501"/>
      <c r="L63" s="501">
        <v>2</v>
      </c>
      <c r="M63" s="501">
        <v>1</v>
      </c>
      <c r="N63" s="501">
        <v>0</v>
      </c>
      <c r="O63" s="502">
        <f t="shared" si="14"/>
        <v>5</v>
      </c>
      <c r="P63" s="503">
        <f t="shared" si="15"/>
        <v>0.4</v>
      </c>
      <c r="Q63" s="504">
        <f t="shared" si="16"/>
        <v>0.35200000000000004</v>
      </c>
      <c r="R63" s="505"/>
      <c r="S63" s="506">
        <f t="shared" si="17"/>
        <v>15.340909090909092</v>
      </c>
      <c r="T63" s="467" t="str">
        <f t="shared" si="7"/>
        <v/>
      </c>
      <c r="U63" s="468" t="str">
        <f t="shared" si="8"/>
        <v/>
      </c>
      <c r="V63" s="468">
        <f t="shared" si="9"/>
        <v>23456.25</v>
      </c>
    </row>
    <row r="64" spans="1:22" ht="15.75" customHeight="1">
      <c r="A64" s="60">
        <v>54</v>
      </c>
      <c r="B64" s="496" t="s">
        <v>4348</v>
      </c>
      <c r="C64" s="497"/>
      <c r="D64" s="497">
        <f>'Input Data Shift A'!AI60+'Input Data Shift B'!AI60</f>
        <v>12001</v>
      </c>
      <c r="E64" s="496"/>
      <c r="F64" s="498">
        <v>2.7</v>
      </c>
      <c r="G64" s="499">
        <v>5.4</v>
      </c>
      <c r="H64" s="500">
        <v>0.88</v>
      </c>
      <c r="I64" s="500">
        <v>1</v>
      </c>
      <c r="J64" s="501">
        <v>2</v>
      </c>
      <c r="K64" s="501"/>
      <c r="L64" s="501">
        <v>2</v>
      </c>
      <c r="M64" s="501">
        <v>1</v>
      </c>
      <c r="N64" s="501">
        <v>0</v>
      </c>
      <c r="O64" s="502">
        <f t="shared" si="14"/>
        <v>5</v>
      </c>
      <c r="P64" s="503">
        <f t="shared" si="15"/>
        <v>0.4</v>
      </c>
      <c r="Q64" s="504">
        <f t="shared" si="16"/>
        <v>0.35200000000000004</v>
      </c>
      <c r="R64" s="505"/>
      <c r="S64" s="506">
        <f t="shared" si="17"/>
        <v>15.340909090909092</v>
      </c>
      <c r="T64" s="467" t="str">
        <f t="shared" si="7"/>
        <v/>
      </c>
      <c r="U64" s="468" t="str">
        <f t="shared" si="8"/>
        <v/>
      </c>
      <c r="V64" s="468">
        <f t="shared" si="9"/>
        <v>184106.25</v>
      </c>
    </row>
    <row r="65" spans="1:22" ht="15.75" customHeight="1">
      <c r="A65" s="60">
        <v>55</v>
      </c>
      <c r="B65" s="496" t="s">
        <v>4399</v>
      </c>
      <c r="C65" s="497"/>
      <c r="D65" s="497">
        <f>'Input Data Shift A'!AI61+'Input Data Shift B'!AI61</f>
        <v>5759</v>
      </c>
      <c r="E65" s="496"/>
      <c r="F65" s="498">
        <v>2.7</v>
      </c>
      <c r="G65" s="499">
        <v>5.4</v>
      </c>
      <c r="H65" s="500">
        <v>0.88</v>
      </c>
      <c r="I65" s="500">
        <v>1</v>
      </c>
      <c r="J65" s="501">
        <v>2</v>
      </c>
      <c r="K65" s="501"/>
      <c r="L65" s="501">
        <v>2</v>
      </c>
      <c r="M65" s="501">
        <v>1</v>
      </c>
      <c r="N65" s="501">
        <v>0</v>
      </c>
      <c r="O65" s="502">
        <f t="shared" si="14"/>
        <v>5</v>
      </c>
      <c r="P65" s="503">
        <f t="shared" si="15"/>
        <v>0.4</v>
      </c>
      <c r="Q65" s="504">
        <f t="shared" si="16"/>
        <v>0.35200000000000004</v>
      </c>
      <c r="R65" s="505"/>
      <c r="S65" s="506">
        <f t="shared" si="17"/>
        <v>15.340909090909092</v>
      </c>
      <c r="T65" s="467" t="str">
        <f t="shared" si="7"/>
        <v/>
      </c>
      <c r="U65" s="468" t="str">
        <f t="shared" si="8"/>
        <v/>
      </c>
      <c r="V65" s="468">
        <f t="shared" si="9"/>
        <v>88348.295454545456</v>
      </c>
    </row>
    <row r="66" spans="1:22" ht="15.75" customHeight="1">
      <c r="A66" s="60">
        <v>56</v>
      </c>
      <c r="B66" s="496" t="s">
        <v>4393</v>
      </c>
      <c r="C66" s="497"/>
      <c r="D66" s="497">
        <f>'Input Data Shift A'!AI62+'Input Data Shift B'!AI62</f>
        <v>3011</v>
      </c>
      <c r="E66" s="496"/>
      <c r="F66" s="498">
        <v>2.7</v>
      </c>
      <c r="G66" s="499">
        <v>5.4</v>
      </c>
      <c r="H66" s="500">
        <v>0.88</v>
      </c>
      <c r="I66" s="500">
        <v>1</v>
      </c>
      <c r="J66" s="501">
        <v>2</v>
      </c>
      <c r="K66" s="501"/>
      <c r="L66" s="501">
        <v>2</v>
      </c>
      <c r="M66" s="501">
        <v>1</v>
      </c>
      <c r="N66" s="501">
        <v>0</v>
      </c>
      <c r="O66" s="502">
        <f t="shared" si="14"/>
        <v>5</v>
      </c>
      <c r="P66" s="503">
        <f t="shared" si="15"/>
        <v>0.4</v>
      </c>
      <c r="Q66" s="504">
        <f t="shared" si="16"/>
        <v>0.35200000000000004</v>
      </c>
      <c r="R66" s="505"/>
      <c r="S66" s="506">
        <f t="shared" si="17"/>
        <v>15.340909090909092</v>
      </c>
      <c r="T66" s="467" t="str">
        <f t="shared" si="7"/>
        <v/>
      </c>
      <c r="U66" s="468" t="str">
        <f t="shared" si="8"/>
        <v/>
      </c>
      <c r="V66" s="468">
        <f t="shared" si="9"/>
        <v>46191.477272727272</v>
      </c>
    </row>
    <row r="67" spans="1:22" ht="15.75" customHeight="1">
      <c r="A67" s="60">
        <v>57</v>
      </c>
      <c r="B67" s="496" t="s">
        <v>4394</v>
      </c>
      <c r="C67" s="497"/>
      <c r="D67" s="497">
        <f>'Input Data Shift A'!AI63+'Input Data Shift B'!AI63</f>
        <v>0</v>
      </c>
      <c r="E67" s="496"/>
      <c r="F67" s="498">
        <v>2.7</v>
      </c>
      <c r="G67" s="499">
        <v>5.4</v>
      </c>
      <c r="H67" s="500">
        <v>0.88</v>
      </c>
      <c r="I67" s="500">
        <v>1</v>
      </c>
      <c r="J67" s="501">
        <v>2</v>
      </c>
      <c r="K67" s="501"/>
      <c r="L67" s="501">
        <v>2</v>
      </c>
      <c r="M67" s="501">
        <v>1</v>
      </c>
      <c r="N67" s="501">
        <v>0</v>
      </c>
      <c r="O67" s="502">
        <f t="shared" si="14"/>
        <v>5</v>
      </c>
      <c r="P67" s="503">
        <f t="shared" si="15"/>
        <v>0.4</v>
      </c>
      <c r="Q67" s="504">
        <f t="shared" si="16"/>
        <v>0.35200000000000004</v>
      </c>
      <c r="R67" s="505"/>
      <c r="S67" s="506">
        <f t="shared" si="17"/>
        <v>15.340909090909092</v>
      </c>
      <c r="T67" s="467" t="str">
        <f t="shared" si="7"/>
        <v/>
      </c>
      <c r="U67" s="468" t="str">
        <f t="shared" si="8"/>
        <v/>
      </c>
      <c r="V67" s="468" t="str">
        <f t="shared" si="9"/>
        <v/>
      </c>
    </row>
    <row r="68" spans="1:22" ht="15.75" customHeight="1">
      <c r="A68" s="60">
        <v>58</v>
      </c>
      <c r="B68" s="496" t="s">
        <v>4349</v>
      </c>
      <c r="C68" s="497"/>
      <c r="D68" s="497">
        <f>'Input Data Shift A'!AI64+'Input Data Shift B'!AI64</f>
        <v>1151</v>
      </c>
      <c r="E68" s="496"/>
      <c r="F68" s="498">
        <v>2.7</v>
      </c>
      <c r="G68" s="499">
        <v>5.4</v>
      </c>
      <c r="H68" s="500">
        <v>0.88</v>
      </c>
      <c r="I68" s="500">
        <v>1</v>
      </c>
      <c r="J68" s="501">
        <v>2</v>
      </c>
      <c r="K68" s="501"/>
      <c r="L68" s="501">
        <v>2</v>
      </c>
      <c r="M68" s="501">
        <v>1</v>
      </c>
      <c r="N68" s="501">
        <v>0</v>
      </c>
      <c r="O68" s="502">
        <f t="shared" si="14"/>
        <v>5</v>
      </c>
      <c r="P68" s="503">
        <f t="shared" si="15"/>
        <v>0.4</v>
      </c>
      <c r="Q68" s="504">
        <f t="shared" si="16"/>
        <v>0.35200000000000004</v>
      </c>
      <c r="R68" s="505"/>
      <c r="S68" s="506">
        <f t="shared" si="17"/>
        <v>15.340909090909092</v>
      </c>
      <c r="T68" s="467" t="str">
        <f t="shared" si="7"/>
        <v/>
      </c>
      <c r="U68" s="468" t="str">
        <f t="shared" si="8"/>
        <v/>
      </c>
      <c r="V68" s="468">
        <f t="shared" si="9"/>
        <v>17657.386363636364</v>
      </c>
    </row>
    <row r="69" spans="1:22" ht="15.75" customHeight="1">
      <c r="A69" s="60">
        <v>59</v>
      </c>
      <c r="B69" s="496" t="s">
        <v>4379</v>
      </c>
      <c r="C69" s="497"/>
      <c r="D69" s="497">
        <f>'Input Data Shift A'!AI65+'Input Data Shift B'!AI65</f>
        <v>10599</v>
      </c>
      <c r="E69" s="496"/>
      <c r="F69" s="498">
        <v>2.7</v>
      </c>
      <c r="G69" s="499">
        <v>5.4</v>
      </c>
      <c r="H69" s="500">
        <v>0.88</v>
      </c>
      <c r="I69" s="500">
        <v>1</v>
      </c>
      <c r="J69" s="501">
        <v>2</v>
      </c>
      <c r="K69" s="501"/>
      <c r="L69" s="501">
        <v>2</v>
      </c>
      <c r="M69" s="501">
        <v>1</v>
      </c>
      <c r="N69" s="501">
        <v>0</v>
      </c>
      <c r="O69" s="502">
        <f t="shared" si="14"/>
        <v>5</v>
      </c>
      <c r="P69" s="503">
        <f t="shared" si="15"/>
        <v>0.4</v>
      </c>
      <c r="Q69" s="504">
        <f t="shared" si="16"/>
        <v>0.35200000000000004</v>
      </c>
      <c r="R69" s="505"/>
      <c r="S69" s="506">
        <f t="shared" si="17"/>
        <v>15.340909090909092</v>
      </c>
      <c r="T69" s="467" t="str">
        <f t="shared" si="7"/>
        <v/>
      </c>
      <c r="U69" s="468" t="str">
        <f t="shared" si="8"/>
        <v/>
      </c>
      <c r="V69" s="468">
        <f t="shared" si="9"/>
        <v>162598.29545454547</v>
      </c>
    </row>
    <row r="70" spans="1:22" ht="15.75" customHeight="1">
      <c r="A70" s="60">
        <v>60</v>
      </c>
      <c r="B70" s="496" t="s">
        <v>4350</v>
      </c>
      <c r="C70" s="497"/>
      <c r="D70" s="497">
        <f>'Input Data Shift A'!AI66+'Input Data Shift B'!AI66</f>
        <v>1488</v>
      </c>
      <c r="E70" s="496"/>
      <c r="F70" s="498">
        <v>2.7</v>
      </c>
      <c r="G70" s="499">
        <v>5.4</v>
      </c>
      <c r="H70" s="500">
        <v>0.88</v>
      </c>
      <c r="I70" s="500">
        <v>1</v>
      </c>
      <c r="J70" s="501">
        <v>2</v>
      </c>
      <c r="K70" s="501"/>
      <c r="L70" s="501">
        <v>2</v>
      </c>
      <c r="M70" s="501">
        <v>1</v>
      </c>
      <c r="N70" s="501">
        <v>0</v>
      </c>
      <c r="O70" s="502">
        <f t="shared" si="14"/>
        <v>5</v>
      </c>
      <c r="P70" s="503">
        <f t="shared" si="15"/>
        <v>0.4</v>
      </c>
      <c r="Q70" s="504">
        <f t="shared" si="16"/>
        <v>0.35200000000000004</v>
      </c>
      <c r="R70" s="505"/>
      <c r="S70" s="506">
        <f t="shared" si="17"/>
        <v>15.340909090909092</v>
      </c>
      <c r="T70" s="467" t="str">
        <f t="shared" si="7"/>
        <v/>
      </c>
      <c r="U70" s="468" t="str">
        <f t="shared" si="8"/>
        <v/>
      </c>
      <c r="V70" s="468">
        <f t="shared" si="9"/>
        <v>22827.272727272728</v>
      </c>
    </row>
    <row r="71" spans="1:22" ht="15.75" customHeight="1">
      <c r="A71" s="60">
        <v>61</v>
      </c>
      <c r="B71" s="508" t="s">
        <v>4380</v>
      </c>
      <c r="C71" s="509"/>
      <c r="D71" s="509">
        <f>'Input Data Shift A'!AI67+'Input Data Shift B'!AI67</f>
        <v>13629</v>
      </c>
      <c r="E71" s="508"/>
      <c r="F71" s="510">
        <v>2.7</v>
      </c>
      <c r="G71" s="520">
        <v>5.4</v>
      </c>
      <c r="H71" s="512">
        <v>0.88</v>
      </c>
      <c r="I71" s="512">
        <v>1</v>
      </c>
      <c r="J71" s="511">
        <v>2</v>
      </c>
      <c r="K71" s="511"/>
      <c r="L71" s="511">
        <v>2</v>
      </c>
      <c r="M71" s="511">
        <v>1</v>
      </c>
      <c r="N71" s="511">
        <v>0</v>
      </c>
      <c r="O71" s="513">
        <f t="shared" si="14"/>
        <v>5</v>
      </c>
      <c r="P71" s="514">
        <f t="shared" si="15"/>
        <v>0.4</v>
      </c>
      <c r="Q71" s="515">
        <f t="shared" si="16"/>
        <v>0.35200000000000004</v>
      </c>
      <c r="R71" s="516"/>
      <c r="S71" s="506">
        <f t="shared" si="17"/>
        <v>15.340909090909092</v>
      </c>
      <c r="T71" s="472" t="str">
        <f t="shared" si="7"/>
        <v/>
      </c>
      <c r="U71" s="473" t="str">
        <f t="shared" si="8"/>
        <v/>
      </c>
      <c r="V71" s="473">
        <f t="shared" si="9"/>
        <v>209081.25</v>
      </c>
    </row>
    <row r="72" spans="1:22" ht="15.75" customHeight="1">
      <c r="A72" s="60">
        <v>62</v>
      </c>
      <c r="B72" s="496" t="s">
        <v>4351</v>
      </c>
      <c r="C72" s="497"/>
      <c r="D72" s="497">
        <f>'Input Data Shift A'!AI68+'Input Data Shift B'!AI68</f>
        <v>0</v>
      </c>
      <c r="E72" s="496"/>
      <c r="F72" s="510">
        <v>2.7</v>
      </c>
      <c r="G72" s="520">
        <v>5.4</v>
      </c>
      <c r="H72" s="512">
        <v>0.88</v>
      </c>
      <c r="I72" s="512">
        <v>1</v>
      </c>
      <c r="J72" s="511">
        <v>2</v>
      </c>
      <c r="K72" s="511"/>
      <c r="L72" s="511">
        <v>2</v>
      </c>
      <c r="M72" s="511">
        <v>1</v>
      </c>
      <c r="N72" s="511">
        <v>0</v>
      </c>
      <c r="O72" s="502">
        <f t="shared" si="14"/>
        <v>5</v>
      </c>
      <c r="P72" s="503">
        <f t="shared" si="15"/>
        <v>0.4</v>
      </c>
      <c r="Q72" s="504">
        <f t="shared" si="16"/>
        <v>0.35200000000000004</v>
      </c>
      <c r="R72" s="505"/>
      <c r="S72" s="506">
        <f t="shared" si="17"/>
        <v>15.340909090909092</v>
      </c>
      <c r="T72" s="467" t="str">
        <f t="shared" si="7"/>
        <v/>
      </c>
      <c r="U72" s="468" t="str">
        <f t="shared" si="8"/>
        <v/>
      </c>
      <c r="V72" s="468" t="str">
        <f t="shared" si="9"/>
        <v/>
      </c>
    </row>
    <row r="73" spans="1:22" ht="15.75" customHeight="1">
      <c r="A73" s="60">
        <v>63</v>
      </c>
      <c r="B73" s="496" t="s">
        <v>4381</v>
      </c>
      <c r="C73" s="497"/>
      <c r="D73" s="497">
        <f>'Input Data Shift A'!AI69+'Input Data Shift B'!AI69</f>
        <v>4629</v>
      </c>
      <c r="E73" s="496"/>
      <c r="F73" s="510">
        <v>2.7</v>
      </c>
      <c r="G73" s="520">
        <v>5.4</v>
      </c>
      <c r="H73" s="512">
        <v>0.88</v>
      </c>
      <c r="I73" s="512">
        <v>1</v>
      </c>
      <c r="J73" s="511">
        <v>2</v>
      </c>
      <c r="K73" s="511"/>
      <c r="L73" s="511">
        <v>2</v>
      </c>
      <c r="M73" s="511">
        <v>1</v>
      </c>
      <c r="N73" s="511">
        <v>0</v>
      </c>
      <c r="O73" s="502">
        <f t="shared" si="14"/>
        <v>5</v>
      </c>
      <c r="P73" s="503">
        <f t="shared" si="15"/>
        <v>0.4</v>
      </c>
      <c r="Q73" s="504">
        <f t="shared" si="16"/>
        <v>0.35200000000000004</v>
      </c>
      <c r="R73" s="505"/>
      <c r="S73" s="506">
        <f t="shared" si="17"/>
        <v>15.340909090909092</v>
      </c>
      <c r="T73" s="467" t="str">
        <f t="shared" si="7"/>
        <v/>
      </c>
      <c r="U73" s="468" t="str">
        <f t="shared" si="8"/>
        <v/>
      </c>
      <c r="V73" s="468">
        <f t="shared" si="9"/>
        <v>71013.068181818191</v>
      </c>
    </row>
    <row r="74" spans="1:22" ht="15.75" customHeight="1">
      <c r="A74" s="60">
        <v>64</v>
      </c>
      <c r="B74" s="496" t="s">
        <v>4352</v>
      </c>
      <c r="C74" s="497"/>
      <c r="D74" s="497">
        <f>'Input Data Shift A'!AI70+'Input Data Shift B'!AI70</f>
        <v>0</v>
      </c>
      <c r="E74" s="496"/>
      <c r="F74" s="510">
        <v>2.7</v>
      </c>
      <c r="G74" s="520">
        <v>5.4</v>
      </c>
      <c r="H74" s="512">
        <v>0.88</v>
      </c>
      <c r="I74" s="512">
        <v>1</v>
      </c>
      <c r="J74" s="511">
        <v>2</v>
      </c>
      <c r="K74" s="511"/>
      <c r="L74" s="511">
        <v>2</v>
      </c>
      <c r="M74" s="511">
        <v>1</v>
      </c>
      <c r="N74" s="511">
        <v>0</v>
      </c>
      <c r="O74" s="502">
        <f t="shared" si="14"/>
        <v>5</v>
      </c>
      <c r="P74" s="503">
        <f t="shared" si="15"/>
        <v>0.4</v>
      </c>
      <c r="Q74" s="504">
        <f t="shared" si="16"/>
        <v>0.35200000000000004</v>
      </c>
      <c r="R74" s="505"/>
      <c r="S74" s="506">
        <f t="shared" si="17"/>
        <v>15.340909090909092</v>
      </c>
      <c r="T74" s="467" t="str">
        <f t="shared" si="7"/>
        <v/>
      </c>
      <c r="U74" s="468" t="str">
        <f t="shared" si="8"/>
        <v/>
      </c>
      <c r="V74" s="468" t="str">
        <f t="shared" si="9"/>
        <v/>
      </c>
    </row>
    <row r="75" spans="1:22" ht="15.75" customHeight="1">
      <c r="A75" s="60">
        <v>65</v>
      </c>
      <c r="B75" s="496" t="s">
        <v>4385</v>
      </c>
      <c r="C75" s="497"/>
      <c r="D75" s="497">
        <f>'Input Data Shift A'!AI71+'Input Data Shift B'!AI71</f>
        <v>10926</v>
      </c>
      <c r="E75" s="496"/>
      <c r="F75" s="510">
        <v>2.7</v>
      </c>
      <c r="G75" s="520">
        <v>5.4</v>
      </c>
      <c r="H75" s="512">
        <v>0.88</v>
      </c>
      <c r="I75" s="512">
        <v>1</v>
      </c>
      <c r="J75" s="511">
        <v>2</v>
      </c>
      <c r="K75" s="511"/>
      <c r="L75" s="511">
        <v>2</v>
      </c>
      <c r="M75" s="511">
        <v>1</v>
      </c>
      <c r="N75" s="511">
        <v>0</v>
      </c>
      <c r="O75" s="502">
        <f t="shared" si="14"/>
        <v>5</v>
      </c>
      <c r="P75" s="503">
        <f t="shared" si="15"/>
        <v>0.4</v>
      </c>
      <c r="Q75" s="504">
        <f t="shared" si="16"/>
        <v>0.35200000000000004</v>
      </c>
      <c r="R75" s="505"/>
      <c r="S75" s="506">
        <f t="shared" si="17"/>
        <v>15.340909090909092</v>
      </c>
      <c r="T75" s="467" t="str">
        <f t="shared" si="7"/>
        <v/>
      </c>
      <c r="U75" s="468" t="str">
        <f t="shared" si="8"/>
        <v/>
      </c>
      <c r="V75" s="468">
        <f t="shared" si="9"/>
        <v>167614.77272727274</v>
      </c>
    </row>
    <row r="76" spans="1:22" ht="15.75" customHeight="1">
      <c r="A76" s="60">
        <v>66</v>
      </c>
      <c r="B76" s="496" t="s">
        <v>4353</v>
      </c>
      <c r="C76" s="497"/>
      <c r="D76" s="497">
        <f>'Input Data Shift A'!AI72+'Input Data Shift B'!AI72</f>
        <v>0</v>
      </c>
      <c r="E76" s="496"/>
      <c r="F76" s="510">
        <v>2.7</v>
      </c>
      <c r="G76" s="520">
        <v>5.4</v>
      </c>
      <c r="H76" s="512">
        <v>0.88</v>
      </c>
      <c r="I76" s="512">
        <v>1</v>
      </c>
      <c r="J76" s="511">
        <v>2</v>
      </c>
      <c r="K76" s="511"/>
      <c r="L76" s="511">
        <v>2</v>
      </c>
      <c r="M76" s="511">
        <v>1</v>
      </c>
      <c r="N76" s="511">
        <v>0</v>
      </c>
      <c r="O76" s="502">
        <f t="shared" si="14"/>
        <v>5</v>
      </c>
      <c r="P76" s="503">
        <f t="shared" si="15"/>
        <v>0.4</v>
      </c>
      <c r="Q76" s="504">
        <f t="shared" si="16"/>
        <v>0.35200000000000004</v>
      </c>
      <c r="R76" s="505"/>
      <c r="S76" s="506">
        <f t="shared" si="17"/>
        <v>15.340909090909092</v>
      </c>
      <c r="T76" s="467" t="str">
        <f t="shared" si="7"/>
        <v/>
      </c>
      <c r="U76" s="468" t="str">
        <f t="shared" si="8"/>
        <v/>
      </c>
      <c r="V76" s="468" t="str">
        <f t="shared" si="9"/>
        <v/>
      </c>
    </row>
    <row r="77" spans="1:22" ht="15.75" customHeight="1">
      <c r="A77" s="60">
        <v>67</v>
      </c>
      <c r="B77" s="496" t="s">
        <v>4405</v>
      </c>
      <c r="C77" s="497"/>
      <c r="D77" s="497">
        <f>'Input Data Shift A'!AI73+'Input Data Shift B'!AI73</f>
        <v>0</v>
      </c>
      <c r="E77" s="496"/>
      <c r="F77" s="510">
        <v>2.7</v>
      </c>
      <c r="G77" s="520">
        <v>5.4</v>
      </c>
      <c r="H77" s="512">
        <v>0.88</v>
      </c>
      <c r="I77" s="512">
        <v>1</v>
      </c>
      <c r="J77" s="511">
        <v>2</v>
      </c>
      <c r="K77" s="511"/>
      <c r="L77" s="511">
        <v>2</v>
      </c>
      <c r="M77" s="511">
        <v>1</v>
      </c>
      <c r="N77" s="511">
        <v>0</v>
      </c>
      <c r="O77" s="502">
        <f t="shared" si="14"/>
        <v>5</v>
      </c>
      <c r="P77" s="503">
        <f t="shared" si="15"/>
        <v>0.4</v>
      </c>
      <c r="Q77" s="504">
        <f t="shared" si="16"/>
        <v>0.35200000000000004</v>
      </c>
      <c r="R77" s="505"/>
      <c r="S77" s="506">
        <f t="shared" si="17"/>
        <v>15.340909090909092</v>
      </c>
      <c r="T77" s="467" t="str">
        <f t="shared" si="7"/>
        <v/>
      </c>
      <c r="U77" s="468" t="str">
        <f t="shared" si="8"/>
        <v/>
      </c>
      <c r="V77" s="468" t="str">
        <f t="shared" si="9"/>
        <v/>
      </c>
    </row>
    <row r="78" spans="1:22" ht="15.75" customHeight="1">
      <c r="A78" s="60">
        <v>68</v>
      </c>
      <c r="B78" s="496" t="s">
        <v>4354</v>
      </c>
      <c r="C78" s="497"/>
      <c r="D78" s="497">
        <f>'Input Data Shift A'!AI74+'Input Data Shift B'!AI74</f>
        <v>0</v>
      </c>
      <c r="E78" s="496"/>
      <c r="F78" s="510">
        <v>2.7</v>
      </c>
      <c r="G78" s="520">
        <v>5.4</v>
      </c>
      <c r="H78" s="512">
        <v>0.88</v>
      </c>
      <c r="I78" s="512">
        <v>1</v>
      </c>
      <c r="J78" s="511">
        <v>2</v>
      </c>
      <c r="K78" s="511"/>
      <c r="L78" s="511">
        <v>2</v>
      </c>
      <c r="M78" s="511">
        <v>1</v>
      </c>
      <c r="N78" s="511">
        <v>0</v>
      </c>
      <c r="O78" s="502">
        <f t="shared" si="14"/>
        <v>5</v>
      </c>
      <c r="P78" s="503">
        <f t="shared" si="15"/>
        <v>0.4</v>
      </c>
      <c r="Q78" s="504">
        <f t="shared" si="16"/>
        <v>0.35200000000000004</v>
      </c>
      <c r="R78" s="505"/>
      <c r="S78" s="506">
        <f t="shared" si="17"/>
        <v>15.340909090909092</v>
      </c>
      <c r="T78" s="467" t="str">
        <f t="shared" si="7"/>
        <v/>
      </c>
      <c r="U78" s="468" t="str">
        <f t="shared" si="8"/>
        <v/>
      </c>
      <c r="V78" s="468" t="str">
        <f t="shared" si="9"/>
        <v/>
      </c>
    </row>
    <row r="79" spans="1:22" ht="15.75" customHeight="1">
      <c r="A79" s="60">
        <v>69</v>
      </c>
      <c r="B79" s="496" t="s">
        <v>4355</v>
      </c>
      <c r="C79" s="497"/>
      <c r="D79" s="497">
        <f>'Input Data Shift A'!AI75+'Input Data Shift B'!AI75</f>
        <v>0</v>
      </c>
      <c r="E79" s="496"/>
      <c r="F79" s="510">
        <v>2.7</v>
      </c>
      <c r="G79" s="520">
        <v>5.4</v>
      </c>
      <c r="H79" s="512">
        <v>0.88</v>
      </c>
      <c r="I79" s="512">
        <v>1</v>
      </c>
      <c r="J79" s="511">
        <v>2</v>
      </c>
      <c r="K79" s="511"/>
      <c r="L79" s="511">
        <v>2</v>
      </c>
      <c r="M79" s="511">
        <v>1</v>
      </c>
      <c r="N79" s="511">
        <v>0</v>
      </c>
      <c r="O79" s="502">
        <f t="shared" si="14"/>
        <v>5</v>
      </c>
      <c r="P79" s="503">
        <f t="shared" si="15"/>
        <v>0.4</v>
      </c>
      <c r="Q79" s="504">
        <f t="shared" si="16"/>
        <v>0.35200000000000004</v>
      </c>
      <c r="R79" s="505"/>
      <c r="S79" s="506">
        <f t="shared" si="17"/>
        <v>15.340909090909092</v>
      </c>
      <c r="T79" s="467" t="str">
        <f t="shared" si="7"/>
        <v/>
      </c>
      <c r="U79" s="468" t="str">
        <f t="shared" si="8"/>
        <v/>
      </c>
      <c r="V79" s="468" t="str">
        <f t="shared" si="9"/>
        <v/>
      </c>
    </row>
    <row r="80" spans="1:22" ht="15.75" customHeight="1">
      <c r="A80" s="60">
        <v>70</v>
      </c>
      <c r="B80" s="508" t="s">
        <v>4356</v>
      </c>
      <c r="C80" s="509"/>
      <c r="D80" s="497">
        <f>'Input Data Shift A'!AI76+'Input Data Shift B'!AI76</f>
        <v>0</v>
      </c>
      <c r="E80" s="508"/>
      <c r="F80" s="510">
        <v>2.7</v>
      </c>
      <c r="G80" s="511">
        <v>5.4</v>
      </c>
      <c r="H80" s="512">
        <v>0.88</v>
      </c>
      <c r="I80" s="512">
        <v>1</v>
      </c>
      <c r="J80" s="511">
        <v>2</v>
      </c>
      <c r="K80" s="511"/>
      <c r="L80" s="511">
        <v>2</v>
      </c>
      <c r="M80" s="511">
        <v>1</v>
      </c>
      <c r="N80" s="511">
        <v>0</v>
      </c>
      <c r="O80" s="513">
        <f t="shared" si="14"/>
        <v>5</v>
      </c>
      <c r="P80" s="514">
        <f t="shared" si="15"/>
        <v>0.4</v>
      </c>
      <c r="Q80" s="515">
        <f t="shared" si="16"/>
        <v>0.35200000000000004</v>
      </c>
      <c r="R80" s="516"/>
      <c r="S80" s="506">
        <f t="shared" si="17"/>
        <v>15.340909090909092</v>
      </c>
      <c r="T80" s="472" t="str">
        <f t="shared" ref="T80:T101" si="18">IF(R80&gt;0,S80/R80,"")</f>
        <v/>
      </c>
      <c r="U80" s="473" t="str">
        <f t="shared" ref="U80:U101" si="19">IF(C80&gt;0,C80*S80/3600,"")</f>
        <v/>
      </c>
      <c r="V80" s="473" t="str">
        <f t="shared" ref="V80:V101" si="20">IF(D80&gt;0,D80*S80,"")</f>
        <v/>
      </c>
    </row>
    <row r="81" spans="1:22" ht="15.75" customHeight="1">
      <c r="A81" s="60">
        <v>71</v>
      </c>
      <c r="B81" s="496" t="s">
        <v>4357</v>
      </c>
      <c r="C81" s="497"/>
      <c r="D81" s="497">
        <f>'Input Data Shift A'!AI77+'Input Data Shift B'!AI77</f>
        <v>0</v>
      </c>
      <c r="E81" s="496"/>
      <c r="F81" s="498">
        <v>2.7</v>
      </c>
      <c r="G81" s="499">
        <v>5.4</v>
      </c>
      <c r="H81" s="500">
        <v>0.88</v>
      </c>
      <c r="I81" s="500">
        <v>1</v>
      </c>
      <c r="J81" s="501">
        <v>2</v>
      </c>
      <c r="K81" s="501"/>
      <c r="L81" s="501">
        <v>2</v>
      </c>
      <c r="M81" s="501">
        <v>1</v>
      </c>
      <c r="N81" s="501">
        <v>0</v>
      </c>
      <c r="O81" s="502">
        <f t="shared" si="14"/>
        <v>5</v>
      </c>
      <c r="P81" s="503">
        <f t="shared" si="15"/>
        <v>0.4</v>
      </c>
      <c r="Q81" s="504">
        <f t="shared" si="16"/>
        <v>0.35200000000000004</v>
      </c>
      <c r="R81" s="505"/>
      <c r="S81" s="506">
        <f t="shared" si="17"/>
        <v>15.340909090909092</v>
      </c>
      <c r="T81" s="467" t="str">
        <f t="shared" si="18"/>
        <v/>
      </c>
      <c r="U81" s="468" t="str">
        <f t="shared" si="19"/>
        <v/>
      </c>
      <c r="V81" s="468" t="str">
        <f t="shared" si="20"/>
        <v/>
      </c>
    </row>
    <row r="82" spans="1:22" ht="15.75" customHeight="1">
      <c r="A82" s="60">
        <v>72</v>
      </c>
      <c r="B82" s="496" t="s">
        <v>4358</v>
      </c>
      <c r="C82" s="497"/>
      <c r="D82" s="497">
        <f>'Input Data Shift A'!AI78+'Input Data Shift B'!AI78</f>
        <v>138</v>
      </c>
      <c r="E82" s="496"/>
      <c r="F82" s="498">
        <v>2.7</v>
      </c>
      <c r="G82" s="501">
        <v>5.4</v>
      </c>
      <c r="H82" s="500">
        <v>0.88</v>
      </c>
      <c r="I82" s="500">
        <v>1</v>
      </c>
      <c r="J82" s="501">
        <v>2</v>
      </c>
      <c r="K82" s="501"/>
      <c r="L82" s="501">
        <v>2</v>
      </c>
      <c r="M82" s="501">
        <v>1</v>
      </c>
      <c r="N82" s="501">
        <v>0</v>
      </c>
      <c r="O82" s="502">
        <f t="shared" si="14"/>
        <v>5</v>
      </c>
      <c r="P82" s="503">
        <f t="shared" si="15"/>
        <v>0.4</v>
      </c>
      <c r="Q82" s="504">
        <f t="shared" si="16"/>
        <v>0.35200000000000004</v>
      </c>
      <c r="R82" s="505"/>
      <c r="S82" s="506">
        <f t="shared" si="17"/>
        <v>15.340909090909092</v>
      </c>
      <c r="T82" s="467" t="str">
        <f t="shared" si="18"/>
        <v/>
      </c>
      <c r="U82" s="468" t="str">
        <f t="shared" si="19"/>
        <v/>
      </c>
      <c r="V82" s="468">
        <f t="shared" si="20"/>
        <v>2117.0454545454545</v>
      </c>
    </row>
    <row r="83" spans="1:22" ht="15.75" customHeight="1">
      <c r="A83" s="60">
        <v>73</v>
      </c>
      <c r="B83" s="496" t="s">
        <v>4359</v>
      </c>
      <c r="C83" s="497"/>
      <c r="D83" s="497">
        <f>'Input Data Shift A'!AI79+'Input Data Shift B'!AI79</f>
        <v>15160</v>
      </c>
      <c r="E83" s="496"/>
      <c r="F83" s="498">
        <v>2.7</v>
      </c>
      <c r="G83" s="501">
        <v>5.4</v>
      </c>
      <c r="H83" s="500">
        <v>0.88</v>
      </c>
      <c r="I83" s="500">
        <v>1</v>
      </c>
      <c r="J83" s="501">
        <v>2</v>
      </c>
      <c r="K83" s="501"/>
      <c r="L83" s="501">
        <v>2</v>
      </c>
      <c r="M83" s="501">
        <v>1</v>
      </c>
      <c r="N83" s="501">
        <v>0</v>
      </c>
      <c r="O83" s="502">
        <f t="shared" si="14"/>
        <v>5</v>
      </c>
      <c r="P83" s="503">
        <f t="shared" si="15"/>
        <v>0.4</v>
      </c>
      <c r="Q83" s="504">
        <f t="shared" si="16"/>
        <v>0.35200000000000004</v>
      </c>
      <c r="R83" s="505"/>
      <c r="S83" s="506">
        <f t="shared" si="17"/>
        <v>15.340909090909092</v>
      </c>
      <c r="T83" s="467" t="str">
        <f t="shared" si="18"/>
        <v/>
      </c>
      <c r="U83" s="468" t="str">
        <f t="shared" si="19"/>
        <v/>
      </c>
      <c r="V83" s="468">
        <f t="shared" si="20"/>
        <v>232568.18181818182</v>
      </c>
    </row>
    <row r="84" spans="1:22" ht="15.75" customHeight="1">
      <c r="A84" s="60">
        <v>74</v>
      </c>
      <c r="B84" s="496" t="s">
        <v>4360</v>
      </c>
      <c r="C84" s="497"/>
      <c r="D84" s="497">
        <f>'Input Data Shift A'!AI80+'Input Data Shift B'!AI80</f>
        <v>1175</v>
      </c>
      <c r="E84" s="496"/>
      <c r="F84" s="498">
        <v>2.7</v>
      </c>
      <c r="G84" s="501">
        <v>5.4</v>
      </c>
      <c r="H84" s="500">
        <v>0.88</v>
      </c>
      <c r="I84" s="500">
        <v>1</v>
      </c>
      <c r="J84" s="501">
        <v>2</v>
      </c>
      <c r="K84" s="501"/>
      <c r="L84" s="501">
        <v>2</v>
      </c>
      <c r="M84" s="501">
        <v>1</v>
      </c>
      <c r="N84" s="501">
        <v>0</v>
      </c>
      <c r="O84" s="502">
        <f t="shared" si="14"/>
        <v>5</v>
      </c>
      <c r="P84" s="503">
        <f t="shared" si="15"/>
        <v>0.4</v>
      </c>
      <c r="Q84" s="504">
        <f t="shared" si="16"/>
        <v>0.35200000000000004</v>
      </c>
      <c r="R84" s="505"/>
      <c r="S84" s="506">
        <f t="shared" si="17"/>
        <v>15.340909090909092</v>
      </c>
      <c r="T84" s="467" t="str">
        <f t="shared" si="18"/>
        <v/>
      </c>
      <c r="U84" s="468" t="str">
        <f t="shared" si="19"/>
        <v/>
      </c>
      <c r="V84" s="468">
        <f t="shared" si="20"/>
        <v>18025.568181818184</v>
      </c>
    </row>
    <row r="85" spans="1:22" ht="15.75" customHeight="1">
      <c r="A85" s="60">
        <v>75</v>
      </c>
      <c r="B85" s="496" t="s">
        <v>4391</v>
      </c>
      <c r="C85" s="497"/>
      <c r="D85" s="497">
        <f>'Input Data Shift A'!AI81+'Input Data Shift B'!AI81</f>
        <v>11431</v>
      </c>
      <c r="E85" s="496"/>
      <c r="F85" s="498">
        <v>2.7</v>
      </c>
      <c r="G85" s="501">
        <v>5.4</v>
      </c>
      <c r="H85" s="500">
        <v>0.88</v>
      </c>
      <c r="I85" s="500">
        <v>1</v>
      </c>
      <c r="J85" s="501">
        <v>2</v>
      </c>
      <c r="K85" s="501"/>
      <c r="L85" s="501">
        <v>2</v>
      </c>
      <c r="M85" s="501">
        <v>1</v>
      </c>
      <c r="N85" s="501">
        <v>0</v>
      </c>
      <c r="O85" s="502">
        <f t="shared" si="14"/>
        <v>5</v>
      </c>
      <c r="P85" s="503">
        <f t="shared" si="15"/>
        <v>0.4</v>
      </c>
      <c r="Q85" s="504">
        <f t="shared" si="16"/>
        <v>0.35200000000000004</v>
      </c>
      <c r="R85" s="505"/>
      <c r="S85" s="506">
        <f t="shared" si="17"/>
        <v>15.340909090909092</v>
      </c>
      <c r="T85" s="467" t="str">
        <f t="shared" si="18"/>
        <v/>
      </c>
      <c r="U85" s="468" t="str">
        <f t="shared" si="19"/>
        <v/>
      </c>
      <c r="V85" s="468">
        <f t="shared" si="20"/>
        <v>175361.93181818182</v>
      </c>
    </row>
    <row r="86" spans="1:22" ht="15.75" customHeight="1">
      <c r="A86" s="60">
        <v>76</v>
      </c>
      <c r="B86" s="496" t="s">
        <v>4361</v>
      </c>
      <c r="C86" s="497"/>
      <c r="D86" s="497">
        <f>'Input Data Shift A'!AI82+'Input Data Shift B'!AI82</f>
        <v>0</v>
      </c>
      <c r="E86" s="496"/>
      <c r="F86" s="498">
        <v>2.7</v>
      </c>
      <c r="G86" s="501">
        <v>5.4</v>
      </c>
      <c r="H86" s="500">
        <v>0.88</v>
      </c>
      <c r="I86" s="500">
        <v>1</v>
      </c>
      <c r="J86" s="501">
        <v>2</v>
      </c>
      <c r="K86" s="501"/>
      <c r="L86" s="501">
        <v>2</v>
      </c>
      <c r="M86" s="501">
        <v>1</v>
      </c>
      <c r="N86" s="501">
        <v>0</v>
      </c>
      <c r="O86" s="502">
        <f t="shared" si="14"/>
        <v>5</v>
      </c>
      <c r="P86" s="503">
        <f t="shared" si="15"/>
        <v>0.4</v>
      </c>
      <c r="Q86" s="504">
        <f t="shared" si="16"/>
        <v>0.35200000000000004</v>
      </c>
      <c r="R86" s="505"/>
      <c r="S86" s="506">
        <f t="shared" si="17"/>
        <v>15.340909090909092</v>
      </c>
      <c r="T86" s="467" t="str">
        <f t="shared" si="18"/>
        <v/>
      </c>
      <c r="U86" s="468" t="str">
        <f t="shared" si="19"/>
        <v/>
      </c>
      <c r="V86" s="468" t="str">
        <f t="shared" si="20"/>
        <v/>
      </c>
    </row>
    <row r="87" spans="1:22" ht="15.75" customHeight="1">
      <c r="A87" s="60">
        <v>77</v>
      </c>
      <c r="B87" s="496" t="s">
        <v>4398</v>
      </c>
      <c r="C87" s="497"/>
      <c r="D87" s="497">
        <f>'Input Data Shift A'!AI83+'Input Data Shift B'!AI83</f>
        <v>8167</v>
      </c>
      <c r="E87" s="496"/>
      <c r="F87" s="498">
        <v>2.7</v>
      </c>
      <c r="G87" s="501">
        <v>5.4</v>
      </c>
      <c r="H87" s="500">
        <v>0.88</v>
      </c>
      <c r="I87" s="500">
        <v>1</v>
      </c>
      <c r="J87" s="501">
        <v>2</v>
      </c>
      <c r="K87" s="501"/>
      <c r="L87" s="501">
        <v>2</v>
      </c>
      <c r="M87" s="501">
        <v>1</v>
      </c>
      <c r="N87" s="501">
        <v>0</v>
      </c>
      <c r="O87" s="502">
        <f t="shared" si="14"/>
        <v>5</v>
      </c>
      <c r="P87" s="503">
        <f t="shared" si="15"/>
        <v>0.4</v>
      </c>
      <c r="Q87" s="504">
        <f t="shared" si="16"/>
        <v>0.35200000000000004</v>
      </c>
      <c r="R87" s="505"/>
      <c r="S87" s="506">
        <f t="shared" si="17"/>
        <v>15.340909090909092</v>
      </c>
      <c r="T87" s="467" t="str">
        <f t="shared" si="18"/>
        <v/>
      </c>
      <c r="U87" s="468" t="str">
        <f t="shared" si="19"/>
        <v/>
      </c>
      <c r="V87" s="468">
        <f t="shared" si="20"/>
        <v>125289.20454545456</v>
      </c>
    </row>
    <row r="88" spans="1:22" ht="15.75" customHeight="1">
      <c r="A88" s="60">
        <v>78</v>
      </c>
      <c r="B88" s="496" t="s">
        <v>4362</v>
      </c>
      <c r="C88" s="497"/>
      <c r="D88" s="497">
        <f>'Input Data Shift A'!AI84+'Input Data Shift B'!AI84</f>
        <v>0</v>
      </c>
      <c r="E88" s="496"/>
      <c r="F88" s="498">
        <v>2.7</v>
      </c>
      <c r="G88" s="501">
        <v>5.4</v>
      </c>
      <c r="H88" s="500">
        <v>0.88</v>
      </c>
      <c r="I88" s="500">
        <v>1</v>
      </c>
      <c r="J88" s="501">
        <v>2</v>
      </c>
      <c r="K88" s="501"/>
      <c r="L88" s="501">
        <v>2</v>
      </c>
      <c r="M88" s="501">
        <v>1</v>
      </c>
      <c r="N88" s="501">
        <v>0</v>
      </c>
      <c r="O88" s="502">
        <f t="shared" si="14"/>
        <v>5</v>
      </c>
      <c r="P88" s="503">
        <f t="shared" si="15"/>
        <v>0.4</v>
      </c>
      <c r="Q88" s="504">
        <f t="shared" si="16"/>
        <v>0.35200000000000004</v>
      </c>
      <c r="R88" s="505"/>
      <c r="S88" s="506">
        <f t="shared" si="17"/>
        <v>15.340909090909092</v>
      </c>
      <c r="T88" s="467" t="str">
        <f t="shared" si="18"/>
        <v/>
      </c>
      <c r="U88" s="468" t="str">
        <f t="shared" si="19"/>
        <v/>
      </c>
      <c r="V88" s="468" t="str">
        <f t="shared" si="20"/>
        <v/>
      </c>
    </row>
    <row r="89" spans="1:22" ht="15.75" customHeight="1">
      <c r="A89" s="60">
        <v>79</v>
      </c>
      <c r="B89" s="496" t="s">
        <v>4389</v>
      </c>
      <c r="C89" s="507"/>
      <c r="D89" s="497">
        <f>'Input Data Shift A'!AI85+'Input Data Shift B'!AI85</f>
        <v>6735</v>
      </c>
      <c r="E89" s="496"/>
      <c r="F89" s="498">
        <v>2.7</v>
      </c>
      <c r="G89" s="501">
        <v>5.4</v>
      </c>
      <c r="H89" s="500">
        <v>0.88</v>
      </c>
      <c r="I89" s="500">
        <v>1</v>
      </c>
      <c r="J89" s="501">
        <v>2</v>
      </c>
      <c r="K89" s="501"/>
      <c r="L89" s="501">
        <v>2</v>
      </c>
      <c r="M89" s="501">
        <v>1</v>
      </c>
      <c r="N89" s="501">
        <v>0</v>
      </c>
      <c r="O89" s="502">
        <f t="shared" si="14"/>
        <v>5</v>
      </c>
      <c r="P89" s="503">
        <f t="shared" si="15"/>
        <v>0.4</v>
      </c>
      <c r="Q89" s="504">
        <f t="shared" si="16"/>
        <v>0.35200000000000004</v>
      </c>
      <c r="R89" s="505"/>
      <c r="S89" s="506">
        <f t="shared" si="17"/>
        <v>15.340909090909092</v>
      </c>
      <c r="T89" s="467" t="str">
        <f t="shared" si="18"/>
        <v/>
      </c>
      <c r="U89" s="468" t="str">
        <f t="shared" si="19"/>
        <v/>
      </c>
      <c r="V89" s="468">
        <f t="shared" si="20"/>
        <v>103321.02272727274</v>
      </c>
    </row>
    <row r="90" spans="1:22" ht="15.75" customHeight="1">
      <c r="A90" s="60">
        <v>80</v>
      </c>
      <c r="B90" s="508" t="s">
        <v>4363</v>
      </c>
      <c r="C90" s="509"/>
      <c r="D90" s="497">
        <f>'Input Data Shift A'!AI86+'Input Data Shift B'!AI86</f>
        <v>0</v>
      </c>
      <c r="E90" s="508"/>
      <c r="F90" s="510">
        <v>2.7</v>
      </c>
      <c r="G90" s="511">
        <v>5.4</v>
      </c>
      <c r="H90" s="512">
        <v>0.88</v>
      </c>
      <c r="I90" s="512">
        <v>1</v>
      </c>
      <c r="J90" s="511">
        <v>2</v>
      </c>
      <c r="K90" s="511"/>
      <c r="L90" s="511">
        <v>2</v>
      </c>
      <c r="M90" s="511">
        <v>1</v>
      </c>
      <c r="N90" s="511">
        <v>0</v>
      </c>
      <c r="O90" s="513">
        <f t="shared" si="14"/>
        <v>5</v>
      </c>
      <c r="P90" s="514">
        <f t="shared" si="15"/>
        <v>0.4</v>
      </c>
      <c r="Q90" s="515">
        <f t="shared" si="16"/>
        <v>0.35200000000000004</v>
      </c>
      <c r="R90" s="516"/>
      <c r="S90" s="506">
        <f t="shared" si="17"/>
        <v>15.340909090909092</v>
      </c>
      <c r="T90" s="472" t="str">
        <f t="shared" si="18"/>
        <v/>
      </c>
      <c r="U90" s="473" t="str">
        <f t="shared" si="19"/>
        <v/>
      </c>
      <c r="V90" s="473" t="str">
        <f t="shared" si="20"/>
        <v/>
      </c>
    </row>
    <row r="91" spans="1:22" ht="15.75" customHeight="1">
      <c r="A91" s="60">
        <v>81</v>
      </c>
      <c r="B91" s="496" t="s">
        <v>4371</v>
      </c>
      <c r="C91" s="497"/>
      <c r="D91" s="497">
        <f>'Input Data Shift A'!AI87+'Input Data Shift B'!AI87</f>
        <v>8157</v>
      </c>
      <c r="E91" s="496"/>
      <c r="F91" s="498">
        <v>2.7</v>
      </c>
      <c r="G91" s="501">
        <v>5.4</v>
      </c>
      <c r="H91" s="500">
        <v>0.88</v>
      </c>
      <c r="I91" s="500">
        <v>1</v>
      </c>
      <c r="J91" s="501">
        <v>2</v>
      </c>
      <c r="K91" s="501"/>
      <c r="L91" s="501">
        <v>2</v>
      </c>
      <c r="M91" s="501">
        <v>1</v>
      </c>
      <c r="N91" s="501">
        <v>0</v>
      </c>
      <c r="O91" s="502">
        <f t="shared" si="14"/>
        <v>5</v>
      </c>
      <c r="P91" s="503">
        <f t="shared" si="15"/>
        <v>0.4</v>
      </c>
      <c r="Q91" s="504">
        <f t="shared" si="16"/>
        <v>0.35200000000000004</v>
      </c>
      <c r="R91" s="505"/>
      <c r="S91" s="506">
        <f t="shared" si="17"/>
        <v>15.340909090909092</v>
      </c>
      <c r="T91" s="467" t="str">
        <f t="shared" si="18"/>
        <v/>
      </c>
      <c r="U91" s="468" t="str">
        <f t="shared" si="19"/>
        <v/>
      </c>
      <c r="V91" s="468">
        <f t="shared" si="20"/>
        <v>125135.79545454546</v>
      </c>
    </row>
    <row r="92" spans="1:22" ht="15.75" customHeight="1">
      <c r="A92" s="60">
        <v>82</v>
      </c>
      <c r="B92" s="496" t="s">
        <v>4364</v>
      </c>
      <c r="C92" s="497"/>
      <c r="D92" s="497">
        <f>'Input Data Shift A'!AI88+'Input Data Shift B'!AI88</f>
        <v>0</v>
      </c>
      <c r="E92" s="496"/>
      <c r="F92" s="498">
        <v>2.7</v>
      </c>
      <c r="G92" s="501">
        <v>5.4</v>
      </c>
      <c r="H92" s="500">
        <v>0.88</v>
      </c>
      <c r="I92" s="500">
        <v>1</v>
      </c>
      <c r="J92" s="501">
        <v>2</v>
      </c>
      <c r="K92" s="501"/>
      <c r="L92" s="501">
        <v>2</v>
      </c>
      <c r="M92" s="501">
        <v>1</v>
      </c>
      <c r="N92" s="501">
        <v>0</v>
      </c>
      <c r="O92" s="502">
        <f t="shared" si="14"/>
        <v>5</v>
      </c>
      <c r="P92" s="503">
        <f t="shared" si="15"/>
        <v>0.4</v>
      </c>
      <c r="Q92" s="504">
        <f t="shared" si="16"/>
        <v>0.35200000000000004</v>
      </c>
      <c r="R92" s="505"/>
      <c r="S92" s="506">
        <f t="shared" si="17"/>
        <v>15.340909090909092</v>
      </c>
      <c r="T92" s="467" t="str">
        <f t="shared" si="18"/>
        <v/>
      </c>
      <c r="U92" s="468" t="str">
        <f t="shared" si="19"/>
        <v/>
      </c>
      <c r="V92" s="468" t="str">
        <f t="shared" si="20"/>
        <v/>
      </c>
    </row>
    <row r="93" spans="1:22" ht="15.75" customHeight="1">
      <c r="A93" s="60">
        <v>83</v>
      </c>
      <c r="B93" s="496" t="s">
        <v>4372</v>
      </c>
      <c r="C93" s="497"/>
      <c r="D93" s="497">
        <f>'Input Data Shift A'!AI89+'Input Data Shift B'!AI89</f>
        <v>8161</v>
      </c>
      <c r="E93" s="496"/>
      <c r="F93" s="498">
        <v>2.7</v>
      </c>
      <c r="G93" s="501">
        <v>5.4</v>
      </c>
      <c r="H93" s="500">
        <v>0.88</v>
      </c>
      <c r="I93" s="500">
        <v>1</v>
      </c>
      <c r="J93" s="501">
        <v>2</v>
      </c>
      <c r="K93" s="501"/>
      <c r="L93" s="501">
        <v>2</v>
      </c>
      <c r="M93" s="501">
        <v>1</v>
      </c>
      <c r="N93" s="501">
        <v>0</v>
      </c>
      <c r="O93" s="502">
        <f t="shared" si="14"/>
        <v>5</v>
      </c>
      <c r="P93" s="503">
        <f t="shared" si="15"/>
        <v>0.4</v>
      </c>
      <c r="Q93" s="504">
        <f t="shared" si="16"/>
        <v>0.35200000000000004</v>
      </c>
      <c r="R93" s="505"/>
      <c r="S93" s="506">
        <f t="shared" si="17"/>
        <v>15.340909090909092</v>
      </c>
      <c r="T93" s="467" t="str">
        <f t="shared" si="18"/>
        <v/>
      </c>
      <c r="U93" s="468" t="str">
        <f t="shared" si="19"/>
        <v/>
      </c>
      <c r="V93" s="468">
        <f t="shared" si="20"/>
        <v>125197.1590909091</v>
      </c>
    </row>
    <row r="94" spans="1:22" ht="15.75" customHeight="1">
      <c r="A94" s="60">
        <v>84</v>
      </c>
      <c r="B94" s="496" t="s">
        <v>4365</v>
      </c>
      <c r="C94" s="497"/>
      <c r="D94" s="497">
        <f>'Input Data Shift A'!AI90+'Input Data Shift B'!AI90</f>
        <v>0</v>
      </c>
      <c r="E94" s="496"/>
      <c r="F94" s="498">
        <v>2.7</v>
      </c>
      <c r="G94" s="501">
        <v>5.4</v>
      </c>
      <c r="H94" s="500">
        <v>0.88</v>
      </c>
      <c r="I94" s="500">
        <v>1</v>
      </c>
      <c r="J94" s="501">
        <v>2</v>
      </c>
      <c r="K94" s="501"/>
      <c r="L94" s="501">
        <v>2</v>
      </c>
      <c r="M94" s="501">
        <v>1</v>
      </c>
      <c r="N94" s="501">
        <v>0</v>
      </c>
      <c r="O94" s="502">
        <f t="shared" si="14"/>
        <v>5</v>
      </c>
      <c r="P94" s="503">
        <f t="shared" si="15"/>
        <v>0.4</v>
      </c>
      <c r="Q94" s="504">
        <f t="shared" si="16"/>
        <v>0.35200000000000004</v>
      </c>
      <c r="R94" s="505"/>
      <c r="S94" s="506">
        <f t="shared" si="17"/>
        <v>15.340909090909092</v>
      </c>
      <c r="T94" s="467" t="str">
        <f t="shared" si="18"/>
        <v/>
      </c>
      <c r="U94" s="468" t="str">
        <f t="shared" si="19"/>
        <v/>
      </c>
      <c r="V94" s="468" t="str">
        <f t="shared" si="20"/>
        <v/>
      </c>
    </row>
    <row r="95" spans="1:22" ht="15.75" customHeight="1">
      <c r="A95" s="60">
        <v>85</v>
      </c>
      <c r="B95" s="496" t="s">
        <v>4366</v>
      </c>
      <c r="C95" s="497"/>
      <c r="D95" s="497">
        <f>'Input Data Shift A'!AI91+'Input Data Shift B'!AI91</f>
        <v>0</v>
      </c>
      <c r="E95" s="496"/>
      <c r="F95" s="498">
        <v>2.7</v>
      </c>
      <c r="G95" s="501">
        <v>5.4</v>
      </c>
      <c r="H95" s="500">
        <v>0.88</v>
      </c>
      <c r="I95" s="500">
        <v>1</v>
      </c>
      <c r="J95" s="501">
        <v>2</v>
      </c>
      <c r="K95" s="501"/>
      <c r="L95" s="501">
        <v>2</v>
      </c>
      <c r="M95" s="501">
        <v>1</v>
      </c>
      <c r="N95" s="501">
        <v>0</v>
      </c>
      <c r="O95" s="502">
        <f t="shared" si="14"/>
        <v>5</v>
      </c>
      <c r="P95" s="503">
        <f t="shared" si="15"/>
        <v>0.4</v>
      </c>
      <c r="Q95" s="504">
        <f t="shared" si="16"/>
        <v>0.35200000000000004</v>
      </c>
      <c r="R95" s="505"/>
      <c r="S95" s="506">
        <f t="shared" si="17"/>
        <v>15.340909090909092</v>
      </c>
      <c r="T95" s="467" t="str">
        <f t="shared" si="18"/>
        <v/>
      </c>
      <c r="U95" s="468" t="str">
        <f t="shared" si="19"/>
        <v/>
      </c>
      <c r="V95" s="468" t="str">
        <f t="shared" si="20"/>
        <v/>
      </c>
    </row>
    <row r="96" spans="1:22" ht="15.75" customHeight="1">
      <c r="A96" s="60">
        <v>86</v>
      </c>
      <c r="B96" s="496" t="s">
        <v>4367</v>
      </c>
      <c r="C96" s="497"/>
      <c r="D96" s="497">
        <f>'Input Data Shift A'!AI92+'Input Data Shift B'!AI92</f>
        <v>0</v>
      </c>
      <c r="E96" s="496"/>
      <c r="F96" s="498">
        <v>2.7</v>
      </c>
      <c r="G96" s="501">
        <v>5.4</v>
      </c>
      <c r="H96" s="500">
        <v>0.88</v>
      </c>
      <c r="I96" s="500">
        <v>1</v>
      </c>
      <c r="J96" s="501">
        <v>2</v>
      </c>
      <c r="K96" s="501"/>
      <c r="L96" s="501">
        <v>2</v>
      </c>
      <c r="M96" s="501">
        <v>1</v>
      </c>
      <c r="N96" s="501">
        <v>0</v>
      </c>
      <c r="O96" s="502">
        <f t="shared" si="14"/>
        <v>5</v>
      </c>
      <c r="P96" s="503">
        <f t="shared" si="15"/>
        <v>0.4</v>
      </c>
      <c r="Q96" s="504">
        <f t="shared" si="16"/>
        <v>0.35200000000000004</v>
      </c>
      <c r="R96" s="505"/>
      <c r="S96" s="506">
        <f t="shared" si="17"/>
        <v>15.340909090909092</v>
      </c>
      <c r="T96" s="467" t="str">
        <f t="shared" si="18"/>
        <v/>
      </c>
      <c r="U96" s="468" t="str">
        <f t="shared" si="19"/>
        <v/>
      </c>
      <c r="V96" s="468" t="str">
        <f t="shared" si="20"/>
        <v/>
      </c>
    </row>
    <row r="97" spans="1:22" ht="15.75" customHeight="1">
      <c r="A97" s="60">
        <v>87</v>
      </c>
      <c r="B97" s="496" t="s">
        <v>4397</v>
      </c>
      <c r="C97" s="497"/>
      <c r="D97" s="497">
        <f>'Input Data Shift A'!AI93+'Input Data Shift B'!AI93</f>
        <v>0</v>
      </c>
      <c r="E97" s="496"/>
      <c r="F97" s="498">
        <v>2.7</v>
      </c>
      <c r="G97" s="501">
        <v>5.4</v>
      </c>
      <c r="H97" s="500">
        <v>0.88</v>
      </c>
      <c r="I97" s="500">
        <v>1</v>
      </c>
      <c r="J97" s="501">
        <v>2</v>
      </c>
      <c r="K97" s="501"/>
      <c r="L97" s="501">
        <v>2</v>
      </c>
      <c r="M97" s="501">
        <v>1</v>
      </c>
      <c r="N97" s="501">
        <v>0</v>
      </c>
      <c r="O97" s="502">
        <f t="shared" si="14"/>
        <v>5</v>
      </c>
      <c r="P97" s="503">
        <f t="shared" si="15"/>
        <v>0.4</v>
      </c>
      <c r="Q97" s="504">
        <f t="shared" si="16"/>
        <v>0.35200000000000004</v>
      </c>
      <c r="R97" s="505"/>
      <c r="S97" s="506">
        <f t="shared" si="17"/>
        <v>15.340909090909092</v>
      </c>
      <c r="T97" s="467" t="str">
        <f t="shared" si="18"/>
        <v/>
      </c>
      <c r="U97" s="468" t="str">
        <f t="shared" si="19"/>
        <v/>
      </c>
      <c r="V97" s="468" t="str">
        <f t="shared" si="20"/>
        <v/>
      </c>
    </row>
    <row r="98" spans="1:22" ht="15.75" customHeight="1">
      <c r="A98" s="60">
        <v>88</v>
      </c>
      <c r="B98" s="496" t="s">
        <v>4368</v>
      </c>
      <c r="C98" s="497"/>
      <c r="D98" s="497">
        <f>'Input Data Shift A'!AI94+'Input Data Shift B'!AI94</f>
        <v>0</v>
      </c>
      <c r="E98" s="496"/>
      <c r="F98" s="498">
        <v>2.7</v>
      </c>
      <c r="G98" s="501">
        <v>5.4</v>
      </c>
      <c r="H98" s="500">
        <v>0.88</v>
      </c>
      <c r="I98" s="500">
        <v>1</v>
      </c>
      <c r="J98" s="501">
        <v>2</v>
      </c>
      <c r="K98" s="501"/>
      <c r="L98" s="501">
        <v>2</v>
      </c>
      <c r="M98" s="501">
        <v>1</v>
      </c>
      <c r="N98" s="501">
        <v>0</v>
      </c>
      <c r="O98" s="502">
        <f t="shared" si="14"/>
        <v>5</v>
      </c>
      <c r="P98" s="503">
        <f t="shared" si="15"/>
        <v>0.4</v>
      </c>
      <c r="Q98" s="504">
        <f t="shared" si="16"/>
        <v>0.35200000000000004</v>
      </c>
      <c r="R98" s="505"/>
      <c r="S98" s="506">
        <f t="shared" si="17"/>
        <v>15.340909090909092</v>
      </c>
      <c r="T98" s="467" t="str">
        <f t="shared" si="18"/>
        <v/>
      </c>
      <c r="U98" s="468" t="str">
        <f t="shared" si="19"/>
        <v/>
      </c>
      <c r="V98" s="468" t="str">
        <f t="shared" si="20"/>
        <v/>
      </c>
    </row>
    <row r="99" spans="1:22" ht="15.75" customHeight="1">
      <c r="A99" s="60">
        <v>89</v>
      </c>
      <c r="B99" s="496" t="s">
        <v>4396</v>
      </c>
      <c r="C99" s="497"/>
      <c r="D99" s="497">
        <f>'Input Data Shift A'!AI95+'Input Data Shift B'!AI95</f>
        <v>1199</v>
      </c>
      <c r="E99" s="496"/>
      <c r="F99" s="498">
        <v>2.7</v>
      </c>
      <c r="G99" s="501">
        <v>5.4</v>
      </c>
      <c r="H99" s="500">
        <v>0.88</v>
      </c>
      <c r="I99" s="500">
        <v>1</v>
      </c>
      <c r="J99" s="501">
        <v>2</v>
      </c>
      <c r="K99" s="501"/>
      <c r="L99" s="501">
        <v>2</v>
      </c>
      <c r="M99" s="501">
        <v>1</v>
      </c>
      <c r="N99" s="501">
        <v>0</v>
      </c>
      <c r="O99" s="502">
        <f t="shared" si="14"/>
        <v>5</v>
      </c>
      <c r="P99" s="503">
        <f t="shared" si="15"/>
        <v>0.4</v>
      </c>
      <c r="Q99" s="504">
        <f t="shared" si="16"/>
        <v>0.35200000000000004</v>
      </c>
      <c r="R99" s="505"/>
      <c r="S99" s="506">
        <f t="shared" si="17"/>
        <v>15.340909090909092</v>
      </c>
      <c r="T99" s="467" t="str">
        <f t="shared" si="18"/>
        <v/>
      </c>
      <c r="U99" s="468" t="str">
        <f t="shared" si="19"/>
        <v/>
      </c>
      <c r="V99" s="468">
        <f t="shared" si="20"/>
        <v>18393.75</v>
      </c>
    </row>
    <row r="100" spans="1:22" ht="15.75" customHeight="1">
      <c r="A100" s="60">
        <v>90</v>
      </c>
      <c r="B100" s="508" t="s">
        <v>4369</v>
      </c>
      <c r="C100" s="509"/>
      <c r="D100" s="509">
        <f>'Input Data Shift A'!AI96+'Input Data Shift B'!AI96</f>
        <v>0</v>
      </c>
      <c r="E100" s="508"/>
      <c r="F100" s="510">
        <v>2.7</v>
      </c>
      <c r="G100" s="511">
        <v>5.4</v>
      </c>
      <c r="H100" s="512">
        <v>0.88</v>
      </c>
      <c r="I100" s="512">
        <v>1</v>
      </c>
      <c r="J100" s="511">
        <v>2</v>
      </c>
      <c r="K100" s="511"/>
      <c r="L100" s="511">
        <v>2</v>
      </c>
      <c r="M100" s="511">
        <v>1</v>
      </c>
      <c r="N100" s="511">
        <v>0</v>
      </c>
      <c r="O100" s="513">
        <f t="shared" si="14"/>
        <v>5</v>
      </c>
      <c r="P100" s="514">
        <f t="shared" si="15"/>
        <v>0.4</v>
      </c>
      <c r="Q100" s="515">
        <f t="shared" si="16"/>
        <v>0.35200000000000004</v>
      </c>
      <c r="R100" s="516"/>
      <c r="S100" s="506">
        <f t="shared" si="17"/>
        <v>15.340909090909092</v>
      </c>
      <c r="T100" s="472" t="str">
        <f t="shared" si="18"/>
        <v/>
      </c>
      <c r="U100" s="473" t="str">
        <f t="shared" si="19"/>
        <v/>
      </c>
      <c r="V100" s="473" t="str">
        <f t="shared" si="20"/>
        <v/>
      </c>
    </row>
    <row r="101" spans="1:22" ht="15.75" customHeight="1">
      <c r="A101" s="60">
        <v>91</v>
      </c>
      <c r="B101" s="496" t="s">
        <v>4373</v>
      </c>
      <c r="C101" s="497"/>
      <c r="D101" s="497">
        <f>'Input Data Shift A'!AI97+'Input Data Shift B'!AI97</f>
        <v>2645</v>
      </c>
      <c r="E101" s="496"/>
      <c r="F101" s="498">
        <v>2.7</v>
      </c>
      <c r="G101" s="501">
        <v>5.4</v>
      </c>
      <c r="H101" s="500">
        <v>0.88</v>
      </c>
      <c r="I101" s="500">
        <v>1</v>
      </c>
      <c r="J101" s="501">
        <v>2</v>
      </c>
      <c r="K101" s="501"/>
      <c r="L101" s="501">
        <v>2</v>
      </c>
      <c r="M101" s="501">
        <v>1</v>
      </c>
      <c r="N101" s="501">
        <v>0</v>
      </c>
      <c r="O101" s="502">
        <f t="shared" si="14"/>
        <v>5</v>
      </c>
      <c r="P101" s="503">
        <f t="shared" si="15"/>
        <v>0.4</v>
      </c>
      <c r="Q101" s="504">
        <f t="shared" si="16"/>
        <v>0.35200000000000004</v>
      </c>
      <c r="R101" s="505"/>
      <c r="S101" s="506">
        <f t="shared" si="17"/>
        <v>15.340909090909092</v>
      </c>
      <c r="T101" s="467" t="str">
        <f t="shared" si="18"/>
        <v/>
      </c>
      <c r="U101" s="468" t="str">
        <f t="shared" si="19"/>
        <v/>
      </c>
      <c r="V101" s="468">
        <f t="shared" si="20"/>
        <v>40576.704545454544</v>
      </c>
    </row>
    <row r="102" spans="1:22" ht="15.75" customHeight="1">
      <c r="A102" s="60">
        <v>92</v>
      </c>
      <c r="B102" s="496" t="s">
        <v>4370</v>
      </c>
      <c r="C102" s="497"/>
      <c r="D102" s="497">
        <f>'Input Data Shift A'!AI98+'Input Data Shift B'!AI98</f>
        <v>0</v>
      </c>
      <c r="E102" s="496"/>
      <c r="F102" s="498">
        <v>2.7</v>
      </c>
      <c r="G102" s="501">
        <v>5.4</v>
      </c>
      <c r="H102" s="500">
        <v>0.88</v>
      </c>
      <c r="I102" s="500">
        <v>1</v>
      </c>
      <c r="J102" s="501">
        <v>2</v>
      </c>
      <c r="K102" s="501"/>
      <c r="L102" s="501">
        <v>2</v>
      </c>
      <c r="M102" s="501">
        <v>1</v>
      </c>
      <c r="N102" s="501">
        <v>0</v>
      </c>
      <c r="O102" s="502">
        <f t="shared" si="14"/>
        <v>5</v>
      </c>
      <c r="P102" s="503">
        <f t="shared" si="15"/>
        <v>0.4</v>
      </c>
      <c r="Q102" s="504">
        <f t="shared" si="16"/>
        <v>0.35200000000000004</v>
      </c>
      <c r="R102" s="505"/>
      <c r="S102" s="506">
        <f t="shared" si="17"/>
        <v>15.340909090909092</v>
      </c>
      <c r="T102" s="467" t="str">
        <f t="shared" ref="T102:T133" si="21">IF(R102&gt;0,S102/R102,"")</f>
        <v/>
      </c>
      <c r="U102" s="468" t="str">
        <f t="shared" ref="U102:U133" si="22">IF(C102&gt;0,C102*S102/3600,"")</f>
        <v/>
      </c>
      <c r="V102" s="468" t="str">
        <f t="shared" ref="V102:V133" si="23">IF(D102&gt;0,D102*S102,"")</f>
        <v/>
      </c>
    </row>
    <row r="103" spans="1:22" ht="15.75" customHeight="1">
      <c r="A103" s="60">
        <v>93</v>
      </c>
      <c r="B103" s="496" t="s">
        <v>4402</v>
      </c>
      <c r="C103" s="497"/>
      <c r="D103" s="497">
        <f>'Input Data Shift A'!AI99+'Input Data Shift B'!AI99</f>
        <v>1210</v>
      </c>
      <c r="E103" s="496"/>
      <c r="F103" s="498">
        <v>2.7</v>
      </c>
      <c r="G103" s="501">
        <v>5.4</v>
      </c>
      <c r="H103" s="500">
        <v>0.88</v>
      </c>
      <c r="I103" s="500">
        <v>1</v>
      </c>
      <c r="J103" s="501">
        <v>2</v>
      </c>
      <c r="K103" s="501"/>
      <c r="L103" s="501">
        <v>2</v>
      </c>
      <c r="M103" s="501">
        <v>1</v>
      </c>
      <c r="N103" s="501">
        <v>0</v>
      </c>
      <c r="O103" s="502">
        <f t="shared" si="14"/>
        <v>5</v>
      </c>
      <c r="P103" s="503">
        <f t="shared" si="15"/>
        <v>0.4</v>
      </c>
      <c r="Q103" s="504">
        <f t="shared" si="16"/>
        <v>0.35200000000000004</v>
      </c>
      <c r="R103" s="505"/>
      <c r="S103" s="506">
        <f t="shared" si="17"/>
        <v>15.340909090909092</v>
      </c>
      <c r="T103" s="467" t="str">
        <f t="shared" si="21"/>
        <v/>
      </c>
      <c r="U103" s="468" t="str">
        <f t="shared" si="22"/>
        <v/>
      </c>
      <c r="V103" s="468">
        <f t="shared" si="23"/>
        <v>18562.5</v>
      </c>
    </row>
    <row r="104" spans="1:22" ht="15.75" customHeight="1">
      <c r="A104" s="60">
        <v>94</v>
      </c>
      <c r="B104" s="496" t="s">
        <v>4921</v>
      </c>
      <c r="C104" s="497"/>
      <c r="D104" s="497">
        <f>'Input Data Shift A'!AI100+'Input Data Shift B'!AI100</f>
        <v>18</v>
      </c>
      <c r="E104" s="496"/>
      <c r="F104" s="498">
        <v>2.7</v>
      </c>
      <c r="G104" s="501">
        <v>5.4</v>
      </c>
      <c r="H104" s="500">
        <v>0.88</v>
      </c>
      <c r="I104" s="500">
        <v>1</v>
      </c>
      <c r="J104" s="501">
        <v>2</v>
      </c>
      <c r="K104" s="501"/>
      <c r="L104" s="501">
        <v>2</v>
      </c>
      <c r="M104" s="501">
        <v>1</v>
      </c>
      <c r="N104" s="501">
        <v>0</v>
      </c>
      <c r="O104" s="502">
        <f t="shared" si="14"/>
        <v>5</v>
      </c>
      <c r="P104" s="503">
        <f t="shared" si="15"/>
        <v>0.4</v>
      </c>
      <c r="Q104" s="504">
        <f t="shared" si="16"/>
        <v>0.35200000000000004</v>
      </c>
      <c r="R104" s="505"/>
      <c r="S104" s="506">
        <f t="shared" si="17"/>
        <v>15.340909090909092</v>
      </c>
      <c r="T104" s="467" t="str">
        <f t="shared" si="21"/>
        <v/>
      </c>
      <c r="U104" s="468" t="str">
        <f t="shared" si="22"/>
        <v/>
      </c>
      <c r="V104" s="468">
        <f t="shared" si="23"/>
        <v>276.13636363636363</v>
      </c>
    </row>
    <row r="105" spans="1:22" ht="15.75" customHeight="1">
      <c r="A105" s="60">
        <v>95</v>
      </c>
      <c r="B105" s="496" t="s">
        <v>4922</v>
      </c>
      <c r="C105" s="497"/>
      <c r="D105" s="497">
        <f>'Input Data Shift A'!AI101+'Input Data Shift B'!AI101</f>
        <v>16</v>
      </c>
      <c r="E105" s="496"/>
      <c r="F105" s="498">
        <v>2.7</v>
      </c>
      <c r="G105" s="501">
        <v>5.4</v>
      </c>
      <c r="H105" s="500">
        <v>0.88</v>
      </c>
      <c r="I105" s="500">
        <v>1</v>
      </c>
      <c r="J105" s="501">
        <v>2</v>
      </c>
      <c r="K105" s="501"/>
      <c r="L105" s="501">
        <v>2</v>
      </c>
      <c r="M105" s="501">
        <v>1</v>
      </c>
      <c r="N105" s="501">
        <v>0</v>
      </c>
      <c r="O105" s="502">
        <f t="shared" si="14"/>
        <v>5</v>
      </c>
      <c r="P105" s="503">
        <f t="shared" si="15"/>
        <v>0.4</v>
      </c>
      <c r="Q105" s="504">
        <f t="shared" si="16"/>
        <v>0.35200000000000004</v>
      </c>
      <c r="R105" s="505"/>
      <c r="S105" s="506">
        <f t="shared" si="17"/>
        <v>15.340909090909092</v>
      </c>
      <c r="T105" s="467" t="str">
        <f t="shared" si="21"/>
        <v/>
      </c>
      <c r="U105" s="468" t="str">
        <f t="shared" si="22"/>
        <v/>
      </c>
      <c r="V105" s="468">
        <f t="shared" si="23"/>
        <v>245.45454545454547</v>
      </c>
    </row>
    <row r="106" spans="1:22" ht="15.75" customHeight="1">
      <c r="A106" s="60">
        <v>96</v>
      </c>
      <c r="B106" s="64"/>
      <c r="C106" s="65"/>
      <c r="D106" s="65">
        <f>'Input Data Shift A'!AI102+'Input Data Shift B'!AI102</f>
        <v>0</v>
      </c>
      <c r="E106" s="64"/>
      <c r="F106" s="66"/>
      <c r="G106" s="69"/>
      <c r="H106" s="68"/>
      <c r="I106" s="68"/>
      <c r="J106" s="69"/>
      <c r="K106" s="69"/>
      <c r="L106" s="69"/>
      <c r="M106" s="69"/>
      <c r="N106" s="69"/>
      <c r="O106" s="463" t="str">
        <f t="shared" ref="O106:O133" si="24">IF(SUM(J106:N106)&gt;0,SUM(J106:N106),"")</f>
        <v/>
      </c>
      <c r="P106" s="464" t="str">
        <f t="shared" ref="P106:P133" si="25">IF(SUM(J106:N106)&gt;0,J106/O106,"")</f>
        <v/>
      </c>
      <c r="Q106" s="465" t="str">
        <f t="shared" ref="Q106:Q133" si="26">IF(H106&gt;0,H106*I106*P106,"")</f>
        <v/>
      </c>
      <c r="R106" s="81"/>
      <c r="S106" s="466" t="e">
        <f t="shared" ref="S106:S134" si="27">F106*O106/H106</f>
        <v>#VALUE!</v>
      </c>
      <c r="T106" s="467" t="str">
        <f t="shared" si="21"/>
        <v/>
      </c>
      <c r="U106" s="468" t="str">
        <f t="shared" si="22"/>
        <v/>
      </c>
      <c r="V106" s="468" t="str">
        <f t="shared" si="23"/>
        <v/>
      </c>
    </row>
    <row r="107" spans="1:22" ht="15.75" customHeight="1">
      <c r="A107" s="60">
        <v>97</v>
      </c>
      <c r="B107" s="64"/>
      <c r="C107" s="65"/>
      <c r="D107" s="65">
        <f>'Input Data Shift A'!AI103+'Input Data Shift B'!AI103</f>
        <v>0</v>
      </c>
      <c r="E107" s="64"/>
      <c r="F107" s="66"/>
      <c r="G107" s="69"/>
      <c r="H107" s="68"/>
      <c r="I107" s="68"/>
      <c r="J107" s="69"/>
      <c r="K107" s="69"/>
      <c r="L107" s="69"/>
      <c r="M107" s="69"/>
      <c r="N107" s="69"/>
      <c r="O107" s="463" t="str">
        <f t="shared" si="24"/>
        <v/>
      </c>
      <c r="P107" s="464" t="str">
        <f t="shared" si="25"/>
        <v/>
      </c>
      <c r="Q107" s="465" t="str">
        <f t="shared" si="26"/>
        <v/>
      </c>
      <c r="R107" s="81"/>
      <c r="S107" s="466" t="e">
        <f t="shared" si="27"/>
        <v>#VALUE!</v>
      </c>
      <c r="T107" s="467" t="str">
        <f t="shared" si="21"/>
        <v/>
      </c>
      <c r="U107" s="468" t="str">
        <f t="shared" si="22"/>
        <v/>
      </c>
      <c r="V107" s="468" t="str">
        <f t="shared" si="23"/>
        <v/>
      </c>
    </row>
    <row r="108" spans="1:22" ht="15.75" customHeight="1">
      <c r="A108" s="60">
        <v>98</v>
      </c>
      <c r="B108" s="64"/>
      <c r="C108" s="65"/>
      <c r="D108" s="65">
        <f>'Input Data Shift A'!AI104+'Input Data Shift B'!AI104</f>
        <v>0</v>
      </c>
      <c r="E108" s="64"/>
      <c r="F108" s="66"/>
      <c r="G108" s="69"/>
      <c r="H108" s="68"/>
      <c r="I108" s="68"/>
      <c r="J108" s="69"/>
      <c r="K108" s="69"/>
      <c r="L108" s="69"/>
      <c r="M108" s="69"/>
      <c r="N108" s="69"/>
      <c r="O108" s="463" t="str">
        <f t="shared" si="24"/>
        <v/>
      </c>
      <c r="P108" s="464" t="str">
        <f t="shared" si="25"/>
        <v/>
      </c>
      <c r="Q108" s="465" t="str">
        <f t="shared" si="26"/>
        <v/>
      </c>
      <c r="R108" s="81"/>
      <c r="S108" s="466" t="e">
        <f t="shared" si="27"/>
        <v>#VALUE!</v>
      </c>
      <c r="T108" s="467" t="str">
        <f t="shared" si="21"/>
        <v/>
      </c>
      <c r="U108" s="468" t="str">
        <f t="shared" si="22"/>
        <v/>
      </c>
      <c r="V108" s="468" t="str">
        <f t="shared" si="23"/>
        <v/>
      </c>
    </row>
    <row r="109" spans="1:22" ht="15.75" customHeight="1">
      <c r="A109" s="60">
        <v>99</v>
      </c>
      <c r="B109" s="64"/>
      <c r="C109" s="402"/>
      <c r="D109" s="65">
        <f>'Input Data Shift A'!AI105+'Input Data Shift B'!AI105</f>
        <v>0</v>
      </c>
      <c r="E109" s="403"/>
      <c r="F109" s="66"/>
      <c r="G109" s="69"/>
      <c r="H109" s="68"/>
      <c r="I109" s="68"/>
      <c r="J109" s="69"/>
      <c r="K109" s="69"/>
      <c r="L109" s="69"/>
      <c r="M109" s="69"/>
      <c r="N109" s="69"/>
      <c r="O109" s="463" t="str">
        <f t="shared" si="24"/>
        <v/>
      </c>
      <c r="P109" s="464" t="str">
        <f t="shared" si="25"/>
        <v/>
      </c>
      <c r="Q109" s="465" t="str">
        <f t="shared" si="26"/>
        <v/>
      </c>
      <c r="R109" s="81"/>
      <c r="S109" s="466" t="e">
        <f t="shared" si="27"/>
        <v>#VALUE!</v>
      </c>
      <c r="T109" s="467" t="str">
        <f t="shared" si="21"/>
        <v/>
      </c>
      <c r="U109" s="468" t="str">
        <f t="shared" si="22"/>
        <v/>
      </c>
      <c r="V109" s="468" t="str">
        <f t="shared" si="23"/>
        <v/>
      </c>
    </row>
    <row r="110" spans="1:22" ht="15.75" customHeight="1">
      <c r="A110" s="60">
        <v>100</v>
      </c>
      <c r="B110" s="64"/>
      <c r="C110" s="402"/>
      <c r="D110" s="65">
        <f>'Input Data Shift A'!AI106+'Input Data Shift B'!AI106</f>
        <v>0</v>
      </c>
      <c r="E110" s="403"/>
      <c r="F110" s="66"/>
      <c r="G110" s="69"/>
      <c r="H110" s="68"/>
      <c r="I110" s="68"/>
      <c r="J110" s="69"/>
      <c r="K110" s="69"/>
      <c r="L110" s="69"/>
      <c r="M110" s="69"/>
      <c r="N110" s="69"/>
      <c r="O110" s="463" t="str">
        <f>IF(SUM(J110:N110)&gt;0,SUM(J110:N110),"")</f>
        <v/>
      </c>
      <c r="P110" s="464" t="str">
        <f>IF(SUM(J110:N110)&gt;0,J110/O110,"")</f>
        <v/>
      </c>
      <c r="Q110" s="465" t="str">
        <f>IF(H110&gt;0,H110*I110*P110,"")</f>
        <v/>
      </c>
      <c r="R110" s="81"/>
      <c r="S110" s="466" t="e">
        <f>F110*O110/H110</f>
        <v>#VALUE!</v>
      </c>
      <c r="T110" s="467" t="str">
        <f>IF(R110&gt;0,S110/R110,"")</f>
        <v/>
      </c>
      <c r="U110" s="468" t="str">
        <f>IF(C110&gt;0,C110*S110/3600,"")</f>
        <v/>
      </c>
      <c r="V110" s="468" t="str">
        <f>IF(D110&gt;0,D110*S110,"")</f>
        <v/>
      </c>
    </row>
    <row r="111" spans="1:22" ht="15.75" customHeight="1">
      <c r="A111" s="60">
        <v>101</v>
      </c>
      <c r="B111" s="64"/>
      <c r="C111" s="402"/>
      <c r="D111" s="65">
        <f>'Input Data Shift A'!AI107+'Input Data Shift B'!AI107</f>
        <v>0</v>
      </c>
      <c r="E111" s="403"/>
      <c r="F111" s="66"/>
      <c r="G111" s="69"/>
      <c r="H111" s="68"/>
      <c r="I111" s="68"/>
      <c r="J111" s="69"/>
      <c r="K111" s="69"/>
      <c r="L111" s="69"/>
      <c r="M111" s="69"/>
      <c r="N111" s="69"/>
      <c r="O111" s="463" t="str">
        <f>IF(SUM(J111:N111)&gt;0,SUM(J111:N111),"")</f>
        <v/>
      </c>
      <c r="P111" s="464" t="str">
        <f>IF(SUM(J111:N111)&gt;0,J111/O111,"")</f>
        <v/>
      </c>
      <c r="Q111" s="465" t="str">
        <f>IF(H111&gt;0,H111*I111*P111,"")</f>
        <v/>
      </c>
      <c r="R111" s="81"/>
      <c r="S111" s="466" t="e">
        <f>F111*O111/H111</f>
        <v>#VALUE!</v>
      </c>
      <c r="T111" s="467" t="str">
        <f>IF(R111&gt;0,S111/R111,"")</f>
        <v/>
      </c>
      <c r="U111" s="468" t="str">
        <f>IF(C111&gt;0,C111*S111/3600,"")</f>
        <v/>
      </c>
      <c r="V111" s="468" t="str">
        <f>IF(D111&gt;0,D111*S111,"")</f>
        <v/>
      </c>
    </row>
    <row r="112" spans="1:22" ht="15.75" customHeight="1">
      <c r="A112" s="60">
        <v>102</v>
      </c>
      <c r="B112" s="64"/>
      <c r="C112" s="65"/>
      <c r="D112" s="65">
        <f>'Input Data Shift A'!AI108+'Input Data Shift B'!AI108</f>
        <v>0</v>
      </c>
      <c r="E112" s="64"/>
      <c r="F112" s="66"/>
      <c r="G112" s="69"/>
      <c r="H112" s="68"/>
      <c r="I112" s="68"/>
      <c r="J112" s="69"/>
      <c r="K112" s="69"/>
      <c r="L112" s="69"/>
      <c r="M112" s="69"/>
      <c r="N112" s="69"/>
      <c r="O112" s="463" t="str">
        <f t="shared" si="24"/>
        <v/>
      </c>
      <c r="P112" s="464" t="str">
        <f t="shared" si="25"/>
        <v/>
      </c>
      <c r="Q112" s="465" t="str">
        <f t="shared" si="26"/>
        <v/>
      </c>
      <c r="R112" s="81"/>
      <c r="S112" s="466" t="e">
        <f t="shared" si="27"/>
        <v>#VALUE!</v>
      </c>
      <c r="T112" s="467" t="str">
        <f t="shared" si="21"/>
        <v/>
      </c>
      <c r="U112" s="468" t="str">
        <f t="shared" si="22"/>
        <v/>
      </c>
      <c r="V112" s="468" t="str">
        <f t="shared" si="23"/>
        <v/>
      </c>
    </row>
    <row r="113" spans="1:22" ht="15.75" customHeight="1">
      <c r="A113" s="60">
        <v>103</v>
      </c>
      <c r="B113" s="64"/>
      <c r="C113" s="65"/>
      <c r="D113" s="65">
        <f>'Input Data Shift A'!AI109+'Input Data Shift B'!AI109</f>
        <v>0</v>
      </c>
      <c r="E113" s="64"/>
      <c r="F113" s="66"/>
      <c r="G113" s="69"/>
      <c r="H113" s="68"/>
      <c r="I113" s="68"/>
      <c r="J113" s="69"/>
      <c r="K113" s="69"/>
      <c r="L113" s="69"/>
      <c r="M113" s="69"/>
      <c r="N113" s="69"/>
      <c r="O113" s="463" t="str">
        <f t="shared" si="24"/>
        <v/>
      </c>
      <c r="P113" s="464" t="str">
        <f t="shared" si="25"/>
        <v/>
      </c>
      <c r="Q113" s="465" t="str">
        <f t="shared" si="26"/>
        <v/>
      </c>
      <c r="R113" s="81"/>
      <c r="S113" s="466" t="e">
        <f t="shared" si="27"/>
        <v>#VALUE!</v>
      </c>
      <c r="T113" s="467" t="str">
        <f t="shared" si="21"/>
        <v/>
      </c>
      <c r="U113" s="468" t="str">
        <f t="shared" si="22"/>
        <v/>
      </c>
      <c r="V113" s="468" t="str">
        <f t="shared" si="23"/>
        <v/>
      </c>
    </row>
    <row r="114" spans="1:22" ht="15.75" customHeight="1">
      <c r="A114" s="60">
        <v>104</v>
      </c>
      <c r="B114" s="64"/>
      <c r="C114" s="65"/>
      <c r="D114" s="65">
        <f>'Input Data Shift A'!AI110+'Input Data Shift B'!AI110</f>
        <v>0</v>
      </c>
      <c r="E114" s="64"/>
      <c r="F114" s="66"/>
      <c r="G114" s="69"/>
      <c r="H114" s="68"/>
      <c r="I114" s="68"/>
      <c r="J114" s="69"/>
      <c r="K114" s="69"/>
      <c r="L114" s="69"/>
      <c r="M114" s="69"/>
      <c r="N114" s="69"/>
      <c r="O114" s="463" t="str">
        <f t="shared" si="24"/>
        <v/>
      </c>
      <c r="P114" s="464" t="str">
        <f t="shared" si="25"/>
        <v/>
      </c>
      <c r="Q114" s="465" t="str">
        <f t="shared" si="26"/>
        <v/>
      </c>
      <c r="R114" s="81"/>
      <c r="S114" s="466" t="e">
        <f t="shared" si="27"/>
        <v>#VALUE!</v>
      </c>
      <c r="T114" s="467" t="str">
        <f t="shared" si="21"/>
        <v/>
      </c>
      <c r="U114" s="468" t="str">
        <f t="shared" si="22"/>
        <v/>
      </c>
      <c r="V114" s="468" t="str">
        <f t="shared" si="23"/>
        <v/>
      </c>
    </row>
    <row r="115" spans="1:22" ht="15.75" customHeight="1">
      <c r="A115" s="60">
        <v>105</v>
      </c>
      <c r="B115" s="64"/>
      <c r="C115" s="65"/>
      <c r="D115" s="65">
        <f>'Input Data Shift A'!AI111+'Input Data Shift B'!AI111</f>
        <v>0</v>
      </c>
      <c r="E115" s="64"/>
      <c r="F115" s="66"/>
      <c r="G115" s="69"/>
      <c r="H115" s="68"/>
      <c r="I115" s="68"/>
      <c r="J115" s="69"/>
      <c r="K115" s="69"/>
      <c r="L115" s="69"/>
      <c r="M115" s="69"/>
      <c r="N115" s="69"/>
      <c r="O115" s="463" t="str">
        <f t="shared" si="24"/>
        <v/>
      </c>
      <c r="P115" s="464" t="str">
        <f t="shared" si="25"/>
        <v/>
      </c>
      <c r="Q115" s="465" t="str">
        <f t="shared" si="26"/>
        <v/>
      </c>
      <c r="R115" s="81"/>
      <c r="S115" s="466" t="e">
        <f t="shared" si="27"/>
        <v>#VALUE!</v>
      </c>
      <c r="T115" s="467" t="str">
        <f t="shared" si="21"/>
        <v/>
      </c>
      <c r="U115" s="468" t="str">
        <f t="shared" si="22"/>
        <v/>
      </c>
      <c r="V115" s="468" t="str">
        <f t="shared" si="23"/>
        <v/>
      </c>
    </row>
    <row r="116" spans="1:22" ht="15.75" customHeight="1">
      <c r="A116" s="60">
        <v>106</v>
      </c>
      <c r="B116" s="64"/>
      <c r="C116" s="65"/>
      <c r="D116" s="65">
        <f>'Input Data Shift A'!AI112+'Input Data Shift B'!AI112</f>
        <v>0</v>
      </c>
      <c r="E116" s="64"/>
      <c r="F116" s="66"/>
      <c r="G116" s="69"/>
      <c r="H116" s="68"/>
      <c r="I116" s="68"/>
      <c r="J116" s="69"/>
      <c r="K116" s="69"/>
      <c r="L116" s="69"/>
      <c r="M116" s="69"/>
      <c r="N116" s="69"/>
      <c r="O116" s="463" t="str">
        <f t="shared" si="24"/>
        <v/>
      </c>
      <c r="P116" s="464" t="str">
        <f t="shared" si="25"/>
        <v/>
      </c>
      <c r="Q116" s="465" t="str">
        <f t="shared" si="26"/>
        <v/>
      </c>
      <c r="R116" s="81"/>
      <c r="S116" s="466" t="e">
        <f t="shared" si="27"/>
        <v>#VALUE!</v>
      </c>
      <c r="T116" s="467" t="str">
        <f t="shared" si="21"/>
        <v/>
      </c>
      <c r="U116" s="468" t="str">
        <f t="shared" si="22"/>
        <v/>
      </c>
      <c r="V116" s="468" t="str">
        <f t="shared" si="23"/>
        <v/>
      </c>
    </row>
    <row r="117" spans="1:22" ht="15.75" customHeight="1">
      <c r="A117" s="60">
        <v>107</v>
      </c>
      <c r="B117" s="64"/>
      <c r="C117" s="65"/>
      <c r="D117" s="65">
        <f>'Input Data Shift A'!AI113+'Input Data Shift B'!AI113</f>
        <v>0</v>
      </c>
      <c r="E117" s="64"/>
      <c r="F117" s="66"/>
      <c r="G117" s="69"/>
      <c r="H117" s="68"/>
      <c r="I117" s="68"/>
      <c r="J117" s="69"/>
      <c r="K117" s="69"/>
      <c r="L117" s="69"/>
      <c r="M117" s="69"/>
      <c r="N117" s="69"/>
      <c r="O117" s="463" t="str">
        <f t="shared" si="24"/>
        <v/>
      </c>
      <c r="P117" s="464" t="str">
        <f t="shared" si="25"/>
        <v/>
      </c>
      <c r="Q117" s="465" t="str">
        <f t="shared" si="26"/>
        <v/>
      </c>
      <c r="R117" s="81"/>
      <c r="S117" s="466" t="e">
        <f t="shared" si="27"/>
        <v>#VALUE!</v>
      </c>
      <c r="T117" s="467" t="str">
        <f t="shared" si="21"/>
        <v/>
      </c>
      <c r="U117" s="468" t="str">
        <f t="shared" si="22"/>
        <v/>
      </c>
      <c r="V117" s="468" t="str">
        <f t="shared" si="23"/>
        <v/>
      </c>
    </row>
    <row r="118" spans="1:22" ht="15.75" customHeight="1">
      <c r="A118" s="60">
        <v>108</v>
      </c>
      <c r="B118" s="64"/>
      <c r="C118" s="65"/>
      <c r="D118" s="65">
        <f>'Input Data Shift A'!AI114+'Input Data Shift B'!AI114</f>
        <v>0</v>
      </c>
      <c r="E118" s="64"/>
      <c r="F118" s="66"/>
      <c r="G118" s="69"/>
      <c r="H118" s="68"/>
      <c r="I118" s="68"/>
      <c r="J118" s="69"/>
      <c r="K118" s="69"/>
      <c r="L118" s="69"/>
      <c r="M118" s="69"/>
      <c r="N118" s="69"/>
      <c r="O118" s="463" t="str">
        <f t="shared" si="24"/>
        <v/>
      </c>
      <c r="P118" s="464" t="str">
        <f t="shared" si="25"/>
        <v/>
      </c>
      <c r="Q118" s="465" t="str">
        <f t="shared" si="26"/>
        <v/>
      </c>
      <c r="R118" s="81"/>
      <c r="S118" s="466" t="e">
        <f t="shared" si="27"/>
        <v>#VALUE!</v>
      </c>
      <c r="T118" s="467" t="str">
        <f t="shared" si="21"/>
        <v/>
      </c>
      <c r="U118" s="468" t="str">
        <f t="shared" si="22"/>
        <v/>
      </c>
      <c r="V118" s="468" t="str">
        <f t="shared" si="23"/>
        <v/>
      </c>
    </row>
    <row r="119" spans="1:22" ht="15.75" customHeight="1">
      <c r="A119" s="60">
        <v>109</v>
      </c>
      <c r="B119" s="403"/>
      <c r="C119" s="397"/>
      <c r="D119" s="65">
        <f>'Input Data Shift A'!AI115+'Input Data Shift B'!AI115</f>
        <v>0</v>
      </c>
      <c r="E119" s="403"/>
      <c r="F119" s="66"/>
      <c r="G119" s="69"/>
      <c r="H119" s="68"/>
      <c r="I119" s="68"/>
      <c r="J119" s="69"/>
      <c r="K119" s="69"/>
      <c r="L119" s="69"/>
      <c r="M119" s="69"/>
      <c r="N119" s="69"/>
      <c r="O119" s="463" t="str">
        <f t="shared" si="24"/>
        <v/>
      </c>
      <c r="P119" s="464" t="str">
        <f t="shared" si="25"/>
        <v/>
      </c>
      <c r="Q119" s="465" t="str">
        <f t="shared" si="26"/>
        <v/>
      </c>
      <c r="R119" s="81"/>
      <c r="S119" s="466" t="e">
        <f t="shared" si="27"/>
        <v>#VALUE!</v>
      </c>
      <c r="T119" s="467" t="str">
        <f t="shared" si="21"/>
        <v/>
      </c>
      <c r="U119" s="468" t="str">
        <f t="shared" si="22"/>
        <v/>
      </c>
      <c r="V119" s="468" t="str">
        <f t="shared" si="23"/>
        <v/>
      </c>
    </row>
    <row r="120" spans="1:22" ht="15.75" customHeight="1">
      <c r="A120" s="60">
        <v>110</v>
      </c>
      <c r="B120" s="404"/>
      <c r="C120" s="396"/>
      <c r="D120" s="65">
        <f>'Input Data Shift A'!AI116+'Input Data Shift B'!AI116</f>
        <v>0</v>
      </c>
      <c r="E120" s="404"/>
      <c r="F120" s="66"/>
      <c r="G120" s="67"/>
      <c r="H120" s="68"/>
      <c r="I120" s="68"/>
      <c r="J120" s="69"/>
      <c r="K120" s="69"/>
      <c r="L120" s="69"/>
      <c r="M120" s="69"/>
      <c r="N120" s="69"/>
      <c r="O120" s="463" t="str">
        <f t="shared" si="24"/>
        <v/>
      </c>
      <c r="P120" s="464" t="str">
        <f t="shared" si="25"/>
        <v/>
      </c>
      <c r="Q120" s="465" t="str">
        <f t="shared" si="26"/>
        <v/>
      </c>
      <c r="R120" s="81"/>
      <c r="S120" s="466" t="e">
        <f t="shared" si="27"/>
        <v>#VALUE!</v>
      </c>
      <c r="T120" s="472" t="str">
        <f t="shared" si="21"/>
        <v/>
      </c>
      <c r="U120" s="473" t="str">
        <f t="shared" si="22"/>
        <v/>
      </c>
      <c r="V120" s="473" t="str">
        <f t="shared" si="23"/>
        <v/>
      </c>
    </row>
    <row r="121" spans="1:22" ht="15.75" customHeight="1">
      <c r="A121" s="60">
        <v>111</v>
      </c>
      <c r="B121" s="64"/>
      <c r="C121" s="65"/>
      <c r="D121" s="65">
        <f>'Input Data Shift A'!AI117+'Input Data Shift B'!AI117</f>
        <v>0</v>
      </c>
      <c r="E121" s="64"/>
      <c r="F121" s="66"/>
      <c r="G121" s="67"/>
      <c r="H121" s="68"/>
      <c r="I121" s="68"/>
      <c r="J121" s="69"/>
      <c r="K121" s="69"/>
      <c r="L121" s="69"/>
      <c r="M121" s="69"/>
      <c r="N121" s="69"/>
      <c r="O121" s="463" t="str">
        <f t="shared" si="24"/>
        <v/>
      </c>
      <c r="P121" s="464" t="str">
        <f t="shared" si="25"/>
        <v/>
      </c>
      <c r="Q121" s="465" t="str">
        <f t="shared" si="26"/>
        <v/>
      </c>
      <c r="R121" s="81"/>
      <c r="S121" s="466" t="e">
        <f t="shared" si="27"/>
        <v>#VALUE!</v>
      </c>
      <c r="T121" s="467" t="str">
        <f t="shared" si="21"/>
        <v/>
      </c>
      <c r="U121" s="468" t="str">
        <f t="shared" si="22"/>
        <v/>
      </c>
      <c r="V121" s="468" t="str">
        <f t="shared" si="23"/>
        <v/>
      </c>
    </row>
    <row r="122" spans="1:22" ht="15.75" customHeight="1">
      <c r="A122" s="60">
        <v>112</v>
      </c>
      <c r="B122" s="64"/>
      <c r="C122" s="65"/>
      <c r="D122" s="65">
        <f>'Input Data Shift A'!AI118+'Input Data Shift B'!AI118</f>
        <v>0</v>
      </c>
      <c r="E122" s="64"/>
      <c r="F122" s="66"/>
      <c r="G122" s="67"/>
      <c r="H122" s="68"/>
      <c r="I122" s="68"/>
      <c r="J122" s="69"/>
      <c r="K122" s="69"/>
      <c r="L122" s="69"/>
      <c r="M122" s="69"/>
      <c r="N122" s="69"/>
      <c r="O122" s="463" t="str">
        <f t="shared" si="24"/>
        <v/>
      </c>
      <c r="P122" s="464" t="str">
        <f t="shared" si="25"/>
        <v/>
      </c>
      <c r="Q122" s="465" t="str">
        <f t="shared" si="26"/>
        <v/>
      </c>
      <c r="R122" s="81"/>
      <c r="S122" s="466" t="e">
        <f t="shared" si="27"/>
        <v>#VALUE!</v>
      </c>
      <c r="T122" s="467" t="str">
        <f t="shared" si="21"/>
        <v/>
      </c>
      <c r="U122" s="468" t="str">
        <f t="shared" si="22"/>
        <v/>
      </c>
      <c r="V122" s="468" t="str">
        <f t="shared" si="23"/>
        <v/>
      </c>
    </row>
    <row r="123" spans="1:22" ht="15.75" customHeight="1">
      <c r="A123" s="60">
        <v>113</v>
      </c>
      <c r="B123" s="64"/>
      <c r="C123" s="65"/>
      <c r="D123" s="65">
        <f>'Input Data Shift A'!AI119+'Input Data Shift B'!AI119</f>
        <v>0</v>
      </c>
      <c r="E123" s="64"/>
      <c r="F123" s="66"/>
      <c r="G123" s="67"/>
      <c r="H123" s="68"/>
      <c r="I123" s="68"/>
      <c r="J123" s="69"/>
      <c r="K123" s="69"/>
      <c r="L123" s="69"/>
      <c r="M123" s="69"/>
      <c r="N123" s="69"/>
      <c r="O123" s="463" t="str">
        <f t="shared" si="24"/>
        <v/>
      </c>
      <c r="P123" s="464" t="str">
        <f t="shared" si="25"/>
        <v/>
      </c>
      <c r="Q123" s="465" t="str">
        <f t="shared" si="26"/>
        <v/>
      </c>
      <c r="R123" s="81"/>
      <c r="S123" s="466" t="e">
        <f t="shared" si="27"/>
        <v>#VALUE!</v>
      </c>
      <c r="T123" s="467" t="str">
        <f t="shared" si="21"/>
        <v/>
      </c>
      <c r="U123" s="468" t="str">
        <f t="shared" si="22"/>
        <v/>
      </c>
      <c r="V123" s="468" t="str">
        <f t="shared" si="23"/>
        <v/>
      </c>
    </row>
    <row r="124" spans="1:22" ht="15.75" customHeight="1">
      <c r="A124" s="60">
        <v>114</v>
      </c>
      <c r="B124" s="64"/>
      <c r="C124" s="65"/>
      <c r="D124" s="65">
        <f>'Input Data Shift A'!AI120+'Input Data Shift B'!AI120</f>
        <v>0</v>
      </c>
      <c r="E124" s="64"/>
      <c r="F124" s="66"/>
      <c r="G124" s="67"/>
      <c r="H124" s="68"/>
      <c r="I124" s="68"/>
      <c r="J124" s="69"/>
      <c r="K124" s="69"/>
      <c r="L124" s="69"/>
      <c r="M124" s="69"/>
      <c r="N124" s="69"/>
      <c r="O124" s="463" t="str">
        <f t="shared" si="24"/>
        <v/>
      </c>
      <c r="P124" s="464" t="str">
        <f t="shared" si="25"/>
        <v/>
      </c>
      <c r="Q124" s="465" t="str">
        <f t="shared" si="26"/>
        <v/>
      </c>
      <c r="R124" s="81"/>
      <c r="S124" s="466" t="e">
        <f t="shared" si="27"/>
        <v>#VALUE!</v>
      </c>
      <c r="T124" s="467" t="str">
        <f t="shared" si="21"/>
        <v/>
      </c>
      <c r="U124" s="468" t="str">
        <f t="shared" si="22"/>
        <v/>
      </c>
      <c r="V124" s="468" t="str">
        <f t="shared" si="23"/>
        <v/>
      </c>
    </row>
    <row r="125" spans="1:22" ht="15.75" customHeight="1">
      <c r="A125" s="60">
        <v>115</v>
      </c>
      <c r="B125" s="64"/>
      <c r="C125" s="65"/>
      <c r="D125" s="65">
        <f>'Input Data Shift A'!AI121+'Input Data Shift B'!AI121</f>
        <v>0</v>
      </c>
      <c r="E125" s="64"/>
      <c r="F125" s="66"/>
      <c r="G125" s="67"/>
      <c r="H125" s="68"/>
      <c r="I125" s="68"/>
      <c r="J125" s="69"/>
      <c r="K125" s="69"/>
      <c r="L125" s="69"/>
      <c r="M125" s="69"/>
      <c r="N125" s="69"/>
      <c r="O125" s="463" t="str">
        <f t="shared" si="24"/>
        <v/>
      </c>
      <c r="P125" s="464" t="str">
        <f t="shared" si="25"/>
        <v/>
      </c>
      <c r="Q125" s="465" t="str">
        <f t="shared" si="26"/>
        <v/>
      </c>
      <c r="R125" s="81"/>
      <c r="S125" s="466" t="e">
        <f t="shared" si="27"/>
        <v>#VALUE!</v>
      </c>
      <c r="T125" s="467" t="str">
        <f t="shared" si="21"/>
        <v/>
      </c>
      <c r="U125" s="468" t="str">
        <f t="shared" si="22"/>
        <v/>
      </c>
      <c r="V125" s="468" t="str">
        <f t="shared" si="23"/>
        <v/>
      </c>
    </row>
    <row r="126" spans="1:22" ht="15.75" customHeight="1">
      <c r="A126" s="60">
        <v>116</v>
      </c>
      <c r="B126" s="64"/>
      <c r="C126" s="65"/>
      <c r="D126" s="65">
        <f>'Input Data Shift A'!AI122+'Input Data Shift B'!AI122</f>
        <v>0</v>
      </c>
      <c r="E126" s="64"/>
      <c r="F126" s="66"/>
      <c r="G126" s="67"/>
      <c r="H126" s="68"/>
      <c r="I126" s="68"/>
      <c r="J126" s="69"/>
      <c r="K126" s="69"/>
      <c r="L126" s="69"/>
      <c r="M126" s="69"/>
      <c r="N126" s="69"/>
      <c r="O126" s="463" t="str">
        <f t="shared" si="24"/>
        <v/>
      </c>
      <c r="P126" s="464" t="str">
        <f t="shared" si="25"/>
        <v/>
      </c>
      <c r="Q126" s="465" t="str">
        <f t="shared" si="26"/>
        <v/>
      </c>
      <c r="R126" s="81"/>
      <c r="S126" s="466" t="e">
        <f t="shared" si="27"/>
        <v>#VALUE!</v>
      </c>
      <c r="T126" s="467" t="str">
        <f t="shared" si="21"/>
        <v/>
      </c>
      <c r="U126" s="468" t="str">
        <f t="shared" si="22"/>
        <v/>
      </c>
      <c r="V126" s="468" t="str">
        <f t="shared" si="23"/>
        <v/>
      </c>
    </row>
    <row r="127" spans="1:22" ht="15.75" customHeight="1">
      <c r="A127" s="60">
        <v>117</v>
      </c>
      <c r="B127" s="64"/>
      <c r="C127" s="65"/>
      <c r="D127" s="65">
        <f>'Input Data Shift A'!AI123+'Input Data Shift B'!AI123</f>
        <v>0</v>
      </c>
      <c r="E127" s="64"/>
      <c r="F127" s="66"/>
      <c r="G127" s="67"/>
      <c r="H127" s="68"/>
      <c r="I127" s="68"/>
      <c r="J127" s="69"/>
      <c r="K127" s="69"/>
      <c r="L127" s="69"/>
      <c r="M127" s="69"/>
      <c r="N127" s="69"/>
      <c r="O127" s="463" t="str">
        <f t="shared" si="24"/>
        <v/>
      </c>
      <c r="P127" s="464" t="str">
        <f t="shared" si="25"/>
        <v/>
      </c>
      <c r="Q127" s="465" t="str">
        <f t="shared" si="26"/>
        <v/>
      </c>
      <c r="R127" s="81"/>
      <c r="S127" s="466" t="e">
        <f t="shared" si="27"/>
        <v>#VALUE!</v>
      </c>
      <c r="T127" s="467" t="str">
        <f t="shared" si="21"/>
        <v/>
      </c>
      <c r="U127" s="468" t="str">
        <f t="shared" si="22"/>
        <v/>
      </c>
      <c r="V127" s="468" t="str">
        <f t="shared" si="23"/>
        <v/>
      </c>
    </row>
    <row r="128" spans="1:22" ht="15.75" customHeight="1">
      <c r="A128" s="60">
        <v>118</v>
      </c>
      <c r="B128" s="64"/>
      <c r="C128" s="65"/>
      <c r="D128" s="65">
        <f>'Input Data Shift A'!AI124+'Input Data Shift B'!AI124</f>
        <v>0</v>
      </c>
      <c r="E128" s="64"/>
      <c r="F128" s="66"/>
      <c r="G128" s="67"/>
      <c r="H128" s="68"/>
      <c r="I128" s="68"/>
      <c r="J128" s="69"/>
      <c r="K128" s="69"/>
      <c r="L128" s="69"/>
      <c r="M128" s="69"/>
      <c r="N128" s="69"/>
      <c r="O128" s="463" t="str">
        <f t="shared" si="24"/>
        <v/>
      </c>
      <c r="P128" s="464" t="str">
        <f t="shared" si="25"/>
        <v/>
      </c>
      <c r="Q128" s="465" t="str">
        <f t="shared" si="26"/>
        <v/>
      </c>
      <c r="R128" s="81"/>
      <c r="S128" s="466" t="e">
        <f t="shared" si="27"/>
        <v>#VALUE!</v>
      </c>
      <c r="T128" s="467" t="str">
        <f t="shared" si="21"/>
        <v/>
      </c>
      <c r="U128" s="468" t="str">
        <f t="shared" si="22"/>
        <v/>
      </c>
      <c r="V128" s="468" t="str">
        <f t="shared" si="23"/>
        <v/>
      </c>
    </row>
    <row r="129" spans="1:22" ht="15.75" customHeight="1">
      <c r="A129" s="60">
        <v>119</v>
      </c>
      <c r="B129" s="64"/>
      <c r="C129" s="65"/>
      <c r="D129" s="65">
        <f>'Input Data Shift A'!AI125+'Input Data Shift B'!AI125</f>
        <v>0</v>
      </c>
      <c r="E129" s="64"/>
      <c r="F129" s="66"/>
      <c r="G129" s="67"/>
      <c r="H129" s="68"/>
      <c r="I129" s="68"/>
      <c r="J129" s="69"/>
      <c r="K129" s="69"/>
      <c r="L129" s="69"/>
      <c r="M129" s="69"/>
      <c r="N129" s="69"/>
      <c r="O129" s="463" t="str">
        <f t="shared" si="24"/>
        <v/>
      </c>
      <c r="P129" s="464" t="str">
        <f t="shared" si="25"/>
        <v/>
      </c>
      <c r="Q129" s="465" t="str">
        <f t="shared" si="26"/>
        <v/>
      </c>
      <c r="R129" s="81"/>
      <c r="S129" s="466" t="e">
        <f t="shared" si="27"/>
        <v>#VALUE!</v>
      </c>
      <c r="T129" s="467" t="str">
        <f t="shared" si="21"/>
        <v/>
      </c>
      <c r="U129" s="468" t="str">
        <f t="shared" si="22"/>
        <v/>
      </c>
      <c r="V129" s="468" t="str">
        <f t="shared" si="23"/>
        <v/>
      </c>
    </row>
    <row r="130" spans="1:22" ht="15.75" customHeight="1">
      <c r="A130" s="60">
        <v>120</v>
      </c>
      <c r="B130" s="395"/>
      <c r="C130" s="396"/>
      <c r="D130" s="396">
        <f>'Input Data Shift A'!AI126+'Input Data Shift B'!AI126</f>
        <v>0</v>
      </c>
      <c r="E130" s="395"/>
      <c r="F130" s="398"/>
      <c r="G130" s="405"/>
      <c r="H130" s="400"/>
      <c r="I130" s="400"/>
      <c r="J130" s="399"/>
      <c r="K130" s="399"/>
      <c r="L130" s="399"/>
      <c r="M130" s="399"/>
      <c r="N130" s="399"/>
      <c r="O130" s="469" t="str">
        <f t="shared" si="24"/>
        <v/>
      </c>
      <c r="P130" s="470" t="str">
        <f t="shared" si="25"/>
        <v/>
      </c>
      <c r="Q130" s="471" t="str">
        <f t="shared" si="26"/>
        <v/>
      </c>
      <c r="R130" s="401"/>
      <c r="S130" s="466" t="e">
        <f t="shared" si="27"/>
        <v>#VALUE!</v>
      </c>
      <c r="T130" s="472" t="str">
        <f t="shared" si="21"/>
        <v/>
      </c>
      <c r="U130" s="473" t="str">
        <f t="shared" si="22"/>
        <v/>
      </c>
      <c r="V130" s="473" t="str">
        <f t="shared" si="23"/>
        <v/>
      </c>
    </row>
    <row r="131" spans="1:22" ht="15.75" customHeight="1">
      <c r="A131" s="60">
        <v>121</v>
      </c>
      <c r="B131" s="64"/>
      <c r="C131" s="65"/>
      <c r="D131" s="65">
        <f>'Input Data Shift A'!AI127+'Input Data Shift B'!AI127</f>
        <v>0</v>
      </c>
      <c r="E131" s="64"/>
      <c r="F131" s="398"/>
      <c r="G131" s="405"/>
      <c r="H131" s="400"/>
      <c r="I131" s="400"/>
      <c r="J131" s="399"/>
      <c r="K131" s="399"/>
      <c r="L131" s="399"/>
      <c r="M131" s="399"/>
      <c r="N131" s="399"/>
      <c r="O131" s="463" t="str">
        <f t="shared" si="24"/>
        <v/>
      </c>
      <c r="P131" s="464" t="str">
        <f t="shared" si="25"/>
        <v/>
      </c>
      <c r="Q131" s="465" t="str">
        <f t="shared" si="26"/>
        <v/>
      </c>
      <c r="R131" s="81"/>
      <c r="S131" s="466" t="e">
        <f t="shared" si="27"/>
        <v>#VALUE!</v>
      </c>
      <c r="T131" s="467" t="str">
        <f t="shared" si="21"/>
        <v/>
      </c>
      <c r="U131" s="468" t="str">
        <f t="shared" si="22"/>
        <v/>
      </c>
      <c r="V131" s="468" t="str">
        <f t="shared" si="23"/>
        <v/>
      </c>
    </row>
    <row r="132" spans="1:22" ht="15.75" customHeight="1">
      <c r="A132" s="60">
        <v>122</v>
      </c>
      <c r="B132" s="64"/>
      <c r="C132" s="65"/>
      <c r="D132" s="65">
        <f>'Input Data Shift A'!AI128+'Input Data Shift B'!AI128</f>
        <v>0</v>
      </c>
      <c r="E132" s="64"/>
      <c r="F132" s="398"/>
      <c r="G132" s="405"/>
      <c r="H132" s="400"/>
      <c r="I132" s="400"/>
      <c r="J132" s="399"/>
      <c r="K132" s="399"/>
      <c r="L132" s="399"/>
      <c r="M132" s="399"/>
      <c r="N132" s="399"/>
      <c r="O132" s="463" t="str">
        <f t="shared" si="24"/>
        <v/>
      </c>
      <c r="P132" s="464" t="str">
        <f t="shared" si="25"/>
        <v/>
      </c>
      <c r="Q132" s="465" t="str">
        <f t="shared" si="26"/>
        <v/>
      </c>
      <c r="R132" s="81"/>
      <c r="S132" s="466" t="e">
        <f t="shared" si="27"/>
        <v>#VALUE!</v>
      </c>
      <c r="T132" s="467" t="str">
        <f t="shared" si="21"/>
        <v/>
      </c>
      <c r="U132" s="468" t="str">
        <f t="shared" si="22"/>
        <v/>
      </c>
      <c r="V132" s="468" t="str">
        <f t="shared" si="23"/>
        <v/>
      </c>
    </row>
    <row r="133" spans="1:22" ht="15.75" customHeight="1">
      <c r="A133" s="60">
        <v>123</v>
      </c>
      <c r="B133" s="64"/>
      <c r="C133" s="65"/>
      <c r="D133" s="65">
        <f>'Input Data Shift A'!AI129+'Input Data Shift B'!AI129</f>
        <v>0</v>
      </c>
      <c r="E133" s="64"/>
      <c r="F133" s="398"/>
      <c r="G133" s="405"/>
      <c r="H133" s="400"/>
      <c r="I133" s="400"/>
      <c r="J133" s="399"/>
      <c r="K133" s="399"/>
      <c r="L133" s="399"/>
      <c r="M133" s="399"/>
      <c r="N133" s="399"/>
      <c r="O133" s="463" t="str">
        <f t="shared" si="24"/>
        <v/>
      </c>
      <c r="P133" s="464" t="str">
        <f t="shared" si="25"/>
        <v/>
      </c>
      <c r="Q133" s="465" t="str">
        <f t="shared" si="26"/>
        <v/>
      </c>
      <c r="R133" s="81"/>
      <c r="S133" s="466" t="e">
        <f t="shared" si="27"/>
        <v>#VALUE!</v>
      </c>
      <c r="T133" s="467" t="str">
        <f t="shared" si="21"/>
        <v/>
      </c>
      <c r="U133" s="468" t="str">
        <f t="shared" si="22"/>
        <v/>
      </c>
      <c r="V133" s="468" t="str">
        <f t="shared" si="23"/>
        <v/>
      </c>
    </row>
    <row r="134" spans="1:22" ht="15.75" customHeight="1">
      <c r="A134" s="60">
        <v>124</v>
      </c>
      <c r="B134" s="64"/>
      <c r="C134" s="65"/>
      <c r="D134" s="65">
        <f>'Input Data Shift A'!AI130+'Input Data Shift B'!AI130</f>
        <v>0</v>
      </c>
      <c r="E134" s="64"/>
      <c r="F134" s="398"/>
      <c r="G134" s="405"/>
      <c r="H134" s="400"/>
      <c r="I134" s="400"/>
      <c r="J134" s="399"/>
      <c r="K134" s="399"/>
      <c r="L134" s="399"/>
      <c r="M134" s="399"/>
      <c r="N134" s="399"/>
      <c r="O134" s="463" t="str">
        <f t="shared" ref="O134:O140" si="28">IF(SUM(J134:N134)&gt;0,SUM(J134:N134),"")</f>
        <v/>
      </c>
      <c r="P134" s="464" t="str">
        <f t="shared" ref="P134:P140" si="29">IF(SUM(J134:N134)&gt;0,J134/O134,"")</f>
        <v/>
      </c>
      <c r="Q134" s="465" t="str">
        <f t="shared" ref="Q134:Q140" si="30">IF(H134&gt;0,H134*I134*P134,"")</f>
        <v/>
      </c>
      <c r="R134" s="81"/>
      <c r="S134" s="466" t="e">
        <f t="shared" si="27"/>
        <v>#VALUE!</v>
      </c>
      <c r="T134" s="467" t="str">
        <f t="shared" ref="T134:T140" si="31">IF(R134&gt;0,S134/R134,"")</f>
        <v/>
      </c>
      <c r="U134" s="468" t="str">
        <f t="shared" ref="U134:U140" si="32">IF(C134&gt;0,C134*S134/3600,"")</f>
        <v/>
      </c>
      <c r="V134" s="468" t="str">
        <f t="shared" ref="V134:V140" si="33">IF(D134&gt;0,D134*S134,"")</f>
        <v/>
      </c>
    </row>
    <row r="135" spans="1:22" ht="15.75" customHeight="1">
      <c r="A135" s="60">
        <v>125</v>
      </c>
      <c r="B135" s="64"/>
      <c r="C135" s="65"/>
      <c r="D135" s="65">
        <f>'Input Data Shift A'!AI131+'Input Data Shift B'!AI131</f>
        <v>0</v>
      </c>
      <c r="E135" s="64"/>
      <c r="F135" s="398"/>
      <c r="G135" s="405"/>
      <c r="H135" s="400"/>
      <c r="I135" s="400"/>
      <c r="J135" s="399"/>
      <c r="K135" s="399"/>
      <c r="L135" s="399"/>
      <c r="M135" s="399"/>
      <c r="N135" s="399"/>
      <c r="O135" s="463" t="str">
        <f t="shared" si="28"/>
        <v/>
      </c>
      <c r="P135" s="464" t="str">
        <f t="shared" si="29"/>
        <v/>
      </c>
      <c r="Q135" s="465" t="str">
        <f t="shared" si="30"/>
        <v/>
      </c>
      <c r="R135" s="81"/>
      <c r="S135" s="466" t="e">
        <f t="shared" ref="S135:S140" si="34">F135*O135/H135</f>
        <v>#VALUE!</v>
      </c>
      <c r="T135" s="467" t="str">
        <f t="shared" si="31"/>
        <v/>
      </c>
      <c r="U135" s="468" t="str">
        <f t="shared" si="32"/>
        <v/>
      </c>
      <c r="V135" s="468" t="str">
        <f t="shared" si="33"/>
        <v/>
      </c>
    </row>
    <row r="136" spans="1:22" ht="15.75" customHeight="1">
      <c r="A136" s="60">
        <v>126</v>
      </c>
      <c r="B136" s="64"/>
      <c r="C136" s="65"/>
      <c r="D136" s="65">
        <f>'Input Data Shift A'!AI132+'Input Data Shift B'!AI132</f>
        <v>0</v>
      </c>
      <c r="E136" s="64"/>
      <c r="F136" s="398"/>
      <c r="G136" s="405"/>
      <c r="H136" s="400"/>
      <c r="I136" s="400"/>
      <c r="J136" s="399"/>
      <c r="K136" s="399"/>
      <c r="L136" s="399"/>
      <c r="M136" s="399"/>
      <c r="N136" s="399"/>
      <c r="O136" s="463" t="str">
        <f t="shared" si="28"/>
        <v/>
      </c>
      <c r="P136" s="464" t="str">
        <f t="shared" si="29"/>
        <v/>
      </c>
      <c r="Q136" s="465" t="str">
        <f t="shared" si="30"/>
        <v/>
      </c>
      <c r="R136" s="81"/>
      <c r="S136" s="466" t="e">
        <f t="shared" si="34"/>
        <v>#VALUE!</v>
      </c>
      <c r="T136" s="467" t="str">
        <f t="shared" si="31"/>
        <v/>
      </c>
      <c r="U136" s="468" t="str">
        <f t="shared" si="32"/>
        <v/>
      </c>
      <c r="V136" s="468" t="str">
        <f t="shared" si="33"/>
        <v/>
      </c>
    </row>
    <row r="137" spans="1:22" ht="15.75" customHeight="1">
      <c r="A137" s="60">
        <v>127</v>
      </c>
      <c r="B137" s="64"/>
      <c r="C137" s="65"/>
      <c r="D137" s="65">
        <f>'Input Data Shift A'!AI133+'Input Data Shift B'!AI133</f>
        <v>0</v>
      </c>
      <c r="E137" s="64"/>
      <c r="F137" s="398"/>
      <c r="G137" s="405"/>
      <c r="H137" s="400"/>
      <c r="I137" s="400"/>
      <c r="J137" s="399"/>
      <c r="K137" s="399"/>
      <c r="L137" s="399"/>
      <c r="M137" s="399"/>
      <c r="N137" s="399"/>
      <c r="O137" s="463" t="str">
        <f t="shared" si="28"/>
        <v/>
      </c>
      <c r="P137" s="464" t="str">
        <f t="shared" si="29"/>
        <v/>
      </c>
      <c r="Q137" s="465" t="str">
        <f t="shared" si="30"/>
        <v/>
      </c>
      <c r="R137" s="81"/>
      <c r="S137" s="466" t="e">
        <f t="shared" si="34"/>
        <v>#VALUE!</v>
      </c>
      <c r="T137" s="467" t="str">
        <f t="shared" si="31"/>
        <v/>
      </c>
      <c r="U137" s="468" t="str">
        <f t="shared" si="32"/>
        <v/>
      </c>
      <c r="V137" s="468" t="str">
        <f t="shared" si="33"/>
        <v/>
      </c>
    </row>
    <row r="138" spans="1:22" ht="15.75" customHeight="1">
      <c r="A138" s="60">
        <v>128</v>
      </c>
      <c r="B138" s="64"/>
      <c r="C138" s="65"/>
      <c r="D138" s="65">
        <f>'Input Data Shift A'!AI134+'Input Data Shift B'!AI134</f>
        <v>0</v>
      </c>
      <c r="E138" s="64"/>
      <c r="F138" s="398"/>
      <c r="G138" s="405"/>
      <c r="H138" s="400"/>
      <c r="I138" s="400"/>
      <c r="J138" s="399"/>
      <c r="K138" s="399"/>
      <c r="L138" s="399"/>
      <c r="M138" s="399"/>
      <c r="N138" s="399"/>
      <c r="O138" s="463" t="str">
        <f t="shared" si="28"/>
        <v/>
      </c>
      <c r="P138" s="464" t="str">
        <f t="shared" si="29"/>
        <v/>
      </c>
      <c r="Q138" s="465" t="str">
        <f t="shared" si="30"/>
        <v/>
      </c>
      <c r="R138" s="81"/>
      <c r="S138" s="466" t="e">
        <f t="shared" si="34"/>
        <v>#VALUE!</v>
      </c>
      <c r="T138" s="467" t="str">
        <f>IF(R138&gt;0,S138/R138,"")</f>
        <v/>
      </c>
      <c r="U138" s="468" t="str">
        <f>IF(C138&gt;0,C138*S138/3600,"")</f>
        <v/>
      </c>
      <c r="V138" s="468" t="str">
        <f>IF(D138&gt;0,D138*S138,"")</f>
        <v/>
      </c>
    </row>
    <row r="139" spans="1:22" ht="15.75" customHeight="1">
      <c r="A139" s="60">
        <v>129</v>
      </c>
      <c r="B139" s="64"/>
      <c r="C139" s="65"/>
      <c r="D139" s="65">
        <f>'Input Data Shift A'!AI135+'Input Data Shift B'!AI135</f>
        <v>0</v>
      </c>
      <c r="E139" s="64"/>
      <c r="F139" s="398"/>
      <c r="G139" s="405"/>
      <c r="H139" s="400"/>
      <c r="I139" s="400"/>
      <c r="J139" s="399"/>
      <c r="K139" s="399"/>
      <c r="L139" s="399"/>
      <c r="M139" s="399"/>
      <c r="N139" s="399"/>
      <c r="O139" s="463" t="str">
        <f t="shared" si="28"/>
        <v/>
      </c>
      <c r="P139" s="464" t="str">
        <f t="shared" si="29"/>
        <v/>
      </c>
      <c r="Q139" s="465" t="str">
        <f t="shared" si="30"/>
        <v/>
      </c>
      <c r="R139" s="81"/>
      <c r="S139" s="466" t="e">
        <f t="shared" si="34"/>
        <v>#VALUE!</v>
      </c>
      <c r="T139" s="467" t="str">
        <f t="shared" si="31"/>
        <v/>
      </c>
      <c r="U139" s="468" t="str">
        <f t="shared" si="32"/>
        <v/>
      </c>
      <c r="V139" s="468" t="str">
        <f t="shared" si="33"/>
        <v/>
      </c>
    </row>
    <row r="140" spans="1:22" ht="15.75" customHeight="1">
      <c r="A140" s="60">
        <v>130</v>
      </c>
      <c r="B140" s="70"/>
      <c r="C140" s="65"/>
      <c r="D140" s="65">
        <f>'Input Data Shift A'!AI136+'Input Data Shift B'!AI136</f>
        <v>0</v>
      </c>
      <c r="E140" s="70"/>
      <c r="F140" s="71"/>
      <c r="G140" s="394"/>
      <c r="H140" s="73"/>
      <c r="I140" s="73"/>
      <c r="J140" s="72"/>
      <c r="K140" s="72"/>
      <c r="L140" s="72"/>
      <c r="M140" s="72"/>
      <c r="N140" s="72"/>
      <c r="O140" s="474" t="str">
        <f t="shared" si="28"/>
        <v/>
      </c>
      <c r="P140" s="475" t="str">
        <f t="shared" si="29"/>
        <v/>
      </c>
      <c r="Q140" s="476" t="str">
        <f t="shared" si="30"/>
        <v/>
      </c>
      <c r="R140" s="82"/>
      <c r="S140" s="477" t="e">
        <f t="shared" si="34"/>
        <v>#VALUE!</v>
      </c>
      <c r="T140" s="478" t="str">
        <f t="shared" si="31"/>
        <v/>
      </c>
      <c r="U140" s="479" t="str">
        <f t="shared" si="32"/>
        <v/>
      </c>
      <c r="V140" s="479" t="str">
        <f t="shared" si="33"/>
        <v/>
      </c>
    </row>
    <row r="141" spans="1:22" ht="15.75" customHeight="1">
      <c r="C141" s="480">
        <f>SUM(C11:C140)</f>
        <v>0</v>
      </c>
      <c r="D141" s="480">
        <f>SUM(D11:D140)</f>
        <v>281650</v>
      </c>
      <c r="T141" s="84" t="s">
        <v>3553</v>
      </c>
      <c r="U141" s="481">
        <f>SUM(U11:U140)</f>
        <v>0</v>
      </c>
      <c r="V141" s="481">
        <f>SUM(V11:V140)</f>
        <v>4320767.0454545449</v>
      </c>
    </row>
    <row r="142" spans="1:22">
      <c r="U142" s="47"/>
      <c r="V142" s="47"/>
    </row>
    <row r="143" spans="1:22" ht="13.5" customHeight="1">
      <c r="B143" s="50"/>
      <c r="C143" s="50"/>
      <c r="D143" s="50"/>
      <c r="F143" s="50"/>
      <c r="G143" s="50"/>
      <c r="H143" s="50"/>
      <c r="I143" s="50"/>
      <c r="U143" s="85" t="s">
        <v>3544</v>
      </c>
      <c r="V143" s="85" t="s">
        <v>3554</v>
      </c>
    </row>
    <row r="144" spans="1:22">
      <c r="B144" s="50"/>
      <c r="C144" s="50"/>
      <c r="D144" s="50"/>
      <c r="F144" s="50"/>
      <c r="G144" s="50"/>
      <c r="H144" s="50"/>
      <c r="I144" s="50"/>
      <c r="R144" s="656" t="s">
        <v>3555</v>
      </c>
      <c r="S144" s="656"/>
      <c r="T144" s="656"/>
      <c r="U144" s="652" t="e">
        <f>U141/C141*3600</f>
        <v>#DIV/0!</v>
      </c>
      <c r="V144" s="652">
        <f>V141/D141*3600</f>
        <v>55227.272727272721</v>
      </c>
    </row>
    <row r="145" spans="18:22" ht="13.5" customHeight="1">
      <c r="R145" s="656"/>
      <c r="S145" s="656"/>
      <c r="T145" s="656"/>
      <c r="U145" s="652"/>
      <c r="V145" s="652"/>
    </row>
    <row r="146" spans="18:22" ht="13.5" customHeight="1">
      <c r="R146" s="656" t="s">
        <v>3556</v>
      </c>
      <c r="S146" s="656"/>
      <c r="T146" s="656"/>
      <c r="U146" s="86">
        <f>HLOOKUP(C8,$Y$13:$AJ$14,2,0)</f>
        <v>0.8587471036457861</v>
      </c>
      <c r="V146" s="86"/>
    </row>
    <row r="147" spans="18:22" ht="13.5" customHeight="1">
      <c r="R147" s="656" t="s">
        <v>3557</v>
      </c>
      <c r="S147" s="656"/>
      <c r="T147" s="656"/>
      <c r="U147" s="653" t="e">
        <f>+U144*U146</f>
        <v>#DIV/0!</v>
      </c>
      <c r="V147" s="653">
        <f>+V144*V146</f>
        <v>0</v>
      </c>
    </row>
    <row r="148" spans="18:22" ht="13.5" customHeight="1">
      <c r="R148" s="656"/>
      <c r="S148" s="656"/>
      <c r="T148" s="656"/>
      <c r="U148" s="653"/>
      <c r="V148" s="653"/>
    </row>
  </sheetData>
  <sheetProtection algorithmName="SHA-512" hashValue="duDwwNirg1hOrL3+2wi7BZXxSQngXBUgZPs2k5NeED1hJPk4QCYPpqb93F55myut2Zw9oqm5TaL5hK9vj7wKZA==" saltValue="oNkzI/1I0EA0XVL8WrokJg==" spinCount="100000" sheet="1" formatCells="0" formatColumns="0" formatRows="0" insertColumns="0" insertRows="0" insertHyperlinks="0" deleteColumns="0" deleteRows="0" sort="0" autoFilter="0" pivotTables="0"/>
  <sortState ref="B12:D133">
    <sortCondition ref="B11:B133" customList="1,2,3,4,5,6,7,8,9,10"/>
  </sortState>
  <mergeCells count="28">
    <mergeCell ref="C1:F1"/>
    <mergeCell ref="C3:E3"/>
    <mergeCell ref="C5:E5"/>
    <mergeCell ref="T6:U6"/>
    <mergeCell ref="C8:E8"/>
    <mergeCell ref="J8:P8"/>
    <mergeCell ref="C9:D9"/>
    <mergeCell ref="K9:N9"/>
    <mergeCell ref="R146:T146"/>
    <mergeCell ref="B9:B10"/>
    <mergeCell ref="E9:E10"/>
    <mergeCell ref="F9:F10"/>
    <mergeCell ref="G9:G10"/>
    <mergeCell ref="H9:H10"/>
    <mergeCell ref="I9:I10"/>
    <mergeCell ref="J9:J10"/>
    <mergeCell ref="O9:O10"/>
    <mergeCell ref="P9:P10"/>
    <mergeCell ref="Q8:Q10"/>
    <mergeCell ref="T8:T10"/>
    <mergeCell ref="U144:U145"/>
    <mergeCell ref="U147:U148"/>
    <mergeCell ref="V144:V145"/>
    <mergeCell ref="V147:V148"/>
    <mergeCell ref="R8:S9"/>
    <mergeCell ref="U8:V9"/>
    <mergeCell ref="R147:T148"/>
    <mergeCell ref="R144:T145"/>
  </mergeCells>
  <conditionalFormatting sqref="B11:B20">
    <cfRule type="duplicateValues" dxfId="19" priority="16"/>
  </conditionalFormatting>
  <conditionalFormatting sqref="B21:B51 B55:B56">
    <cfRule type="duplicateValues" dxfId="18" priority="5"/>
  </conditionalFormatting>
  <conditionalFormatting sqref="B51">
    <cfRule type="duplicateValues" dxfId="17" priority="1"/>
  </conditionalFormatting>
  <conditionalFormatting sqref="B52">
    <cfRule type="duplicateValues" dxfId="16" priority="2"/>
    <cfRule type="duplicateValues" dxfId="15" priority="6"/>
  </conditionalFormatting>
  <conditionalFormatting sqref="B53">
    <cfRule type="duplicateValues" dxfId="14" priority="3"/>
    <cfRule type="duplicateValues" dxfId="13" priority="7"/>
  </conditionalFormatting>
  <conditionalFormatting sqref="B54">
    <cfRule type="duplicateValues" dxfId="12" priority="4"/>
    <cfRule type="duplicateValues" dxfId="11" priority="8"/>
  </conditionalFormatting>
  <conditionalFormatting sqref="B55">
    <cfRule type="duplicateValues" dxfId="10" priority="9"/>
  </conditionalFormatting>
  <conditionalFormatting sqref="B57:B60">
    <cfRule type="duplicateValues" dxfId="9" priority="10"/>
  </conditionalFormatting>
  <conditionalFormatting sqref="B61:B79">
    <cfRule type="duplicateValues" dxfId="8" priority="11"/>
  </conditionalFormatting>
  <conditionalFormatting sqref="B112">
    <cfRule type="duplicateValues" dxfId="7" priority="14"/>
    <cfRule type="duplicateValues" dxfId="6" priority="19"/>
  </conditionalFormatting>
  <conditionalFormatting sqref="B113">
    <cfRule type="duplicateValues" dxfId="5" priority="15"/>
    <cfRule type="duplicateValues" dxfId="4" priority="20"/>
  </conditionalFormatting>
  <conditionalFormatting sqref="B114">
    <cfRule type="duplicateValues" dxfId="3" priority="21"/>
  </conditionalFormatting>
  <conditionalFormatting sqref="B114:B115 B80:B111">
    <cfRule type="duplicateValues" dxfId="2" priority="17"/>
  </conditionalFormatting>
  <conditionalFormatting sqref="B116:B119">
    <cfRule type="duplicateValues" dxfId="1" priority="24"/>
  </conditionalFormatting>
  <conditionalFormatting sqref="B120:B140">
    <cfRule type="duplicateValues" dxfId="0" priority="29"/>
  </conditionalFormatting>
  <pageMargins left="0.25" right="0.25" top="0.75" bottom="0.75" header="0.51180555555555496" footer="0.3"/>
  <pageSetup paperSize="8" firstPageNumber="0" orientation="landscape" useFirstPageNumber="1" horizontalDpi="300" verticalDpi="300" r:id="rId1"/>
  <headerFooter>
    <oddFooter>&amp;R&amp;P/&amp;N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CC"/>
  </sheetPr>
  <dimension ref="A30:AM81"/>
  <sheetViews>
    <sheetView showGridLines="0" topLeftCell="A29" zoomScale="91" zoomScaleNormal="91" workbookViewId="0">
      <pane xSplit="7" ySplit="2" topLeftCell="H31" activePane="bottomRight" state="frozen"/>
      <selection activeCell="H31" sqref="H31:AL58"/>
      <selection pane="topRight" activeCell="H31" sqref="H31:AL58"/>
      <selection pane="bottomLeft" activeCell="H31" sqref="H31:AL58"/>
      <selection pane="bottomRight" activeCell="T34" sqref="T34"/>
    </sheetView>
  </sheetViews>
  <sheetFormatPr defaultColWidth="11.625" defaultRowHeight="13.5"/>
  <cols>
    <col min="1" max="1" width="9" customWidth="1"/>
    <col min="2" max="2" width="13" customWidth="1"/>
    <col min="3" max="3" width="3.125" customWidth="1"/>
    <col min="4" max="4" width="31" customWidth="1"/>
    <col min="5" max="6" width="5.5" customWidth="1"/>
    <col min="7" max="7" width="5" customWidth="1"/>
    <col min="8" max="38" width="5.125" customWidth="1"/>
    <col min="39" max="39" width="8.375" customWidth="1"/>
    <col min="40" max="66" width="8.75" customWidth="1"/>
  </cols>
  <sheetData>
    <row r="30" spans="1:39" ht="14.25" thickBot="1">
      <c r="A30" s="14" t="s">
        <v>3558</v>
      </c>
      <c r="B30" s="15" t="s">
        <v>3559</v>
      </c>
      <c r="C30" s="16"/>
      <c r="D30" s="17" t="s">
        <v>3560</v>
      </c>
      <c r="E30" s="17"/>
      <c r="F30" s="17"/>
      <c r="G30" s="18" t="s">
        <v>3561</v>
      </c>
      <c r="H30" s="433">
        <v>1</v>
      </c>
      <c r="I30" s="433">
        <v>2</v>
      </c>
      <c r="J30" s="19">
        <v>3</v>
      </c>
      <c r="K30" s="435">
        <v>4</v>
      </c>
      <c r="L30" s="435">
        <v>5</v>
      </c>
      <c r="M30" s="19">
        <v>6</v>
      </c>
      <c r="N30" s="19">
        <v>7</v>
      </c>
      <c r="O30" s="433">
        <v>8</v>
      </c>
      <c r="P30" s="433">
        <v>9</v>
      </c>
      <c r="Q30" s="19">
        <v>10</v>
      </c>
      <c r="R30" s="435">
        <v>11</v>
      </c>
      <c r="S30" s="435">
        <v>12</v>
      </c>
      <c r="T30" s="19">
        <v>13</v>
      </c>
      <c r="U30" s="19">
        <v>14</v>
      </c>
      <c r="V30" s="433">
        <v>15</v>
      </c>
      <c r="W30" s="433">
        <v>16</v>
      </c>
      <c r="X30" s="19">
        <v>17</v>
      </c>
      <c r="Y30" s="435">
        <v>18</v>
      </c>
      <c r="Z30" s="435">
        <v>19</v>
      </c>
      <c r="AA30" s="19">
        <v>20</v>
      </c>
      <c r="AB30" s="19">
        <v>21</v>
      </c>
      <c r="AC30" s="440">
        <v>22</v>
      </c>
      <c r="AD30" s="440">
        <v>23</v>
      </c>
      <c r="AE30" s="19">
        <v>24</v>
      </c>
      <c r="AF30" s="435">
        <v>25</v>
      </c>
      <c r="AG30" s="435">
        <v>26</v>
      </c>
      <c r="AH30" s="19">
        <v>27</v>
      </c>
      <c r="AI30" s="19">
        <v>28</v>
      </c>
      <c r="AJ30" s="440">
        <v>29</v>
      </c>
      <c r="AK30" s="440">
        <v>30</v>
      </c>
      <c r="AL30" s="25">
        <v>31</v>
      </c>
      <c r="AM30" s="25" t="s">
        <v>6</v>
      </c>
    </row>
    <row r="31" spans="1:39" ht="13.5" customHeight="1" thickBot="1">
      <c r="A31" s="674">
        <v>1</v>
      </c>
      <c r="B31" s="674" t="s">
        <v>3562</v>
      </c>
      <c r="C31" s="407" t="s">
        <v>8</v>
      </c>
      <c r="D31" s="408" t="s">
        <v>4229</v>
      </c>
      <c r="E31" s="408"/>
      <c r="F31" s="408"/>
      <c r="G31" s="409">
        <v>2</v>
      </c>
      <c r="H31" s="419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6"/>
      <c r="AM31" s="27">
        <f t="shared" ref="AM31:AM58" si="0">SUM(H31:AL31)</f>
        <v>0</v>
      </c>
    </row>
    <row r="32" spans="1:39" ht="13.5" customHeight="1" thickBot="1">
      <c r="A32" s="674"/>
      <c r="B32" s="674"/>
      <c r="C32" s="410" t="s">
        <v>9</v>
      </c>
      <c r="D32" s="411" t="s">
        <v>4230</v>
      </c>
      <c r="E32" s="411"/>
      <c r="F32" s="411"/>
      <c r="G32" s="412">
        <v>2</v>
      </c>
      <c r="H32" s="420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>
        <v>1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8"/>
      <c r="AM32" s="29">
        <f t="shared" si="0"/>
        <v>1</v>
      </c>
    </row>
    <row r="33" spans="1:39" ht="14.25" thickBot="1">
      <c r="A33" s="674"/>
      <c r="B33" s="674"/>
      <c r="C33" s="410" t="s">
        <v>3563</v>
      </c>
      <c r="D33" s="411" t="s">
        <v>4231</v>
      </c>
      <c r="E33" s="411"/>
      <c r="F33" s="411"/>
      <c r="G33" s="412">
        <v>5</v>
      </c>
      <c r="H33" s="420"/>
      <c r="I33" s="21"/>
      <c r="J33" s="21"/>
      <c r="K33" s="21"/>
      <c r="L33" s="21"/>
      <c r="M33" s="21"/>
      <c r="N33" s="21"/>
      <c r="O33" s="21"/>
      <c r="P33" s="21"/>
      <c r="Q33" s="21">
        <v>1</v>
      </c>
      <c r="R33" s="21">
        <v>1</v>
      </c>
      <c r="S33" s="21">
        <v>1</v>
      </c>
      <c r="T33" s="21">
        <v>1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8"/>
      <c r="AM33" s="29">
        <f t="shared" si="0"/>
        <v>4</v>
      </c>
    </row>
    <row r="34" spans="1:39" ht="14.25" thickBot="1">
      <c r="A34" s="674"/>
      <c r="B34" s="674"/>
      <c r="C34" s="413" t="s">
        <v>3564</v>
      </c>
      <c r="D34" s="411" t="s">
        <v>4232</v>
      </c>
      <c r="E34" s="411"/>
      <c r="F34" s="411"/>
      <c r="G34" s="412"/>
      <c r="H34" s="420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8"/>
      <c r="AM34" s="29">
        <f t="shared" si="0"/>
        <v>0</v>
      </c>
    </row>
    <row r="35" spans="1:39" ht="13.5" customHeight="1" thickBot="1">
      <c r="A35" s="674">
        <v>2</v>
      </c>
      <c r="B35" s="674" t="s">
        <v>4233</v>
      </c>
      <c r="C35" s="414" t="s">
        <v>8</v>
      </c>
      <c r="D35" s="407" t="s">
        <v>4234</v>
      </c>
      <c r="E35" s="407"/>
      <c r="F35" s="407"/>
      <c r="G35" s="409">
        <v>5</v>
      </c>
      <c r="H35" s="420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8"/>
      <c r="AM35" s="29">
        <f t="shared" si="0"/>
        <v>0</v>
      </c>
    </row>
    <row r="36" spans="1:39" ht="13.5" customHeight="1" thickBot="1">
      <c r="A36" s="674"/>
      <c r="B36" s="674"/>
      <c r="C36" s="414" t="s">
        <v>9</v>
      </c>
      <c r="D36" s="410" t="s">
        <v>4235</v>
      </c>
      <c r="E36" s="410"/>
      <c r="F36" s="410"/>
      <c r="G36" s="412">
        <v>5</v>
      </c>
      <c r="H36" s="420">
        <v>1</v>
      </c>
      <c r="I36" s="21"/>
      <c r="J36" s="21">
        <v>2</v>
      </c>
      <c r="K36" s="21">
        <v>2</v>
      </c>
      <c r="L36" s="21">
        <v>3</v>
      </c>
      <c r="M36" s="21">
        <v>2</v>
      </c>
      <c r="N36" s="21"/>
      <c r="O36" s="21"/>
      <c r="P36" s="21"/>
      <c r="Q36" s="21">
        <v>4</v>
      </c>
      <c r="R36" s="21">
        <v>3</v>
      </c>
      <c r="S36" s="21">
        <v>3</v>
      </c>
      <c r="T36" s="21">
        <v>4</v>
      </c>
      <c r="U36" s="21">
        <v>3</v>
      </c>
      <c r="V36" s="21"/>
      <c r="W36" s="21">
        <v>2</v>
      </c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8"/>
      <c r="AM36" s="29">
        <f t="shared" si="0"/>
        <v>29</v>
      </c>
    </row>
    <row r="37" spans="1:39" ht="13.5" customHeight="1" thickBot="1">
      <c r="A37" s="674"/>
      <c r="B37" s="674"/>
      <c r="C37" s="414" t="s">
        <v>3563</v>
      </c>
      <c r="D37" s="410" t="s">
        <v>3571</v>
      </c>
      <c r="E37" s="410"/>
      <c r="F37" s="410"/>
      <c r="G37" s="412">
        <v>5</v>
      </c>
      <c r="H37" s="420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8"/>
      <c r="AM37" s="29">
        <f t="shared" si="0"/>
        <v>0</v>
      </c>
    </row>
    <row r="38" spans="1:39" ht="13.5" customHeight="1" thickBot="1">
      <c r="A38" s="674"/>
      <c r="B38" s="674"/>
      <c r="C38" s="414" t="s">
        <v>3564</v>
      </c>
      <c r="D38" s="415"/>
      <c r="E38" s="415"/>
      <c r="F38" s="415"/>
      <c r="G38" s="416"/>
      <c r="H38" s="42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8"/>
      <c r="AM38" s="29">
        <f t="shared" si="0"/>
        <v>0</v>
      </c>
    </row>
    <row r="39" spans="1:39" ht="14.25" thickBot="1">
      <c r="A39" s="674">
        <v>3</v>
      </c>
      <c r="B39" s="675" t="s">
        <v>3572</v>
      </c>
      <c r="C39" s="407" t="s">
        <v>8</v>
      </c>
      <c r="D39" s="408" t="s">
        <v>4236</v>
      </c>
      <c r="E39" s="408"/>
      <c r="F39" s="408"/>
      <c r="G39" s="409">
        <v>5</v>
      </c>
      <c r="H39" s="42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"/>
      <c r="U39" s="21">
        <v>1</v>
      </c>
      <c r="V39" s="21"/>
      <c r="W39" s="21">
        <v>1</v>
      </c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8"/>
      <c r="AM39" s="29">
        <f t="shared" si="0"/>
        <v>2</v>
      </c>
    </row>
    <row r="40" spans="1:39" ht="13.5" customHeight="1" thickBot="1">
      <c r="A40" s="674"/>
      <c r="B40" s="675"/>
      <c r="C40" s="410" t="s">
        <v>9</v>
      </c>
      <c r="D40" s="411" t="s">
        <v>4237</v>
      </c>
      <c r="E40" s="411"/>
      <c r="F40" s="411"/>
      <c r="G40" s="412">
        <v>5</v>
      </c>
      <c r="H40" s="420"/>
      <c r="I40" s="21"/>
      <c r="J40" s="21">
        <v>1</v>
      </c>
      <c r="K40" s="21">
        <v>1</v>
      </c>
      <c r="L40" s="21">
        <v>1</v>
      </c>
      <c r="M40" s="21"/>
      <c r="N40" s="21"/>
      <c r="O40" s="21"/>
      <c r="P40" s="21"/>
      <c r="Q40" s="21"/>
      <c r="R40" s="21"/>
      <c r="S40" s="21"/>
      <c r="U40" s="21"/>
      <c r="V40" s="21"/>
      <c r="W40" s="21">
        <v>1</v>
      </c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8"/>
      <c r="AM40" s="29">
        <f t="shared" si="0"/>
        <v>4</v>
      </c>
    </row>
    <row r="41" spans="1:39" ht="13.5" customHeight="1" thickBot="1">
      <c r="A41" s="674"/>
      <c r="B41" s="675"/>
      <c r="C41" s="415" t="s">
        <v>3563</v>
      </c>
      <c r="D41" s="410" t="s">
        <v>4231</v>
      </c>
      <c r="E41" s="410"/>
      <c r="F41" s="410"/>
      <c r="G41" s="412">
        <v>5</v>
      </c>
      <c r="H41" s="420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8"/>
      <c r="AM41" s="29">
        <f t="shared" si="0"/>
        <v>0</v>
      </c>
    </row>
    <row r="42" spans="1:39" ht="13.5" customHeight="1" thickBot="1">
      <c r="A42" s="674"/>
      <c r="B42" s="675"/>
      <c r="C42" s="410" t="s">
        <v>3564</v>
      </c>
      <c r="D42" s="415"/>
      <c r="E42" s="415"/>
      <c r="F42" s="415"/>
      <c r="G42" s="412"/>
      <c r="H42" s="420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8"/>
      <c r="AM42" s="31">
        <f t="shared" si="0"/>
        <v>0</v>
      </c>
    </row>
    <row r="43" spans="1:39" ht="13.5" customHeight="1" thickBot="1">
      <c r="A43" s="676">
        <v>4</v>
      </c>
      <c r="B43" s="676" t="s">
        <v>3573</v>
      </c>
      <c r="C43" s="407" t="s">
        <v>8</v>
      </c>
      <c r="D43" s="408" t="s">
        <v>4238</v>
      </c>
      <c r="E43" s="408"/>
      <c r="F43" s="408"/>
      <c r="G43" s="409">
        <v>2</v>
      </c>
      <c r="H43" s="420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8"/>
      <c r="AM43" s="27">
        <f t="shared" si="0"/>
        <v>0</v>
      </c>
    </row>
    <row r="44" spans="1:39" ht="13.5" customHeight="1" thickBot="1">
      <c r="A44" s="676"/>
      <c r="B44" s="676"/>
      <c r="C44" s="410" t="s">
        <v>9</v>
      </c>
      <c r="D44" s="410" t="s">
        <v>3574</v>
      </c>
      <c r="E44" s="410"/>
      <c r="F44" s="410"/>
      <c r="G44" s="412">
        <v>2</v>
      </c>
      <c r="H44" s="420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8"/>
      <c r="AM44" s="29">
        <f t="shared" si="0"/>
        <v>0</v>
      </c>
    </row>
    <row r="45" spans="1:39" ht="14.25" thickBot="1">
      <c r="A45" s="676"/>
      <c r="B45" s="676"/>
      <c r="C45" s="415" t="s">
        <v>3563</v>
      </c>
      <c r="D45" s="410" t="s">
        <v>4239</v>
      </c>
      <c r="E45" s="410"/>
      <c r="F45" s="410"/>
      <c r="G45" s="412">
        <v>2</v>
      </c>
      <c r="H45" s="421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32"/>
      <c r="AM45" s="33">
        <f t="shared" si="0"/>
        <v>0</v>
      </c>
    </row>
    <row r="46" spans="1:39" ht="13.5" customHeight="1" thickBot="1">
      <c r="A46" s="676"/>
      <c r="B46" s="676"/>
      <c r="C46" s="410" t="s">
        <v>3564</v>
      </c>
      <c r="D46" s="410" t="s">
        <v>4240</v>
      </c>
      <c r="E46" s="410"/>
      <c r="F46" s="410"/>
      <c r="G46" s="412">
        <v>2</v>
      </c>
      <c r="H46" s="420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8"/>
      <c r="AM46" s="29">
        <f t="shared" si="0"/>
        <v>0</v>
      </c>
    </row>
    <row r="47" spans="1:39" ht="13.5" customHeight="1" thickBot="1">
      <c r="A47" s="676"/>
      <c r="B47" s="676"/>
      <c r="C47" s="415" t="s">
        <v>3565</v>
      </c>
      <c r="D47" s="415" t="s">
        <v>4231</v>
      </c>
      <c r="E47" s="415"/>
      <c r="F47" s="415"/>
      <c r="G47" s="416">
        <v>5</v>
      </c>
      <c r="H47" s="420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8"/>
      <c r="AM47" s="31">
        <f t="shared" si="0"/>
        <v>0</v>
      </c>
    </row>
    <row r="48" spans="1:39" ht="13.5" customHeight="1" thickBot="1">
      <c r="A48" s="676"/>
      <c r="B48" s="676"/>
      <c r="C48" s="413" t="s">
        <v>3566</v>
      </c>
      <c r="D48" s="417"/>
      <c r="E48" s="417"/>
      <c r="F48" s="417"/>
      <c r="G48" s="418"/>
      <c r="H48" s="420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8"/>
      <c r="AM48" s="27">
        <f t="shared" si="0"/>
        <v>0</v>
      </c>
    </row>
    <row r="49" spans="1:39" ht="14.25" thickBot="1">
      <c r="A49" s="676">
        <v>5</v>
      </c>
      <c r="B49" s="676" t="s">
        <v>3575</v>
      </c>
      <c r="C49" s="407" t="s">
        <v>8</v>
      </c>
      <c r="D49" s="407" t="s">
        <v>4241</v>
      </c>
      <c r="E49" s="407"/>
      <c r="F49" s="407"/>
      <c r="G49" s="409">
        <v>2</v>
      </c>
      <c r="H49" s="420">
        <v>1</v>
      </c>
      <c r="I49" s="21"/>
      <c r="J49" s="21">
        <v>1</v>
      </c>
      <c r="K49" s="21"/>
      <c r="L49" s="21">
        <v>1</v>
      </c>
      <c r="M49" s="21"/>
      <c r="N49" s="21">
        <v>1</v>
      </c>
      <c r="O49" s="21"/>
      <c r="P49" s="21"/>
      <c r="Q49" s="21">
        <v>1</v>
      </c>
      <c r="R49" s="21"/>
      <c r="S49" s="21"/>
      <c r="T49" s="21"/>
      <c r="U49" s="21"/>
      <c r="V49" s="21"/>
      <c r="W49" s="21">
        <v>1</v>
      </c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8"/>
      <c r="AM49" s="29">
        <f t="shared" si="0"/>
        <v>6</v>
      </c>
    </row>
    <row r="50" spans="1:39" ht="14.25" thickBot="1">
      <c r="A50" s="676"/>
      <c r="B50" s="676"/>
      <c r="C50" s="410" t="s">
        <v>9</v>
      </c>
      <c r="D50" s="411" t="s">
        <v>4242</v>
      </c>
      <c r="E50" s="411"/>
      <c r="F50" s="411"/>
      <c r="G50" s="412">
        <v>2</v>
      </c>
      <c r="H50" s="422"/>
      <c r="I50" s="423"/>
      <c r="J50" s="423"/>
      <c r="K50" s="423">
        <v>1</v>
      </c>
      <c r="L50" s="423"/>
      <c r="M50" s="423"/>
      <c r="N50" s="423"/>
      <c r="O50" s="423"/>
      <c r="P50" s="423"/>
      <c r="Q50" s="423"/>
      <c r="R50" s="423">
        <v>1</v>
      </c>
      <c r="S50" s="423"/>
      <c r="T50" s="423"/>
      <c r="U50" s="423">
        <v>1</v>
      </c>
      <c r="V50" s="423"/>
      <c r="W50" s="423"/>
      <c r="X50" s="423"/>
      <c r="Y50" s="423"/>
      <c r="Z50" s="423"/>
      <c r="AA50" s="423"/>
      <c r="AB50" s="423"/>
      <c r="AC50" s="423"/>
      <c r="AD50" s="423"/>
      <c r="AE50" s="423"/>
      <c r="AF50" s="423"/>
      <c r="AG50" s="423"/>
      <c r="AH50" s="423"/>
      <c r="AI50" s="423"/>
      <c r="AJ50" s="423"/>
      <c r="AK50" s="423"/>
      <c r="AL50" s="424"/>
      <c r="AM50" s="34">
        <f t="shared" si="0"/>
        <v>3</v>
      </c>
    </row>
    <row r="51" spans="1:39" ht="13.5" customHeight="1" thickBot="1">
      <c r="A51" s="676"/>
      <c r="B51" s="676"/>
      <c r="C51" s="415" t="s">
        <v>3563</v>
      </c>
      <c r="D51" s="411" t="s">
        <v>4243</v>
      </c>
      <c r="E51" s="411"/>
      <c r="F51" s="411"/>
      <c r="G51" s="412">
        <v>2</v>
      </c>
      <c r="H51" s="420"/>
      <c r="I51" s="21"/>
      <c r="J51" s="21"/>
      <c r="K51" s="21"/>
      <c r="L51" s="21"/>
      <c r="M51" s="21">
        <v>1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8"/>
      <c r="AM51" s="27">
        <f t="shared" si="0"/>
        <v>1</v>
      </c>
    </row>
    <row r="52" spans="1:39" ht="13.5" customHeight="1" thickBot="1">
      <c r="A52" s="676"/>
      <c r="B52" s="676"/>
      <c r="C52" s="410" t="s">
        <v>3564</v>
      </c>
      <c r="D52" s="410" t="s">
        <v>3576</v>
      </c>
      <c r="E52" s="410"/>
      <c r="F52" s="410"/>
      <c r="G52" s="412">
        <v>2</v>
      </c>
      <c r="H52" s="420">
        <v>1</v>
      </c>
      <c r="I52" s="21"/>
      <c r="J52" s="21">
        <v>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8"/>
      <c r="AM52" s="29">
        <f t="shared" si="0"/>
        <v>2</v>
      </c>
    </row>
    <row r="53" spans="1:39" ht="14.25" thickBot="1">
      <c r="A53" s="676"/>
      <c r="B53" s="676"/>
      <c r="C53" s="410" t="s">
        <v>3565</v>
      </c>
      <c r="D53" s="415" t="s">
        <v>4244</v>
      </c>
      <c r="E53" s="415"/>
      <c r="F53" s="415"/>
      <c r="G53" s="412">
        <v>2</v>
      </c>
      <c r="H53" s="420"/>
      <c r="I53" s="21"/>
      <c r="J53" s="21"/>
      <c r="K53" s="21"/>
      <c r="L53" s="21"/>
      <c r="M53" s="21"/>
      <c r="N53" s="21">
        <v>1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8"/>
      <c r="AM53" s="29">
        <f t="shared" si="0"/>
        <v>1</v>
      </c>
    </row>
    <row r="54" spans="1:39" ht="13.5" customHeight="1" thickBot="1">
      <c r="A54" s="676"/>
      <c r="B54" s="676"/>
      <c r="C54" s="410" t="s">
        <v>3566</v>
      </c>
      <c r="D54" s="415" t="s">
        <v>4245</v>
      </c>
      <c r="E54" s="415"/>
      <c r="F54" s="415"/>
      <c r="G54" s="416">
        <v>2</v>
      </c>
      <c r="H54" s="420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8"/>
      <c r="AM54" s="29">
        <f t="shared" si="0"/>
        <v>0</v>
      </c>
    </row>
    <row r="55" spans="1:39" ht="14.25" thickBot="1">
      <c r="A55" s="676"/>
      <c r="B55" s="676"/>
      <c r="C55" s="410" t="s">
        <v>3567</v>
      </c>
      <c r="D55" s="415" t="s">
        <v>4246</v>
      </c>
      <c r="E55" s="415"/>
      <c r="F55" s="415"/>
      <c r="G55" s="416">
        <v>1</v>
      </c>
      <c r="H55" s="420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8"/>
      <c r="AM55" s="29">
        <f t="shared" si="0"/>
        <v>0</v>
      </c>
    </row>
    <row r="56" spans="1:39" ht="14.25" thickBot="1">
      <c r="A56" s="676"/>
      <c r="B56" s="676"/>
      <c r="C56" s="410" t="s">
        <v>3568</v>
      </c>
      <c r="D56" s="415" t="s">
        <v>4247</v>
      </c>
      <c r="E56" s="415"/>
      <c r="F56" s="415"/>
      <c r="G56" s="416">
        <v>2</v>
      </c>
      <c r="H56" s="420">
        <v>1</v>
      </c>
      <c r="I56" s="21"/>
      <c r="J56" s="21"/>
      <c r="K56" s="21"/>
      <c r="L56" s="21"/>
      <c r="M56" s="21"/>
      <c r="N56" s="21">
        <v>1</v>
      </c>
      <c r="O56" s="21"/>
      <c r="P56" s="21"/>
      <c r="Q56" s="21"/>
      <c r="R56" s="21"/>
      <c r="S56" s="21">
        <v>1</v>
      </c>
      <c r="T56" s="21"/>
      <c r="U56" s="21">
        <v>1</v>
      </c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8"/>
      <c r="AM56" s="31">
        <f t="shared" si="0"/>
        <v>4</v>
      </c>
    </row>
    <row r="57" spans="1:39" ht="13.5" customHeight="1" thickBot="1">
      <c r="A57" s="676"/>
      <c r="B57" s="676"/>
      <c r="C57" s="410" t="s">
        <v>3569</v>
      </c>
      <c r="D57" s="415" t="s">
        <v>4231</v>
      </c>
      <c r="E57" s="415"/>
      <c r="F57" s="415"/>
      <c r="G57" s="416">
        <v>5</v>
      </c>
      <c r="H57" s="42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32"/>
      <c r="AM57" s="35">
        <f t="shared" si="0"/>
        <v>0</v>
      </c>
    </row>
    <row r="58" spans="1:39" ht="13.5" customHeight="1" thickBot="1">
      <c r="A58" s="676"/>
      <c r="B58" s="676"/>
      <c r="C58" s="410" t="s">
        <v>3570</v>
      </c>
      <c r="D58" s="413"/>
      <c r="E58" s="413"/>
      <c r="F58" s="413"/>
      <c r="G58" s="418"/>
      <c r="H58" s="425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30"/>
      <c r="AM58" s="29">
        <f t="shared" si="0"/>
        <v>0</v>
      </c>
    </row>
    <row r="59" spans="1:39" ht="15.75" thickBot="1">
      <c r="A59" s="672"/>
      <c r="B59" s="669" t="s">
        <v>3577</v>
      </c>
      <c r="C59" s="669"/>
      <c r="D59" s="669"/>
      <c r="E59" s="454"/>
      <c r="F59" s="454"/>
      <c r="G59" s="24" t="s">
        <v>8</v>
      </c>
      <c r="H59" s="36">
        <f t="shared" ref="H59:AL59" si="1">SUM(H31:H58)</f>
        <v>4</v>
      </c>
      <c r="I59" s="36">
        <f t="shared" si="1"/>
        <v>0</v>
      </c>
      <c r="J59" s="36">
        <f t="shared" si="1"/>
        <v>5</v>
      </c>
      <c r="K59" s="36">
        <f t="shared" si="1"/>
        <v>4</v>
      </c>
      <c r="L59" s="36">
        <f t="shared" si="1"/>
        <v>5</v>
      </c>
      <c r="M59" s="36">
        <f t="shared" si="1"/>
        <v>3</v>
      </c>
      <c r="N59" s="36">
        <f t="shared" si="1"/>
        <v>3</v>
      </c>
      <c r="O59" s="36">
        <f t="shared" si="1"/>
        <v>0</v>
      </c>
      <c r="P59" s="36">
        <f t="shared" si="1"/>
        <v>0</v>
      </c>
      <c r="Q59" s="36">
        <f t="shared" si="1"/>
        <v>6</v>
      </c>
      <c r="R59" s="36">
        <f t="shared" si="1"/>
        <v>5</v>
      </c>
      <c r="S59" s="36">
        <f t="shared" si="1"/>
        <v>6</v>
      </c>
      <c r="T59" s="36">
        <f t="shared" si="1"/>
        <v>5</v>
      </c>
      <c r="U59" s="36">
        <f t="shared" si="1"/>
        <v>6</v>
      </c>
      <c r="V59" s="36">
        <f t="shared" si="1"/>
        <v>0</v>
      </c>
      <c r="W59" s="36">
        <f t="shared" si="1"/>
        <v>5</v>
      </c>
      <c r="X59" s="36">
        <f t="shared" si="1"/>
        <v>0</v>
      </c>
      <c r="Y59" s="36">
        <f t="shared" si="1"/>
        <v>0</v>
      </c>
      <c r="Z59" s="36">
        <f t="shared" si="1"/>
        <v>0</v>
      </c>
      <c r="AA59" s="36">
        <f t="shared" si="1"/>
        <v>0</v>
      </c>
      <c r="AB59" s="36">
        <f t="shared" si="1"/>
        <v>0</v>
      </c>
      <c r="AC59" s="36">
        <f t="shared" si="1"/>
        <v>0</v>
      </c>
      <c r="AD59" s="36">
        <f t="shared" si="1"/>
        <v>0</v>
      </c>
      <c r="AE59" s="36">
        <f t="shared" si="1"/>
        <v>0</v>
      </c>
      <c r="AF59" s="36">
        <f t="shared" si="1"/>
        <v>0</v>
      </c>
      <c r="AG59" s="36">
        <f t="shared" si="1"/>
        <v>0</v>
      </c>
      <c r="AH59" s="36">
        <f t="shared" si="1"/>
        <v>0</v>
      </c>
      <c r="AI59" s="36">
        <f t="shared" si="1"/>
        <v>0</v>
      </c>
      <c r="AJ59" s="36">
        <f t="shared" si="1"/>
        <v>0</v>
      </c>
      <c r="AK59" s="36">
        <f t="shared" si="1"/>
        <v>0</v>
      </c>
      <c r="AL59" s="45">
        <f t="shared" si="1"/>
        <v>0</v>
      </c>
      <c r="AM59" s="45">
        <f>SUM(H59:AL59)</f>
        <v>57</v>
      </c>
    </row>
    <row r="60" spans="1:39" ht="15">
      <c r="A60" s="672"/>
      <c r="B60" s="669"/>
      <c r="C60" s="669"/>
      <c r="D60" s="669"/>
      <c r="E60" s="454"/>
      <c r="F60" s="454"/>
      <c r="G60" s="24" t="s">
        <v>9</v>
      </c>
      <c r="H60" s="36">
        <f>+H59</f>
        <v>4</v>
      </c>
      <c r="I60" s="36">
        <f t="shared" ref="I60:AL60" si="2">+I59+H60</f>
        <v>4</v>
      </c>
      <c r="J60" s="36">
        <f t="shared" si="2"/>
        <v>9</v>
      </c>
      <c r="K60" s="36">
        <f t="shared" si="2"/>
        <v>13</v>
      </c>
      <c r="L60" s="36">
        <f t="shared" si="2"/>
        <v>18</v>
      </c>
      <c r="M60" s="36">
        <f t="shared" si="2"/>
        <v>21</v>
      </c>
      <c r="N60" s="36">
        <f t="shared" si="2"/>
        <v>24</v>
      </c>
      <c r="O60" s="36">
        <f t="shared" si="2"/>
        <v>24</v>
      </c>
      <c r="P60" s="36">
        <f t="shared" si="2"/>
        <v>24</v>
      </c>
      <c r="Q60" s="36">
        <f t="shared" si="2"/>
        <v>30</v>
      </c>
      <c r="R60" s="36">
        <f t="shared" si="2"/>
        <v>35</v>
      </c>
      <c r="S60" s="36">
        <f t="shared" si="2"/>
        <v>41</v>
      </c>
      <c r="T60" s="36">
        <f t="shared" si="2"/>
        <v>46</v>
      </c>
      <c r="U60" s="36">
        <f t="shared" si="2"/>
        <v>52</v>
      </c>
      <c r="V60" s="36">
        <f t="shared" si="2"/>
        <v>52</v>
      </c>
      <c r="W60" s="36">
        <f t="shared" si="2"/>
        <v>57</v>
      </c>
      <c r="X60" s="36">
        <f t="shared" si="2"/>
        <v>57</v>
      </c>
      <c r="Y60" s="36">
        <f t="shared" si="2"/>
        <v>57</v>
      </c>
      <c r="Z60" s="36">
        <f t="shared" si="2"/>
        <v>57</v>
      </c>
      <c r="AA60" s="36">
        <f t="shared" si="2"/>
        <v>57</v>
      </c>
      <c r="AB60" s="36">
        <f t="shared" si="2"/>
        <v>57</v>
      </c>
      <c r="AC60" s="36">
        <f t="shared" si="2"/>
        <v>57</v>
      </c>
      <c r="AD60" s="36">
        <f t="shared" si="2"/>
        <v>57</v>
      </c>
      <c r="AE60" s="36">
        <f t="shared" si="2"/>
        <v>57</v>
      </c>
      <c r="AF60" s="36">
        <f t="shared" si="2"/>
        <v>57</v>
      </c>
      <c r="AG60" s="36">
        <f t="shared" si="2"/>
        <v>57</v>
      </c>
      <c r="AH60" s="36">
        <f t="shared" si="2"/>
        <v>57</v>
      </c>
      <c r="AI60" s="36">
        <f t="shared" si="2"/>
        <v>57</v>
      </c>
      <c r="AJ60" s="36">
        <f t="shared" si="2"/>
        <v>57</v>
      </c>
      <c r="AK60" s="36">
        <f t="shared" si="2"/>
        <v>57</v>
      </c>
      <c r="AL60" s="45">
        <f t="shared" si="2"/>
        <v>57</v>
      </c>
      <c r="AM60" s="45">
        <f>SUM(H60:AL60)</f>
        <v>1309</v>
      </c>
    </row>
    <row r="61" spans="1:39" ht="15.75">
      <c r="A61" s="673"/>
      <c r="B61" s="668" t="s">
        <v>3578</v>
      </c>
      <c r="C61" s="668"/>
      <c r="D61" s="668"/>
      <c r="E61" s="453"/>
      <c r="F61" s="453"/>
      <c r="G61" s="24" t="s">
        <v>8</v>
      </c>
      <c r="H61" s="37">
        <f>+'Input Data Shift A'!D137</f>
        <v>9346</v>
      </c>
      <c r="I61" s="37">
        <f>+'Input Data Shift A'!E137</f>
        <v>0</v>
      </c>
      <c r="J61" s="36">
        <f>+'Input Data Shift A'!F137</f>
        <v>11697</v>
      </c>
      <c r="K61" s="36">
        <f>+'Input Data Shift A'!G137</f>
        <v>11499</v>
      </c>
      <c r="L61" s="36">
        <f>+'Input Data Shift A'!H137</f>
        <v>11430</v>
      </c>
      <c r="M61" s="36">
        <f>+'Input Data Shift A'!I137</f>
        <v>11600</v>
      </c>
      <c r="N61" s="36">
        <f>+'Input Data Shift A'!J137</f>
        <v>10132</v>
      </c>
      <c r="O61" s="36">
        <f>+'Input Data Shift A'!K137</f>
        <v>0</v>
      </c>
      <c r="P61" s="36">
        <f>+'Input Data Shift A'!L137</f>
        <v>0</v>
      </c>
      <c r="Q61" s="36">
        <f>+'Input Data Shift A'!M137</f>
        <v>11641</v>
      </c>
      <c r="R61" s="36">
        <f>+'Input Data Shift A'!N137</f>
        <v>10357</v>
      </c>
      <c r="S61" s="36">
        <f>+'Input Data Shift A'!O137</f>
        <v>11241</v>
      </c>
      <c r="T61" s="36">
        <f>+'Input Data Shift A'!P137</f>
        <v>8992</v>
      </c>
      <c r="U61" s="36">
        <f>+'Input Data Shift A'!Q137</f>
        <v>3736</v>
      </c>
      <c r="V61" s="36">
        <f>+'Input Data Shift A'!R137</f>
        <v>0</v>
      </c>
      <c r="W61" s="36">
        <f>+'Input Data Shift A'!S137</f>
        <v>9853</v>
      </c>
      <c r="X61" s="36">
        <f>+'Input Data Shift A'!T137</f>
        <v>9162</v>
      </c>
      <c r="Y61" s="36">
        <f>+'Input Data Shift A'!U137</f>
        <v>11657</v>
      </c>
      <c r="Z61" s="36">
        <f>+'Input Data Shift A'!V137</f>
        <v>0</v>
      </c>
      <c r="AA61" s="36">
        <f>+'Input Data Shift A'!W137</f>
        <v>0</v>
      </c>
      <c r="AB61" s="36">
        <f>+'Input Data Shift A'!X137</f>
        <v>0</v>
      </c>
      <c r="AC61" s="36">
        <f>+'Input Data Shift A'!Y137</f>
        <v>0</v>
      </c>
      <c r="AD61" s="36">
        <f>+'Input Data Shift A'!Z137</f>
        <v>0</v>
      </c>
      <c r="AE61" s="36">
        <f>+'Input Data Shift A'!AA137</f>
        <v>0</v>
      </c>
      <c r="AF61" s="36">
        <f>+'Input Data Shift A'!AB137</f>
        <v>0</v>
      </c>
      <c r="AG61" s="36">
        <f>+'Input Data Shift A'!AC137</f>
        <v>0</v>
      </c>
      <c r="AH61" s="36">
        <f>+'Input Data Shift A'!AD137</f>
        <v>0</v>
      </c>
      <c r="AI61" s="36">
        <f>+'Input Data Shift A'!AE137</f>
        <v>0</v>
      </c>
      <c r="AJ61" s="36">
        <f>+'Input Data Shift A'!AF137</f>
        <v>0</v>
      </c>
      <c r="AK61" s="36">
        <f>+'Input Data Shift A'!AG137</f>
        <v>0</v>
      </c>
      <c r="AL61" s="45">
        <f>+'Input Data Shift A'!AH137</f>
        <v>0</v>
      </c>
      <c r="AM61" s="45">
        <f>SUM(H61:AL61)</f>
        <v>142343</v>
      </c>
    </row>
    <row r="62" spans="1:39" ht="15.75">
      <c r="A62" s="673"/>
      <c r="B62" s="668"/>
      <c r="C62" s="668"/>
      <c r="D62" s="668"/>
      <c r="E62" s="453"/>
      <c r="F62" s="453"/>
      <c r="G62" s="24" t="s">
        <v>9</v>
      </c>
      <c r="H62" s="37">
        <f>+H61</f>
        <v>9346</v>
      </c>
      <c r="I62" s="37">
        <f t="shared" ref="I62:AL62" si="3">+I61+H62</f>
        <v>9346</v>
      </c>
      <c r="J62" s="36">
        <f t="shared" si="3"/>
        <v>21043</v>
      </c>
      <c r="K62" s="36">
        <f t="shared" si="3"/>
        <v>32542</v>
      </c>
      <c r="L62" s="36">
        <f t="shared" si="3"/>
        <v>43972</v>
      </c>
      <c r="M62" s="36">
        <f t="shared" si="3"/>
        <v>55572</v>
      </c>
      <c r="N62" s="36">
        <f t="shared" si="3"/>
        <v>65704</v>
      </c>
      <c r="O62" s="36">
        <f t="shared" si="3"/>
        <v>65704</v>
      </c>
      <c r="P62" s="36">
        <f t="shared" si="3"/>
        <v>65704</v>
      </c>
      <c r="Q62" s="36">
        <f t="shared" si="3"/>
        <v>77345</v>
      </c>
      <c r="R62" s="36">
        <f t="shared" si="3"/>
        <v>87702</v>
      </c>
      <c r="S62" s="36">
        <f t="shared" si="3"/>
        <v>98943</v>
      </c>
      <c r="T62" s="36">
        <f t="shared" si="3"/>
        <v>107935</v>
      </c>
      <c r="U62" s="36">
        <f t="shared" si="3"/>
        <v>111671</v>
      </c>
      <c r="V62" s="36">
        <f t="shared" si="3"/>
        <v>111671</v>
      </c>
      <c r="W62" s="36">
        <f t="shared" si="3"/>
        <v>121524</v>
      </c>
      <c r="X62" s="36">
        <f t="shared" si="3"/>
        <v>130686</v>
      </c>
      <c r="Y62" s="36">
        <f t="shared" si="3"/>
        <v>142343</v>
      </c>
      <c r="Z62" s="36">
        <f t="shared" si="3"/>
        <v>142343</v>
      </c>
      <c r="AA62" s="36">
        <f t="shared" si="3"/>
        <v>142343</v>
      </c>
      <c r="AB62" s="36">
        <f t="shared" si="3"/>
        <v>142343</v>
      </c>
      <c r="AC62" s="36">
        <f t="shared" si="3"/>
        <v>142343</v>
      </c>
      <c r="AD62" s="36">
        <f t="shared" si="3"/>
        <v>142343</v>
      </c>
      <c r="AE62" s="36">
        <f t="shared" si="3"/>
        <v>142343</v>
      </c>
      <c r="AF62" s="36">
        <f t="shared" si="3"/>
        <v>142343</v>
      </c>
      <c r="AG62" s="36">
        <f t="shared" si="3"/>
        <v>142343</v>
      </c>
      <c r="AH62" s="36">
        <f t="shared" si="3"/>
        <v>142343</v>
      </c>
      <c r="AI62" s="36">
        <f t="shared" si="3"/>
        <v>142343</v>
      </c>
      <c r="AJ62" s="36">
        <f t="shared" si="3"/>
        <v>142343</v>
      </c>
      <c r="AK62" s="36">
        <f t="shared" si="3"/>
        <v>142343</v>
      </c>
      <c r="AL62" s="45">
        <f t="shared" si="3"/>
        <v>142343</v>
      </c>
      <c r="AM62" s="232">
        <f>SUM(H62:AL62)</f>
        <v>3209212</v>
      </c>
    </row>
    <row r="63" spans="1:39" ht="15">
      <c r="A63" s="673"/>
      <c r="B63" s="669" t="s">
        <v>3579</v>
      </c>
      <c r="C63" s="669"/>
      <c r="D63" s="669"/>
      <c r="E63" s="454"/>
      <c r="F63" s="454"/>
      <c r="G63" s="24" t="s">
        <v>8</v>
      </c>
      <c r="H63" s="38">
        <f>+H59/(H59+H61)</f>
        <v>4.2780748663101602E-4</v>
      </c>
      <c r="I63" s="38" t="e">
        <f t="shared" ref="I63:AM63" si="4">+I59/(I59+I61)</f>
        <v>#DIV/0!</v>
      </c>
      <c r="J63" s="38">
        <f t="shared" si="4"/>
        <v>4.2727738848060163E-4</v>
      </c>
      <c r="K63" s="38">
        <f t="shared" si="4"/>
        <v>3.4773537338085716E-4</v>
      </c>
      <c r="L63" s="38">
        <f t="shared" si="4"/>
        <v>4.3725404459991256E-4</v>
      </c>
      <c r="M63" s="38">
        <f t="shared" si="4"/>
        <v>2.5855382228733947E-4</v>
      </c>
      <c r="N63" s="38">
        <f t="shared" si="4"/>
        <v>2.9600394671928958E-4</v>
      </c>
      <c r="O63" s="38" t="e">
        <f t="shared" si="4"/>
        <v>#DIV/0!</v>
      </c>
      <c r="P63" s="38" t="e">
        <f t="shared" si="4"/>
        <v>#DIV/0!</v>
      </c>
      <c r="Q63" s="38">
        <f t="shared" si="4"/>
        <v>5.1515411693998459E-4</v>
      </c>
      <c r="R63" s="38">
        <f t="shared" si="4"/>
        <v>4.8253232966608765E-4</v>
      </c>
      <c r="S63" s="38">
        <f t="shared" si="4"/>
        <v>5.3347559349159772E-4</v>
      </c>
      <c r="T63" s="38">
        <f t="shared" si="4"/>
        <v>5.5574080248971876E-4</v>
      </c>
      <c r="U63" s="38">
        <f t="shared" si="4"/>
        <v>1.6034206306787815E-3</v>
      </c>
      <c r="V63" s="38" t="e">
        <f t="shared" si="4"/>
        <v>#DIV/0!</v>
      </c>
      <c r="W63" s="38">
        <f t="shared" si="4"/>
        <v>5.0720227226617976E-4</v>
      </c>
      <c r="X63" s="38">
        <f t="shared" si="4"/>
        <v>0</v>
      </c>
      <c r="Y63" s="38">
        <f t="shared" si="4"/>
        <v>0</v>
      </c>
      <c r="Z63" s="38" t="e">
        <f t="shared" si="4"/>
        <v>#DIV/0!</v>
      </c>
      <c r="AA63" s="38" t="e">
        <f t="shared" si="4"/>
        <v>#DIV/0!</v>
      </c>
      <c r="AB63" s="38" t="e">
        <f t="shared" si="4"/>
        <v>#DIV/0!</v>
      </c>
      <c r="AC63" s="38" t="e">
        <f t="shared" si="4"/>
        <v>#DIV/0!</v>
      </c>
      <c r="AD63" s="38" t="e">
        <f t="shared" si="4"/>
        <v>#DIV/0!</v>
      </c>
      <c r="AE63" s="38" t="e">
        <f t="shared" si="4"/>
        <v>#DIV/0!</v>
      </c>
      <c r="AF63" s="38" t="e">
        <f t="shared" si="4"/>
        <v>#DIV/0!</v>
      </c>
      <c r="AG63" s="38" t="e">
        <f t="shared" si="4"/>
        <v>#DIV/0!</v>
      </c>
      <c r="AH63" s="38" t="e">
        <f t="shared" si="4"/>
        <v>#DIV/0!</v>
      </c>
      <c r="AI63" s="38" t="e">
        <f t="shared" si="4"/>
        <v>#DIV/0!</v>
      </c>
      <c r="AJ63" s="38" t="e">
        <f t="shared" si="4"/>
        <v>#DIV/0!</v>
      </c>
      <c r="AK63" s="38" t="e">
        <f t="shared" si="4"/>
        <v>#DIV/0!</v>
      </c>
      <c r="AL63" s="38" t="e">
        <f t="shared" si="4"/>
        <v>#DIV/0!</v>
      </c>
      <c r="AM63" s="38">
        <f t="shared" si="4"/>
        <v>4.002808988764045E-4</v>
      </c>
    </row>
    <row r="64" spans="1:39" ht="15">
      <c r="A64" s="673"/>
      <c r="B64" s="669"/>
      <c r="C64" s="669"/>
      <c r="D64" s="669"/>
      <c r="E64" s="454"/>
      <c r="F64" s="454"/>
      <c r="G64" s="24" t="s">
        <v>9</v>
      </c>
      <c r="H64" s="38">
        <f>+H60/(H60+H62)</f>
        <v>4.2780748663101602E-4</v>
      </c>
      <c r="I64" s="38">
        <f t="shared" ref="I64:AM64" si="5">+I60/(I60+I62)</f>
        <v>4.2780748663101602E-4</v>
      </c>
      <c r="J64" s="38">
        <f t="shared" si="5"/>
        <v>4.2751282538476152E-4</v>
      </c>
      <c r="K64" s="38">
        <f t="shared" si="5"/>
        <v>3.9932422054983875E-4</v>
      </c>
      <c r="L64" s="38">
        <f t="shared" si="5"/>
        <v>4.0918390543305294E-4</v>
      </c>
      <c r="M64" s="38">
        <f t="shared" si="5"/>
        <v>3.7774539960066915E-4</v>
      </c>
      <c r="N64" s="38">
        <f t="shared" si="5"/>
        <v>3.6514118792599804E-4</v>
      </c>
      <c r="O64" s="38">
        <f t="shared" si="5"/>
        <v>3.6514118792599804E-4</v>
      </c>
      <c r="P64" s="38">
        <f t="shared" si="5"/>
        <v>3.6514118792599804E-4</v>
      </c>
      <c r="Q64" s="38">
        <f t="shared" si="5"/>
        <v>3.8772213247172859E-4</v>
      </c>
      <c r="R64" s="38">
        <f t="shared" si="5"/>
        <v>3.9891949804529448E-4</v>
      </c>
      <c r="S64" s="38">
        <f t="shared" si="5"/>
        <v>4.1420835690616668E-4</v>
      </c>
      <c r="T64" s="38">
        <f t="shared" si="5"/>
        <v>4.2600087052351802E-4</v>
      </c>
      <c r="U64" s="38">
        <f t="shared" si="5"/>
        <v>4.6543683932583264E-4</v>
      </c>
      <c r="V64" s="38">
        <f t="shared" si="5"/>
        <v>4.6543683932583264E-4</v>
      </c>
      <c r="W64" s="38">
        <f t="shared" si="5"/>
        <v>4.6882325363338024E-4</v>
      </c>
      <c r="X64" s="38">
        <f t="shared" si="5"/>
        <v>4.359698033546729E-4</v>
      </c>
      <c r="Y64" s="38">
        <f t="shared" si="5"/>
        <v>4.002808988764045E-4</v>
      </c>
      <c r="Z64" s="38">
        <f t="shared" si="5"/>
        <v>4.002808988764045E-4</v>
      </c>
      <c r="AA64" s="38">
        <f t="shared" si="5"/>
        <v>4.002808988764045E-4</v>
      </c>
      <c r="AB64" s="38">
        <f t="shared" si="5"/>
        <v>4.002808988764045E-4</v>
      </c>
      <c r="AC64" s="38">
        <f t="shared" si="5"/>
        <v>4.002808988764045E-4</v>
      </c>
      <c r="AD64" s="38">
        <f t="shared" si="5"/>
        <v>4.002808988764045E-4</v>
      </c>
      <c r="AE64" s="38">
        <f t="shared" si="5"/>
        <v>4.002808988764045E-4</v>
      </c>
      <c r="AF64" s="38">
        <f t="shared" si="5"/>
        <v>4.002808988764045E-4</v>
      </c>
      <c r="AG64" s="38">
        <f t="shared" si="5"/>
        <v>4.002808988764045E-4</v>
      </c>
      <c r="AH64" s="38">
        <f t="shared" si="5"/>
        <v>4.002808988764045E-4</v>
      </c>
      <c r="AI64" s="38">
        <f t="shared" si="5"/>
        <v>4.002808988764045E-4</v>
      </c>
      <c r="AJ64" s="38">
        <f t="shared" si="5"/>
        <v>4.002808988764045E-4</v>
      </c>
      <c r="AK64" s="38">
        <f t="shared" si="5"/>
        <v>4.002808988764045E-4</v>
      </c>
      <c r="AL64" s="38">
        <f t="shared" si="5"/>
        <v>4.002808988764045E-4</v>
      </c>
      <c r="AM64" s="38">
        <f t="shared" si="5"/>
        <v>4.0772198655607609E-4</v>
      </c>
    </row>
    <row r="66" spans="1:7">
      <c r="A66" s="39"/>
      <c r="B66" s="39"/>
      <c r="C66" s="41"/>
      <c r="D66" s="42" t="s">
        <v>3580</v>
      </c>
      <c r="E66" s="42"/>
      <c r="F66" s="42"/>
      <c r="G66" s="41"/>
    </row>
    <row r="67" spans="1:7">
      <c r="A67" s="39"/>
      <c r="B67" s="39"/>
      <c r="C67" s="41"/>
      <c r="D67" s="43"/>
      <c r="E67" s="43"/>
      <c r="F67" s="43"/>
      <c r="G67" s="41"/>
    </row>
    <row r="68" spans="1:7">
      <c r="A68" s="39"/>
      <c r="B68" s="670" t="s">
        <v>3579</v>
      </c>
      <c r="C68" s="670"/>
      <c r="D68" s="670"/>
      <c r="E68" s="670"/>
      <c r="F68" s="670"/>
      <c r="G68" s="670"/>
    </row>
    <row r="69" spans="1:7">
      <c r="A69" s="39"/>
      <c r="B69" s="670"/>
      <c r="C69" s="670"/>
      <c r="D69" s="670"/>
      <c r="E69" s="670"/>
      <c r="F69" s="670"/>
      <c r="G69" s="670"/>
    </row>
    <row r="70" spans="1:7">
      <c r="A70" s="39"/>
      <c r="B70" s="670"/>
      <c r="C70" s="670"/>
      <c r="D70" s="670"/>
      <c r="E70" s="670"/>
      <c r="F70" s="670"/>
      <c r="G70" s="670"/>
    </row>
    <row r="71" spans="1:7">
      <c r="A71" s="673"/>
      <c r="B71" s="670"/>
      <c r="C71" s="670"/>
      <c r="D71" s="670"/>
      <c r="E71" s="670"/>
      <c r="F71" s="670"/>
      <c r="G71" s="670"/>
    </row>
    <row r="72" spans="1:7">
      <c r="A72" s="673"/>
      <c r="B72" s="670"/>
      <c r="C72" s="670"/>
      <c r="D72" s="670"/>
      <c r="E72" s="670"/>
      <c r="F72" s="670"/>
      <c r="G72" s="670"/>
    </row>
    <row r="73" spans="1:7">
      <c r="A73" s="39"/>
      <c r="B73" s="670"/>
      <c r="C73" s="670"/>
      <c r="D73" s="670"/>
      <c r="E73" s="670"/>
      <c r="F73" s="670"/>
      <c r="G73" s="670"/>
    </row>
    <row r="74" spans="1:7">
      <c r="A74" s="39"/>
      <c r="B74" s="670"/>
      <c r="C74" s="670"/>
      <c r="D74" s="670"/>
      <c r="E74" s="670"/>
      <c r="F74" s="670"/>
      <c r="G74" s="670"/>
    </row>
    <row r="75" spans="1:7">
      <c r="A75" s="39"/>
      <c r="B75" s="670"/>
      <c r="C75" s="670"/>
      <c r="D75" s="670"/>
      <c r="E75" s="670"/>
      <c r="F75" s="670"/>
      <c r="G75" s="670"/>
    </row>
    <row r="76" spans="1:7">
      <c r="A76" s="39"/>
      <c r="B76" s="670"/>
      <c r="C76" s="670"/>
      <c r="D76" s="670"/>
      <c r="E76" s="670"/>
      <c r="F76" s="670"/>
      <c r="G76" s="670"/>
    </row>
    <row r="77" spans="1:7">
      <c r="A77" s="44"/>
      <c r="B77" s="670"/>
      <c r="C77" s="670"/>
      <c r="D77" s="670"/>
      <c r="E77" s="670"/>
      <c r="F77" s="670"/>
      <c r="G77" s="670"/>
    </row>
    <row r="78" spans="1:7">
      <c r="A78" s="671" t="s">
        <v>3581</v>
      </c>
      <c r="B78" s="671"/>
      <c r="C78" s="671"/>
      <c r="D78" s="671"/>
      <c r="E78" s="671"/>
      <c r="F78" s="671"/>
      <c r="G78" s="671"/>
    </row>
    <row r="79" spans="1:7">
      <c r="A79" s="671"/>
      <c r="B79" s="671"/>
      <c r="C79" s="671"/>
      <c r="D79" s="671"/>
      <c r="E79" s="671"/>
      <c r="F79" s="671"/>
      <c r="G79" s="671"/>
    </row>
    <row r="80" spans="1:7">
      <c r="A80" s="668" t="s">
        <v>3582</v>
      </c>
      <c r="B80" s="668"/>
      <c r="C80" s="668"/>
      <c r="D80" s="668"/>
      <c r="E80" s="668"/>
      <c r="F80" s="668"/>
      <c r="G80" s="668"/>
    </row>
    <row r="81" spans="1:7">
      <c r="A81" s="668"/>
      <c r="B81" s="668"/>
      <c r="C81" s="668"/>
      <c r="D81" s="668"/>
      <c r="E81" s="668"/>
      <c r="F81" s="668"/>
      <c r="G81" s="668"/>
    </row>
  </sheetData>
  <mergeCells count="20">
    <mergeCell ref="A31:A34"/>
    <mergeCell ref="A35:A38"/>
    <mergeCell ref="A39:A42"/>
    <mergeCell ref="A43:A48"/>
    <mergeCell ref="A49:A58"/>
    <mergeCell ref="B31:B34"/>
    <mergeCell ref="B35:B38"/>
    <mergeCell ref="B39:B42"/>
    <mergeCell ref="B43:B48"/>
    <mergeCell ref="B49:B58"/>
    <mergeCell ref="A80:G81"/>
    <mergeCell ref="B63:D64"/>
    <mergeCell ref="B68:G77"/>
    <mergeCell ref="A78:G79"/>
    <mergeCell ref="B59:D60"/>
    <mergeCell ref="B61:D62"/>
    <mergeCell ref="A59:A60"/>
    <mergeCell ref="A61:A62"/>
    <mergeCell ref="A63:A64"/>
    <mergeCell ref="A71:A72"/>
  </mergeCells>
  <pageMargins left="0.7" right="0.7" top="0.75" bottom="0.75" header="0.51180555555555496" footer="0.51180555555555496"/>
  <pageSetup firstPageNumber="0" orientation="portrait" useFirstPageNumber="1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CC"/>
  </sheetPr>
  <dimension ref="A30:AM81"/>
  <sheetViews>
    <sheetView showGridLines="0" topLeftCell="A29" zoomScaleNormal="100" workbookViewId="0">
      <pane xSplit="7" ySplit="2" topLeftCell="H31" activePane="bottomRight" state="frozen"/>
      <selection activeCell="H31" sqref="H31:AL58"/>
      <selection pane="topRight" activeCell="H31" sqref="H31:AL58"/>
      <selection pane="bottomLeft" activeCell="H31" sqref="H31:AL58"/>
      <selection pane="bottomRight" activeCell="U37" sqref="U37"/>
    </sheetView>
  </sheetViews>
  <sheetFormatPr defaultColWidth="11.625" defaultRowHeight="13.5"/>
  <cols>
    <col min="1" max="1" width="9" customWidth="1"/>
    <col min="2" max="2" width="13" customWidth="1"/>
    <col min="3" max="3" width="3.125" customWidth="1"/>
    <col min="4" max="4" width="31" customWidth="1"/>
    <col min="5" max="6" width="5.75" customWidth="1"/>
    <col min="7" max="7" width="5" customWidth="1"/>
    <col min="8" max="38" width="5.125" customWidth="1"/>
    <col min="39" max="39" width="7.25" customWidth="1"/>
    <col min="40" max="66" width="8.75" customWidth="1"/>
  </cols>
  <sheetData>
    <row r="30" spans="1:39" ht="14.25" thickBot="1">
      <c r="A30" s="14" t="s">
        <v>3558</v>
      </c>
      <c r="B30" s="15" t="s">
        <v>3559</v>
      </c>
      <c r="C30" s="16"/>
      <c r="D30" s="17" t="s">
        <v>3560</v>
      </c>
      <c r="E30" s="17"/>
      <c r="F30" s="17"/>
      <c r="G30" s="18" t="s">
        <v>3561</v>
      </c>
      <c r="H30" s="433">
        <v>1</v>
      </c>
      <c r="I30" s="433">
        <v>2</v>
      </c>
      <c r="J30" s="19">
        <v>3</v>
      </c>
      <c r="K30" s="435">
        <v>4</v>
      </c>
      <c r="L30" s="435">
        <v>5</v>
      </c>
      <c r="M30" s="19">
        <v>6</v>
      </c>
      <c r="N30" s="19">
        <v>7</v>
      </c>
      <c r="O30" s="433">
        <v>8</v>
      </c>
      <c r="P30" s="433">
        <v>9</v>
      </c>
      <c r="Q30" s="19">
        <v>10</v>
      </c>
      <c r="R30" s="435">
        <v>11</v>
      </c>
      <c r="S30" s="435">
        <v>12</v>
      </c>
      <c r="T30" s="19">
        <v>13</v>
      </c>
      <c r="U30" s="19">
        <v>14</v>
      </c>
      <c r="V30" s="433">
        <v>15</v>
      </c>
      <c r="W30" s="433">
        <v>16</v>
      </c>
      <c r="X30" s="19">
        <v>17</v>
      </c>
      <c r="Y30" s="435">
        <v>18</v>
      </c>
      <c r="Z30" s="435">
        <v>19</v>
      </c>
      <c r="AA30" s="19">
        <v>20</v>
      </c>
      <c r="AB30" s="19">
        <v>21</v>
      </c>
      <c r="AC30" s="440">
        <v>22</v>
      </c>
      <c r="AD30" s="440">
        <v>23</v>
      </c>
      <c r="AE30" s="19">
        <v>24</v>
      </c>
      <c r="AF30" s="435">
        <v>25</v>
      </c>
      <c r="AG30" s="435">
        <v>26</v>
      </c>
      <c r="AH30" s="19">
        <v>27</v>
      </c>
      <c r="AI30" s="19">
        <v>28</v>
      </c>
      <c r="AJ30" s="440">
        <v>29</v>
      </c>
      <c r="AK30" s="440">
        <v>30</v>
      </c>
      <c r="AL30" s="25">
        <v>31</v>
      </c>
      <c r="AM30" s="25" t="s">
        <v>6</v>
      </c>
    </row>
    <row r="31" spans="1:39" ht="13.5" customHeight="1" thickBot="1">
      <c r="A31" s="674">
        <v>1</v>
      </c>
      <c r="B31" s="674" t="s">
        <v>3562</v>
      </c>
      <c r="C31" s="407" t="s">
        <v>8</v>
      </c>
      <c r="D31" s="408" t="s">
        <v>4229</v>
      </c>
      <c r="E31" s="408"/>
      <c r="F31" s="408"/>
      <c r="G31" s="409">
        <v>2</v>
      </c>
      <c r="H31" s="419"/>
      <c r="I31" s="20"/>
      <c r="J31" s="20"/>
      <c r="K31" s="20"/>
      <c r="L31" s="436"/>
      <c r="M31" s="436"/>
      <c r="N31" s="436"/>
      <c r="O31" s="436"/>
      <c r="P31" s="436"/>
      <c r="Q31" s="436"/>
      <c r="R31" s="436"/>
      <c r="S31" s="436"/>
      <c r="T31" s="436"/>
      <c r="U31" s="436"/>
      <c r="V31" s="436"/>
      <c r="W31" s="436"/>
      <c r="X31" s="436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6"/>
      <c r="AM31" s="27">
        <f t="shared" ref="AM31:AM58" si="0">SUM(H31:AL31)</f>
        <v>0</v>
      </c>
    </row>
    <row r="32" spans="1:39" ht="13.5" customHeight="1" thickBot="1">
      <c r="A32" s="674"/>
      <c r="B32" s="674"/>
      <c r="C32" s="410" t="s">
        <v>9</v>
      </c>
      <c r="D32" s="411" t="s">
        <v>4230</v>
      </c>
      <c r="E32" s="411"/>
      <c r="F32" s="411"/>
      <c r="G32" s="412">
        <v>2</v>
      </c>
      <c r="H32" s="420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8"/>
      <c r="AM32" s="29">
        <f t="shared" si="0"/>
        <v>0</v>
      </c>
    </row>
    <row r="33" spans="1:39" ht="14.25" thickBot="1">
      <c r="A33" s="674"/>
      <c r="B33" s="674"/>
      <c r="C33" s="410" t="s">
        <v>3563</v>
      </c>
      <c r="D33" s="411" t="s">
        <v>4231</v>
      </c>
      <c r="E33" s="411"/>
      <c r="F33" s="411"/>
      <c r="G33" s="412">
        <v>5</v>
      </c>
      <c r="H33" s="420"/>
      <c r="I33" s="21"/>
      <c r="J33" s="21">
        <v>1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8"/>
      <c r="AM33" s="29">
        <f t="shared" si="0"/>
        <v>1</v>
      </c>
    </row>
    <row r="34" spans="1:39" ht="14.25" thickBot="1">
      <c r="A34" s="674"/>
      <c r="B34" s="674"/>
      <c r="C34" s="413" t="s">
        <v>3564</v>
      </c>
      <c r="D34" s="411"/>
      <c r="E34" s="411"/>
      <c r="F34" s="411"/>
      <c r="G34" s="412"/>
      <c r="H34" s="420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8"/>
      <c r="AM34" s="29">
        <f t="shared" si="0"/>
        <v>0</v>
      </c>
    </row>
    <row r="35" spans="1:39" ht="13.5" customHeight="1" thickBot="1">
      <c r="A35" s="674">
        <v>2</v>
      </c>
      <c r="B35" s="674" t="s">
        <v>4233</v>
      </c>
      <c r="C35" s="414" t="s">
        <v>8</v>
      </c>
      <c r="D35" s="407" t="s">
        <v>4234</v>
      </c>
      <c r="E35" s="407"/>
      <c r="F35" s="407"/>
      <c r="G35" s="409">
        <v>5</v>
      </c>
      <c r="H35" s="420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8"/>
      <c r="AM35" s="29">
        <f t="shared" si="0"/>
        <v>0</v>
      </c>
    </row>
    <row r="36" spans="1:39" ht="13.5" customHeight="1" thickBot="1">
      <c r="A36" s="674"/>
      <c r="B36" s="674"/>
      <c r="C36" s="414" t="s">
        <v>9</v>
      </c>
      <c r="D36" s="410" t="s">
        <v>4235</v>
      </c>
      <c r="E36" s="410"/>
      <c r="F36" s="410"/>
      <c r="G36" s="412">
        <v>5</v>
      </c>
      <c r="H36" s="420">
        <v>4</v>
      </c>
      <c r="I36" s="21"/>
      <c r="J36" s="21">
        <v>3</v>
      </c>
      <c r="K36" s="21">
        <v>2</v>
      </c>
      <c r="L36" s="21">
        <v>3</v>
      </c>
      <c r="M36" s="21">
        <v>5</v>
      </c>
      <c r="N36" s="21">
        <v>2</v>
      </c>
      <c r="O36" s="21"/>
      <c r="P36" s="21">
        <v>2</v>
      </c>
      <c r="Q36" s="21">
        <v>4</v>
      </c>
      <c r="R36" s="21">
        <v>5</v>
      </c>
      <c r="S36" s="21">
        <v>4</v>
      </c>
      <c r="T36" s="21">
        <v>5</v>
      </c>
      <c r="U36" s="21">
        <v>6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8"/>
      <c r="AM36" s="29">
        <f t="shared" si="0"/>
        <v>45</v>
      </c>
    </row>
    <row r="37" spans="1:39" ht="13.5" customHeight="1" thickBot="1">
      <c r="A37" s="674"/>
      <c r="B37" s="674"/>
      <c r="C37" s="414" t="s">
        <v>3563</v>
      </c>
      <c r="D37" s="410" t="s">
        <v>3571</v>
      </c>
      <c r="E37" s="410"/>
      <c r="F37" s="410"/>
      <c r="G37" s="412">
        <v>5</v>
      </c>
      <c r="H37" s="420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8"/>
      <c r="AM37" s="29">
        <f t="shared" si="0"/>
        <v>0</v>
      </c>
    </row>
    <row r="38" spans="1:39" ht="13.5" customHeight="1" thickBot="1">
      <c r="A38" s="674"/>
      <c r="B38" s="674"/>
      <c r="C38" s="414" t="s">
        <v>3564</v>
      </c>
      <c r="D38" s="415"/>
      <c r="E38" s="415"/>
      <c r="F38" s="415"/>
      <c r="G38" s="416"/>
      <c r="H38" s="42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8"/>
      <c r="AM38" s="29">
        <f t="shared" si="0"/>
        <v>0</v>
      </c>
    </row>
    <row r="39" spans="1:39" ht="14.25" thickBot="1">
      <c r="A39" s="674">
        <v>3</v>
      </c>
      <c r="B39" s="675" t="s">
        <v>3572</v>
      </c>
      <c r="C39" s="407" t="s">
        <v>8</v>
      </c>
      <c r="D39" s="408" t="s">
        <v>4236</v>
      </c>
      <c r="E39" s="408"/>
      <c r="F39" s="408"/>
      <c r="G39" s="409">
        <v>5</v>
      </c>
      <c r="H39" s="42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8"/>
      <c r="AM39" s="29">
        <f t="shared" si="0"/>
        <v>0</v>
      </c>
    </row>
    <row r="40" spans="1:39" ht="13.5" customHeight="1" thickBot="1">
      <c r="A40" s="674"/>
      <c r="B40" s="675"/>
      <c r="C40" s="410" t="s">
        <v>9</v>
      </c>
      <c r="D40" s="411" t="s">
        <v>4237</v>
      </c>
      <c r="E40" s="411"/>
      <c r="F40" s="411"/>
      <c r="G40" s="412">
        <v>5</v>
      </c>
      <c r="H40" s="420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485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8"/>
      <c r="AM40" s="29">
        <f t="shared" si="0"/>
        <v>0</v>
      </c>
    </row>
    <row r="41" spans="1:39" ht="13.5" customHeight="1" thickBot="1">
      <c r="A41" s="674"/>
      <c r="B41" s="675"/>
      <c r="C41" s="415" t="s">
        <v>3563</v>
      </c>
      <c r="D41" s="410" t="s">
        <v>4231</v>
      </c>
      <c r="E41" s="410"/>
      <c r="F41" s="410"/>
      <c r="G41" s="412">
        <v>5</v>
      </c>
      <c r="H41" s="420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8"/>
      <c r="AM41" s="29">
        <f t="shared" si="0"/>
        <v>0</v>
      </c>
    </row>
    <row r="42" spans="1:39" ht="13.5" customHeight="1" thickBot="1">
      <c r="A42" s="674"/>
      <c r="B42" s="675"/>
      <c r="C42" s="410" t="s">
        <v>3564</v>
      </c>
      <c r="D42" s="415"/>
      <c r="E42" s="415"/>
      <c r="F42" s="415"/>
      <c r="G42" s="412"/>
      <c r="H42" s="420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8"/>
      <c r="AM42" s="31">
        <f t="shared" si="0"/>
        <v>0</v>
      </c>
    </row>
    <row r="43" spans="1:39" ht="13.5" customHeight="1" thickBot="1">
      <c r="A43" s="676">
        <v>4</v>
      </c>
      <c r="B43" s="676" t="s">
        <v>3573</v>
      </c>
      <c r="C43" s="407" t="s">
        <v>8</v>
      </c>
      <c r="D43" s="408" t="s">
        <v>4238</v>
      </c>
      <c r="E43" s="408"/>
      <c r="F43" s="408"/>
      <c r="G43" s="409">
        <v>2</v>
      </c>
      <c r="H43" s="420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8"/>
      <c r="AM43" s="27">
        <f t="shared" si="0"/>
        <v>0</v>
      </c>
    </row>
    <row r="44" spans="1:39" ht="13.5" customHeight="1" thickBot="1">
      <c r="A44" s="676"/>
      <c r="B44" s="676"/>
      <c r="C44" s="410" t="s">
        <v>9</v>
      </c>
      <c r="D44" s="410" t="s">
        <v>3574</v>
      </c>
      <c r="E44" s="410"/>
      <c r="F44" s="410"/>
      <c r="G44" s="412">
        <v>2</v>
      </c>
      <c r="H44" s="420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8"/>
      <c r="AM44" s="29">
        <f t="shared" si="0"/>
        <v>0</v>
      </c>
    </row>
    <row r="45" spans="1:39" ht="14.25" thickBot="1">
      <c r="A45" s="676"/>
      <c r="B45" s="676"/>
      <c r="C45" s="415" t="s">
        <v>3563</v>
      </c>
      <c r="D45" s="410" t="s">
        <v>4239</v>
      </c>
      <c r="E45" s="410"/>
      <c r="F45" s="410"/>
      <c r="G45" s="412">
        <v>2</v>
      </c>
      <c r="H45" s="421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32"/>
      <c r="AM45" s="33">
        <f t="shared" si="0"/>
        <v>0</v>
      </c>
    </row>
    <row r="46" spans="1:39" ht="13.5" customHeight="1" thickBot="1">
      <c r="A46" s="676"/>
      <c r="B46" s="676"/>
      <c r="C46" s="410" t="s">
        <v>3564</v>
      </c>
      <c r="D46" s="410" t="s">
        <v>4240</v>
      </c>
      <c r="E46" s="410"/>
      <c r="F46" s="410"/>
      <c r="G46" s="412">
        <v>2</v>
      </c>
      <c r="H46" s="420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8"/>
      <c r="AM46" s="29">
        <f t="shared" si="0"/>
        <v>0</v>
      </c>
    </row>
    <row r="47" spans="1:39" ht="13.5" customHeight="1" thickBot="1">
      <c r="A47" s="676"/>
      <c r="B47" s="676"/>
      <c r="C47" s="415" t="s">
        <v>3565</v>
      </c>
      <c r="D47" s="415" t="s">
        <v>4231</v>
      </c>
      <c r="E47" s="415"/>
      <c r="F47" s="415"/>
      <c r="G47" s="416">
        <v>5</v>
      </c>
      <c r="H47" s="420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8"/>
      <c r="AM47" s="31">
        <f t="shared" si="0"/>
        <v>0</v>
      </c>
    </row>
    <row r="48" spans="1:39" ht="13.5" customHeight="1" thickBot="1">
      <c r="A48" s="676"/>
      <c r="B48" s="676"/>
      <c r="C48" s="413" t="s">
        <v>3566</v>
      </c>
      <c r="D48" s="417"/>
      <c r="E48" s="417"/>
      <c r="F48" s="417"/>
      <c r="G48" s="418"/>
      <c r="H48" s="420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8"/>
      <c r="AM48" s="27">
        <f t="shared" si="0"/>
        <v>0</v>
      </c>
    </row>
    <row r="49" spans="1:39" ht="14.25" thickBot="1">
      <c r="A49" s="676">
        <v>5</v>
      </c>
      <c r="B49" s="676" t="s">
        <v>3575</v>
      </c>
      <c r="C49" s="407" t="s">
        <v>8</v>
      </c>
      <c r="D49" s="407" t="s">
        <v>4241</v>
      </c>
      <c r="E49" s="407"/>
      <c r="F49" s="407"/>
      <c r="G49" s="409">
        <v>2</v>
      </c>
      <c r="H49" s="420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8"/>
      <c r="AM49" s="29">
        <f t="shared" si="0"/>
        <v>0</v>
      </c>
    </row>
    <row r="50" spans="1:39" ht="14.25" thickBot="1">
      <c r="A50" s="676"/>
      <c r="B50" s="676"/>
      <c r="C50" s="410" t="s">
        <v>9</v>
      </c>
      <c r="D50" s="411" t="s">
        <v>4242</v>
      </c>
      <c r="E50" s="411"/>
      <c r="F50" s="411"/>
      <c r="G50" s="412">
        <v>2</v>
      </c>
      <c r="H50" s="422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23"/>
      <c r="AB50" s="423"/>
      <c r="AC50" s="423"/>
      <c r="AD50" s="423"/>
      <c r="AE50" s="423"/>
      <c r="AF50" s="423"/>
      <c r="AG50" s="423"/>
      <c r="AH50" s="423"/>
      <c r="AI50" s="423"/>
      <c r="AJ50" s="423"/>
      <c r="AK50" s="423"/>
      <c r="AL50" s="424"/>
      <c r="AM50" s="34">
        <f t="shared" si="0"/>
        <v>0</v>
      </c>
    </row>
    <row r="51" spans="1:39" ht="13.5" customHeight="1" thickBot="1">
      <c r="A51" s="676"/>
      <c r="B51" s="676"/>
      <c r="C51" s="415" t="s">
        <v>3563</v>
      </c>
      <c r="D51" s="411" t="s">
        <v>4243</v>
      </c>
      <c r="E51" s="411"/>
      <c r="F51" s="411"/>
      <c r="G51" s="412">
        <v>2</v>
      </c>
      <c r="H51" s="420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8"/>
      <c r="AM51" s="27">
        <f t="shared" si="0"/>
        <v>0</v>
      </c>
    </row>
    <row r="52" spans="1:39" ht="13.5" customHeight="1" thickBot="1">
      <c r="A52" s="676"/>
      <c r="B52" s="676"/>
      <c r="C52" s="410" t="s">
        <v>3564</v>
      </c>
      <c r="D52" s="410" t="s">
        <v>3576</v>
      </c>
      <c r="E52" s="410"/>
      <c r="F52" s="410"/>
      <c r="G52" s="412">
        <v>2</v>
      </c>
      <c r="H52" s="420"/>
      <c r="I52" s="21"/>
      <c r="J52" s="21"/>
      <c r="K52" s="21">
        <v>1</v>
      </c>
      <c r="L52" s="21">
        <v>1</v>
      </c>
      <c r="M52" s="21"/>
      <c r="N52" s="21"/>
      <c r="O52" s="21"/>
      <c r="P52" s="21">
        <v>1</v>
      </c>
      <c r="Q52" s="21"/>
      <c r="R52" s="21"/>
      <c r="S52" s="21"/>
      <c r="T52" s="21"/>
      <c r="U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8"/>
      <c r="AM52" s="29">
        <f t="shared" si="0"/>
        <v>3</v>
      </c>
    </row>
    <row r="53" spans="1:39" ht="14.25" thickBot="1">
      <c r="A53" s="676"/>
      <c r="B53" s="676"/>
      <c r="C53" s="410" t="s">
        <v>3565</v>
      </c>
      <c r="D53" s="415" t="s">
        <v>4244</v>
      </c>
      <c r="E53" s="415"/>
      <c r="F53" s="415"/>
      <c r="G53" s="412">
        <v>2</v>
      </c>
      <c r="H53" s="420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8"/>
      <c r="AM53" s="29">
        <f t="shared" si="0"/>
        <v>0</v>
      </c>
    </row>
    <row r="54" spans="1:39" ht="13.5" customHeight="1" thickBot="1">
      <c r="A54" s="676"/>
      <c r="B54" s="676"/>
      <c r="C54" s="410" t="s">
        <v>3566</v>
      </c>
      <c r="D54" s="415" t="s">
        <v>4245</v>
      </c>
      <c r="E54" s="415"/>
      <c r="F54" s="415"/>
      <c r="G54" s="416">
        <v>2</v>
      </c>
      <c r="H54" s="420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8"/>
      <c r="AM54" s="29">
        <f t="shared" si="0"/>
        <v>0</v>
      </c>
    </row>
    <row r="55" spans="1:39" ht="14.25" thickBot="1">
      <c r="A55" s="676"/>
      <c r="B55" s="676"/>
      <c r="C55" s="410" t="s">
        <v>3567</v>
      </c>
      <c r="D55" s="415" t="s">
        <v>4246</v>
      </c>
      <c r="E55" s="415"/>
      <c r="F55" s="415"/>
      <c r="G55" s="416">
        <v>1</v>
      </c>
      <c r="H55" s="420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8"/>
      <c r="AM55" s="29">
        <f t="shared" si="0"/>
        <v>0</v>
      </c>
    </row>
    <row r="56" spans="1:39" ht="14.25" thickBot="1">
      <c r="A56" s="676"/>
      <c r="B56" s="676"/>
      <c r="C56" s="410" t="s">
        <v>3568</v>
      </c>
      <c r="D56" s="415" t="s">
        <v>4247</v>
      </c>
      <c r="E56" s="415"/>
      <c r="F56" s="415"/>
      <c r="G56" s="416">
        <v>2</v>
      </c>
      <c r="H56" s="420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8"/>
      <c r="AM56" s="31">
        <f t="shared" si="0"/>
        <v>0</v>
      </c>
    </row>
    <row r="57" spans="1:39" ht="13.5" customHeight="1" thickBot="1">
      <c r="A57" s="676"/>
      <c r="B57" s="676"/>
      <c r="C57" s="410" t="s">
        <v>3569</v>
      </c>
      <c r="D57" s="415" t="s">
        <v>4231</v>
      </c>
      <c r="E57" s="415"/>
      <c r="F57" s="415"/>
      <c r="G57" s="416">
        <v>5</v>
      </c>
      <c r="H57" s="421"/>
      <c r="I57" s="23"/>
      <c r="J57" s="23"/>
      <c r="K57" s="23">
        <v>1</v>
      </c>
      <c r="L57" s="23">
        <v>1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32"/>
      <c r="AM57" s="35">
        <f t="shared" si="0"/>
        <v>2</v>
      </c>
    </row>
    <row r="58" spans="1:39" ht="13.5" customHeight="1" thickBot="1">
      <c r="A58" s="676"/>
      <c r="B58" s="676"/>
      <c r="C58" s="410" t="s">
        <v>3570</v>
      </c>
      <c r="D58" s="413"/>
      <c r="E58" s="413"/>
      <c r="F58" s="413"/>
      <c r="G58" s="418"/>
      <c r="H58" s="426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30"/>
      <c r="AM58" s="29">
        <f t="shared" si="0"/>
        <v>0</v>
      </c>
    </row>
    <row r="59" spans="1:39" ht="15.75" thickBot="1">
      <c r="A59" s="672"/>
      <c r="B59" s="669" t="s">
        <v>3577</v>
      </c>
      <c r="C59" s="669"/>
      <c r="D59" s="669"/>
      <c r="E59" s="454"/>
      <c r="F59" s="454"/>
      <c r="G59" s="24" t="s">
        <v>8</v>
      </c>
      <c r="H59" s="36">
        <f t="shared" ref="H59:AL59" si="1">SUM(H31:H58)</f>
        <v>4</v>
      </c>
      <c r="I59" s="36">
        <f t="shared" si="1"/>
        <v>0</v>
      </c>
      <c r="J59" s="36">
        <f t="shared" si="1"/>
        <v>4</v>
      </c>
      <c r="K59" s="36">
        <f t="shared" si="1"/>
        <v>4</v>
      </c>
      <c r="L59" s="36">
        <f t="shared" si="1"/>
        <v>5</v>
      </c>
      <c r="M59" s="36">
        <f t="shared" si="1"/>
        <v>5</v>
      </c>
      <c r="N59" s="36">
        <f t="shared" si="1"/>
        <v>2</v>
      </c>
      <c r="O59" s="36">
        <f t="shared" si="1"/>
        <v>0</v>
      </c>
      <c r="P59" s="36">
        <f t="shared" si="1"/>
        <v>3</v>
      </c>
      <c r="Q59" s="36">
        <f t="shared" si="1"/>
        <v>4</v>
      </c>
      <c r="R59" s="36">
        <f t="shared" si="1"/>
        <v>5</v>
      </c>
      <c r="S59" s="36">
        <f t="shared" si="1"/>
        <v>4</v>
      </c>
      <c r="T59" s="36">
        <f t="shared" si="1"/>
        <v>5</v>
      </c>
      <c r="U59" s="36">
        <f t="shared" si="1"/>
        <v>6</v>
      </c>
      <c r="V59" s="36">
        <f t="shared" si="1"/>
        <v>0</v>
      </c>
      <c r="W59" s="36">
        <f t="shared" si="1"/>
        <v>0</v>
      </c>
      <c r="X59" s="36">
        <f t="shared" si="1"/>
        <v>0</v>
      </c>
      <c r="Y59" s="36">
        <f t="shared" si="1"/>
        <v>0</v>
      </c>
      <c r="Z59" s="36">
        <f t="shared" si="1"/>
        <v>0</v>
      </c>
      <c r="AA59" s="36">
        <f t="shared" si="1"/>
        <v>0</v>
      </c>
      <c r="AB59" s="36">
        <f t="shared" si="1"/>
        <v>0</v>
      </c>
      <c r="AC59" s="36">
        <f t="shared" si="1"/>
        <v>0</v>
      </c>
      <c r="AD59" s="36">
        <f t="shared" si="1"/>
        <v>0</v>
      </c>
      <c r="AE59" s="36">
        <f t="shared" si="1"/>
        <v>0</v>
      </c>
      <c r="AF59" s="36">
        <f t="shared" si="1"/>
        <v>0</v>
      </c>
      <c r="AG59" s="36">
        <f t="shared" si="1"/>
        <v>0</v>
      </c>
      <c r="AH59" s="36">
        <f t="shared" si="1"/>
        <v>0</v>
      </c>
      <c r="AI59" s="36">
        <f t="shared" si="1"/>
        <v>0</v>
      </c>
      <c r="AJ59" s="36">
        <f t="shared" si="1"/>
        <v>0</v>
      </c>
      <c r="AK59" s="36">
        <f t="shared" si="1"/>
        <v>0</v>
      </c>
      <c r="AL59" s="45">
        <f t="shared" si="1"/>
        <v>0</v>
      </c>
      <c r="AM59" s="46">
        <f>SUM(H59:AL59)</f>
        <v>51</v>
      </c>
    </row>
    <row r="60" spans="1:39" ht="15">
      <c r="A60" s="672"/>
      <c r="B60" s="669"/>
      <c r="C60" s="669"/>
      <c r="D60" s="669"/>
      <c r="E60" s="454"/>
      <c r="F60" s="454"/>
      <c r="G60" s="24" t="s">
        <v>9</v>
      </c>
      <c r="H60" s="36">
        <f>+H59</f>
        <v>4</v>
      </c>
      <c r="I60" s="36">
        <f t="shared" ref="I60:AL60" si="2">+I59+H60</f>
        <v>4</v>
      </c>
      <c r="J60" s="36">
        <f t="shared" si="2"/>
        <v>8</v>
      </c>
      <c r="K60" s="36">
        <f t="shared" si="2"/>
        <v>12</v>
      </c>
      <c r="L60" s="36">
        <f t="shared" si="2"/>
        <v>17</v>
      </c>
      <c r="M60" s="36">
        <f t="shared" si="2"/>
        <v>22</v>
      </c>
      <c r="N60" s="36">
        <f t="shared" si="2"/>
        <v>24</v>
      </c>
      <c r="O60" s="36">
        <f t="shared" si="2"/>
        <v>24</v>
      </c>
      <c r="P60" s="36">
        <f t="shared" si="2"/>
        <v>27</v>
      </c>
      <c r="Q60" s="36">
        <f t="shared" si="2"/>
        <v>31</v>
      </c>
      <c r="R60" s="36">
        <f t="shared" si="2"/>
        <v>36</v>
      </c>
      <c r="S60" s="36">
        <f t="shared" si="2"/>
        <v>40</v>
      </c>
      <c r="T60" s="36">
        <f t="shared" si="2"/>
        <v>45</v>
      </c>
      <c r="U60" s="36">
        <f t="shared" si="2"/>
        <v>51</v>
      </c>
      <c r="V60" s="36">
        <f t="shared" si="2"/>
        <v>51</v>
      </c>
      <c r="W60" s="36">
        <f t="shared" si="2"/>
        <v>51</v>
      </c>
      <c r="X60" s="36">
        <f t="shared" si="2"/>
        <v>51</v>
      </c>
      <c r="Y60" s="36">
        <f t="shared" si="2"/>
        <v>51</v>
      </c>
      <c r="Z60" s="36">
        <f t="shared" si="2"/>
        <v>51</v>
      </c>
      <c r="AA60" s="36">
        <f t="shared" si="2"/>
        <v>51</v>
      </c>
      <c r="AB60" s="36">
        <f t="shared" si="2"/>
        <v>51</v>
      </c>
      <c r="AC60" s="36">
        <f t="shared" si="2"/>
        <v>51</v>
      </c>
      <c r="AD60" s="36">
        <f t="shared" si="2"/>
        <v>51</v>
      </c>
      <c r="AE60" s="36">
        <f t="shared" si="2"/>
        <v>51</v>
      </c>
      <c r="AF60" s="36">
        <f t="shared" si="2"/>
        <v>51</v>
      </c>
      <c r="AG60" s="36">
        <f t="shared" si="2"/>
        <v>51</v>
      </c>
      <c r="AH60" s="36">
        <f t="shared" si="2"/>
        <v>51</v>
      </c>
      <c r="AI60" s="36">
        <f t="shared" si="2"/>
        <v>51</v>
      </c>
      <c r="AJ60" s="36">
        <f t="shared" si="2"/>
        <v>51</v>
      </c>
      <c r="AK60" s="36">
        <f t="shared" si="2"/>
        <v>51</v>
      </c>
      <c r="AL60" s="45">
        <f t="shared" si="2"/>
        <v>51</v>
      </c>
      <c r="AM60" s="46">
        <f>SUM(H60:AL60)</f>
        <v>1212</v>
      </c>
    </row>
    <row r="61" spans="1:39" ht="15.75">
      <c r="A61" s="673"/>
      <c r="B61" s="668" t="s">
        <v>3578</v>
      </c>
      <c r="C61" s="668"/>
      <c r="D61" s="668"/>
      <c r="E61" s="453"/>
      <c r="F61" s="453"/>
      <c r="G61" s="24" t="s">
        <v>8</v>
      </c>
      <c r="H61" s="37">
        <f>'Input Data Shift B'!D137</f>
        <v>9481</v>
      </c>
      <c r="I61" s="36">
        <f>'Input Data Shift B'!E137</f>
        <v>0</v>
      </c>
      <c r="J61" s="36">
        <f>'Input Data Shift B'!F137</f>
        <v>10572</v>
      </c>
      <c r="K61" s="36">
        <f>'Input Data Shift B'!G137</f>
        <v>11626</v>
      </c>
      <c r="L61" s="36">
        <f>'Input Data Shift B'!H137</f>
        <v>11205</v>
      </c>
      <c r="M61" s="36">
        <f>'Input Data Shift B'!I137</f>
        <v>10518</v>
      </c>
      <c r="N61" s="36">
        <f>'Input Data Shift B'!J137</f>
        <v>4276</v>
      </c>
      <c r="O61" s="36">
        <f>'Input Data Shift B'!K137</f>
        <v>0</v>
      </c>
      <c r="P61" s="36">
        <f>'Input Data Shift B'!L137</f>
        <v>9377</v>
      </c>
      <c r="Q61" s="36">
        <f>'Input Data Shift B'!M137</f>
        <v>10546</v>
      </c>
      <c r="R61" s="36">
        <f>'Input Data Shift B'!N137</f>
        <v>11525</v>
      </c>
      <c r="S61" s="36">
        <f>'Input Data Shift B'!O137</f>
        <v>10480</v>
      </c>
      <c r="T61" s="36">
        <f>'Input Data Shift B'!P137</f>
        <v>11812</v>
      </c>
      <c r="U61" s="36">
        <f>'Input Data Shift B'!Q137</f>
        <v>11828</v>
      </c>
      <c r="V61" s="36">
        <f>'Input Data Shift B'!R137</f>
        <v>0</v>
      </c>
      <c r="W61" s="36">
        <f>'Input Data Shift B'!S137</f>
        <v>0</v>
      </c>
      <c r="X61" s="36">
        <f>'Input Data Shift B'!T137</f>
        <v>6211</v>
      </c>
      <c r="Y61" s="36">
        <f>'Input Data Shift B'!U137</f>
        <v>9850</v>
      </c>
      <c r="Z61" s="36">
        <f>'Input Data Shift B'!V137</f>
        <v>0</v>
      </c>
      <c r="AA61" s="36">
        <f>'Input Data Shift B'!W137</f>
        <v>0</v>
      </c>
      <c r="AB61" s="36">
        <f>'Input Data Shift B'!X137</f>
        <v>0</v>
      </c>
      <c r="AC61" s="36">
        <f>'Input Data Shift B'!Y137</f>
        <v>0</v>
      </c>
      <c r="AD61" s="36">
        <f>'Input Data Shift B'!Z137</f>
        <v>0</v>
      </c>
      <c r="AE61" s="36">
        <f>'Input Data Shift B'!AA137</f>
        <v>0</v>
      </c>
      <c r="AF61" s="36">
        <f>'Input Data Shift B'!AB137</f>
        <v>0</v>
      </c>
      <c r="AG61" s="36">
        <f>'Input Data Shift B'!AC137</f>
        <v>0</v>
      </c>
      <c r="AH61" s="36">
        <f>'Input Data Shift B'!AD137</f>
        <v>0</v>
      </c>
      <c r="AI61" s="36">
        <f>'Input Data Shift B'!AE137</f>
        <v>0</v>
      </c>
      <c r="AJ61" s="36">
        <f>'Input Data Shift B'!AF137</f>
        <v>0</v>
      </c>
      <c r="AK61" s="36">
        <f>'Input Data Shift B'!AG137</f>
        <v>0</v>
      </c>
      <c r="AL61" s="45">
        <f>'Input Data Shift B'!AH137</f>
        <v>0</v>
      </c>
      <c r="AM61" s="46">
        <f>SUM(H61:AL61)</f>
        <v>139307</v>
      </c>
    </row>
    <row r="62" spans="1:39" ht="15.75">
      <c r="A62" s="673"/>
      <c r="B62" s="668"/>
      <c r="C62" s="668"/>
      <c r="D62" s="668"/>
      <c r="E62" s="453"/>
      <c r="F62" s="453"/>
      <c r="G62" s="24" t="s">
        <v>9</v>
      </c>
      <c r="H62" s="37">
        <f>+H61</f>
        <v>9481</v>
      </c>
      <c r="I62" s="37">
        <f t="shared" ref="I62:AL62" si="3">+I61+H62</f>
        <v>9481</v>
      </c>
      <c r="J62" s="36">
        <f t="shared" si="3"/>
        <v>20053</v>
      </c>
      <c r="K62" s="36">
        <f t="shared" si="3"/>
        <v>31679</v>
      </c>
      <c r="L62" s="36">
        <f t="shared" si="3"/>
        <v>42884</v>
      </c>
      <c r="M62" s="36">
        <f t="shared" si="3"/>
        <v>53402</v>
      </c>
      <c r="N62" s="36">
        <f t="shared" si="3"/>
        <v>57678</v>
      </c>
      <c r="O62" s="36">
        <f t="shared" si="3"/>
        <v>57678</v>
      </c>
      <c r="P62" s="36">
        <f t="shared" si="3"/>
        <v>67055</v>
      </c>
      <c r="Q62" s="36">
        <f t="shared" si="3"/>
        <v>77601</v>
      </c>
      <c r="R62" s="36">
        <f t="shared" si="3"/>
        <v>89126</v>
      </c>
      <c r="S62" s="36">
        <f t="shared" si="3"/>
        <v>99606</v>
      </c>
      <c r="T62" s="36">
        <f t="shared" si="3"/>
        <v>111418</v>
      </c>
      <c r="U62" s="36">
        <f t="shared" si="3"/>
        <v>123246</v>
      </c>
      <c r="V62" s="36">
        <f t="shared" si="3"/>
        <v>123246</v>
      </c>
      <c r="W62" s="36">
        <f t="shared" si="3"/>
        <v>123246</v>
      </c>
      <c r="X62" s="36">
        <f t="shared" si="3"/>
        <v>129457</v>
      </c>
      <c r="Y62" s="36">
        <f t="shared" si="3"/>
        <v>139307</v>
      </c>
      <c r="Z62" s="36">
        <f t="shared" si="3"/>
        <v>139307</v>
      </c>
      <c r="AA62" s="36">
        <f t="shared" si="3"/>
        <v>139307</v>
      </c>
      <c r="AB62" s="36">
        <f t="shared" si="3"/>
        <v>139307</v>
      </c>
      <c r="AC62" s="36">
        <f t="shared" si="3"/>
        <v>139307</v>
      </c>
      <c r="AD62" s="36">
        <f t="shared" si="3"/>
        <v>139307</v>
      </c>
      <c r="AE62" s="36">
        <f t="shared" si="3"/>
        <v>139307</v>
      </c>
      <c r="AF62" s="36">
        <f t="shared" si="3"/>
        <v>139307</v>
      </c>
      <c r="AG62" s="36">
        <f t="shared" si="3"/>
        <v>139307</v>
      </c>
      <c r="AH62" s="36">
        <f t="shared" si="3"/>
        <v>139307</v>
      </c>
      <c r="AI62" s="36">
        <f t="shared" si="3"/>
        <v>139307</v>
      </c>
      <c r="AJ62" s="36">
        <f t="shared" si="3"/>
        <v>139307</v>
      </c>
      <c r="AK62" s="36">
        <f t="shared" si="3"/>
        <v>139307</v>
      </c>
      <c r="AL62" s="45">
        <f t="shared" si="3"/>
        <v>139307</v>
      </c>
      <c r="AM62" s="46">
        <f>SUM(H62:AL62)</f>
        <v>3176635</v>
      </c>
    </row>
    <row r="63" spans="1:39" ht="15">
      <c r="A63" s="673"/>
      <c r="B63" s="669" t="s">
        <v>3579</v>
      </c>
      <c r="C63" s="669"/>
      <c r="D63" s="669"/>
      <c r="E63" s="454"/>
      <c r="F63" s="454"/>
      <c r="G63" s="24" t="s">
        <v>8</v>
      </c>
      <c r="H63" s="38">
        <f>+H59/(H59+H61)</f>
        <v>4.2171850289931471E-4</v>
      </c>
      <c r="I63" s="38" t="e">
        <f t="shared" ref="I63:AM63" si="4">+I59/(I59+I61)</f>
        <v>#DIV/0!</v>
      </c>
      <c r="J63" s="38">
        <f t="shared" si="4"/>
        <v>3.7821482602118004E-4</v>
      </c>
      <c r="K63" s="38">
        <f t="shared" si="4"/>
        <v>3.4393809114359415E-4</v>
      </c>
      <c r="L63" s="38">
        <f t="shared" si="4"/>
        <v>4.4603033006244426E-4</v>
      </c>
      <c r="M63" s="38">
        <f t="shared" si="4"/>
        <v>4.751496721467262E-4</v>
      </c>
      <c r="N63" s="38">
        <f t="shared" si="4"/>
        <v>4.675081813931744E-4</v>
      </c>
      <c r="O63" s="38" t="e">
        <f t="shared" si="4"/>
        <v>#DIV/0!</v>
      </c>
      <c r="P63" s="38">
        <f t="shared" si="4"/>
        <v>3.1982942430703627E-4</v>
      </c>
      <c r="Q63" s="38">
        <f t="shared" si="4"/>
        <v>3.7914691943127961E-4</v>
      </c>
      <c r="R63" s="38">
        <f t="shared" si="4"/>
        <v>4.3365134431916737E-4</v>
      </c>
      <c r="S63" s="38">
        <f t="shared" si="4"/>
        <v>3.8153376573826786E-4</v>
      </c>
      <c r="T63" s="38">
        <f t="shared" si="4"/>
        <v>4.231192350004231E-4</v>
      </c>
      <c r="U63" s="38">
        <f t="shared" si="4"/>
        <v>5.0701368936961299E-4</v>
      </c>
      <c r="V63" s="38" t="e">
        <f t="shared" si="4"/>
        <v>#DIV/0!</v>
      </c>
      <c r="W63" s="38" t="e">
        <f t="shared" si="4"/>
        <v>#DIV/0!</v>
      </c>
      <c r="X63" s="38">
        <f t="shared" si="4"/>
        <v>0</v>
      </c>
      <c r="Y63" s="38">
        <f t="shared" si="4"/>
        <v>0</v>
      </c>
      <c r="Z63" s="38" t="e">
        <f t="shared" si="4"/>
        <v>#DIV/0!</v>
      </c>
      <c r="AA63" s="38" t="e">
        <f t="shared" si="4"/>
        <v>#DIV/0!</v>
      </c>
      <c r="AB63" s="38" t="e">
        <f t="shared" si="4"/>
        <v>#DIV/0!</v>
      </c>
      <c r="AC63" s="38" t="e">
        <f t="shared" si="4"/>
        <v>#DIV/0!</v>
      </c>
      <c r="AD63" s="38" t="e">
        <f t="shared" si="4"/>
        <v>#DIV/0!</v>
      </c>
      <c r="AE63" s="38" t="e">
        <f t="shared" si="4"/>
        <v>#DIV/0!</v>
      </c>
      <c r="AF63" s="38" t="e">
        <f t="shared" si="4"/>
        <v>#DIV/0!</v>
      </c>
      <c r="AG63" s="38" t="e">
        <f t="shared" si="4"/>
        <v>#DIV/0!</v>
      </c>
      <c r="AH63" s="38" t="e">
        <f t="shared" si="4"/>
        <v>#DIV/0!</v>
      </c>
      <c r="AI63" s="38" t="e">
        <f t="shared" si="4"/>
        <v>#DIV/0!</v>
      </c>
      <c r="AJ63" s="38" t="e">
        <f t="shared" si="4"/>
        <v>#DIV/0!</v>
      </c>
      <c r="AK63" s="38" t="e">
        <f t="shared" si="4"/>
        <v>#DIV/0!</v>
      </c>
      <c r="AL63" s="38" t="e">
        <f t="shared" si="4"/>
        <v>#DIV/0!</v>
      </c>
      <c r="AM63" s="38">
        <f t="shared" si="4"/>
        <v>3.6596392026291998E-4</v>
      </c>
    </row>
    <row r="64" spans="1:39" ht="15">
      <c r="A64" s="673"/>
      <c r="B64" s="669"/>
      <c r="C64" s="669"/>
      <c r="D64" s="669"/>
      <c r="E64" s="454"/>
      <c r="F64" s="454"/>
      <c r="G64" s="24" t="s">
        <v>9</v>
      </c>
      <c r="H64" s="38">
        <f>+H60/(H60+H62)</f>
        <v>4.2171850289931471E-4</v>
      </c>
      <c r="I64" s="38">
        <f t="shared" ref="I64:AM64" si="5">+I60/(I60+I62)</f>
        <v>4.2171850289931471E-4</v>
      </c>
      <c r="J64" s="38">
        <f t="shared" si="5"/>
        <v>3.9878370968545937E-4</v>
      </c>
      <c r="K64" s="38">
        <f t="shared" si="5"/>
        <v>3.7865640087090971E-4</v>
      </c>
      <c r="L64" s="38">
        <f t="shared" si="5"/>
        <v>3.962611594135335E-4</v>
      </c>
      <c r="M64" s="38">
        <f t="shared" si="5"/>
        <v>4.1179994010182692E-4</v>
      </c>
      <c r="N64" s="38">
        <f t="shared" si="5"/>
        <v>4.1593012373921181E-4</v>
      </c>
      <c r="O64" s="38">
        <f t="shared" si="5"/>
        <v>4.1593012373921181E-4</v>
      </c>
      <c r="P64" s="38">
        <f t="shared" si="5"/>
        <v>4.024924719000626E-4</v>
      </c>
      <c r="Q64" s="38">
        <f t="shared" si="5"/>
        <v>3.9931986809563067E-4</v>
      </c>
      <c r="R64" s="38">
        <f t="shared" si="5"/>
        <v>4.0375944909266281E-4</v>
      </c>
      <c r="S64" s="38">
        <f t="shared" si="5"/>
        <v>4.0142103044778514E-4</v>
      </c>
      <c r="T64" s="38">
        <f t="shared" si="5"/>
        <v>4.0372141428097216E-4</v>
      </c>
      <c r="U64" s="38">
        <f t="shared" si="5"/>
        <v>4.1363536825713521E-4</v>
      </c>
      <c r="V64" s="38">
        <f t="shared" si="5"/>
        <v>4.1363536825713521E-4</v>
      </c>
      <c r="W64" s="38">
        <f t="shared" si="5"/>
        <v>4.1363536825713521E-4</v>
      </c>
      <c r="X64" s="38">
        <f t="shared" si="5"/>
        <v>3.9379806652870865E-4</v>
      </c>
      <c r="Y64" s="38">
        <f t="shared" si="5"/>
        <v>3.6596392026291998E-4</v>
      </c>
      <c r="Z64" s="38">
        <f t="shared" si="5"/>
        <v>3.6596392026291998E-4</v>
      </c>
      <c r="AA64" s="38">
        <f t="shared" si="5"/>
        <v>3.6596392026291998E-4</v>
      </c>
      <c r="AB64" s="38">
        <f t="shared" si="5"/>
        <v>3.6596392026291998E-4</v>
      </c>
      <c r="AC64" s="38">
        <f t="shared" si="5"/>
        <v>3.6596392026291998E-4</v>
      </c>
      <c r="AD64" s="38">
        <f t="shared" si="5"/>
        <v>3.6596392026291998E-4</v>
      </c>
      <c r="AE64" s="38">
        <f t="shared" si="5"/>
        <v>3.6596392026291998E-4</v>
      </c>
      <c r="AF64" s="38">
        <f t="shared" si="5"/>
        <v>3.6596392026291998E-4</v>
      </c>
      <c r="AG64" s="38">
        <f t="shared" si="5"/>
        <v>3.6596392026291998E-4</v>
      </c>
      <c r="AH64" s="38">
        <f t="shared" si="5"/>
        <v>3.6596392026291998E-4</v>
      </c>
      <c r="AI64" s="38">
        <f t="shared" si="5"/>
        <v>3.6596392026291998E-4</v>
      </c>
      <c r="AJ64" s="38">
        <f t="shared" si="5"/>
        <v>3.6596392026291998E-4</v>
      </c>
      <c r="AK64" s="38">
        <f t="shared" si="5"/>
        <v>3.6596392026291998E-4</v>
      </c>
      <c r="AL64" s="38">
        <f t="shared" si="5"/>
        <v>3.6596392026291998E-4</v>
      </c>
      <c r="AM64" s="38">
        <f t="shared" si="5"/>
        <v>3.8139029349115928E-4</v>
      </c>
    </row>
    <row r="66" spans="1:7">
      <c r="A66" s="39"/>
      <c r="B66" s="39"/>
      <c r="C66" s="41"/>
      <c r="D66" s="42" t="s">
        <v>3580</v>
      </c>
      <c r="E66" s="42"/>
      <c r="F66" s="42"/>
      <c r="G66" s="41"/>
    </row>
    <row r="67" spans="1:7">
      <c r="A67" s="39"/>
      <c r="B67" s="39"/>
      <c r="C67" s="41"/>
      <c r="D67" s="43"/>
      <c r="E67" s="43"/>
      <c r="F67" s="43"/>
      <c r="G67" s="41"/>
    </row>
    <row r="68" spans="1:7">
      <c r="A68" s="39"/>
      <c r="B68" s="670" t="s">
        <v>3579</v>
      </c>
      <c r="C68" s="670"/>
      <c r="D68" s="670"/>
      <c r="E68" s="670"/>
      <c r="F68" s="670"/>
      <c r="G68" s="670"/>
    </row>
    <row r="69" spans="1:7">
      <c r="A69" s="39"/>
      <c r="B69" s="670"/>
      <c r="C69" s="670"/>
      <c r="D69" s="670"/>
      <c r="E69" s="670"/>
      <c r="F69" s="670"/>
      <c r="G69" s="670"/>
    </row>
    <row r="70" spans="1:7">
      <c r="A70" s="39"/>
      <c r="B70" s="670"/>
      <c r="C70" s="670"/>
      <c r="D70" s="670"/>
      <c r="E70" s="670"/>
      <c r="F70" s="670"/>
      <c r="G70" s="670"/>
    </row>
    <row r="71" spans="1:7">
      <c r="A71" s="673"/>
      <c r="B71" s="670"/>
      <c r="C71" s="670"/>
      <c r="D71" s="670"/>
      <c r="E71" s="670"/>
      <c r="F71" s="670"/>
      <c r="G71" s="670"/>
    </row>
    <row r="72" spans="1:7">
      <c r="A72" s="673"/>
      <c r="B72" s="670"/>
      <c r="C72" s="670"/>
      <c r="D72" s="670"/>
      <c r="E72" s="670"/>
      <c r="F72" s="670"/>
      <c r="G72" s="670"/>
    </row>
    <row r="73" spans="1:7">
      <c r="A73" s="39"/>
      <c r="B73" s="670"/>
      <c r="C73" s="670"/>
      <c r="D73" s="670"/>
      <c r="E73" s="670"/>
      <c r="F73" s="670"/>
      <c r="G73" s="670"/>
    </row>
    <row r="74" spans="1:7">
      <c r="A74" s="39"/>
      <c r="B74" s="670"/>
      <c r="C74" s="670"/>
      <c r="D74" s="670"/>
      <c r="E74" s="670"/>
      <c r="F74" s="670"/>
      <c r="G74" s="670"/>
    </row>
    <row r="75" spans="1:7">
      <c r="A75" s="39"/>
      <c r="B75" s="670"/>
      <c r="C75" s="670"/>
      <c r="D75" s="670"/>
      <c r="E75" s="670"/>
      <c r="F75" s="670"/>
      <c r="G75" s="670"/>
    </row>
    <row r="76" spans="1:7">
      <c r="A76" s="39"/>
      <c r="B76" s="670"/>
      <c r="C76" s="670"/>
      <c r="D76" s="670"/>
      <c r="E76" s="670"/>
      <c r="F76" s="670"/>
      <c r="G76" s="670"/>
    </row>
    <row r="77" spans="1:7">
      <c r="A77" s="44"/>
      <c r="B77" s="670"/>
      <c r="C77" s="670"/>
      <c r="D77" s="670"/>
      <c r="E77" s="670"/>
      <c r="F77" s="670"/>
      <c r="G77" s="670"/>
    </row>
    <row r="78" spans="1:7">
      <c r="A78" s="671" t="s">
        <v>3581</v>
      </c>
      <c r="B78" s="671"/>
      <c r="C78" s="671"/>
      <c r="D78" s="671"/>
      <c r="E78" s="671"/>
      <c r="F78" s="671"/>
      <c r="G78" s="671"/>
    </row>
    <row r="79" spans="1:7">
      <c r="A79" s="671"/>
      <c r="B79" s="671"/>
      <c r="C79" s="671"/>
      <c r="D79" s="671"/>
      <c r="E79" s="671"/>
      <c r="F79" s="671"/>
      <c r="G79" s="671"/>
    </row>
    <row r="80" spans="1:7">
      <c r="A80" s="668" t="s">
        <v>3582</v>
      </c>
      <c r="B80" s="668"/>
      <c r="C80" s="668"/>
      <c r="D80" s="668"/>
      <c r="E80" s="668"/>
      <c r="F80" s="668"/>
      <c r="G80" s="668"/>
    </row>
    <row r="81" spans="1:7">
      <c r="A81" s="668"/>
      <c r="B81" s="668"/>
      <c r="C81" s="668"/>
      <c r="D81" s="668"/>
      <c r="E81" s="668"/>
      <c r="F81" s="668"/>
      <c r="G81" s="668"/>
    </row>
  </sheetData>
  <mergeCells count="20">
    <mergeCell ref="A31:A34"/>
    <mergeCell ref="A35:A38"/>
    <mergeCell ref="A39:A42"/>
    <mergeCell ref="A43:A48"/>
    <mergeCell ref="A49:A58"/>
    <mergeCell ref="B31:B34"/>
    <mergeCell ref="B35:B38"/>
    <mergeCell ref="B39:B42"/>
    <mergeCell ref="B43:B48"/>
    <mergeCell ref="B49:B58"/>
    <mergeCell ref="A80:G81"/>
    <mergeCell ref="B63:D64"/>
    <mergeCell ref="B68:G77"/>
    <mergeCell ref="A78:G79"/>
    <mergeCell ref="B59:D60"/>
    <mergeCell ref="B61:D62"/>
    <mergeCell ref="A59:A60"/>
    <mergeCell ref="A61:A62"/>
    <mergeCell ref="A63:A64"/>
    <mergeCell ref="A71:A72"/>
  </mergeCells>
  <pageMargins left="0.7" right="0.7" top="0.75" bottom="0.75" header="0.51180555555555496" footer="0.51180555555555496"/>
  <pageSetup firstPageNumber="0"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J269"/>
  <sheetViews>
    <sheetView topLeftCell="D4" zoomScale="70" zoomScaleNormal="70" workbookViewId="0">
      <selection activeCell="E138" sqref="E138:AI267"/>
    </sheetView>
  </sheetViews>
  <sheetFormatPr defaultColWidth="11.625" defaultRowHeight="13.5"/>
  <cols>
    <col min="1" max="1" width="6.5" customWidth="1"/>
    <col min="2" max="2" width="5" customWidth="1"/>
    <col min="3" max="3" width="21.375" customWidth="1"/>
    <col min="4" max="4" width="7.875" customWidth="1"/>
    <col min="5" max="10" width="6.625" customWidth="1"/>
    <col min="11" max="11" width="9.125" customWidth="1"/>
    <col min="12" max="35" width="6.625" customWidth="1"/>
    <col min="36" max="64" width="8.625" customWidth="1"/>
  </cols>
  <sheetData>
    <row r="1" spans="2:36">
      <c r="C1" s="1" t="s">
        <v>3583</v>
      </c>
    </row>
    <row r="2" spans="2:36">
      <c r="B2" s="2"/>
      <c r="C2" s="2"/>
      <c r="D2" s="2" t="s">
        <v>3584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X2" s="3">
        <v>20</v>
      </c>
      <c r="Y2" s="3">
        <v>21</v>
      </c>
      <c r="Z2" s="3">
        <v>22</v>
      </c>
      <c r="AA2" s="3">
        <v>23</v>
      </c>
      <c r="AB2" s="3">
        <v>24</v>
      </c>
      <c r="AC2" s="3">
        <v>25</v>
      </c>
      <c r="AD2" s="3">
        <v>26</v>
      </c>
      <c r="AE2" s="3">
        <v>27</v>
      </c>
      <c r="AF2" s="3">
        <v>28</v>
      </c>
      <c r="AG2" s="3">
        <v>29</v>
      </c>
      <c r="AH2" s="3">
        <v>30</v>
      </c>
      <c r="AI2" s="3">
        <v>31</v>
      </c>
      <c r="AJ2" s="3" t="s">
        <v>6</v>
      </c>
    </row>
    <row r="3" spans="2:36">
      <c r="B3" s="4">
        <v>1</v>
      </c>
      <c r="C3" s="5" t="str">
        <f>+Kousu!B11</f>
        <v>AE062040-35506G</v>
      </c>
      <c r="D3" s="6">
        <f>+Kousu!S11</f>
        <v>15.340909090909092</v>
      </c>
      <c r="E3" s="7">
        <f>IFERROR('Input Data Shift A'!D7*'Shift A Calculation'!$D3/3600,0)</f>
        <v>0</v>
      </c>
      <c r="F3" s="7">
        <f>IFERROR('Input Data Shift A'!E7*'Shift A Calculation'!$D3/3600,0)</f>
        <v>0</v>
      </c>
      <c r="G3" s="7">
        <f>IFERROR('Input Data Shift A'!F7*'Shift A Calculation'!$D3/3600,0)</f>
        <v>0</v>
      </c>
      <c r="H3" s="7">
        <f>IFERROR('Input Data Shift A'!G7*'Shift A Calculation'!$D3/3600,0)</f>
        <v>0</v>
      </c>
      <c r="I3" s="7">
        <f>IFERROR('Input Data Shift A'!H7*'Shift A Calculation'!$D3/3600,0)</f>
        <v>0</v>
      </c>
      <c r="J3" s="7">
        <f>IFERROR('Input Data Shift A'!I7*'Shift A Calculation'!$D3/3600,0)</f>
        <v>0</v>
      </c>
      <c r="K3" s="7">
        <f>IFERROR('Input Data Shift A'!J7*'Shift A Calculation'!$D3/3600,0)</f>
        <v>0</v>
      </c>
      <c r="L3" s="7">
        <f>IFERROR('Input Data Shift A'!K7*'Shift A Calculation'!$D3/3600,0)</f>
        <v>0</v>
      </c>
      <c r="M3" s="7">
        <f>IFERROR('Input Data Shift A'!L7*'Shift A Calculation'!$D3/3600,0)</f>
        <v>0</v>
      </c>
      <c r="N3" s="7">
        <f>IFERROR('Input Data Shift A'!M7*'Shift A Calculation'!$D3/3600,0)</f>
        <v>0</v>
      </c>
      <c r="O3" s="7">
        <f>IFERROR('Input Data Shift A'!N7*'Shift A Calculation'!$D3/3600,0)</f>
        <v>0</v>
      </c>
      <c r="P3" s="7">
        <f>IFERROR('Input Data Shift A'!O7*'Shift A Calculation'!$D3/3600,0)</f>
        <v>0</v>
      </c>
      <c r="Q3" s="7">
        <f>IFERROR('Input Data Shift A'!P7*'Shift A Calculation'!$D3/3600,0)</f>
        <v>0</v>
      </c>
      <c r="R3" s="7">
        <f>IFERROR('Input Data Shift A'!Q7*'Shift A Calculation'!$D3/3600,0)</f>
        <v>0</v>
      </c>
      <c r="S3" s="7">
        <f>IFERROR('Input Data Shift A'!R7*'Shift A Calculation'!$D3/3600,0)</f>
        <v>0</v>
      </c>
      <c r="T3" s="7">
        <f>IFERROR('Input Data Shift A'!S7*'Shift A Calculation'!$D3/3600,0)</f>
        <v>0</v>
      </c>
      <c r="U3" s="7">
        <f>IFERROR('Input Data Shift A'!T7*'Shift A Calculation'!$D3/3600,0)</f>
        <v>0</v>
      </c>
      <c r="V3" s="7">
        <f>IFERROR('Input Data Shift A'!U7*'Shift A Calculation'!$D3/3600,0)</f>
        <v>0</v>
      </c>
      <c r="W3" s="7">
        <f>IFERROR('Input Data Shift A'!V7*'Shift A Calculation'!$D3/3600,0)</f>
        <v>0</v>
      </c>
      <c r="X3" s="7">
        <f>IFERROR('Input Data Shift A'!W7*'Shift A Calculation'!$D3/3600,0)</f>
        <v>0</v>
      </c>
      <c r="Y3" s="7">
        <f>IFERROR('Input Data Shift A'!X7*'Shift A Calculation'!$D3/3600,0)</f>
        <v>0</v>
      </c>
      <c r="Z3" s="7">
        <f>IFERROR('Input Data Shift A'!Y7*'Shift A Calculation'!$D3/3600,0)</f>
        <v>0</v>
      </c>
      <c r="AA3" s="7">
        <f>IFERROR('Input Data Shift A'!Z7*'Shift A Calculation'!$D3/3600,0)</f>
        <v>0</v>
      </c>
      <c r="AB3" s="7">
        <f>IFERROR('Input Data Shift A'!AA7*'Shift A Calculation'!$D3/3600,0)</f>
        <v>0</v>
      </c>
      <c r="AC3" s="7">
        <f>IFERROR('Input Data Shift A'!AB7*'Shift A Calculation'!$D3/3600,0)</f>
        <v>0</v>
      </c>
      <c r="AD3" s="7">
        <f>IFERROR('Input Data Shift A'!AC7*'Shift A Calculation'!$D3/3600,0)</f>
        <v>0</v>
      </c>
      <c r="AE3" s="7">
        <f>IFERROR('Input Data Shift A'!AD7*'Shift A Calculation'!$D3/3600,0)</f>
        <v>0</v>
      </c>
      <c r="AF3" s="7">
        <f>IFERROR('Input Data Shift A'!AE7*'Shift A Calculation'!$D3/3600,0)</f>
        <v>0</v>
      </c>
      <c r="AG3" s="7">
        <f>IFERROR('Input Data Shift A'!AF7*'Shift A Calculation'!$D3/3600,0)</f>
        <v>0</v>
      </c>
      <c r="AH3" s="7">
        <f>IFERROR('Input Data Shift A'!AG7*'Shift A Calculation'!$D3/3600,0)</f>
        <v>0</v>
      </c>
      <c r="AI3" s="7">
        <f>IFERROR('Input Data Shift A'!AH7*'Shift A Calculation'!$D3/3600,0)</f>
        <v>0</v>
      </c>
      <c r="AJ3" s="7">
        <f t="shared" ref="AJ3:AJ11" si="0">+SUM(E3:AI3)</f>
        <v>0</v>
      </c>
    </row>
    <row r="4" spans="2:36">
      <c r="B4" s="8">
        <v>2</v>
      </c>
      <c r="C4" s="9" t="str">
        <f>+Kousu!B12</f>
        <v>AE062040-35508R</v>
      </c>
      <c r="D4" s="10">
        <f>+Kousu!S12</f>
        <v>15.340909090909092</v>
      </c>
      <c r="E4" s="11">
        <f>IFERROR('Input Data Shift A'!D8*'Shift A Calculation'!$D4/3600,0)</f>
        <v>0</v>
      </c>
      <c r="F4" s="11">
        <f>IFERROR('Input Data Shift A'!E8*'Shift A Calculation'!$D4/3600,0)</f>
        <v>0</v>
      </c>
      <c r="G4" s="11">
        <f>IFERROR('Input Data Shift A'!F8*'Shift A Calculation'!$D4/3600,0)</f>
        <v>0</v>
      </c>
      <c r="H4" s="11">
        <f>IFERROR('Input Data Shift A'!G8*'Shift A Calculation'!$D4/3600,0)</f>
        <v>0</v>
      </c>
      <c r="I4" s="11">
        <f>IFERROR('Input Data Shift A'!H8*'Shift A Calculation'!$D4/3600,0)</f>
        <v>0</v>
      </c>
      <c r="J4" s="11">
        <f>IFERROR('Input Data Shift A'!I8*'Shift A Calculation'!$D4/3600,0)</f>
        <v>0</v>
      </c>
      <c r="K4" s="11">
        <f>IFERROR('Input Data Shift A'!J8*'Shift A Calculation'!$D4/3600,0)</f>
        <v>0</v>
      </c>
      <c r="L4" s="11">
        <f>IFERROR('Input Data Shift A'!K8*'Shift A Calculation'!$D4/3600,0)</f>
        <v>0</v>
      </c>
      <c r="M4" s="11">
        <f>IFERROR('Input Data Shift A'!L8*'Shift A Calculation'!$D4/3600,0)</f>
        <v>0</v>
      </c>
      <c r="N4" s="11">
        <f>IFERROR('Input Data Shift A'!M8*'Shift A Calculation'!$D4/3600,0)</f>
        <v>0</v>
      </c>
      <c r="O4" s="11">
        <f>IFERROR('Input Data Shift A'!N8*'Shift A Calculation'!$D4/3600,0)</f>
        <v>0</v>
      </c>
      <c r="P4" s="11">
        <f>IFERROR('Input Data Shift A'!O8*'Shift A Calculation'!$D4/3600,0)</f>
        <v>0</v>
      </c>
      <c r="Q4" s="11">
        <f>IFERROR('Input Data Shift A'!P8*'Shift A Calculation'!$D4/3600,0)</f>
        <v>0</v>
      </c>
      <c r="R4" s="11">
        <f>IFERROR('Input Data Shift A'!Q8*'Shift A Calculation'!$D4/3600,0)</f>
        <v>0</v>
      </c>
      <c r="S4" s="11">
        <f>IFERROR('Input Data Shift A'!R8*'Shift A Calculation'!$D4/3600,0)</f>
        <v>0</v>
      </c>
      <c r="T4" s="11">
        <f>IFERROR('Input Data Shift A'!S8*'Shift A Calculation'!$D4/3600,0)</f>
        <v>0</v>
      </c>
      <c r="U4" s="11">
        <f>IFERROR('Input Data Shift A'!T8*'Shift A Calculation'!$D4/3600,0)</f>
        <v>0</v>
      </c>
      <c r="V4" s="11">
        <f>IFERROR('Input Data Shift A'!U8*'Shift A Calculation'!$D4/3600,0)</f>
        <v>0</v>
      </c>
      <c r="W4" s="11">
        <f>IFERROR('Input Data Shift A'!V8*'Shift A Calculation'!$D4/3600,0)</f>
        <v>0</v>
      </c>
      <c r="X4" s="11">
        <f>IFERROR('Input Data Shift A'!W8*'Shift A Calculation'!$D4/3600,0)</f>
        <v>0</v>
      </c>
      <c r="Y4" s="11">
        <f>IFERROR('Input Data Shift A'!X8*'Shift A Calculation'!$D4/3600,0)</f>
        <v>0</v>
      </c>
      <c r="Z4" s="11">
        <f>IFERROR('Input Data Shift A'!Y8*'Shift A Calculation'!$D4/3600,0)</f>
        <v>0</v>
      </c>
      <c r="AA4" s="11">
        <f>IFERROR('Input Data Shift A'!Z8*'Shift A Calculation'!$D4/3600,0)</f>
        <v>0</v>
      </c>
      <c r="AB4" s="11">
        <f>IFERROR('Input Data Shift A'!AA8*'Shift A Calculation'!$D4/3600,0)</f>
        <v>0</v>
      </c>
      <c r="AC4" s="11">
        <f>IFERROR('Input Data Shift A'!AB8*'Shift A Calculation'!$D4/3600,0)</f>
        <v>0</v>
      </c>
      <c r="AD4" s="11">
        <f>IFERROR('Input Data Shift A'!AC8*'Shift A Calculation'!$D4/3600,0)</f>
        <v>0</v>
      </c>
      <c r="AE4" s="11">
        <f>IFERROR('Input Data Shift A'!AD8*'Shift A Calculation'!$D4/3600,0)</f>
        <v>0</v>
      </c>
      <c r="AF4" s="11">
        <f>IFERROR('Input Data Shift A'!AE8*'Shift A Calculation'!$D4/3600,0)</f>
        <v>0</v>
      </c>
      <c r="AG4" s="11">
        <f>IFERROR('Input Data Shift A'!AF8*'Shift A Calculation'!$D4/3600,0)</f>
        <v>0</v>
      </c>
      <c r="AH4" s="11">
        <f>IFERROR('Input Data Shift A'!AG8*'Shift A Calculation'!$D4/3600,0)</f>
        <v>0</v>
      </c>
      <c r="AI4" s="11">
        <f>IFERROR('Input Data Shift A'!AH8*'Shift A Calculation'!$D4/3600,0)</f>
        <v>0</v>
      </c>
      <c r="AJ4" s="11">
        <f t="shared" si="0"/>
        <v>0</v>
      </c>
    </row>
    <row r="5" spans="2:36">
      <c r="B5" s="8">
        <v>3</v>
      </c>
      <c r="C5" s="9" t="str">
        <f>+Kousu!B13</f>
        <v>AE062040-35706G</v>
      </c>
      <c r="D5" s="10">
        <f>+Kousu!S13</f>
        <v>15.340909090909092</v>
      </c>
      <c r="E5" s="11">
        <f>IFERROR('Input Data Shift A'!D9*'Shift A Calculation'!$D5/3600,0)</f>
        <v>0</v>
      </c>
      <c r="F5" s="11">
        <f>IFERROR('Input Data Shift A'!E9*'Shift A Calculation'!$D5/3600,0)</f>
        <v>0</v>
      </c>
      <c r="G5" s="11">
        <f>IFERROR('Input Data Shift A'!F9*'Shift A Calculation'!$D5/3600,0)</f>
        <v>0</v>
      </c>
      <c r="H5" s="11">
        <f>IFERROR('Input Data Shift A'!G9*'Shift A Calculation'!$D5/3600,0)</f>
        <v>0</v>
      </c>
      <c r="I5" s="11">
        <f>IFERROR('Input Data Shift A'!H9*'Shift A Calculation'!$D5/3600,0)</f>
        <v>0</v>
      </c>
      <c r="J5" s="11">
        <f>IFERROR('Input Data Shift A'!I9*'Shift A Calculation'!$D5/3600,0)</f>
        <v>0</v>
      </c>
      <c r="K5" s="11">
        <f>IFERROR('Input Data Shift A'!J9*'Shift A Calculation'!$D5/3600,0)</f>
        <v>0</v>
      </c>
      <c r="L5" s="11">
        <f>IFERROR('Input Data Shift A'!K9*'Shift A Calculation'!$D5/3600,0)</f>
        <v>0</v>
      </c>
      <c r="M5" s="11">
        <f>IFERROR('Input Data Shift A'!L9*'Shift A Calculation'!$D5/3600,0)</f>
        <v>0</v>
      </c>
      <c r="N5" s="11">
        <f>IFERROR('Input Data Shift A'!M9*'Shift A Calculation'!$D5/3600,0)</f>
        <v>0</v>
      </c>
      <c r="O5" s="11">
        <f>IFERROR('Input Data Shift A'!N9*'Shift A Calculation'!$D5/3600,0)</f>
        <v>0</v>
      </c>
      <c r="P5" s="11">
        <f>IFERROR('Input Data Shift A'!O9*'Shift A Calculation'!$D5/3600,0)</f>
        <v>0</v>
      </c>
      <c r="Q5" s="11">
        <f>IFERROR('Input Data Shift A'!P9*'Shift A Calculation'!$D5/3600,0)</f>
        <v>0</v>
      </c>
      <c r="R5" s="11">
        <f>IFERROR('Input Data Shift A'!Q9*'Shift A Calculation'!$D5/3600,0)</f>
        <v>0</v>
      </c>
      <c r="S5" s="11">
        <f>IFERROR('Input Data Shift A'!R9*'Shift A Calculation'!$D5/3600,0)</f>
        <v>0</v>
      </c>
      <c r="T5" s="11">
        <f>IFERROR('Input Data Shift A'!S9*'Shift A Calculation'!$D5/3600,0)</f>
        <v>0</v>
      </c>
      <c r="U5" s="11">
        <f>IFERROR('Input Data Shift A'!T9*'Shift A Calculation'!$D5/3600,0)</f>
        <v>0</v>
      </c>
      <c r="V5" s="11">
        <f>IFERROR('Input Data Shift A'!U9*'Shift A Calculation'!$D5/3600,0)</f>
        <v>0</v>
      </c>
      <c r="W5" s="11">
        <f>IFERROR('Input Data Shift A'!V9*'Shift A Calculation'!$D5/3600,0)</f>
        <v>0</v>
      </c>
      <c r="X5" s="11">
        <f>IFERROR('Input Data Shift A'!W9*'Shift A Calculation'!$D5/3600,0)</f>
        <v>0</v>
      </c>
      <c r="Y5" s="11">
        <f>IFERROR('Input Data Shift A'!X9*'Shift A Calculation'!$D5/3600,0)</f>
        <v>0</v>
      </c>
      <c r="Z5" s="11">
        <f>IFERROR('Input Data Shift A'!Y9*'Shift A Calculation'!$D5/3600,0)</f>
        <v>0</v>
      </c>
      <c r="AA5" s="11">
        <f>IFERROR('Input Data Shift A'!Z9*'Shift A Calculation'!$D5/3600,0)</f>
        <v>0</v>
      </c>
      <c r="AB5" s="11">
        <f>IFERROR('Input Data Shift A'!AA9*'Shift A Calculation'!$D5/3600,0)</f>
        <v>0</v>
      </c>
      <c r="AC5" s="11">
        <f>IFERROR('Input Data Shift A'!AB9*'Shift A Calculation'!$D5/3600,0)</f>
        <v>0</v>
      </c>
      <c r="AD5" s="11">
        <f>IFERROR('Input Data Shift A'!AC9*'Shift A Calculation'!$D5/3600,0)</f>
        <v>0</v>
      </c>
      <c r="AE5" s="11">
        <f>IFERROR('Input Data Shift A'!AD9*'Shift A Calculation'!$D5/3600,0)</f>
        <v>0</v>
      </c>
      <c r="AF5" s="11">
        <f>IFERROR('Input Data Shift A'!AE9*'Shift A Calculation'!$D5/3600,0)</f>
        <v>0</v>
      </c>
      <c r="AG5" s="11">
        <f>IFERROR('Input Data Shift A'!AF9*'Shift A Calculation'!$D5/3600,0)</f>
        <v>0</v>
      </c>
      <c r="AH5" s="11">
        <f>IFERROR('Input Data Shift A'!AG9*'Shift A Calculation'!$D5/3600,0)</f>
        <v>0</v>
      </c>
      <c r="AI5" s="11">
        <f>IFERROR('Input Data Shift A'!AH9*'Shift A Calculation'!$D5/3600,0)</f>
        <v>0</v>
      </c>
      <c r="AJ5" s="11">
        <f t="shared" si="0"/>
        <v>0</v>
      </c>
    </row>
    <row r="6" spans="2:36">
      <c r="B6" s="8">
        <v>4</v>
      </c>
      <c r="C6" s="9" t="str">
        <f>+Kousu!B14</f>
        <v>AE062040-35708R</v>
      </c>
      <c r="D6" s="10">
        <f>+Kousu!S14</f>
        <v>15.340909090909092</v>
      </c>
      <c r="E6" s="11">
        <f>IFERROR('Input Data Shift A'!D10*'Shift A Calculation'!$D6/3600,0)</f>
        <v>0</v>
      </c>
      <c r="F6" s="11">
        <f>IFERROR('Input Data Shift A'!E10*'Shift A Calculation'!$D6/3600,0)</f>
        <v>0</v>
      </c>
      <c r="G6" s="11">
        <f>IFERROR('Input Data Shift A'!F10*'Shift A Calculation'!$D6/3600,0)</f>
        <v>0</v>
      </c>
      <c r="H6" s="11">
        <f>IFERROR('Input Data Shift A'!G10*'Shift A Calculation'!$D6/3600,0)</f>
        <v>0</v>
      </c>
      <c r="I6" s="11">
        <f>IFERROR('Input Data Shift A'!H10*'Shift A Calculation'!$D6/3600,0)</f>
        <v>0</v>
      </c>
      <c r="J6" s="11">
        <f>IFERROR('Input Data Shift A'!I10*'Shift A Calculation'!$D6/3600,0)</f>
        <v>0</v>
      </c>
      <c r="K6" s="11">
        <f>IFERROR('Input Data Shift A'!J10*'Shift A Calculation'!$D6/3600,0)</f>
        <v>0</v>
      </c>
      <c r="L6" s="11">
        <f>IFERROR('Input Data Shift A'!K10*'Shift A Calculation'!$D6/3600,0)</f>
        <v>0</v>
      </c>
      <c r="M6" s="11">
        <f>IFERROR('Input Data Shift A'!L10*'Shift A Calculation'!$D6/3600,0)</f>
        <v>0</v>
      </c>
      <c r="N6" s="11">
        <f>IFERROR('Input Data Shift A'!M10*'Shift A Calculation'!$D6/3600,0)</f>
        <v>0</v>
      </c>
      <c r="O6" s="11">
        <f>IFERROR('Input Data Shift A'!N10*'Shift A Calculation'!$D6/3600,0)</f>
        <v>0</v>
      </c>
      <c r="P6" s="11">
        <f>IFERROR('Input Data Shift A'!O10*'Shift A Calculation'!$D6/3600,0)</f>
        <v>0</v>
      </c>
      <c r="Q6" s="11">
        <f>IFERROR('Input Data Shift A'!P10*'Shift A Calculation'!$D6/3600,0)</f>
        <v>0</v>
      </c>
      <c r="R6" s="11">
        <f>IFERROR('Input Data Shift A'!Q10*'Shift A Calculation'!$D6/3600,0)</f>
        <v>0</v>
      </c>
      <c r="S6" s="11">
        <f>IFERROR('Input Data Shift A'!R10*'Shift A Calculation'!$D6/3600,0)</f>
        <v>0</v>
      </c>
      <c r="T6" s="11">
        <f>IFERROR('Input Data Shift A'!S10*'Shift A Calculation'!$D6/3600,0)</f>
        <v>0</v>
      </c>
      <c r="U6" s="11">
        <f>IFERROR('Input Data Shift A'!T10*'Shift A Calculation'!$D6/3600,0)</f>
        <v>0</v>
      </c>
      <c r="V6" s="11">
        <f>IFERROR('Input Data Shift A'!U10*'Shift A Calculation'!$D6/3600,0)</f>
        <v>0</v>
      </c>
      <c r="W6" s="11">
        <f>IFERROR('Input Data Shift A'!V10*'Shift A Calculation'!$D6/3600,0)</f>
        <v>0</v>
      </c>
      <c r="X6" s="11">
        <f>IFERROR('Input Data Shift A'!W10*'Shift A Calculation'!$D6/3600,0)</f>
        <v>0</v>
      </c>
      <c r="Y6" s="11">
        <f>IFERROR('Input Data Shift A'!X10*'Shift A Calculation'!$D6/3600,0)</f>
        <v>0</v>
      </c>
      <c r="Z6" s="11">
        <f>IFERROR('Input Data Shift A'!Y10*'Shift A Calculation'!$D6/3600,0)</f>
        <v>0</v>
      </c>
      <c r="AA6" s="11">
        <f>IFERROR('Input Data Shift A'!Z10*'Shift A Calculation'!$D6/3600,0)</f>
        <v>0</v>
      </c>
      <c r="AB6" s="11">
        <f>IFERROR('Input Data Shift A'!AA10*'Shift A Calculation'!$D6/3600,0)</f>
        <v>0</v>
      </c>
      <c r="AC6" s="11">
        <f>IFERROR('Input Data Shift A'!AB10*'Shift A Calculation'!$D6/3600,0)</f>
        <v>0</v>
      </c>
      <c r="AD6" s="11">
        <f>IFERROR('Input Data Shift A'!AC10*'Shift A Calculation'!$D6/3600,0)</f>
        <v>0</v>
      </c>
      <c r="AE6" s="11">
        <f>IFERROR('Input Data Shift A'!AD10*'Shift A Calculation'!$D6/3600,0)</f>
        <v>0</v>
      </c>
      <c r="AF6" s="11">
        <f>IFERROR('Input Data Shift A'!AE10*'Shift A Calculation'!$D6/3600,0)</f>
        <v>0</v>
      </c>
      <c r="AG6" s="11">
        <f>IFERROR('Input Data Shift A'!AF10*'Shift A Calculation'!$D6/3600,0)</f>
        <v>0</v>
      </c>
      <c r="AH6" s="11">
        <f>IFERROR('Input Data Shift A'!AG10*'Shift A Calculation'!$D6/3600,0)</f>
        <v>0</v>
      </c>
      <c r="AI6" s="11">
        <f>IFERROR('Input Data Shift A'!AH10*'Shift A Calculation'!$D6/3600,0)</f>
        <v>0</v>
      </c>
      <c r="AJ6" s="11">
        <f t="shared" si="0"/>
        <v>0</v>
      </c>
    </row>
    <row r="7" spans="2:36">
      <c r="B7" s="8">
        <v>5</v>
      </c>
      <c r="C7" s="9" t="str">
        <f>+Kousu!B15</f>
        <v>AE062040-35800H</v>
      </c>
      <c r="D7" s="10">
        <f>+Kousu!S15</f>
        <v>15.340909090909092</v>
      </c>
      <c r="E7" s="11">
        <f>IFERROR('Input Data Shift A'!D11*'Shift A Calculation'!$D7/3600,0)</f>
        <v>0</v>
      </c>
      <c r="F7" s="11">
        <f>IFERROR('Input Data Shift A'!E11*'Shift A Calculation'!$D7/3600,0)</f>
        <v>0</v>
      </c>
      <c r="G7" s="11">
        <f>IFERROR('Input Data Shift A'!F11*'Shift A Calculation'!$D7/3600,0)</f>
        <v>0</v>
      </c>
      <c r="H7" s="11">
        <f>IFERROR('Input Data Shift A'!G11*'Shift A Calculation'!$D7/3600,0)</f>
        <v>0</v>
      </c>
      <c r="I7" s="11">
        <f>IFERROR('Input Data Shift A'!H11*'Shift A Calculation'!$D7/3600,0)</f>
        <v>0</v>
      </c>
      <c r="J7" s="11">
        <f>IFERROR('Input Data Shift A'!I11*'Shift A Calculation'!$D7/3600,0)</f>
        <v>0</v>
      </c>
      <c r="K7" s="11">
        <f>IFERROR('Input Data Shift A'!J11*'Shift A Calculation'!$D7/3600,0)</f>
        <v>0</v>
      </c>
      <c r="L7" s="11">
        <f>IFERROR('Input Data Shift A'!K11*'Shift A Calculation'!$D7/3600,0)</f>
        <v>0</v>
      </c>
      <c r="M7" s="11">
        <f>IFERROR('Input Data Shift A'!L11*'Shift A Calculation'!$D7/3600,0)</f>
        <v>0</v>
      </c>
      <c r="N7" s="11">
        <f>IFERROR('Input Data Shift A'!M11*'Shift A Calculation'!$D7/3600,0)</f>
        <v>0</v>
      </c>
      <c r="O7" s="11">
        <f>IFERROR('Input Data Shift A'!N11*'Shift A Calculation'!$D7/3600,0)</f>
        <v>0</v>
      </c>
      <c r="P7" s="11">
        <f>IFERROR('Input Data Shift A'!O11*'Shift A Calculation'!$D7/3600,0)</f>
        <v>0</v>
      </c>
      <c r="Q7" s="11">
        <f>IFERROR('Input Data Shift A'!P11*'Shift A Calculation'!$D7/3600,0)</f>
        <v>0</v>
      </c>
      <c r="R7" s="11">
        <f>IFERROR('Input Data Shift A'!Q11*'Shift A Calculation'!$D7/3600,0)</f>
        <v>0</v>
      </c>
      <c r="S7" s="11">
        <f>IFERROR('Input Data Shift A'!R11*'Shift A Calculation'!$D7/3600,0)</f>
        <v>0</v>
      </c>
      <c r="T7" s="11">
        <f>IFERROR('Input Data Shift A'!S11*'Shift A Calculation'!$D7/3600,0)</f>
        <v>0</v>
      </c>
      <c r="U7" s="11">
        <f>IFERROR('Input Data Shift A'!T11*'Shift A Calculation'!$D7/3600,0)</f>
        <v>0</v>
      </c>
      <c r="V7" s="11">
        <f>IFERROR('Input Data Shift A'!U11*'Shift A Calculation'!$D7/3600,0)</f>
        <v>0</v>
      </c>
      <c r="W7" s="11">
        <f>IFERROR('Input Data Shift A'!V11*'Shift A Calculation'!$D7/3600,0)</f>
        <v>0</v>
      </c>
      <c r="X7" s="11">
        <f>IFERROR('Input Data Shift A'!W11*'Shift A Calculation'!$D7/3600,0)</f>
        <v>0</v>
      </c>
      <c r="Y7" s="11">
        <f>IFERROR('Input Data Shift A'!X11*'Shift A Calculation'!$D7/3600,0)</f>
        <v>0</v>
      </c>
      <c r="Z7" s="11">
        <f>IFERROR('Input Data Shift A'!Y11*'Shift A Calculation'!$D7/3600,0)</f>
        <v>0</v>
      </c>
      <c r="AA7" s="11">
        <f>IFERROR('Input Data Shift A'!Z11*'Shift A Calculation'!$D7/3600,0)</f>
        <v>0</v>
      </c>
      <c r="AB7" s="11">
        <f>IFERROR('Input Data Shift A'!AA11*'Shift A Calculation'!$D7/3600,0)</f>
        <v>0</v>
      </c>
      <c r="AC7" s="11">
        <f>IFERROR('Input Data Shift A'!AB11*'Shift A Calculation'!$D7/3600,0)</f>
        <v>0</v>
      </c>
      <c r="AD7" s="11">
        <f>IFERROR('Input Data Shift A'!AC11*'Shift A Calculation'!$D7/3600,0)</f>
        <v>0</v>
      </c>
      <c r="AE7" s="11">
        <f>IFERROR('Input Data Shift A'!AD11*'Shift A Calculation'!$D7/3600,0)</f>
        <v>0</v>
      </c>
      <c r="AF7" s="11">
        <f>IFERROR('Input Data Shift A'!AE11*'Shift A Calculation'!$D7/3600,0)</f>
        <v>0</v>
      </c>
      <c r="AG7" s="11">
        <f>IFERROR('Input Data Shift A'!AF11*'Shift A Calculation'!$D7/3600,0)</f>
        <v>0</v>
      </c>
      <c r="AH7" s="11">
        <f>IFERROR('Input Data Shift A'!AG11*'Shift A Calculation'!$D7/3600,0)</f>
        <v>0</v>
      </c>
      <c r="AI7" s="11">
        <f>IFERROR('Input Data Shift A'!AH11*'Shift A Calculation'!$D7/3600,0)</f>
        <v>0</v>
      </c>
      <c r="AJ7" s="11">
        <f t="shared" si="0"/>
        <v>0</v>
      </c>
    </row>
    <row r="8" spans="2:36">
      <c r="B8" s="8">
        <v>6</v>
      </c>
      <c r="C8" s="9" t="str">
        <f>+Kousu!B16</f>
        <v>AE062040-35804H</v>
      </c>
      <c r="D8" s="10">
        <f>+Kousu!S16</f>
        <v>15.340909090909092</v>
      </c>
      <c r="E8" s="11">
        <f>IFERROR('Input Data Shift A'!D12*'Shift A Calculation'!$D8/3600,0)</f>
        <v>0</v>
      </c>
      <c r="F8" s="11">
        <f>IFERROR('Input Data Shift A'!E12*'Shift A Calculation'!$D8/3600,0)</f>
        <v>0</v>
      </c>
      <c r="G8" s="11">
        <f>IFERROR('Input Data Shift A'!F12*'Shift A Calculation'!$D8/3600,0)</f>
        <v>0</v>
      </c>
      <c r="H8" s="11">
        <f>IFERROR('Input Data Shift A'!G12*'Shift A Calculation'!$D8/3600,0)</f>
        <v>0</v>
      </c>
      <c r="I8" s="11">
        <f>IFERROR('Input Data Shift A'!H12*'Shift A Calculation'!$D8/3600,0)</f>
        <v>0</v>
      </c>
      <c r="J8" s="11">
        <f>IFERROR('Input Data Shift A'!I12*'Shift A Calculation'!$D8/3600,0)</f>
        <v>0</v>
      </c>
      <c r="K8" s="11">
        <f>IFERROR('Input Data Shift A'!J12*'Shift A Calculation'!$D8/3600,0)</f>
        <v>0</v>
      </c>
      <c r="L8" s="11">
        <f>IFERROR('Input Data Shift A'!K12*'Shift A Calculation'!$D8/3600,0)</f>
        <v>0</v>
      </c>
      <c r="M8" s="11">
        <f>IFERROR('Input Data Shift A'!L12*'Shift A Calculation'!$D8/3600,0)</f>
        <v>0</v>
      </c>
      <c r="N8" s="11">
        <f>IFERROR('Input Data Shift A'!M12*'Shift A Calculation'!$D8/3600,0)</f>
        <v>0</v>
      </c>
      <c r="O8" s="11">
        <f>IFERROR('Input Data Shift A'!N12*'Shift A Calculation'!$D8/3600,0)</f>
        <v>0</v>
      </c>
      <c r="P8" s="11">
        <f>IFERROR('Input Data Shift A'!O12*'Shift A Calculation'!$D8/3600,0)</f>
        <v>0</v>
      </c>
      <c r="Q8" s="11">
        <f>IFERROR('Input Data Shift A'!P12*'Shift A Calculation'!$D8/3600,0)</f>
        <v>0</v>
      </c>
      <c r="R8" s="11">
        <f>IFERROR('Input Data Shift A'!Q12*'Shift A Calculation'!$D8/3600,0)</f>
        <v>0</v>
      </c>
      <c r="S8" s="11">
        <f>IFERROR('Input Data Shift A'!R12*'Shift A Calculation'!$D8/3600,0)</f>
        <v>0</v>
      </c>
      <c r="T8" s="11">
        <f>IFERROR('Input Data Shift A'!S12*'Shift A Calculation'!$D8/3600,0)</f>
        <v>0</v>
      </c>
      <c r="U8" s="11">
        <f>IFERROR('Input Data Shift A'!T12*'Shift A Calculation'!$D8/3600,0)</f>
        <v>0</v>
      </c>
      <c r="V8" s="11">
        <f>IFERROR('Input Data Shift A'!U12*'Shift A Calculation'!$D8/3600,0)</f>
        <v>0</v>
      </c>
      <c r="W8" s="11">
        <f>IFERROR('Input Data Shift A'!V12*'Shift A Calculation'!$D8/3600,0)</f>
        <v>0</v>
      </c>
      <c r="X8" s="11">
        <f>IFERROR('Input Data Shift A'!W12*'Shift A Calculation'!$D8/3600,0)</f>
        <v>0</v>
      </c>
      <c r="Y8" s="11">
        <f>IFERROR('Input Data Shift A'!X12*'Shift A Calculation'!$D8/3600,0)</f>
        <v>0</v>
      </c>
      <c r="Z8" s="11">
        <f>IFERROR('Input Data Shift A'!Y12*'Shift A Calculation'!$D8/3600,0)</f>
        <v>0</v>
      </c>
      <c r="AA8" s="11">
        <f>IFERROR('Input Data Shift A'!Z12*'Shift A Calculation'!$D8/3600,0)</f>
        <v>0</v>
      </c>
      <c r="AB8" s="11">
        <f>IFERROR('Input Data Shift A'!AA12*'Shift A Calculation'!$D8/3600,0)</f>
        <v>0</v>
      </c>
      <c r="AC8" s="11">
        <f>IFERROR('Input Data Shift A'!AB12*'Shift A Calculation'!$D8/3600,0)</f>
        <v>0</v>
      </c>
      <c r="AD8" s="11">
        <f>IFERROR('Input Data Shift A'!AC12*'Shift A Calculation'!$D8/3600,0)</f>
        <v>0</v>
      </c>
      <c r="AE8" s="11">
        <f>IFERROR('Input Data Shift A'!AD12*'Shift A Calculation'!$D8/3600,0)</f>
        <v>0</v>
      </c>
      <c r="AF8" s="11">
        <f>IFERROR('Input Data Shift A'!AE12*'Shift A Calculation'!$D8/3600,0)</f>
        <v>0</v>
      </c>
      <c r="AG8" s="11">
        <f>IFERROR('Input Data Shift A'!AF12*'Shift A Calculation'!$D8/3600,0)</f>
        <v>0</v>
      </c>
      <c r="AH8" s="11">
        <f>IFERROR('Input Data Shift A'!AG12*'Shift A Calculation'!$D8/3600,0)</f>
        <v>0</v>
      </c>
      <c r="AI8" s="11">
        <f>IFERROR('Input Data Shift A'!AH12*'Shift A Calculation'!$D8/3600,0)</f>
        <v>0</v>
      </c>
      <c r="AJ8" s="11">
        <f t="shared" si="0"/>
        <v>0</v>
      </c>
    </row>
    <row r="9" spans="2:36">
      <c r="B9" s="8">
        <v>7</v>
      </c>
      <c r="C9" s="9" t="str">
        <f>+Kousu!B17</f>
        <v>AE062040-36006G</v>
      </c>
      <c r="D9" s="10">
        <f>+Kousu!S17</f>
        <v>15.340909090909092</v>
      </c>
      <c r="E9" s="11">
        <f>IFERROR('Input Data Shift A'!D13*'Shift A Calculation'!$D9/3600,0)</f>
        <v>0</v>
      </c>
      <c r="F9" s="11">
        <f>IFERROR('Input Data Shift A'!E13*'Shift A Calculation'!$D9/3600,0)</f>
        <v>0</v>
      </c>
      <c r="G9" s="11">
        <f>IFERROR('Input Data Shift A'!F13*'Shift A Calculation'!$D9/3600,0)</f>
        <v>0</v>
      </c>
      <c r="H9" s="11">
        <f>IFERROR('Input Data Shift A'!G13*'Shift A Calculation'!$D9/3600,0)</f>
        <v>0</v>
      </c>
      <c r="I9" s="11">
        <f>IFERROR('Input Data Shift A'!H13*'Shift A Calculation'!$D9/3600,0)</f>
        <v>0</v>
      </c>
      <c r="J9" s="11">
        <f>IFERROR('Input Data Shift A'!I13*'Shift A Calculation'!$D9/3600,0)</f>
        <v>0</v>
      </c>
      <c r="K9" s="11">
        <f>IFERROR('Input Data Shift A'!J13*'Shift A Calculation'!$D9/3600,0)</f>
        <v>0</v>
      </c>
      <c r="L9" s="11">
        <f>IFERROR('Input Data Shift A'!K13*'Shift A Calculation'!$D9/3600,0)</f>
        <v>0</v>
      </c>
      <c r="M9" s="11">
        <f>IFERROR('Input Data Shift A'!L13*'Shift A Calculation'!$D9/3600,0)</f>
        <v>0</v>
      </c>
      <c r="N9" s="11">
        <f>IFERROR('Input Data Shift A'!M13*'Shift A Calculation'!$D9/3600,0)</f>
        <v>0</v>
      </c>
      <c r="O9" s="11">
        <f>IFERROR('Input Data Shift A'!N13*'Shift A Calculation'!$D9/3600,0)</f>
        <v>0</v>
      </c>
      <c r="P9" s="11">
        <f>IFERROR('Input Data Shift A'!O13*'Shift A Calculation'!$D9/3600,0)</f>
        <v>0</v>
      </c>
      <c r="Q9" s="11">
        <f>IFERROR('Input Data Shift A'!P13*'Shift A Calculation'!$D9/3600,0)</f>
        <v>0</v>
      </c>
      <c r="R9" s="11">
        <f>IFERROR('Input Data Shift A'!Q13*'Shift A Calculation'!$D9/3600,0)</f>
        <v>0</v>
      </c>
      <c r="S9" s="11">
        <f>IFERROR('Input Data Shift A'!R13*'Shift A Calculation'!$D9/3600,0)</f>
        <v>0</v>
      </c>
      <c r="T9" s="11">
        <f>IFERROR('Input Data Shift A'!S13*'Shift A Calculation'!$D9/3600,0)</f>
        <v>0</v>
      </c>
      <c r="U9" s="11">
        <f>IFERROR('Input Data Shift A'!T13*'Shift A Calculation'!$D9/3600,0)</f>
        <v>0</v>
      </c>
      <c r="V9" s="11">
        <f>IFERROR('Input Data Shift A'!U13*'Shift A Calculation'!$D9/3600,0)</f>
        <v>0</v>
      </c>
      <c r="W9" s="11">
        <f>IFERROR('Input Data Shift A'!V13*'Shift A Calculation'!$D9/3600,0)</f>
        <v>0</v>
      </c>
      <c r="X9" s="11">
        <f>IFERROR('Input Data Shift A'!W13*'Shift A Calculation'!$D9/3600,0)</f>
        <v>0</v>
      </c>
      <c r="Y9" s="11">
        <f>IFERROR('Input Data Shift A'!X13*'Shift A Calculation'!$D9/3600,0)</f>
        <v>0</v>
      </c>
      <c r="Z9" s="11">
        <f>IFERROR('Input Data Shift A'!Y13*'Shift A Calculation'!$D9/3600,0)</f>
        <v>0</v>
      </c>
      <c r="AA9" s="11">
        <f>IFERROR('Input Data Shift A'!Z13*'Shift A Calculation'!$D9/3600,0)</f>
        <v>0</v>
      </c>
      <c r="AB9" s="11">
        <f>IFERROR('Input Data Shift A'!AA13*'Shift A Calculation'!$D9/3600,0)</f>
        <v>0</v>
      </c>
      <c r="AC9" s="11">
        <f>IFERROR('Input Data Shift A'!AB13*'Shift A Calculation'!$D9/3600,0)</f>
        <v>0</v>
      </c>
      <c r="AD9" s="11">
        <f>IFERROR('Input Data Shift A'!AC13*'Shift A Calculation'!$D9/3600,0)</f>
        <v>0</v>
      </c>
      <c r="AE9" s="11">
        <f>IFERROR('Input Data Shift A'!AD13*'Shift A Calculation'!$D9/3600,0)</f>
        <v>0</v>
      </c>
      <c r="AF9" s="11">
        <f>IFERROR('Input Data Shift A'!AE13*'Shift A Calculation'!$D9/3600,0)</f>
        <v>0</v>
      </c>
      <c r="AG9" s="11">
        <f>IFERROR('Input Data Shift A'!AF13*'Shift A Calculation'!$D9/3600,0)</f>
        <v>0</v>
      </c>
      <c r="AH9" s="11">
        <f>IFERROR('Input Data Shift A'!AG13*'Shift A Calculation'!$D9/3600,0)</f>
        <v>0</v>
      </c>
      <c r="AI9" s="11">
        <f>IFERROR('Input Data Shift A'!AH13*'Shift A Calculation'!$D9/3600,0)</f>
        <v>0</v>
      </c>
      <c r="AJ9" s="11">
        <f t="shared" si="0"/>
        <v>0</v>
      </c>
    </row>
    <row r="10" spans="2:36">
      <c r="B10" s="8">
        <v>8</v>
      </c>
      <c r="C10" s="9" t="str">
        <f>+Kousu!B18</f>
        <v>AE062040-36106G</v>
      </c>
      <c r="D10" s="10">
        <f>+Kousu!S18</f>
        <v>15.340909090909092</v>
      </c>
      <c r="E10" s="11">
        <f>IFERROR('Input Data Shift A'!D14*'Shift A Calculation'!$D10/3600,0)</f>
        <v>0</v>
      </c>
      <c r="F10" s="11">
        <f>IFERROR('Input Data Shift A'!E14*'Shift A Calculation'!$D10/3600,0)</f>
        <v>0</v>
      </c>
      <c r="G10" s="11">
        <f>IFERROR('Input Data Shift A'!F14*'Shift A Calculation'!$D10/3600,0)</f>
        <v>0</v>
      </c>
      <c r="H10" s="11">
        <f>IFERROR('Input Data Shift A'!G14*'Shift A Calculation'!$D10/3600,0)</f>
        <v>0</v>
      </c>
      <c r="I10" s="11">
        <f>IFERROR('Input Data Shift A'!H14*'Shift A Calculation'!$D10/3600,0)</f>
        <v>0</v>
      </c>
      <c r="J10" s="11">
        <f>IFERROR('Input Data Shift A'!I14*'Shift A Calculation'!$D10/3600,0)</f>
        <v>0</v>
      </c>
      <c r="K10" s="11">
        <f>IFERROR('Input Data Shift A'!J14*'Shift A Calculation'!$D10/3600,0)</f>
        <v>0</v>
      </c>
      <c r="L10" s="11">
        <f>IFERROR('Input Data Shift A'!K14*'Shift A Calculation'!$D10/3600,0)</f>
        <v>0</v>
      </c>
      <c r="M10" s="11">
        <f>IFERROR('Input Data Shift A'!L14*'Shift A Calculation'!$D10/3600,0)</f>
        <v>0</v>
      </c>
      <c r="N10" s="11">
        <f>IFERROR('Input Data Shift A'!M14*'Shift A Calculation'!$D10/3600,0)</f>
        <v>0</v>
      </c>
      <c r="O10" s="11">
        <f>IFERROR('Input Data Shift A'!N14*'Shift A Calculation'!$D10/3600,0)</f>
        <v>0</v>
      </c>
      <c r="P10" s="11">
        <f>IFERROR('Input Data Shift A'!O14*'Shift A Calculation'!$D10/3600,0)</f>
        <v>0</v>
      </c>
      <c r="Q10" s="11">
        <f>IFERROR('Input Data Shift A'!P14*'Shift A Calculation'!$D10/3600,0)</f>
        <v>0</v>
      </c>
      <c r="R10" s="11">
        <f>IFERROR('Input Data Shift A'!Q14*'Shift A Calculation'!$D10/3600,0)</f>
        <v>0</v>
      </c>
      <c r="S10" s="11">
        <f>IFERROR('Input Data Shift A'!R14*'Shift A Calculation'!$D10/3600,0)</f>
        <v>0</v>
      </c>
      <c r="T10" s="11">
        <f>IFERROR('Input Data Shift A'!S14*'Shift A Calculation'!$D10/3600,0)</f>
        <v>0</v>
      </c>
      <c r="U10" s="11">
        <f>IFERROR('Input Data Shift A'!T14*'Shift A Calculation'!$D10/3600,0)</f>
        <v>0</v>
      </c>
      <c r="V10" s="11">
        <f>IFERROR('Input Data Shift A'!U14*'Shift A Calculation'!$D10/3600,0)</f>
        <v>0</v>
      </c>
      <c r="W10" s="11">
        <f>IFERROR('Input Data Shift A'!V14*'Shift A Calculation'!$D10/3600,0)</f>
        <v>0</v>
      </c>
      <c r="X10" s="11">
        <f>IFERROR('Input Data Shift A'!W14*'Shift A Calculation'!$D10/3600,0)</f>
        <v>0</v>
      </c>
      <c r="Y10" s="11">
        <f>IFERROR('Input Data Shift A'!X14*'Shift A Calculation'!$D10/3600,0)</f>
        <v>0</v>
      </c>
      <c r="Z10" s="11">
        <f>IFERROR('Input Data Shift A'!Y14*'Shift A Calculation'!$D10/3600,0)</f>
        <v>0</v>
      </c>
      <c r="AA10" s="11">
        <f>IFERROR('Input Data Shift A'!Z14*'Shift A Calculation'!$D10/3600,0)</f>
        <v>0</v>
      </c>
      <c r="AB10" s="11">
        <f>IFERROR('Input Data Shift A'!AA14*'Shift A Calculation'!$D10/3600,0)</f>
        <v>0</v>
      </c>
      <c r="AC10" s="11">
        <f>IFERROR('Input Data Shift A'!AB14*'Shift A Calculation'!$D10/3600,0)</f>
        <v>0</v>
      </c>
      <c r="AD10" s="11">
        <f>IFERROR('Input Data Shift A'!AC14*'Shift A Calculation'!$D10/3600,0)</f>
        <v>0</v>
      </c>
      <c r="AE10" s="11">
        <f>IFERROR('Input Data Shift A'!AD14*'Shift A Calculation'!$D10/3600,0)</f>
        <v>0</v>
      </c>
      <c r="AF10" s="11">
        <f>IFERROR('Input Data Shift A'!AE14*'Shift A Calculation'!$D10/3600,0)</f>
        <v>0</v>
      </c>
      <c r="AG10" s="11">
        <f>IFERROR('Input Data Shift A'!AF14*'Shift A Calculation'!$D10/3600,0)</f>
        <v>0</v>
      </c>
      <c r="AH10" s="11">
        <f>IFERROR('Input Data Shift A'!AG14*'Shift A Calculation'!$D10/3600,0)</f>
        <v>0</v>
      </c>
      <c r="AI10" s="11">
        <f>IFERROR('Input Data Shift A'!AH14*'Shift A Calculation'!$D10/3600,0)</f>
        <v>0</v>
      </c>
      <c r="AJ10" s="11">
        <f t="shared" si="0"/>
        <v>0</v>
      </c>
    </row>
    <row r="11" spans="2:36">
      <c r="B11" s="8">
        <v>9</v>
      </c>
      <c r="C11" s="9" t="str">
        <f>+Kousu!B19</f>
        <v>AE062040-36400C</v>
      </c>
      <c r="D11" s="10">
        <f>+Kousu!S19</f>
        <v>15.340909090909092</v>
      </c>
      <c r="E11" s="11">
        <f>IFERROR('Input Data Shift A'!D15*'Shift A Calculation'!$D11/3600,0)</f>
        <v>0</v>
      </c>
      <c r="F11" s="11">
        <f>IFERROR('Input Data Shift A'!E15*'Shift A Calculation'!$D11/3600,0)</f>
        <v>0</v>
      </c>
      <c r="G11" s="11">
        <f>IFERROR('Input Data Shift A'!F15*'Shift A Calculation'!$D11/3600,0)</f>
        <v>0</v>
      </c>
      <c r="H11" s="11">
        <f>IFERROR('Input Data Shift A'!G15*'Shift A Calculation'!$D11/3600,0)</f>
        <v>0</v>
      </c>
      <c r="I11" s="11">
        <f>IFERROR('Input Data Shift A'!H15*'Shift A Calculation'!$D11/3600,0)</f>
        <v>0</v>
      </c>
      <c r="J11" s="11">
        <f>IFERROR('Input Data Shift A'!I15*'Shift A Calculation'!$D11/3600,0)</f>
        <v>0</v>
      </c>
      <c r="K11" s="11">
        <f>IFERROR('Input Data Shift A'!J15*'Shift A Calculation'!$D11/3600,0)</f>
        <v>0</v>
      </c>
      <c r="L11" s="11">
        <f>IFERROR('Input Data Shift A'!K15*'Shift A Calculation'!$D11/3600,0)</f>
        <v>0</v>
      </c>
      <c r="M11" s="11">
        <f>IFERROR('Input Data Shift A'!L15*'Shift A Calculation'!$D11/3600,0)</f>
        <v>0</v>
      </c>
      <c r="N11" s="11">
        <f>IFERROR('Input Data Shift A'!M15*'Shift A Calculation'!$D11/3600,0)</f>
        <v>0</v>
      </c>
      <c r="O11" s="11">
        <f>IFERROR('Input Data Shift A'!N15*'Shift A Calculation'!$D11/3600,0)</f>
        <v>0</v>
      </c>
      <c r="P11" s="11">
        <f>IFERROR('Input Data Shift A'!O15*'Shift A Calculation'!$D11/3600,0)</f>
        <v>0</v>
      </c>
      <c r="Q11" s="11">
        <f>IFERROR('Input Data Shift A'!P15*'Shift A Calculation'!$D11/3600,0)</f>
        <v>0</v>
      </c>
      <c r="R11" s="11">
        <f>IFERROR('Input Data Shift A'!Q15*'Shift A Calculation'!$D11/3600,0)</f>
        <v>0</v>
      </c>
      <c r="S11" s="11">
        <f>IFERROR('Input Data Shift A'!R15*'Shift A Calculation'!$D11/3600,0)</f>
        <v>0</v>
      </c>
      <c r="T11" s="11">
        <f>IFERROR('Input Data Shift A'!S15*'Shift A Calculation'!$D11/3600,0)</f>
        <v>0</v>
      </c>
      <c r="U11" s="11">
        <f>IFERROR('Input Data Shift A'!T15*'Shift A Calculation'!$D11/3600,0)</f>
        <v>0</v>
      </c>
      <c r="V11" s="11">
        <f>IFERROR('Input Data Shift A'!U15*'Shift A Calculation'!$D11/3600,0)</f>
        <v>0</v>
      </c>
      <c r="W11" s="11">
        <f>IFERROR('Input Data Shift A'!V15*'Shift A Calculation'!$D11/3600,0)</f>
        <v>0</v>
      </c>
      <c r="X11" s="11">
        <f>IFERROR('Input Data Shift A'!W15*'Shift A Calculation'!$D11/3600,0)</f>
        <v>0</v>
      </c>
      <c r="Y11" s="11">
        <f>IFERROR('Input Data Shift A'!X15*'Shift A Calculation'!$D11/3600,0)</f>
        <v>0</v>
      </c>
      <c r="Z11" s="11">
        <f>IFERROR('Input Data Shift A'!Y15*'Shift A Calculation'!$D11/3600,0)</f>
        <v>0</v>
      </c>
      <c r="AA11" s="11">
        <f>IFERROR('Input Data Shift A'!Z15*'Shift A Calculation'!$D11/3600,0)</f>
        <v>0</v>
      </c>
      <c r="AB11" s="11">
        <f>IFERROR('Input Data Shift A'!AA15*'Shift A Calculation'!$D11/3600,0)</f>
        <v>0</v>
      </c>
      <c r="AC11" s="11">
        <f>IFERROR('Input Data Shift A'!AB15*'Shift A Calculation'!$D11/3600,0)</f>
        <v>0</v>
      </c>
      <c r="AD11" s="11">
        <f>IFERROR('Input Data Shift A'!AC15*'Shift A Calculation'!$D11/3600,0)</f>
        <v>0</v>
      </c>
      <c r="AE11" s="11">
        <f>IFERROR('Input Data Shift A'!AD15*'Shift A Calculation'!$D11/3600,0)</f>
        <v>0</v>
      </c>
      <c r="AF11" s="11">
        <f>IFERROR('Input Data Shift A'!AE15*'Shift A Calculation'!$D11/3600,0)</f>
        <v>0</v>
      </c>
      <c r="AG11" s="11">
        <f>IFERROR('Input Data Shift A'!AF15*'Shift A Calculation'!$D11/3600,0)</f>
        <v>0</v>
      </c>
      <c r="AH11" s="11">
        <f>IFERROR('Input Data Shift A'!AG15*'Shift A Calculation'!$D11/3600,0)</f>
        <v>0</v>
      </c>
      <c r="AI11" s="11">
        <f>IFERROR('Input Data Shift A'!AH15*'Shift A Calculation'!$D11/3600,0)</f>
        <v>0</v>
      </c>
      <c r="AJ11" s="11">
        <f t="shared" si="0"/>
        <v>0</v>
      </c>
    </row>
    <row r="12" spans="2:36">
      <c r="B12" s="8">
        <v>10</v>
      </c>
      <c r="C12" s="9" t="str">
        <f>+Kousu!B20</f>
        <v>AE062040-36406G</v>
      </c>
      <c r="D12" s="10">
        <f>+Kousu!S20</f>
        <v>15.340909090909092</v>
      </c>
      <c r="E12" s="11">
        <f>IFERROR('Input Data Shift A'!D16*'Shift A Calculation'!$D12/3600,0)</f>
        <v>0</v>
      </c>
      <c r="F12" s="11">
        <f>IFERROR('Input Data Shift A'!E16*'Shift A Calculation'!$D12/3600,0)</f>
        <v>0</v>
      </c>
      <c r="G12" s="11">
        <f>IFERROR('Input Data Shift A'!F16*'Shift A Calculation'!$D12/3600,0)</f>
        <v>0</v>
      </c>
      <c r="H12" s="11">
        <f>IFERROR('Input Data Shift A'!G16*'Shift A Calculation'!$D12/3600,0)</f>
        <v>0</v>
      </c>
      <c r="I12" s="11">
        <f>IFERROR('Input Data Shift A'!H16*'Shift A Calculation'!$D12/3600,0)</f>
        <v>0</v>
      </c>
      <c r="J12" s="11">
        <f>IFERROR('Input Data Shift A'!I16*'Shift A Calculation'!$D12/3600,0)</f>
        <v>0</v>
      </c>
      <c r="K12" s="11">
        <f>IFERROR('Input Data Shift A'!J16*'Shift A Calculation'!$D12/3600,0)</f>
        <v>0</v>
      </c>
      <c r="L12" s="11">
        <f>IFERROR('Input Data Shift A'!K16*'Shift A Calculation'!$D12/3600,0)</f>
        <v>0</v>
      </c>
      <c r="M12" s="11">
        <f>IFERROR('Input Data Shift A'!L16*'Shift A Calculation'!$D12/3600,0)</f>
        <v>0</v>
      </c>
      <c r="N12" s="11">
        <f>IFERROR('Input Data Shift A'!M16*'Shift A Calculation'!$D12/3600,0)</f>
        <v>0</v>
      </c>
      <c r="O12" s="11">
        <f>IFERROR('Input Data Shift A'!N16*'Shift A Calculation'!$D12/3600,0)</f>
        <v>0</v>
      </c>
      <c r="P12" s="11">
        <f>IFERROR('Input Data Shift A'!O16*'Shift A Calculation'!$D12/3600,0)</f>
        <v>0</v>
      </c>
      <c r="Q12" s="11">
        <f>IFERROR('Input Data Shift A'!P16*'Shift A Calculation'!$D12/3600,0)</f>
        <v>0</v>
      </c>
      <c r="R12" s="11">
        <f>IFERROR('Input Data Shift A'!Q16*'Shift A Calculation'!$D12/3600,0)</f>
        <v>0</v>
      </c>
      <c r="S12" s="11">
        <f>IFERROR('Input Data Shift A'!R16*'Shift A Calculation'!$D12/3600,0)</f>
        <v>0</v>
      </c>
      <c r="T12" s="11">
        <f>IFERROR('Input Data Shift A'!S16*'Shift A Calculation'!$D12/3600,0)</f>
        <v>0</v>
      </c>
      <c r="U12" s="11">
        <f>IFERROR('Input Data Shift A'!T16*'Shift A Calculation'!$D12/3600,0)</f>
        <v>0</v>
      </c>
      <c r="V12" s="11">
        <f>IFERROR('Input Data Shift A'!U16*'Shift A Calculation'!$D12/3600,0)</f>
        <v>0</v>
      </c>
      <c r="W12" s="11">
        <f>IFERROR('Input Data Shift A'!V16*'Shift A Calculation'!$D12/3600,0)</f>
        <v>0</v>
      </c>
      <c r="X12" s="11">
        <f>IFERROR('Input Data Shift A'!W16*'Shift A Calculation'!$D12/3600,0)</f>
        <v>0</v>
      </c>
      <c r="Y12" s="11">
        <f>IFERROR('Input Data Shift A'!X16*'Shift A Calculation'!$D12/3600,0)</f>
        <v>0</v>
      </c>
      <c r="Z12" s="11">
        <f>IFERROR('Input Data Shift A'!Y16*'Shift A Calculation'!$D12/3600,0)</f>
        <v>0</v>
      </c>
      <c r="AA12" s="11">
        <f>IFERROR('Input Data Shift A'!Z16*'Shift A Calculation'!$D12/3600,0)</f>
        <v>0</v>
      </c>
      <c r="AB12" s="11">
        <f>IFERROR('Input Data Shift A'!AA16*'Shift A Calculation'!$D12/3600,0)</f>
        <v>0</v>
      </c>
      <c r="AC12" s="11">
        <f>IFERROR('Input Data Shift A'!AB16*'Shift A Calculation'!$D12/3600,0)</f>
        <v>0</v>
      </c>
      <c r="AD12" s="11">
        <f>IFERROR('Input Data Shift A'!AC16*'Shift A Calculation'!$D12/3600,0)</f>
        <v>0</v>
      </c>
      <c r="AE12" s="11">
        <f>IFERROR('Input Data Shift A'!AD16*'Shift A Calculation'!$D12/3600,0)</f>
        <v>0</v>
      </c>
      <c r="AF12" s="11">
        <f>IFERROR('Input Data Shift A'!AE16*'Shift A Calculation'!$D12/3600,0)</f>
        <v>0</v>
      </c>
      <c r="AG12" s="11">
        <f>IFERROR('Input Data Shift A'!AF16*'Shift A Calculation'!$D12/3600,0)</f>
        <v>0</v>
      </c>
      <c r="AH12" s="11">
        <f>IFERROR('Input Data Shift A'!AG16*'Shift A Calculation'!$D12/3600,0)</f>
        <v>0</v>
      </c>
      <c r="AI12" s="11">
        <f>IFERROR('Input Data Shift A'!AH16*'Shift A Calculation'!$D12/3600,0)</f>
        <v>0</v>
      </c>
      <c r="AJ12" s="11">
        <f t="shared" ref="AJ12:AJ71" si="1">+SUM(E12:AI12)</f>
        <v>0</v>
      </c>
    </row>
    <row r="13" spans="2:36">
      <c r="B13" s="8">
        <v>11</v>
      </c>
      <c r="C13" s="9" t="str">
        <f>+Kousu!B21</f>
        <v>AE062040-36406W</v>
      </c>
      <c r="D13" s="10">
        <f>+Kousu!S21</f>
        <v>15.340909090909092</v>
      </c>
      <c r="E13" s="11">
        <f>IFERROR('Input Data Shift A'!D17*'Shift A Calculation'!$D13/3600,0)</f>
        <v>0</v>
      </c>
      <c r="F13" s="11">
        <f>IFERROR('Input Data Shift A'!E17*'Shift A Calculation'!$D13/3600,0)</f>
        <v>0</v>
      </c>
      <c r="G13" s="11">
        <f>IFERROR('Input Data Shift A'!F17*'Shift A Calculation'!$D13/3600,0)</f>
        <v>0</v>
      </c>
      <c r="H13" s="11">
        <f>IFERROR('Input Data Shift A'!G17*'Shift A Calculation'!$D13/3600,0)</f>
        <v>0</v>
      </c>
      <c r="I13" s="11">
        <f>IFERROR('Input Data Shift A'!H17*'Shift A Calculation'!$D13/3600,0)</f>
        <v>0</v>
      </c>
      <c r="J13" s="11">
        <f>IFERROR('Input Data Shift A'!I17*'Shift A Calculation'!$D13/3600,0)</f>
        <v>0</v>
      </c>
      <c r="K13" s="11">
        <f>IFERROR('Input Data Shift A'!J17*'Shift A Calculation'!$D13/3600,0)</f>
        <v>0</v>
      </c>
      <c r="L13" s="11">
        <f>IFERROR('Input Data Shift A'!K17*'Shift A Calculation'!$D13/3600,0)</f>
        <v>0</v>
      </c>
      <c r="M13" s="11">
        <f>IFERROR('Input Data Shift A'!L17*'Shift A Calculation'!$D13/3600,0)</f>
        <v>0</v>
      </c>
      <c r="N13" s="11">
        <f>IFERROR('Input Data Shift A'!M17*'Shift A Calculation'!$D13/3600,0)</f>
        <v>0</v>
      </c>
      <c r="O13" s="11">
        <f>IFERROR('Input Data Shift A'!N17*'Shift A Calculation'!$D13/3600,0)</f>
        <v>0</v>
      </c>
      <c r="P13" s="11">
        <f>IFERROR('Input Data Shift A'!O17*'Shift A Calculation'!$D13/3600,0)</f>
        <v>0</v>
      </c>
      <c r="Q13" s="11">
        <f>IFERROR('Input Data Shift A'!P17*'Shift A Calculation'!$D13/3600,0)</f>
        <v>0</v>
      </c>
      <c r="R13" s="11">
        <f>IFERROR('Input Data Shift A'!Q17*'Shift A Calculation'!$D13/3600,0)</f>
        <v>0</v>
      </c>
      <c r="S13" s="11">
        <f>IFERROR('Input Data Shift A'!R17*'Shift A Calculation'!$D13/3600,0)</f>
        <v>0</v>
      </c>
      <c r="T13" s="11">
        <f>IFERROR('Input Data Shift A'!S17*'Shift A Calculation'!$D13/3600,0)</f>
        <v>0</v>
      </c>
      <c r="U13" s="11">
        <f>IFERROR('Input Data Shift A'!T17*'Shift A Calculation'!$D13/3600,0)</f>
        <v>0</v>
      </c>
      <c r="V13" s="11">
        <f>IFERROR('Input Data Shift A'!U17*'Shift A Calculation'!$D13/3600,0)</f>
        <v>0</v>
      </c>
      <c r="W13" s="11">
        <f>IFERROR('Input Data Shift A'!V17*'Shift A Calculation'!$D13/3600,0)</f>
        <v>0</v>
      </c>
      <c r="X13" s="11">
        <f>IFERROR('Input Data Shift A'!W17*'Shift A Calculation'!$D13/3600,0)</f>
        <v>0</v>
      </c>
      <c r="Y13" s="11">
        <f>IFERROR('Input Data Shift A'!X17*'Shift A Calculation'!$D13/3600,0)</f>
        <v>0</v>
      </c>
      <c r="Z13" s="11">
        <f>IFERROR('Input Data Shift A'!Y17*'Shift A Calculation'!$D13/3600,0)</f>
        <v>0</v>
      </c>
      <c r="AA13" s="11">
        <f>IFERROR('Input Data Shift A'!Z17*'Shift A Calculation'!$D13/3600,0)</f>
        <v>0</v>
      </c>
      <c r="AB13" s="11">
        <f>IFERROR('Input Data Shift A'!AA17*'Shift A Calculation'!$D13/3600,0)</f>
        <v>0</v>
      </c>
      <c r="AC13" s="11">
        <f>IFERROR('Input Data Shift A'!AB17*'Shift A Calculation'!$D13/3600,0)</f>
        <v>0</v>
      </c>
      <c r="AD13" s="11">
        <f>IFERROR('Input Data Shift A'!AC17*'Shift A Calculation'!$D13/3600,0)</f>
        <v>0</v>
      </c>
      <c r="AE13" s="11">
        <f>IFERROR('Input Data Shift A'!AD17*'Shift A Calculation'!$D13/3600,0)</f>
        <v>0</v>
      </c>
      <c r="AF13" s="11">
        <f>IFERROR('Input Data Shift A'!AE17*'Shift A Calculation'!$D13/3600,0)</f>
        <v>0</v>
      </c>
      <c r="AG13" s="11">
        <f>IFERROR('Input Data Shift A'!AF17*'Shift A Calculation'!$D13/3600,0)</f>
        <v>0</v>
      </c>
      <c r="AH13" s="11">
        <f>IFERROR('Input Data Shift A'!AG17*'Shift A Calculation'!$D13/3600,0)</f>
        <v>0</v>
      </c>
      <c r="AI13" s="11">
        <f>IFERROR('Input Data Shift A'!AH17*'Shift A Calculation'!$D13/3600,0)</f>
        <v>0</v>
      </c>
      <c r="AJ13" s="11">
        <f t="shared" si="1"/>
        <v>0</v>
      </c>
    </row>
    <row r="14" spans="2:36">
      <c r="B14" s="8">
        <v>12</v>
      </c>
      <c r="C14" s="9" t="str">
        <f>+Kousu!B22</f>
        <v>AE062040-36500S</v>
      </c>
      <c r="D14" s="10">
        <f>+Kousu!S22</f>
        <v>15.340909090909092</v>
      </c>
      <c r="E14" s="11">
        <f>IFERROR('Input Data Shift A'!D18*'Shift A Calculation'!$D14/3600,0)</f>
        <v>0</v>
      </c>
      <c r="F14" s="11">
        <f>IFERROR('Input Data Shift A'!E18*'Shift A Calculation'!$D14/3600,0)</f>
        <v>0</v>
      </c>
      <c r="G14" s="11">
        <f>IFERROR('Input Data Shift A'!F18*'Shift A Calculation'!$D14/3600,0)</f>
        <v>0</v>
      </c>
      <c r="H14" s="11">
        <f>IFERROR('Input Data Shift A'!G18*'Shift A Calculation'!$D14/3600,0)</f>
        <v>0</v>
      </c>
      <c r="I14" s="11">
        <f>IFERROR('Input Data Shift A'!H18*'Shift A Calculation'!$D14/3600,0)</f>
        <v>0</v>
      </c>
      <c r="J14" s="11">
        <f>IFERROR('Input Data Shift A'!I18*'Shift A Calculation'!$D14/3600,0)</f>
        <v>0</v>
      </c>
      <c r="K14" s="11">
        <f>IFERROR('Input Data Shift A'!J18*'Shift A Calculation'!$D14/3600,0)</f>
        <v>0</v>
      </c>
      <c r="L14" s="11">
        <f>IFERROR('Input Data Shift A'!K18*'Shift A Calculation'!$D14/3600,0)</f>
        <v>0</v>
      </c>
      <c r="M14" s="11">
        <f>IFERROR('Input Data Shift A'!L18*'Shift A Calculation'!$D14/3600,0)</f>
        <v>0</v>
      </c>
      <c r="N14" s="11">
        <f>IFERROR('Input Data Shift A'!M18*'Shift A Calculation'!$D14/3600,0)</f>
        <v>0</v>
      </c>
      <c r="O14" s="11">
        <f>IFERROR('Input Data Shift A'!N18*'Shift A Calculation'!$D14/3600,0)</f>
        <v>0</v>
      </c>
      <c r="P14" s="11">
        <f>IFERROR('Input Data Shift A'!O18*'Shift A Calculation'!$D14/3600,0)</f>
        <v>0</v>
      </c>
      <c r="Q14" s="11">
        <f>IFERROR('Input Data Shift A'!P18*'Shift A Calculation'!$D14/3600,0)</f>
        <v>0</v>
      </c>
      <c r="R14" s="11">
        <f>IFERROR('Input Data Shift A'!Q18*'Shift A Calculation'!$D14/3600,0)</f>
        <v>0</v>
      </c>
      <c r="S14" s="11">
        <f>IFERROR('Input Data Shift A'!R18*'Shift A Calculation'!$D14/3600,0)</f>
        <v>0</v>
      </c>
      <c r="T14" s="11">
        <f>IFERROR('Input Data Shift A'!S18*'Shift A Calculation'!$D14/3600,0)</f>
        <v>0</v>
      </c>
      <c r="U14" s="11">
        <f>IFERROR('Input Data Shift A'!T18*'Shift A Calculation'!$D14/3600,0)</f>
        <v>0</v>
      </c>
      <c r="V14" s="11">
        <f>IFERROR('Input Data Shift A'!U18*'Shift A Calculation'!$D14/3600,0)</f>
        <v>0</v>
      </c>
      <c r="W14" s="11">
        <f>IFERROR('Input Data Shift A'!V18*'Shift A Calculation'!$D14/3600,0)</f>
        <v>0</v>
      </c>
      <c r="X14" s="11">
        <f>IFERROR('Input Data Shift A'!W18*'Shift A Calculation'!$D14/3600,0)</f>
        <v>0</v>
      </c>
      <c r="Y14" s="11">
        <f>IFERROR('Input Data Shift A'!X18*'Shift A Calculation'!$D14/3600,0)</f>
        <v>0</v>
      </c>
      <c r="Z14" s="11">
        <f>IFERROR('Input Data Shift A'!Y18*'Shift A Calculation'!$D14/3600,0)</f>
        <v>0</v>
      </c>
      <c r="AA14" s="11">
        <f>IFERROR('Input Data Shift A'!Z18*'Shift A Calculation'!$D14/3600,0)</f>
        <v>0</v>
      </c>
      <c r="AB14" s="11">
        <f>IFERROR('Input Data Shift A'!AA18*'Shift A Calculation'!$D14/3600,0)</f>
        <v>0</v>
      </c>
      <c r="AC14" s="11">
        <f>IFERROR('Input Data Shift A'!AB18*'Shift A Calculation'!$D14/3600,0)</f>
        <v>0</v>
      </c>
      <c r="AD14" s="11">
        <f>IFERROR('Input Data Shift A'!AC18*'Shift A Calculation'!$D14/3600,0)</f>
        <v>0</v>
      </c>
      <c r="AE14" s="11">
        <f>IFERROR('Input Data Shift A'!AD18*'Shift A Calculation'!$D14/3600,0)</f>
        <v>0</v>
      </c>
      <c r="AF14" s="11">
        <f>IFERROR('Input Data Shift A'!AE18*'Shift A Calculation'!$D14/3600,0)</f>
        <v>0</v>
      </c>
      <c r="AG14" s="11">
        <f>IFERROR('Input Data Shift A'!AF18*'Shift A Calculation'!$D14/3600,0)</f>
        <v>0</v>
      </c>
      <c r="AH14" s="11">
        <f>IFERROR('Input Data Shift A'!AG18*'Shift A Calculation'!$D14/3600,0)</f>
        <v>0</v>
      </c>
      <c r="AI14" s="11">
        <f>IFERROR('Input Data Shift A'!AH18*'Shift A Calculation'!$D14/3600,0)</f>
        <v>0</v>
      </c>
      <c r="AJ14" s="11">
        <f t="shared" si="1"/>
        <v>0</v>
      </c>
    </row>
    <row r="15" spans="2:36">
      <c r="B15" s="8">
        <v>13</v>
      </c>
      <c r="C15" s="9" t="str">
        <f>+Kousu!B23</f>
        <v>AE062040-36508R</v>
      </c>
      <c r="D15" s="10">
        <f>+Kousu!S23</f>
        <v>15.340909090909092</v>
      </c>
      <c r="E15" s="11">
        <f>IFERROR('Input Data Shift A'!D19*'Shift A Calculation'!$D15/3600,0)</f>
        <v>0</v>
      </c>
      <c r="F15" s="11">
        <f>IFERROR('Input Data Shift A'!E19*'Shift A Calculation'!$D15/3600,0)</f>
        <v>0</v>
      </c>
      <c r="G15" s="11">
        <f>IFERROR('Input Data Shift A'!F19*'Shift A Calculation'!$D15/3600,0)</f>
        <v>0</v>
      </c>
      <c r="H15" s="11">
        <f>IFERROR('Input Data Shift A'!G19*'Shift A Calculation'!$D15/3600,0)</f>
        <v>0</v>
      </c>
      <c r="I15" s="11">
        <f>IFERROR('Input Data Shift A'!H19*'Shift A Calculation'!$D15/3600,0)</f>
        <v>0</v>
      </c>
      <c r="J15" s="11">
        <f>IFERROR('Input Data Shift A'!I19*'Shift A Calculation'!$D15/3600,0)</f>
        <v>0</v>
      </c>
      <c r="K15" s="11">
        <f>IFERROR('Input Data Shift A'!J19*'Shift A Calculation'!$D15/3600,0)</f>
        <v>0</v>
      </c>
      <c r="L15" s="11">
        <f>IFERROR('Input Data Shift A'!K19*'Shift A Calculation'!$D15/3600,0)</f>
        <v>0</v>
      </c>
      <c r="M15" s="11">
        <f>IFERROR('Input Data Shift A'!L19*'Shift A Calculation'!$D15/3600,0)</f>
        <v>0</v>
      </c>
      <c r="N15" s="11">
        <f>IFERROR('Input Data Shift A'!M19*'Shift A Calculation'!$D15/3600,0)</f>
        <v>0</v>
      </c>
      <c r="O15" s="11">
        <f>IFERROR('Input Data Shift A'!N19*'Shift A Calculation'!$D15/3600,0)</f>
        <v>0</v>
      </c>
      <c r="P15" s="11">
        <f>IFERROR('Input Data Shift A'!O19*'Shift A Calculation'!$D15/3600,0)</f>
        <v>0</v>
      </c>
      <c r="Q15" s="11">
        <f>IFERROR('Input Data Shift A'!P19*'Shift A Calculation'!$D15/3600,0)</f>
        <v>0</v>
      </c>
      <c r="R15" s="11">
        <f>IFERROR('Input Data Shift A'!Q19*'Shift A Calculation'!$D15/3600,0)</f>
        <v>0</v>
      </c>
      <c r="S15" s="11">
        <f>IFERROR('Input Data Shift A'!R19*'Shift A Calculation'!$D15/3600,0)</f>
        <v>0</v>
      </c>
      <c r="T15" s="11">
        <f>IFERROR('Input Data Shift A'!S19*'Shift A Calculation'!$D15/3600,0)</f>
        <v>0</v>
      </c>
      <c r="U15" s="11">
        <f>IFERROR('Input Data Shift A'!T19*'Shift A Calculation'!$D15/3600,0)</f>
        <v>0</v>
      </c>
      <c r="V15" s="11">
        <f>IFERROR('Input Data Shift A'!U19*'Shift A Calculation'!$D15/3600,0)</f>
        <v>0</v>
      </c>
      <c r="W15" s="11">
        <f>IFERROR('Input Data Shift A'!V19*'Shift A Calculation'!$D15/3600,0)</f>
        <v>0</v>
      </c>
      <c r="X15" s="11">
        <f>IFERROR('Input Data Shift A'!W19*'Shift A Calculation'!$D15/3600,0)</f>
        <v>0</v>
      </c>
      <c r="Y15" s="11">
        <f>IFERROR('Input Data Shift A'!X19*'Shift A Calculation'!$D15/3600,0)</f>
        <v>0</v>
      </c>
      <c r="Z15" s="11">
        <f>IFERROR('Input Data Shift A'!Y19*'Shift A Calculation'!$D15/3600,0)</f>
        <v>0</v>
      </c>
      <c r="AA15" s="11">
        <f>IFERROR('Input Data Shift A'!Z19*'Shift A Calculation'!$D15/3600,0)</f>
        <v>0</v>
      </c>
      <c r="AB15" s="11">
        <f>IFERROR('Input Data Shift A'!AA19*'Shift A Calculation'!$D15/3600,0)</f>
        <v>0</v>
      </c>
      <c r="AC15" s="11">
        <f>IFERROR('Input Data Shift A'!AB19*'Shift A Calculation'!$D15/3600,0)</f>
        <v>0</v>
      </c>
      <c r="AD15" s="11">
        <f>IFERROR('Input Data Shift A'!AC19*'Shift A Calculation'!$D15/3600,0)</f>
        <v>0</v>
      </c>
      <c r="AE15" s="11">
        <f>IFERROR('Input Data Shift A'!AD19*'Shift A Calculation'!$D15/3600,0)</f>
        <v>0</v>
      </c>
      <c r="AF15" s="11">
        <f>IFERROR('Input Data Shift A'!AE19*'Shift A Calculation'!$D15/3600,0)</f>
        <v>0</v>
      </c>
      <c r="AG15" s="11">
        <f>IFERROR('Input Data Shift A'!AF19*'Shift A Calculation'!$D15/3600,0)</f>
        <v>0</v>
      </c>
      <c r="AH15" s="11">
        <f>IFERROR('Input Data Shift A'!AG19*'Shift A Calculation'!$D15/3600,0)</f>
        <v>0</v>
      </c>
      <c r="AI15" s="11">
        <f>IFERROR('Input Data Shift A'!AH19*'Shift A Calculation'!$D15/3600,0)</f>
        <v>0</v>
      </c>
      <c r="AJ15" s="11">
        <f t="shared" si="1"/>
        <v>0</v>
      </c>
    </row>
    <row r="16" spans="2:36">
      <c r="B16" s="8">
        <v>14</v>
      </c>
      <c r="C16" s="9" t="str">
        <f>+Kousu!B24</f>
        <v>AE062040-36800C</v>
      </c>
      <c r="D16" s="10">
        <f>+Kousu!S24</f>
        <v>15.340909090909092</v>
      </c>
      <c r="E16" s="11">
        <f>IFERROR('Input Data Shift A'!D20*'Shift A Calculation'!$D16/3600,0)</f>
        <v>0</v>
      </c>
      <c r="F16" s="11">
        <f>IFERROR('Input Data Shift A'!E20*'Shift A Calculation'!$D16/3600,0)</f>
        <v>0</v>
      </c>
      <c r="G16" s="11">
        <f>IFERROR('Input Data Shift A'!F20*'Shift A Calculation'!$D16/3600,0)</f>
        <v>0</v>
      </c>
      <c r="H16" s="11">
        <f>IFERROR('Input Data Shift A'!G20*'Shift A Calculation'!$D16/3600,0)</f>
        <v>0</v>
      </c>
      <c r="I16" s="11">
        <f>IFERROR('Input Data Shift A'!H20*'Shift A Calculation'!$D16/3600,0)</f>
        <v>0</v>
      </c>
      <c r="J16" s="11">
        <f>IFERROR('Input Data Shift A'!I20*'Shift A Calculation'!$D16/3600,0)</f>
        <v>0</v>
      </c>
      <c r="K16" s="11">
        <f>IFERROR('Input Data Shift A'!J20*'Shift A Calculation'!$D16/3600,0)</f>
        <v>0</v>
      </c>
      <c r="L16" s="11">
        <f>IFERROR('Input Data Shift A'!K20*'Shift A Calculation'!$D16/3600,0)</f>
        <v>0</v>
      </c>
      <c r="M16" s="11">
        <f>IFERROR('Input Data Shift A'!L20*'Shift A Calculation'!$D16/3600,0)</f>
        <v>0</v>
      </c>
      <c r="N16" s="11">
        <f>IFERROR('Input Data Shift A'!M20*'Shift A Calculation'!$D16/3600,0)</f>
        <v>0</v>
      </c>
      <c r="O16" s="11">
        <f>IFERROR('Input Data Shift A'!N20*'Shift A Calculation'!$D16/3600,0)</f>
        <v>0</v>
      </c>
      <c r="P16" s="11">
        <f>IFERROR('Input Data Shift A'!O20*'Shift A Calculation'!$D16/3600,0)</f>
        <v>0</v>
      </c>
      <c r="Q16" s="11">
        <f>IFERROR('Input Data Shift A'!P20*'Shift A Calculation'!$D16/3600,0)</f>
        <v>0</v>
      </c>
      <c r="R16" s="11">
        <f>IFERROR('Input Data Shift A'!Q20*'Shift A Calculation'!$D16/3600,0)</f>
        <v>0</v>
      </c>
      <c r="S16" s="11">
        <f>IFERROR('Input Data Shift A'!R20*'Shift A Calculation'!$D16/3600,0)</f>
        <v>0</v>
      </c>
      <c r="T16" s="11">
        <f>IFERROR('Input Data Shift A'!S20*'Shift A Calculation'!$D16/3600,0)</f>
        <v>0</v>
      </c>
      <c r="U16" s="11">
        <f>IFERROR('Input Data Shift A'!T20*'Shift A Calculation'!$D16/3600,0)</f>
        <v>0</v>
      </c>
      <c r="V16" s="11">
        <f>IFERROR('Input Data Shift A'!U20*'Shift A Calculation'!$D16/3600,0)</f>
        <v>0</v>
      </c>
      <c r="W16" s="11">
        <f>IFERROR('Input Data Shift A'!V20*'Shift A Calculation'!$D16/3600,0)</f>
        <v>0</v>
      </c>
      <c r="X16" s="11">
        <f>IFERROR('Input Data Shift A'!W20*'Shift A Calculation'!$D16/3600,0)</f>
        <v>0</v>
      </c>
      <c r="Y16" s="11">
        <f>IFERROR('Input Data Shift A'!X20*'Shift A Calculation'!$D16/3600,0)</f>
        <v>0</v>
      </c>
      <c r="Z16" s="11">
        <f>IFERROR('Input Data Shift A'!Y20*'Shift A Calculation'!$D16/3600,0)</f>
        <v>0</v>
      </c>
      <c r="AA16" s="11">
        <f>IFERROR('Input Data Shift A'!Z20*'Shift A Calculation'!$D16/3600,0)</f>
        <v>0</v>
      </c>
      <c r="AB16" s="11">
        <f>IFERROR('Input Data Shift A'!AA20*'Shift A Calculation'!$D16/3600,0)</f>
        <v>0</v>
      </c>
      <c r="AC16" s="11">
        <f>IFERROR('Input Data Shift A'!AB20*'Shift A Calculation'!$D16/3600,0)</f>
        <v>0</v>
      </c>
      <c r="AD16" s="11">
        <f>IFERROR('Input Data Shift A'!AC20*'Shift A Calculation'!$D16/3600,0)</f>
        <v>0</v>
      </c>
      <c r="AE16" s="11">
        <f>IFERROR('Input Data Shift A'!AD20*'Shift A Calculation'!$D16/3600,0)</f>
        <v>0</v>
      </c>
      <c r="AF16" s="11">
        <f>IFERROR('Input Data Shift A'!AE20*'Shift A Calculation'!$D16/3600,0)</f>
        <v>0</v>
      </c>
      <c r="AG16" s="11">
        <f>IFERROR('Input Data Shift A'!AF20*'Shift A Calculation'!$D16/3600,0)</f>
        <v>0</v>
      </c>
      <c r="AH16" s="11">
        <f>IFERROR('Input Data Shift A'!AG20*'Shift A Calculation'!$D16/3600,0)</f>
        <v>0</v>
      </c>
      <c r="AI16" s="11">
        <f>IFERROR('Input Data Shift A'!AH20*'Shift A Calculation'!$D16/3600,0)</f>
        <v>0</v>
      </c>
      <c r="AJ16" s="11">
        <f t="shared" si="1"/>
        <v>0</v>
      </c>
    </row>
    <row r="17" spans="2:36">
      <c r="B17" s="8">
        <v>15</v>
      </c>
      <c r="C17" s="9" t="str">
        <f>+Kousu!B25</f>
        <v>AE062040-36900C</v>
      </c>
      <c r="D17" s="10">
        <f>+Kousu!S25</f>
        <v>15.340909090909092</v>
      </c>
      <c r="E17" s="11">
        <f>IFERROR('Input Data Shift A'!D21*'Shift A Calculation'!$D17/3600,0)</f>
        <v>0</v>
      </c>
      <c r="F17" s="11">
        <f>IFERROR('Input Data Shift A'!E21*'Shift A Calculation'!$D17/3600,0)</f>
        <v>0</v>
      </c>
      <c r="G17" s="11">
        <f>IFERROR('Input Data Shift A'!F21*'Shift A Calculation'!$D17/3600,0)</f>
        <v>0</v>
      </c>
      <c r="H17" s="11">
        <f>IFERROR('Input Data Shift A'!G21*'Shift A Calculation'!$D17/3600,0)</f>
        <v>0</v>
      </c>
      <c r="I17" s="11">
        <f>IFERROR('Input Data Shift A'!H21*'Shift A Calculation'!$D17/3600,0)</f>
        <v>0</v>
      </c>
      <c r="J17" s="11">
        <f>IFERROR('Input Data Shift A'!I21*'Shift A Calculation'!$D17/3600,0)</f>
        <v>0</v>
      </c>
      <c r="K17" s="11">
        <f>IFERROR('Input Data Shift A'!J21*'Shift A Calculation'!$D17/3600,0)</f>
        <v>0</v>
      </c>
      <c r="L17" s="11">
        <f>IFERROR('Input Data Shift A'!K21*'Shift A Calculation'!$D17/3600,0)</f>
        <v>0</v>
      </c>
      <c r="M17" s="11">
        <f>IFERROR('Input Data Shift A'!L21*'Shift A Calculation'!$D17/3600,0)</f>
        <v>0</v>
      </c>
      <c r="N17" s="11">
        <f>IFERROR('Input Data Shift A'!M21*'Shift A Calculation'!$D17/3600,0)</f>
        <v>0</v>
      </c>
      <c r="O17" s="11">
        <f>IFERROR('Input Data Shift A'!N21*'Shift A Calculation'!$D17/3600,0)</f>
        <v>0</v>
      </c>
      <c r="P17" s="11">
        <f>IFERROR('Input Data Shift A'!O21*'Shift A Calculation'!$D17/3600,0)</f>
        <v>0</v>
      </c>
      <c r="Q17" s="11">
        <f>IFERROR('Input Data Shift A'!P21*'Shift A Calculation'!$D17/3600,0)</f>
        <v>0</v>
      </c>
      <c r="R17" s="11">
        <f>IFERROR('Input Data Shift A'!Q21*'Shift A Calculation'!$D17/3600,0)</f>
        <v>0</v>
      </c>
      <c r="S17" s="11">
        <f>IFERROR('Input Data Shift A'!R21*'Shift A Calculation'!$D17/3600,0)</f>
        <v>0</v>
      </c>
      <c r="T17" s="11">
        <f>IFERROR('Input Data Shift A'!S21*'Shift A Calculation'!$D17/3600,0)</f>
        <v>0</v>
      </c>
      <c r="U17" s="11">
        <f>IFERROR('Input Data Shift A'!T21*'Shift A Calculation'!$D17/3600,0)</f>
        <v>0</v>
      </c>
      <c r="V17" s="11">
        <f>IFERROR('Input Data Shift A'!U21*'Shift A Calculation'!$D17/3600,0)</f>
        <v>0</v>
      </c>
      <c r="W17" s="11">
        <f>IFERROR('Input Data Shift A'!V21*'Shift A Calculation'!$D17/3600,0)</f>
        <v>0</v>
      </c>
      <c r="X17" s="11">
        <f>IFERROR('Input Data Shift A'!W21*'Shift A Calculation'!$D17/3600,0)</f>
        <v>0</v>
      </c>
      <c r="Y17" s="11">
        <f>IFERROR('Input Data Shift A'!X21*'Shift A Calculation'!$D17/3600,0)</f>
        <v>0</v>
      </c>
      <c r="Z17" s="11">
        <f>IFERROR('Input Data Shift A'!Y21*'Shift A Calculation'!$D17/3600,0)</f>
        <v>0</v>
      </c>
      <c r="AA17" s="11">
        <f>IFERROR('Input Data Shift A'!Z21*'Shift A Calculation'!$D17/3600,0)</f>
        <v>0</v>
      </c>
      <c r="AB17" s="11">
        <f>IFERROR('Input Data Shift A'!AA21*'Shift A Calculation'!$D17/3600,0)</f>
        <v>0</v>
      </c>
      <c r="AC17" s="11">
        <f>IFERROR('Input Data Shift A'!AB21*'Shift A Calculation'!$D17/3600,0)</f>
        <v>0</v>
      </c>
      <c r="AD17" s="11">
        <f>IFERROR('Input Data Shift A'!AC21*'Shift A Calculation'!$D17/3600,0)</f>
        <v>0</v>
      </c>
      <c r="AE17" s="11">
        <f>IFERROR('Input Data Shift A'!AD21*'Shift A Calculation'!$D17/3600,0)</f>
        <v>0</v>
      </c>
      <c r="AF17" s="11">
        <f>IFERROR('Input Data Shift A'!AE21*'Shift A Calculation'!$D17/3600,0)</f>
        <v>0</v>
      </c>
      <c r="AG17" s="11">
        <f>IFERROR('Input Data Shift A'!AF21*'Shift A Calculation'!$D17/3600,0)</f>
        <v>0</v>
      </c>
      <c r="AH17" s="11">
        <f>IFERROR('Input Data Shift A'!AG21*'Shift A Calculation'!$D17/3600,0)</f>
        <v>0</v>
      </c>
      <c r="AI17" s="11">
        <f>IFERROR('Input Data Shift A'!AH21*'Shift A Calculation'!$D17/3600,0)</f>
        <v>0</v>
      </c>
      <c r="AJ17" s="11">
        <f t="shared" si="1"/>
        <v>0</v>
      </c>
    </row>
    <row r="18" spans="2:36">
      <c r="B18" s="8">
        <v>16</v>
      </c>
      <c r="C18" s="9" t="str">
        <f>+Kousu!B26</f>
        <v>AE062040-37000H</v>
      </c>
      <c r="D18" s="10">
        <f>+Kousu!S26</f>
        <v>15.340909090909092</v>
      </c>
      <c r="E18" s="11">
        <f>IFERROR('Input Data Shift A'!D22*'Shift A Calculation'!$D18/3600,0)</f>
        <v>0</v>
      </c>
      <c r="F18" s="11">
        <f>IFERROR('Input Data Shift A'!E22*'Shift A Calculation'!$D18/3600,0)</f>
        <v>0</v>
      </c>
      <c r="G18" s="11">
        <f>IFERROR('Input Data Shift A'!F22*'Shift A Calculation'!$D18/3600,0)</f>
        <v>0</v>
      </c>
      <c r="H18" s="11">
        <f>IFERROR('Input Data Shift A'!G22*'Shift A Calculation'!$D18/3600,0)</f>
        <v>0</v>
      </c>
      <c r="I18" s="11">
        <f>IFERROR('Input Data Shift A'!H22*'Shift A Calculation'!$D18/3600,0)</f>
        <v>0</v>
      </c>
      <c r="J18" s="11">
        <f>IFERROR('Input Data Shift A'!I22*'Shift A Calculation'!$D18/3600,0)</f>
        <v>0</v>
      </c>
      <c r="K18" s="11">
        <f>IFERROR('Input Data Shift A'!J22*'Shift A Calculation'!$D18/3600,0)</f>
        <v>0</v>
      </c>
      <c r="L18" s="11">
        <f>IFERROR('Input Data Shift A'!K22*'Shift A Calculation'!$D18/3600,0)</f>
        <v>0</v>
      </c>
      <c r="M18" s="11">
        <f>IFERROR('Input Data Shift A'!L22*'Shift A Calculation'!$D18/3600,0)</f>
        <v>0</v>
      </c>
      <c r="N18" s="11">
        <f>IFERROR('Input Data Shift A'!M22*'Shift A Calculation'!$D18/3600,0)</f>
        <v>0</v>
      </c>
      <c r="O18" s="11">
        <f>IFERROR('Input Data Shift A'!N22*'Shift A Calculation'!$D18/3600,0)</f>
        <v>0</v>
      </c>
      <c r="P18" s="11">
        <f>IFERROR('Input Data Shift A'!O22*'Shift A Calculation'!$D18/3600,0)</f>
        <v>0</v>
      </c>
      <c r="Q18" s="11">
        <f>IFERROR('Input Data Shift A'!P22*'Shift A Calculation'!$D18/3600,0)</f>
        <v>0</v>
      </c>
      <c r="R18" s="11">
        <f>IFERROR('Input Data Shift A'!Q22*'Shift A Calculation'!$D18/3600,0)</f>
        <v>0</v>
      </c>
      <c r="S18" s="11">
        <f>IFERROR('Input Data Shift A'!R22*'Shift A Calculation'!$D18/3600,0)</f>
        <v>0</v>
      </c>
      <c r="T18" s="11">
        <f>IFERROR('Input Data Shift A'!S22*'Shift A Calculation'!$D18/3600,0)</f>
        <v>0</v>
      </c>
      <c r="U18" s="11">
        <f>IFERROR('Input Data Shift A'!T22*'Shift A Calculation'!$D18/3600,0)</f>
        <v>0</v>
      </c>
      <c r="V18" s="11">
        <f>IFERROR('Input Data Shift A'!U22*'Shift A Calculation'!$D18/3600,0)</f>
        <v>0</v>
      </c>
      <c r="W18" s="11">
        <f>IFERROR('Input Data Shift A'!V22*'Shift A Calculation'!$D18/3600,0)</f>
        <v>0</v>
      </c>
      <c r="X18" s="11">
        <f>IFERROR('Input Data Shift A'!W22*'Shift A Calculation'!$D18/3600,0)</f>
        <v>0</v>
      </c>
      <c r="Y18" s="11">
        <f>IFERROR('Input Data Shift A'!X22*'Shift A Calculation'!$D18/3600,0)</f>
        <v>0</v>
      </c>
      <c r="Z18" s="11">
        <f>IFERROR('Input Data Shift A'!Y22*'Shift A Calculation'!$D18/3600,0)</f>
        <v>0</v>
      </c>
      <c r="AA18" s="11">
        <f>IFERROR('Input Data Shift A'!Z22*'Shift A Calculation'!$D18/3600,0)</f>
        <v>0</v>
      </c>
      <c r="AB18" s="11">
        <f>IFERROR('Input Data Shift A'!AA22*'Shift A Calculation'!$D18/3600,0)</f>
        <v>0</v>
      </c>
      <c r="AC18" s="11">
        <f>IFERROR('Input Data Shift A'!AB22*'Shift A Calculation'!$D18/3600,0)</f>
        <v>0</v>
      </c>
      <c r="AD18" s="11">
        <f>IFERROR('Input Data Shift A'!AC22*'Shift A Calculation'!$D18/3600,0)</f>
        <v>0</v>
      </c>
      <c r="AE18" s="11">
        <f>IFERROR('Input Data Shift A'!AD22*'Shift A Calculation'!$D18/3600,0)</f>
        <v>0</v>
      </c>
      <c r="AF18" s="11">
        <f>IFERROR('Input Data Shift A'!AE22*'Shift A Calculation'!$D18/3600,0)</f>
        <v>0</v>
      </c>
      <c r="AG18" s="11">
        <f>IFERROR('Input Data Shift A'!AF22*'Shift A Calculation'!$D18/3600,0)</f>
        <v>0</v>
      </c>
      <c r="AH18" s="11">
        <f>IFERROR('Input Data Shift A'!AG22*'Shift A Calculation'!$D18/3600,0)</f>
        <v>0</v>
      </c>
      <c r="AI18" s="11">
        <f>IFERROR('Input Data Shift A'!AH22*'Shift A Calculation'!$D18/3600,0)</f>
        <v>0</v>
      </c>
      <c r="AJ18" s="11">
        <f t="shared" si="1"/>
        <v>0</v>
      </c>
    </row>
    <row r="19" spans="2:36">
      <c r="B19" s="8">
        <v>17</v>
      </c>
      <c r="C19" s="9" t="str">
        <f>+Kousu!B27</f>
        <v>AE062040-37004H</v>
      </c>
      <c r="D19" s="10">
        <f>+Kousu!S27</f>
        <v>15.340909090909092</v>
      </c>
      <c r="E19" s="11">
        <f>IFERROR('Input Data Shift A'!D23*'Shift A Calculation'!$D19/3600,0)</f>
        <v>0</v>
      </c>
      <c r="F19" s="11">
        <f>IFERROR('Input Data Shift A'!E23*'Shift A Calculation'!$D19/3600,0)</f>
        <v>0</v>
      </c>
      <c r="G19" s="11">
        <f>IFERROR('Input Data Shift A'!F23*'Shift A Calculation'!$D19/3600,0)</f>
        <v>0</v>
      </c>
      <c r="H19" s="11">
        <f>IFERROR('Input Data Shift A'!G23*'Shift A Calculation'!$D19/3600,0)</f>
        <v>0</v>
      </c>
      <c r="I19" s="11">
        <f>IFERROR('Input Data Shift A'!H23*'Shift A Calculation'!$D19/3600,0)</f>
        <v>0</v>
      </c>
      <c r="J19" s="11">
        <f>IFERROR('Input Data Shift A'!I23*'Shift A Calculation'!$D19/3600,0)</f>
        <v>0</v>
      </c>
      <c r="K19" s="11">
        <f>IFERROR('Input Data Shift A'!J23*'Shift A Calculation'!$D19/3600,0)</f>
        <v>0</v>
      </c>
      <c r="L19" s="11">
        <f>IFERROR('Input Data Shift A'!K23*'Shift A Calculation'!$D19/3600,0)</f>
        <v>0</v>
      </c>
      <c r="M19" s="11">
        <f>IFERROR('Input Data Shift A'!L23*'Shift A Calculation'!$D19/3600,0)</f>
        <v>0</v>
      </c>
      <c r="N19" s="11">
        <f>IFERROR('Input Data Shift A'!M23*'Shift A Calculation'!$D19/3600,0)</f>
        <v>0</v>
      </c>
      <c r="O19" s="11">
        <f>IFERROR('Input Data Shift A'!N23*'Shift A Calculation'!$D19/3600,0)</f>
        <v>0</v>
      </c>
      <c r="P19" s="11">
        <f>IFERROR('Input Data Shift A'!O23*'Shift A Calculation'!$D19/3600,0)</f>
        <v>0</v>
      </c>
      <c r="Q19" s="11">
        <f>IFERROR('Input Data Shift A'!P23*'Shift A Calculation'!$D19/3600,0)</f>
        <v>0</v>
      </c>
      <c r="R19" s="11">
        <f>IFERROR('Input Data Shift A'!Q23*'Shift A Calculation'!$D19/3600,0)</f>
        <v>0</v>
      </c>
      <c r="S19" s="11">
        <f>IFERROR('Input Data Shift A'!R23*'Shift A Calculation'!$D19/3600,0)</f>
        <v>0</v>
      </c>
      <c r="T19" s="11">
        <f>IFERROR('Input Data Shift A'!S23*'Shift A Calculation'!$D19/3600,0)</f>
        <v>0</v>
      </c>
      <c r="U19" s="11">
        <f>IFERROR('Input Data Shift A'!T23*'Shift A Calculation'!$D19/3600,0)</f>
        <v>0</v>
      </c>
      <c r="V19" s="11">
        <f>IFERROR('Input Data Shift A'!U23*'Shift A Calculation'!$D19/3600,0)</f>
        <v>0</v>
      </c>
      <c r="W19" s="11">
        <f>IFERROR('Input Data Shift A'!V23*'Shift A Calculation'!$D19/3600,0)</f>
        <v>0</v>
      </c>
      <c r="X19" s="11">
        <f>IFERROR('Input Data Shift A'!W23*'Shift A Calculation'!$D19/3600,0)</f>
        <v>0</v>
      </c>
      <c r="Y19" s="11">
        <f>IFERROR('Input Data Shift A'!X23*'Shift A Calculation'!$D19/3600,0)</f>
        <v>0</v>
      </c>
      <c r="Z19" s="11">
        <f>IFERROR('Input Data Shift A'!Y23*'Shift A Calculation'!$D19/3600,0)</f>
        <v>0</v>
      </c>
      <c r="AA19" s="11">
        <f>IFERROR('Input Data Shift A'!Z23*'Shift A Calculation'!$D19/3600,0)</f>
        <v>0</v>
      </c>
      <c r="AB19" s="11">
        <f>IFERROR('Input Data Shift A'!AA23*'Shift A Calculation'!$D19/3600,0)</f>
        <v>0</v>
      </c>
      <c r="AC19" s="11">
        <f>IFERROR('Input Data Shift A'!AB23*'Shift A Calculation'!$D19/3600,0)</f>
        <v>0</v>
      </c>
      <c r="AD19" s="11">
        <f>IFERROR('Input Data Shift A'!AC23*'Shift A Calculation'!$D19/3600,0)</f>
        <v>0</v>
      </c>
      <c r="AE19" s="11">
        <f>IFERROR('Input Data Shift A'!AD23*'Shift A Calculation'!$D19/3600,0)</f>
        <v>0</v>
      </c>
      <c r="AF19" s="11">
        <f>IFERROR('Input Data Shift A'!AE23*'Shift A Calculation'!$D19/3600,0)</f>
        <v>0</v>
      </c>
      <c r="AG19" s="11">
        <f>IFERROR('Input Data Shift A'!AF23*'Shift A Calculation'!$D19/3600,0)</f>
        <v>0</v>
      </c>
      <c r="AH19" s="11">
        <f>IFERROR('Input Data Shift A'!AG23*'Shift A Calculation'!$D19/3600,0)</f>
        <v>0</v>
      </c>
      <c r="AI19" s="11">
        <f>IFERROR('Input Data Shift A'!AH23*'Shift A Calculation'!$D19/3600,0)</f>
        <v>0</v>
      </c>
      <c r="AJ19" s="11">
        <f t="shared" si="1"/>
        <v>0</v>
      </c>
    </row>
    <row r="20" spans="2:36">
      <c r="B20" s="8">
        <v>18</v>
      </c>
      <c r="C20" s="9" t="str">
        <f>+Kousu!B28</f>
        <v>AE062040-39000S</v>
      </c>
      <c r="D20" s="10">
        <f>+Kousu!S28</f>
        <v>15.340909090909092</v>
      </c>
      <c r="E20" s="11">
        <f>IFERROR('Input Data Shift A'!D24*'Shift A Calculation'!$D20/3600,0)</f>
        <v>0</v>
      </c>
      <c r="F20" s="11">
        <f>IFERROR('Input Data Shift A'!E24*'Shift A Calculation'!$D20/3600,0)</f>
        <v>0</v>
      </c>
      <c r="G20" s="11">
        <f>IFERROR('Input Data Shift A'!F24*'Shift A Calculation'!$D20/3600,0)</f>
        <v>0</v>
      </c>
      <c r="H20" s="11">
        <f>IFERROR('Input Data Shift A'!G24*'Shift A Calculation'!$D20/3600,0)</f>
        <v>0</v>
      </c>
      <c r="I20" s="11">
        <f>IFERROR('Input Data Shift A'!H24*'Shift A Calculation'!$D20/3600,0)</f>
        <v>0</v>
      </c>
      <c r="J20" s="11">
        <f>IFERROR('Input Data Shift A'!I24*'Shift A Calculation'!$D20/3600,0)</f>
        <v>0</v>
      </c>
      <c r="K20" s="11">
        <f>IFERROR('Input Data Shift A'!J24*'Shift A Calculation'!$D20/3600,0)</f>
        <v>0</v>
      </c>
      <c r="L20" s="11">
        <f>IFERROR('Input Data Shift A'!K24*'Shift A Calculation'!$D20/3600,0)</f>
        <v>0</v>
      </c>
      <c r="M20" s="11">
        <f>IFERROR('Input Data Shift A'!L24*'Shift A Calculation'!$D20/3600,0)</f>
        <v>0</v>
      </c>
      <c r="N20" s="11">
        <f>IFERROR('Input Data Shift A'!M24*'Shift A Calculation'!$D20/3600,0)</f>
        <v>0</v>
      </c>
      <c r="O20" s="11">
        <f>IFERROR('Input Data Shift A'!N24*'Shift A Calculation'!$D20/3600,0)</f>
        <v>0</v>
      </c>
      <c r="P20" s="11">
        <f>IFERROR('Input Data Shift A'!O24*'Shift A Calculation'!$D20/3600,0)</f>
        <v>0</v>
      </c>
      <c r="Q20" s="11">
        <f>IFERROR('Input Data Shift A'!P24*'Shift A Calculation'!$D20/3600,0)</f>
        <v>0</v>
      </c>
      <c r="R20" s="11">
        <f>IFERROR('Input Data Shift A'!Q24*'Shift A Calculation'!$D20/3600,0)</f>
        <v>0</v>
      </c>
      <c r="S20" s="11">
        <f>IFERROR('Input Data Shift A'!R24*'Shift A Calculation'!$D20/3600,0)</f>
        <v>0</v>
      </c>
      <c r="T20" s="11">
        <f>IFERROR('Input Data Shift A'!S24*'Shift A Calculation'!$D20/3600,0)</f>
        <v>0</v>
      </c>
      <c r="U20" s="11">
        <f>IFERROR('Input Data Shift A'!T24*'Shift A Calculation'!$D20/3600,0)</f>
        <v>0</v>
      </c>
      <c r="V20" s="11">
        <f>IFERROR('Input Data Shift A'!U24*'Shift A Calculation'!$D20/3600,0)</f>
        <v>0</v>
      </c>
      <c r="W20" s="11">
        <f>IFERROR('Input Data Shift A'!V24*'Shift A Calculation'!$D20/3600,0)</f>
        <v>0</v>
      </c>
      <c r="X20" s="11">
        <f>IFERROR('Input Data Shift A'!W24*'Shift A Calculation'!$D20/3600,0)</f>
        <v>0</v>
      </c>
      <c r="Y20" s="11">
        <f>IFERROR('Input Data Shift A'!X24*'Shift A Calculation'!$D20/3600,0)</f>
        <v>0</v>
      </c>
      <c r="Z20" s="11">
        <f>IFERROR('Input Data Shift A'!Y24*'Shift A Calculation'!$D20/3600,0)</f>
        <v>0</v>
      </c>
      <c r="AA20" s="11">
        <f>IFERROR('Input Data Shift A'!Z24*'Shift A Calculation'!$D20/3600,0)</f>
        <v>0</v>
      </c>
      <c r="AB20" s="11">
        <f>IFERROR('Input Data Shift A'!AA24*'Shift A Calculation'!$D20/3600,0)</f>
        <v>0</v>
      </c>
      <c r="AC20" s="11">
        <f>IFERROR('Input Data Shift A'!AB24*'Shift A Calculation'!$D20/3600,0)</f>
        <v>0</v>
      </c>
      <c r="AD20" s="11">
        <f>IFERROR('Input Data Shift A'!AC24*'Shift A Calculation'!$D20/3600,0)</f>
        <v>0</v>
      </c>
      <c r="AE20" s="11">
        <f>IFERROR('Input Data Shift A'!AD24*'Shift A Calculation'!$D20/3600,0)</f>
        <v>0</v>
      </c>
      <c r="AF20" s="11">
        <f>IFERROR('Input Data Shift A'!AE24*'Shift A Calculation'!$D20/3600,0)</f>
        <v>0</v>
      </c>
      <c r="AG20" s="11">
        <f>IFERROR('Input Data Shift A'!AF24*'Shift A Calculation'!$D20/3600,0)</f>
        <v>0</v>
      </c>
      <c r="AH20" s="11">
        <f>IFERROR('Input Data Shift A'!AG24*'Shift A Calculation'!$D20/3600,0)</f>
        <v>0</v>
      </c>
      <c r="AI20" s="11">
        <f>IFERROR('Input Data Shift A'!AH24*'Shift A Calculation'!$D20/3600,0)</f>
        <v>0</v>
      </c>
      <c r="AJ20" s="11">
        <f t="shared" si="1"/>
        <v>0</v>
      </c>
    </row>
    <row r="21" spans="2:36">
      <c r="B21" s="8">
        <v>19</v>
      </c>
      <c r="C21" s="9" t="str">
        <f>+Kousu!B29</f>
        <v>AE062040-39008R</v>
      </c>
      <c r="D21" s="10">
        <f>+Kousu!S29</f>
        <v>15.340909090909092</v>
      </c>
      <c r="E21" s="11">
        <f>IFERROR('Input Data Shift A'!D25*'Shift A Calculation'!$D21/3600,0)</f>
        <v>0</v>
      </c>
      <c r="F21" s="11">
        <f>IFERROR('Input Data Shift A'!E25*'Shift A Calculation'!$D21/3600,0)</f>
        <v>0</v>
      </c>
      <c r="G21" s="11">
        <f>IFERROR('Input Data Shift A'!F25*'Shift A Calculation'!$D21/3600,0)</f>
        <v>0</v>
      </c>
      <c r="H21" s="11">
        <f>IFERROR('Input Data Shift A'!G25*'Shift A Calculation'!$D21/3600,0)</f>
        <v>0</v>
      </c>
      <c r="I21" s="11">
        <f>IFERROR('Input Data Shift A'!H25*'Shift A Calculation'!$D21/3600,0)</f>
        <v>0</v>
      </c>
      <c r="J21" s="11">
        <f>IFERROR('Input Data Shift A'!I25*'Shift A Calculation'!$D21/3600,0)</f>
        <v>0</v>
      </c>
      <c r="K21" s="11">
        <f>IFERROR('Input Data Shift A'!J25*'Shift A Calculation'!$D21/3600,0)</f>
        <v>0</v>
      </c>
      <c r="L21" s="11">
        <f>IFERROR('Input Data Shift A'!K25*'Shift A Calculation'!$D21/3600,0)</f>
        <v>0</v>
      </c>
      <c r="M21" s="11">
        <f>IFERROR('Input Data Shift A'!L25*'Shift A Calculation'!$D21/3600,0)</f>
        <v>0</v>
      </c>
      <c r="N21" s="11">
        <f>IFERROR('Input Data Shift A'!M25*'Shift A Calculation'!$D21/3600,0)</f>
        <v>0</v>
      </c>
      <c r="O21" s="11">
        <f>IFERROR('Input Data Shift A'!N25*'Shift A Calculation'!$D21/3600,0)</f>
        <v>0</v>
      </c>
      <c r="P21" s="11">
        <f>IFERROR('Input Data Shift A'!O25*'Shift A Calculation'!$D21/3600,0)</f>
        <v>0</v>
      </c>
      <c r="Q21" s="11">
        <f>IFERROR('Input Data Shift A'!P25*'Shift A Calculation'!$D21/3600,0)</f>
        <v>0</v>
      </c>
      <c r="R21" s="11">
        <f>IFERROR('Input Data Shift A'!Q25*'Shift A Calculation'!$D21/3600,0)</f>
        <v>0</v>
      </c>
      <c r="S21" s="11">
        <f>IFERROR('Input Data Shift A'!R25*'Shift A Calculation'!$D21/3600,0)</f>
        <v>0</v>
      </c>
      <c r="T21" s="11">
        <f>IFERROR('Input Data Shift A'!S25*'Shift A Calculation'!$D21/3600,0)</f>
        <v>0</v>
      </c>
      <c r="U21" s="11">
        <f>IFERROR('Input Data Shift A'!T25*'Shift A Calculation'!$D21/3600,0)</f>
        <v>0</v>
      </c>
      <c r="V21" s="11">
        <f>IFERROR('Input Data Shift A'!U25*'Shift A Calculation'!$D21/3600,0)</f>
        <v>0</v>
      </c>
      <c r="W21" s="11">
        <f>IFERROR('Input Data Shift A'!V25*'Shift A Calculation'!$D21/3600,0)</f>
        <v>0</v>
      </c>
      <c r="X21" s="11">
        <f>IFERROR('Input Data Shift A'!W25*'Shift A Calculation'!$D21/3600,0)</f>
        <v>0</v>
      </c>
      <c r="Y21" s="11">
        <f>IFERROR('Input Data Shift A'!X25*'Shift A Calculation'!$D21/3600,0)</f>
        <v>0</v>
      </c>
      <c r="Z21" s="11">
        <f>IFERROR('Input Data Shift A'!Y25*'Shift A Calculation'!$D21/3600,0)</f>
        <v>0</v>
      </c>
      <c r="AA21" s="11">
        <f>IFERROR('Input Data Shift A'!Z25*'Shift A Calculation'!$D21/3600,0)</f>
        <v>0</v>
      </c>
      <c r="AB21" s="11">
        <f>IFERROR('Input Data Shift A'!AA25*'Shift A Calculation'!$D21/3600,0)</f>
        <v>0</v>
      </c>
      <c r="AC21" s="11">
        <f>IFERROR('Input Data Shift A'!AB25*'Shift A Calculation'!$D21/3600,0)</f>
        <v>0</v>
      </c>
      <c r="AD21" s="11">
        <f>IFERROR('Input Data Shift A'!AC25*'Shift A Calculation'!$D21/3600,0)</f>
        <v>0</v>
      </c>
      <c r="AE21" s="11">
        <f>IFERROR('Input Data Shift A'!AD25*'Shift A Calculation'!$D21/3600,0)</f>
        <v>0</v>
      </c>
      <c r="AF21" s="11">
        <f>IFERROR('Input Data Shift A'!AE25*'Shift A Calculation'!$D21/3600,0)</f>
        <v>0</v>
      </c>
      <c r="AG21" s="11">
        <f>IFERROR('Input Data Shift A'!AF25*'Shift A Calculation'!$D21/3600,0)</f>
        <v>0</v>
      </c>
      <c r="AH21" s="11">
        <f>IFERROR('Input Data Shift A'!AG25*'Shift A Calculation'!$D21/3600,0)</f>
        <v>0</v>
      </c>
      <c r="AI21" s="11">
        <f>IFERROR('Input Data Shift A'!AH25*'Shift A Calculation'!$D21/3600,0)</f>
        <v>0</v>
      </c>
      <c r="AJ21" s="11">
        <f t="shared" si="1"/>
        <v>0</v>
      </c>
    </row>
    <row r="22" spans="2:36">
      <c r="B22" s="8">
        <v>20</v>
      </c>
      <c r="C22" s="9" t="str">
        <f>+Kousu!B30</f>
        <v>AE062040-39100M</v>
      </c>
      <c r="D22" s="10">
        <f>+Kousu!S30</f>
        <v>15.340909090909092</v>
      </c>
      <c r="E22" s="11">
        <f>IFERROR('Input Data Shift A'!D26*'Shift A Calculation'!$D22/3600,0)</f>
        <v>0</v>
      </c>
      <c r="F22" s="11">
        <f>IFERROR('Input Data Shift A'!E26*'Shift A Calculation'!$D22/3600,0)</f>
        <v>0</v>
      </c>
      <c r="G22" s="11">
        <f>IFERROR('Input Data Shift A'!F26*'Shift A Calculation'!$D22/3600,0)</f>
        <v>0</v>
      </c>
      <c r="H22" s="11">
        <f>IFERROR('Input Data Shift A'!G26*'Shift A Calculation'!$D22/3600,0)</f>
        <v>0</v>
      </c>
      <c r="I22" s="11">
        <f>IFERROR('Input Data Shift A'!H26*'Shift A Calculation'!$D22/3600,0)</f>
        <v>0</v>
      </c>
      <c r="J22" s="11">
        <f>IFERROR('Input Data Shift A'!I26*'Shift A Calculation'!$D22/3600,0)</f>
        <v>0</v>
      </c>
      <c r="K22" s="11">
        <f>IFERROR('Input Data Shift A'!J26*'Shift A Calculation'!$D22/3600,0)</f>
        <v>0</v>
      </c>
      <c r="L22" s="11">
        <f>IFERROR('Input Data Shift A'!K26*'Shift A Calculation'!$D22/3600,0)</f>
        <v>0</v>
      </c>
      <c r="M22" s="11">
        <f>IFERROR('Input Data Shift A'!L26*'Shift A Calculation'!$D22/3600,0)</f>
        <v>0</v>
      </c>
      <c r="N22" s="11">
        <f>IFERROR('Input Data Shift A'!M26*'Shift A Calculation'!$D22/3600,0)</f>
        <v>0</v>
      </c>
      <c r="O22" s="11">
        <f>IFERROR('Input Data Shift A'!N26*'Shift A Calculation'!$D22/3600,0)</f>
        <v>0</v>
      </c>
      <c r="P22" s="11">
        <f>IFERROR('Input Data Shift A'!O26*'Shift A Calculation'!$D22/3600,0)</f>
        <v>0</v>
      </c>
      <c r="Q22" s="11">
        <f>IFERROR('Input Data Shift A'!P26*'Shift A Calculation'!$D22/3600,0)</f>
        <v>0</v>
      </c>
      <c r="R22" s="11">
        <f>IFERROR('Input Data Shift A'!Q26*'Shift A Calculation'!$D22/3600,0)</f>
        <v>0</v>
      </c>
      <c r="S22" s="11">
        <f>IFERROR('Input Data Shift A'!R26*'Shift A Calculation'!$D22/3600,0)</f>
        <v>0</v>
      </c>
      <c r="T22" s="11">
        <f>IFERROR('Input Data Shift A'!S26*'Shift A Calculation'!$D22/3600,0)</f>
        <v>0</v>
      </c>
      <c r="U22" s="11">
        <f>IFERROR('Input Data Shift A'!T26*'Shift A Calculation'!$D22/3600,0)</f>
        <v>0</v>
      </c>
      <c r="V22" s="11">
        <f>IFERROR('Input Data Shift A'!U26*'Shift A Calculation'!$D22/3600,0)</f>
        <v>0</v>
      </c>
      <c r="W22" s="11">
        <f>IFERROR('Input Data Shift A'!V26*'Shift A Calculation'!$D22/3600,0)</f>
        <v>0</v>
      </c>
      <c r="X22" s="11">
        <f>IFERROR('Input Data Shift A'!W26*'Shift A Calculation'!$D22/3600,0)</f>
        <v>0</v>
      </c>
      <c r="Y22" s="11">
        <f>IFERROR('Input Data Shift A'!X26*'Shift A Calculation'!$D22/3600,0)</f>
        <v>0</v>
      </c>
      <c r="Z22" s="11">
        <f>IFERROR('Input Data Shift A'!Y26*'Shift A Calculation'!$D22/3600,0)</f>
        <v>0</v>
      </c>
      <c r="AA22" s="11">
        <f>IFERROR('Input Data Shift A'!Z26*'Shift A Calculation'!$D22/3600,0)</f>
        <v>0</v>
      </c>
      <c r="AB22" s="11">
        <f>IFERROR('Input Data Shift A'!AA26*'Shift A Calculation'!$D22/3600,0)</f>
        <v>0</v>
      </c>
      <c r="AC22" s="11">
        <f>IFERROR('Input Data Shift A'!AB26*'Shift A Calculation'!$D22/3600,0)</f>
        <v>0</v>
      </c>
      <c r="AD22" s="11">
        <f>IFERROR('Input Data Shift A'!AC26*'Shift A Calculation'!$D22/3600,0)</f>
        <v>0</v>
      </c>
      <c r="AE22" s="11">
        <f>IFERROR('Input Data Shift A'!AD26*'Shift A Calculation'!$D22/3600,0)</f>
        <v>0</v>
      </c>
      <c r="AF22" s="11">
        <f>IFERROR('Input Data Shift A'!AE26*'Shift A Calculation'!$D22/3600,0)</f>
        <v>0</v>
      </c>
      <c r="AG22" s="11">
        <f>IFERROR('Input Data Shift A'!AF26*'Shift A Calculation'!$D22/3600,0)</f>
        <v>0</v>
      </c>
      <c r="AH22" s="11">
        <f>IFERROR('Input Data Shift A'!AG26*'Shift A Calculation'!$D22/3600,0)</f>
        <v>0</v>
      </c>
      <c r="AI22" s="11">
        <f>IFERROR('Input Data Shift A'!AH26*'Shift A Calculation'!$D22/3600,0)</f>
        <v>0</v>
      </c>
      <c r="AJ22" s="11">
        <f t="shared" si="1"/>
        <v>0</v>
      </c>
    </row>
    <row r="23" spans="2:36">
      <c r="B23" s="8">
        <v>21</v>
      </c>
      <c r="C23" s="9" t="str">
        <f>+Kousu!B31</f>
        <v>AE062040-39200M</v>
      </c>
      <c r="D23" s="10">
        <f>+Kousu!S31</f>
        <v>15.340909090909092</v>
      </c>
      <c r="E23" s="11">
        <f>IFERROR('Input Data Shift A'!D27*'Shift A Calculation'!$D23/3600,0)</f>
        <v>0</v>
      </c>
      <c r="F23" s="11">
        <f>IFERROR('Input Data Shift A'!E27*'Shift A Calculation'!$D23/3600,0)</f>
        <v>0</v>
      </c>
      <c r="G23" s="11">
        <f>IFERROR('Input Data Shift A'!F27*'Shift A Calculation'!$D23/3600,0)</f>
        <v>0</v>
      </c>
      <c r="H23" s="11">
        <f>IFERROR('Input Data Shift A'!G27*'Shift A Calculation'!$D23/3600,0)</f>
        <v>0</v>
      </c>
      <c r="I23" s="11">
        <f>IFERROR('Input Data Shift A'!H27*'Shift A Calculation'!$D23/3600,0)</f>
        <v>0</v>
      </c>
      <c r="J23" s="11">
        <f>IFERROR('Input Data Shift A'!I27*'Shift A Calculation'!$D23/3600,0)</f>
        <v>0</v>
      </c>
      <c r="K23" s="11">
        <f>IFERROR('Input Data Shift A'!J27*'Shift A Calculation'!$D23/3600,0)</f>
        <v>0</v>
      </c>
      <c r="L23" s="11">
        <f>IFERROR('Input Data Shift A'!K27*'Shift A Calculation'!$D23/3600,0)</f>
        <v>0</v>
      </c>
      <c r="M23" s="11">
        <f>IFERROR('Input Data Shift A'!L27*'Shift A Calculation'!$D23/3600,0)</f>
        <v>0</v>
      </c>
      <c r="N23" s="11">
        <f>IFERROR('Input Data Shift A'!M27*'Shift A Calculation'!$D23/3600,0)</f>
        <v>0</v>
      </c>
      <c r="O23" s="11">
        <f>IFERROR('Input Data Shift A'!N27*'Shift A Calculation'!$D23/3600,0)</f>
        <v>0</v>
      </c>
      <c r="P23" s="11">
        <f>IFERROR('Input Data Shift A'!O27*'Shift A Calculation'!$D23/3600,0)</f>
        <v>0</v>
      </c>
      <c r="Q23" s="11">
        <f>IFERROR('Input Data Shift A'!P27*'Shift A Calculation'!$D23/3600,0)</f>
        <v>0</v>
      </c>
      <c r="R23" s="11">
        <f>IFERROR('Input Data Shift A'!Q27*'Shift A Calculation'!$D23/3600,0)</f>
        <v>0</v>
      </c>
      <c r="S23" s="11">
        <f>IFERROR('Input Data Shift A'!R27*'Shift A Calculation'!$D23/3600,0)</f>
        <v>0</v>
      </c>
      <c r="T23" s="11">
        <f>IFERROR('Input Data Shift A'!S27*'Shift A Calculation'!$D23/3600,0)</f>
        <v>0</v>
      </c>
      <c r="U23" s="11">
        <f>IFERROR('Input Data Shift A'!T27*'Shift A Calculation'!$D23/3600,0)</f>
        <v>0</v>
      </c>
      <c r="V23" s="11">
        <f>IFERROR('Input Data Shift A'!U27*'Shift A Calculation'!$D23/3600,0)</f>
        <v>0</v>
      </c>
      <c r="W23" s="11">
        <f>IFERROR('Input Data Shift A'!V27*'Shift A Calculation'!$D23/3600,0)</f>
        <v>0</v>
      </c>
      <c r="X23" s="11">
        <f>IFERROR('Input Data Shift A'!W27*'Shift A Calculation'!$D23/3600,0)</f>
        <v>0</v>
      </c>
      <c r="Y23" s="11">
        <f>IFERROR('Input Data Shift A'!X27*'Shift A Calculation'!$D23/3600,0)</f>
        <v>0</v>
      </c>
      <c r="Z23" s="11">
        <f>IFERROR('Input Data Shift A'!Y27*'Shift A Calculation'!$D23/3600,0)</f>
        <v>0</v>
      </c>
      <c r="AA23" s="11">
        <f>IFERROR('Input Data Shift A'!Z27*'Shift A Calculation'!$D23/3600,0)</f>
        <v>0</v>
      </c>
      <c r="AB23" s="11">
        <f>IFERROR('Input Data Shift A'!AA27*'Shift A Calculation'!$D23/3600,0)</f>
        <v>0</v>
      </c>
      <c r="AC23" s="11">
        <f>IFERROR('Input Data Shift A'!AB27*'Shift A Calculation'!$D23/3600,0)</f>
        <v>0</v>
      </c>
      <c r="AD23" s="11">
        <f>IFERROR('Input Data Shift A'!AC27*'Shift A Calculation'!$D23/3600,0)</f>
        <v>0</v>
      </c>
      <c r="AE23" s="11">
        <f>IFERROR('Input Data Shift A'!AD27*'Shift A Calculation'!$D23/3600,0)</f>
        <v>0</v>
      </c>
      <c r="AF23" s="11">
        <f>IFERROR('Input Data Shift A'!AE27*'Shift A Calculation'!$D23/3600,0)</f>
        <v>0</v>
      </c>
      <c r="AG23" s="11">
        <f>IFERROR('Input Data Shift A'!AF27*'Shift A Calculation'!$D23/3600,0)</f>
        <v>0</v>
      </c>
      <c r="AH23" s="11">
        <f>IFERROR('Input Data Shift A'!AG27*'Shift A Calculation'!$D23/3600,0)</f>
        <v>0</v>
      </c>
      <c r="AI23" s="11">
        <f>IFERROR('Input Data Shift A'!AH27*'Shift A Calculation'!$D23/3600,0)</f>
        <v>0</v>
      </c>
      <c r="AJ23" s="11">
        <f t="shared" si="1"/>
        <v>0</v>
      </c>
    </row>
    <row r="24" spans="2:36">
      <c r="B24" s="8">
        <v>22</v>
      </c>
      <c r="C24" s="9" t="str">
        <f>+Kousu!B32</f>
        <v>AE062040-40900C</v>
      </c>
      <c r="D24" s="10">
        <f>+Kousu!S32</f>
        <v>15.340909090909092</v>
      </c>
      <c r="E24" s="11">
        <f>IFERROR('Input Data Shift A'!D28*'Shift A Calculation'!$D24/3600,0)</f>
        <v>0</v>
      </c>
      <c r="F24" s="11">
        <f>IFERROR('Input Data Shift A'!E28*'Shift A Calculation'!$D24/3600,0)</f>
        <v>0</v>
      </c>
      <c r="G24" s="11">
        <f>IFERROR('Input Data Shift A'!F28*'Shift A Calculation'!$D24/3600,0)</f>
        <v>0</v>
      </c>
      <c r="H24" s="11">
        <f>IFERROR('Input Data Shift A'!G28*'Shift A Calculation'!$D24/3600,0)</f>
        <v>0</v>
      </c>
      <c r="I24" s="11">
        <f>IFERROR('Input Data Shift A'!H28*'Shift A Calculation'!$D24/3600,0)</f>
        <v>0</v>
      </c>
      <c r="J24" s="11">
        <f>IFERROR('Input Data Shift A'!I28*'Shift A Calculation'!$D24/3600,0)</f>
        <v>0</v>
      </c>
      <c r="K24" s="11">
        <f>IFERROR('Input Data Shift A'!J28*'Shift A Calculation'!$D24/3600,0)</f>
        <v>0</v>
      </c>
      <c r="L24" s="11">
        <f>IFERROR('Input Data Shift A'!K28*'Shift A Calculation'!$D24/3600,0)</f>
        <v>0</v>
      </c>
      <c r="M24" s="11">
        <f>IFERROR('Input Data Shift A'!L28*'Shift A Calculation'!$D24/3600,0)</f>
        <v>0</v>
      </c>
      <c r="N24" s="11">
        <f>IFERROR('Input Data Shift A'!M28*'Shift A Calculation'!$D24/3600,0)</f>
        <v>0</v>
      </c>
      <c r="O24" s="11">
        <f>IFERROR('Input Data Shift A'!N28*'Shift A Calculation'!$D24/3600,0)</f>
        <v>0</v>
      </c>
      <c r="P24" s="11">
        <f>IFERROR('Input Data Shift A'!O28*'Shift A Calculation'!$D24/3600,0)</f>
        <v>0</v>
      </c>
      <c r="Q24" s="11">
        <f>IFERROR('Input Data Shift A'!P28*'Shift A Calculation'!$D24/3600,0)</f>
        <v>0</v>
      </c>
      <c r="R24" s="11">
        <f>IFERROR('Input Data Shift A'!Q28*'Shift A Calculation'!$D24/3600,0)</f>
        <v>0</v>
      </c>
      <c r="S24" s="11">
        <f>IFERROR('Input Data Shift A'!R28*'Shift A Calculation'!$D24/3600,0)</f>
        <v>0</v>
      </c>
      <c r="T24" s="11">
        <f>IFERROR('Input Data Shift A'!S28*'Shift A Calculation'!$D24/3600,0)</f>
        <v>0</v>
      </c>
      <c r="U24" s="11">
        <f>IFERROR('Input Data Shift A'!T28*'Shift A Calculation'!$D24/3600,0)</f>
        <v>0</v>
      </c>
      <c r="V24" s="11">
        <f>IFERROR('Input Data Shift A'!U28*'Shift A Calculation'!$D24/3600,0)</f>
        <v>0</v>
      </c>
      <c r="W24" s="11">
        <f>IFERROR('Input Data Shift A'!V28*'Shift A Calculation'!$D24/3600,0)</f>
        <v>0</v>
      </c>
      <c r="X24" s="11">
        <f>IFERROR('Input Data Shift A'!W28*'Shift A Calculation'!$D24/3600,0)</f>
        <v>0</v>
      </c>
      <c r="Y24" s="11">
        <f>IFERROR('Input Data Shift A'!X28*'Shift A Calculation'!$D24/3600,0)</f>
        <v>0</v>
      </c>
      <c r="Z24" s="11">
        <f>IFERROR('Input Data Shift A'!Y28*'Shift A Calculation'!$D24/3600,0)</f>
        <v>0</v>
      </c>
      <c r="AA24" s="11">
        <f>IFERROR('Input Data Shift A'!Z28*'Shift A Calculation'!$D24/3600,0)</f>
        <v>0</v>
      </c>
      <c r="AB24" s="11">
        <f>IFERROR('Input Data Shift A'!AA28*'Shift A Calculation'!$D24/3600,0)</f>
        <v>0</v>
      </c>
      <c r="AC24" s="11">
        <f>IFERROR('Input Data Shift A'!AB28*'Shift A Calculation'!$D24/3600,0)</f>
        <v>0</v>
      </c>
      <c r="AD24" s="11">
        <f>IFERROR('Input Data Shift A'!AC28*'Shift A Calculation'!$D24/3600,0)</f>
        <v>0</v>
      </c>
      <c r="AE24" s="11">
        <f>IFERROR('Input Data Shift A'!AD28*'Shift A Calculation'!$D24/3600,0)</f>
        <v>0</v>
      </c>
      <c r="AF24" s="11">
        <f>IFERROR('Input Data Shift A'!AE28*'Shift A Calculation'!$D24/3600,0)</f>
        <v>0</v>
      </c>
      <c r="AG24" s="11">
        <f>IFERROR('Input Data Shift A'!AF28*'Shift A Calculation'!$D24/3600,0)</f>
        <v>0</v>
      </c>
      <c r="AH24" s="11">
        <f>IFERROR('Input Data Shift A'!AG28*'Shift A Calculation'!$D24/3600,0)</f>
        <v>0</v>
      </c>
      <c r="AI24" s="11">
        <f>IFERROR('Input Data Shift A'!AH28*'Shift A Calculation'!$D24/3600,0)</f>
        <v>0</v>
      </c>
      <c r="AJ24" s="11">
        <f t="shared" si="1"/>
        <v>0</v>
      </c>
    </row>
    <row r="25" spans="2:36">
      <c r="B25" s="8">
        <v>23</v>
      </c>
      <c r="C25" s="9" t="str">
        <f>+Kousu!B33</f>
        <v>AE062040-40906G</v>
      </c>
      <c r="D25" s="10">
        <f>+Kousu!S33</f>
        <v>15.340909090909092</v>
      </c>
      <c r="E25" s="11">
        <f>IFERROR('Input Data Shift A'!D29*'Shift A Calculation'!$D25/3600,0)</f>
        <v>0</v>
      </c>
      <c r="F25" s="11">
        <f>IFERROR('Input Data Shift A'!E29*'Shift A Calculation'!$D25/3600,0)</f>
        <v>0</v>
      </c>
      <c r="G25" s="11">
        <f>IFERROR('Input Data Shift A'!F29*'Shift A Calculation'!$D25/3600,0)</f>
        <v>0</v>
      </c>
      <c r="H25" s="11">
        <f>IFERROR('Input Data Shift A'!G29*'Shift A Calculation'!$D25/3600,0)</f>
        <v>0</v>
      </c>
      <c r="I25" s="11">
        <f>IFERROR('Input Data Shift A'!H29*'Shift A Calculation'!$D25/3600,0)</f>
        <v>0</v>
      </c>
      <c r="J25" s="11">
        <f>IFERROR('Input Data Shift A'!I29*'Shift A Calculation'!$D25/3600,0)</f>
        <v>0</v>
      </c>
      <c r="K25" s="11">
        <f>IFERROR('Input Data Shift A'!J29*'Shift A Calculation'!$D25/3600,0)</f>
        <v>0</v>
      </c>
      <c r="L25" s="11">
        <f>IFERROR('Input Data Shift A'!K29*'Shift A Calculation'!$D25/3600,0)</f>
        <v>0</v>
      </c>
      <c r="M25" s="11">
        <f>IFERROR('Input Data Shift A'!L29*'Shift A Calculation'!$D25/3600,0)</f>
        <v>0</v>
      </c>
      <c r="N25" s="11">
        <f>IFERROR('Input Data Shift A'!M29*'Shift A Calculation'!$D25/3600,0)</f>
        <v>0</v>
      </c>
      <c r="O25" s="11">
        <f>IFERROR('Input Data Shift A'!N29*'Shift A Calculation'!$D25/3600,0)</f>
        <v>0</v>
      </c>
      <c r="P25" s="11">
        <f>IFERROR('Input Data Shift A'!O29*'Shift A Calculation'!$D25/3600,0)</f>
        <v>0</v>
      </c>
      <c r="Q25" s="11">
        <f>IFERROR('Input Data Shift A'!P29*'Shift A Calculation'!$D25/3600,0)</f>
        <v>0</v>
      </c>
      <c r="R25" s="11">
        <f>IFERROR('Input Data Shift A'!Q29*'Shift A Calculation'!$D25/3600,0)</f>
        <v>0</v>
      </c>
      <c r="S25" s="11">
        <f>IFERROR('Input Data Shift A'!R29*'Shift A Calculation'!$D25/3600,0)</f>
        <v>0</v>
      </c>
      <c r="T25" s="11">
        <f>IFERROR('Input Data Shift A'!S29*'Shift A Calculation'!$D25/3600,0)</f>
        <v>0</v>
      </c>
      <c r="U25" s="11">
        <f>IFERROR('Input Data Shift A'!T29*'Shift A Calculation'!$D25/3600,0)</f>
        <v>0</v>
      </c>
      <c r="V25" s="11">
        <f>IFERROR('Input Data Shift A'!U29*'Shift A Calculation'!$D25/3600,0)</f>
        <v>0</v>
      </c>
      <c r="W25" s="11">
        <f>IFERROR('Input Data Shift A'!V29*'Shift A Calculation'!$D25/3600,0)</f>
        <v>0</v>
      </c>
      <c r="X25" s="11">
        <f>IFERROR('Input Data Shift A'!W29*'Shift A Calculation'!$D25/3600,0)</f>
        <v>0</v>
      </c>
      <c r="Y25" s="11">
        <f>IFERROR('Input Data Shift A'!X29*'Shift A Calculation'!$D25/3600,0)</f>
        <v>0</v>
      </c>
      <c r="Z25" s="11">
        <f>IFERROR('Input Data Shift A'!Y29*'Shift A Calculation'!$D25/3600,0)</f>
        <v>0</v>
      </c>
      <c r="AA25" s="11">
        <f>IFERROR('Input Data Shift A'!Z29*'Shift A Calculation'!$D25/3600,0)</f>
        <v>0</v>
      </c>
      <c r="AB25" s="11">
        <f>IFERROR('Input Data Shift A'!AA29*'Shift A Calculation'!$D25/3600,0)</f>
        <v>0</v>
      </c>
      <c r="AC25" s="11">
        <f>IFERROR('Input Data Shift A'!AB29*'Shift A Calculation'!$D25/3600,0)</f>
        <v>0</v>
      </c>
      <c r="AD25" s="11">
        <f>IFERROR('Input Data Shift A'!AC29*'Shift A Calculation'!$D25/3600,0)</f>
        <v>0</v>
      </c>
      <c r="AE25" s="11">
        <f>IFERROR('Input Data Shift A'!AD29*'Shift A Calculation'!$D25/3600,0)</f>
        <v>0</v>
      </c>
      <c r="AF25" s="11">
        <f>IFERROR('Input Data Shift A'!AE29*'Shift A Calculation'!$D25/3600,0)</f>
        <v>0</v>
      </c>
      <c r="AG25" s="11">
        <f>IFERROR('Input Data Shift A'!AF29*'Shift A Calculation'!$D25/3600,0)</f>
        <v>0</v>
      </c>
      <c r="AH25" s="11">
        <f>IFERROR('Input Data Shift A'!AG29*'Shift A Calculation'!$D25/3600,0)</f>
        <v>0</v>
      </c>
      <c r="AI25" s="11">
        <f>IFERROR('Input Data Shift A'!AH29*'Shift A Calculation'!$D25/3600,0)</f>
        <v>0</v>
      </c>
      <c r="AJ25" s="11">
        <f t="shared" si="1"/>
        <v>0</v>
      </c>
    </row>
    <row r="26" spans="2:36">
      <c r="B26" s="8">
        <v>24</v>
      </c>
      <c r="C26" s="9" t="str">
        <f>+Kousu!B34</f>
        <v>AE262100-57406G</v>
      </c>
      <c r="D26" s="10">
        <f>+Kousu!S34</f>
        <v>15.340909090909092</v>
      </c>
      <c r="E26" s="11">
        <f>IFERROR('Input Data Shift A'!D30*'Shift A Calculation'!$D26/3600,0)</f>
        <v>0</v>
      </c>
      <c r="F26" s="11">
        <f>IFERROR('Input Data Shift A'!E30*'Shift A Calculation'!$D26/3600,0)</f>
        <v>0</v>
      </c>
      <c r="G26" s="11">
        <f>IFERROR('Input Data Shift A'!F30*'Shift A Calculation'!$D26/3600,0)</f>
        <v>0</v>
      </c>
      <c r="H26" s="11">
        <f>IFERROR('Input Data Shift A'!G30*'Shift A Calculation'!$D26/3600,0)</f>
        <v>0</v>
      </c>
      <c r="I26" s="11">
        <f>IFERROR('Input Data Shift A'!H30*'Shift A Calculation'!$D26/3600,0)</f>
        <v>0</v>
      </c>
      <c r="J26" s="11">
        <f>IFERROR('Input Data Shift A'!I30*'Shift A Calculation'!$D26/3600,0)</f>
        <v>0</v>
      </c>
      <c r="K26" s="11">
        <f>IFERROR('Input Data Shift A'!J30*'Shift A Calculation'!$D26/3600,0)</f>
        <v>0</v>
      </c>
      <c r="L26" s="11">
        <f>IFERROR('Input Data Shift A'!K30*'Shift A Calculation'!$D26/3600,0)</f>
        <v>0</v>
      </c>
      <c r="M26" s="11">
        <f>IFERROR('Input Data Shift A'!L30*'Shift A Calculation'!$D26/3600,0)</f>
        <v>0</v>
      </c>
      <c r="N26" s="11">
        <f>IFERROR('Input Data Shift A'!M30*'Shift A Calculation'!$D26/3600,0)</f>
        <v>0</v>
      </c>
      <c r="O26" s="11">
        <f>IFERROR('Input Data Shift A'!N30*'Shift A Calculation'!$D26/3600,0)</f>
        <v>0</v>
      </c>
      <c r="P26" s="11">
        <f>IFERROR('Input Data Shift A'!O30*'Shift A Calculation'!$D26/3600,0)</f>
        <v>0</v>
      </c>
      <c r="Q26" s="11">
        <f>IFERROR('Input Data Shift A'!P30*'Shift A Calculation'!$D26/3600,0)</f>
        <v>0</v>
      </c>
      <c r="R26" s="11">
        <f>IFERROR('Input Data Shift A'!Q30*'Shift A Calculation'!$D26/3600,0)</f>
        <v>0</v>
      </c>
      <c r="S26" s="11">
        <f>IFERROR('Input Data Shift A'!R30*'Shift A Calculation'!$D26/3600,0)</f>
        <v>0</v>
      </c>
      <c r="T26" s="11">
        <f>IFERROR('Input Data Shift A'!S30*'Shift A Calculation'!$D26/3600,0)</f>
        <v>0</v>
      </c>
      <c r="U26" s="11">
        <f>IFERROR('Input Data Shift A'!T30*'Shift A Calculation'!$D26/3600,0)</f>
        <v>0</v>
      </c>
      <c r="V26" s="11">
        <f>IFERROR('Input Data Shift A'!U30*'Shift A Calculation'!$D26/3600,0)</f>
        <v>0</v>
      </c>
      <c r="W26" s="11">
        <f>IFERROR('Input Data Shift A'!V30*'Shift A Calculation'!$D26/3600,0)</f>
        <v>0</v>
      </c>
      <c r="X26" s="11">
        <f>IFERROR('Input Data Shift A'!W30*'Shift A Calculation'!$D26/3600,0)</f>
        <v>0</v>
      </c>
      <c r="Y26" s="11">
        <f>IFERROR('Input Data Shift A'!X30*'Shift A Calculation'!$D26/3600,0)</f>
        <v>0</v>
      </c>
      <c r="Z26" s="11">
        <f>IFERROR('Input Data Shift A'!Y30*'Shift A Calculation'!$D26/3600,0)</f>
        <v>0</v>
      </c>
      <c r="AA26" s="11">
        <f>IFERROR('Input Data Shift A'!Z30*'Shift A Calculation'!$D26/3600,0)</f>
        <v>0</v>
      </c>
      <c r="AB26" s="11">
        <f>IFERROR('Input Data Shift A'!AA30*'Shift A Calculation'!$D26/3600,0)</f>
        <v>0</v>
      </c>
      <c r="AC26" s="11">
        <f>IFERROR('Input Data Shift A'!AB30*'Shift A Calculation'!$D26/3600,0)</f>
        <v>0</v>
      </c>
      <c r="AD26" s="11">
        <f>IFERROR('Input Data Shift A'!AC30*'Shift A Calculation'!$D26/3600,0)</f>
        <v>0</v>
      </c>
      <c r="AE26" s="11">
        <f>IFERROR('Input Data Shift A'!AD30*'Shift A Calculation'!$D26/3600,0)</f>
        <v>0</v>
      </c>
      <c r="AF26" s="11">
        <f>IFERROR('Input Data Shift A'!AE30*'Shift A Calculation'!$D26/3600,0)</f>
        <v>0</v>
      </c>
      <c r="AG26" s="11">
        <f>IFERROR('Input Data Shift A'!AF30*'Shift A Calculation'!$D26/3600,0)</f>
        <v>0</v>
      </c>
      <c r="AH26" s="11">
        <f>IFERROR('Input Data Shift A'!AG30*'Shift A Calculation'!$D26/3600,0)</f>
        <v>0</v>
      </c>
      <c r="AI26" s="11">
        <f>IFERROR('Input Data Shift A'!AH30*'Shift A Calculation'!$D26/3600,0)</f>
        <v>0</v>
      </c>
      <c r="AJ26" s="11">
        <f t="shared" si="1"/>
        <v>0</v>
      </c>
    </row>
    <row r="27" spans="2:36">
      <c r="B27" s="8">
        <v>25</v>
      </c>
      <c r="C27" s="9" t="str">
        <f>+Kousu!B35</f>
        <v>AE262100-57506G</v>
      </c>
      <c r="D27" s="10">
        <f>+Kousu!S35</f>
        <v>15.340909090909092</v>
      </c>
      <c r="E27" s="11">
        <f>IFERROR('Input Data Shift A'!D31*'Shift A Calculation'!$D27/3600,0)</f>
        <v>0</v>
      </c>
      <c r="F27" s="11">
        <f>IFERROR('Input Data Shift A'!E31*'Shift A Calculation'!$D27/3600,0)</f>
        <v>0</v>
      </c>
      <c r="G27" s="11">
        <f>IFERROR('Input Data Shift A'!F31*'Shift A Calculation'!$D27/3600,0)</f>
        <v>0</v>
      </c>
      <c r="H27" s="11">
        <f>IFERROR('Input Data Shift A'!G31*'Shift A Calculation'!$D27/3600,0)</f>
        <v>0</v>
      </c>
      <c r="I27" s="11">
        <f>IFERROR('Input Data Shift A'!H31*'Shift A Calculation'!$D27/3600,0)</f>
        <v>0</v>
      </c>
      <c r="J27" s="11">
        <f>IFERROR('Input Data Shift A'!I31*'Shift A Calculation'!$D27/3600,0)</f>
        <v>0</v>
      </c>
      <c r="K27" s="11">
        <f>IFERROR('Input Data Shift A'!J31*'Shift A Calculation'!$D27/3600,0)</f>
        <v>0</v>
      </c>
      <c r="L27" s="11">
        <f>IFERROR('Input Data Shift A'!K31*'Shift A Calculation'!$D27/3600,0)</f>
        <v>0</v>
      </c>
      <c r="M27" s="11">
        <f>IFERROR('Input Data Shift A'!L31*'Shift A Calculation'!$D27/3600,0)</f>
        <v>0</v>
      </c>
      <c r="N27" s="11">
        <f>IFERROR('Input Data Shift A'!M31*'Shift A Calculation'!$D27/3600,0)</f>
        <v>0</v>
      </c>
      <c r="O27" s="11">
        <f>IFERROR('Input Data Shift A'!N31*'Shift A Calculation'!$D27/3600,0)</f>
        <v>0</v>
      </c>
      <c r="P27" s="11">
        <f>IFERROR('Input Data Shift A'!O31*'Shift A Calculation'!$D27/3600,0)</f>
        <v>0</v>
      </c>
      <c r="Q27" s="11">
        <f>IFERROR('Input Data Shift A'!P31*'Shift A Calculation'!$D27/3600,0)</f>
        <v>0</v>
      </c>
      <c r="R27" s="11">
        <f>IFERROR('Input Data Shift A'!Q31*'Shift A Calculation'!$D27/3600,0)</f>
        <v>0</v>
      </c>
      <c r="S27" s="11">
        <f>IFERROR('Input Data Shift A'!R31*'Shift A Calculation'!$D27/3600,0)</f>
        <v>0</v>
      </c>
      <c r="T27" s="11">
        <f>IFERROR('Input Data Shift A'!S31*'Shift A Calculation'!$D27/3600,0)</f>
        <v>0</v>
      </c>
      <c r="U27" s="11">
        <f>IFERROR('Input Data Shift A'!T31*'Shift A Calculation'!$D27/3600,0)</f>
        <v>0</v>
      </c>
      <c r="V27" s="11">
        <f>IFERROR('Input Data Shift A'!U31*'Shift A Calculation'!$D27/3600,0)</f>
        <v>0</v>
      </c>
      <c r="W27" s="11">
        <f>IFERROR('Input Data Shift A'!V31*'Shift A Calculation'!$D27/3600,0)</f>
        <v>0</v>
      </c>
      <c r="X27" s="11">
        <f>IFERROR('Input Data Shift A'!W31*'Shift A Calculation'!$D27/3600,0)</f>
        <v>0</v>
      </c>
      <c r="Y27" s="11">
        <f>IFERROR('Input Data Shift A'!X31*'Shift A Calculation'!$D27/3600,0)</f>
        <v>0</v>
      </c>
      <c r="Z27" s="11">
        <f>IFERROR('Input Data Shift A'!Y31*'Shift A Calculation'!$D27/3600,0)</f>
        <v>0</v>
      </c>
      <c r="AA27" s="11">
        <f>IFERROR('Input Data Shift A'!Z31*'Shift A Calculation'!$D27/3600,0)</f>
        <v>0</v>
      </c>
      <c r="AB27" s="11">
        <f>IFERROR('Input Data Shift A'!AA31*'Shift A Calculation'!$D27/3600,0)</f>
        <v>0</v>
      </c>
      <c r="AC27" s="11">
        <f>IFERROR('Input Data Shift A'!AB31*'Shift A Calculation'!$D27/3600,0)</f>
        <v>0</v>
      </c>
      <c r="AD27" s="11">
        <f>IFERROR('Input Data Shift A'!AC31*'Shift A Calculation'!$D27/3600,0)</f>
        <v>0</v>
      </c>
      <c r="AE27" s="11">
        <f>IFERROR('Input Data Shift A'!AD31*'Shift A Calculation'!$D27/3600,0)</f>
        <v>0</v>
      </c>
      <c r="AF27" s="11">
        <f>IFERROR('Input Data Shift A'!AE31*'Shift A Calculation'!$D27/3600,0)</f>
        <v>0</v>
      </c>
      <c r="AG27" s="11">
        <f>IFERROR('Input Data Shift A'!AF31*'Shift A Calculation'!$D27/3600,0)</f>
        <v>0</v>
      </c>
      <c r="AH27" s="11">
        <f>IFERROR('Input Data Shift A'!AG31*'Shift A Calculation'!$D27/3600,0)</f>
        <v>0</v>
      </c>
      <c r="AI27" s="11">
        <f>IFERROR('Input Data Shift A'!AH31*'Shift A Calculation'!$D27/3600,0)</f>
        <v>0</v>
      </c>
      <c r="AJ27" s="11">
        <f t="shared" si="1"/>
        <v>0</v>
      </c>
    </row>
    <row r="28" spans="2:36">
      <c r="B28" s="8">
        <v>26</v>
      </c>
      <c r="C28" s="9" t="str">
        <f>+Kousu!B36</f>
        <v>AE262100-59400C</v>
      </c>
      <c r="D28" s="10">
        <f>+Kousu!S36</f>
        <v>15.340909090909092</v>
      </c>
      <c r="E28" s="11">
        <f>IFERROR('Input Data Shift A'!D32*'Shift A Calculation'!$D28/3600,0)</f>
        <v>0</v>
      </c>
      <c r="F28" s="11">
        <f>IFERROR('Input Data Shift A'!E32*'Shift A Calculation'!$D28/3600,0)</f>
        <v>0</v>
      </c>
      <c r="G28" s="11">
        <f>IFERROR('Input Data Shift A'!F32*'Shift A Calculation'!$D28/3600,0)</f>
        <v>10.717329545454547</v>
      </c>
      <c r="H28" s="11">
        <f>IFERROR('Input Data Shift A'!G32*'Shift A Calculation'!$D28/3600,0)</f>
        <v>3.579545454545455</v>
      </c>
      <c r="I28" s="11">
        <f>IFERROR('Input Data Shift A'!H32*'Shift A Calculation'!$D28/3600,0)</f>
        <v>5.1647727272727275</v>
      </c>
      <c r="J28" s="11">
        <f>IFERROR('Input Data Shift A'!I32*'Shift A Calculation'!$D28/3600,0)</f>
        <v>3.579545454545455</v>
      </c>
      <c r="K28" s="11">
        <f>IFERROR('Input Data Shift A'!J32*'Shift A Calculation'!$D28/3600,0)</f>
        <v>10.738636363636365</v>
      </c>
      <c r="L28" s="11">
        <f>IFERROR('Input Data Shift A'!K32*'Shift A Calculation'!$D28/3600,0)</f>
        <v>0</v>
      </c>
      <c r="M28" s="11">
        <f>IFERROR('Input Data Shift A'!L32*'Shift A Calculation'!$D28/3600,0)</f>
        <v>0</v>
      </c>
      <c r="N28" s="11">
        <f>IFERROR('Input Data Shift A'!M32*'Shift A Calculation'!$D28/3600,0)</f>
        <v>0</v>
      </c>
      <c r="O28" s="11">
        <f>IFERROR('Input Data Shift A'!N32*'Shift A Calculation'!$D28/3600,0)</f>
        <v>1.0184659090909092</v>
      </c>
      <c r="P28" s="11">
        <f>IFERROR('Input Data Shift A'!O32*'Shift A Calculation'!$D28/3600,0)</f>
        <v>6.0980113636363642</v>
      </c>
      <c r="Q28" s="11">
        <f>IFERROR('Input Data Shift A'!P32*'Shift A Calculation'!$D28/3600,0)</f>
        <v>3.3579545454545454</v>
      </c>
      <c r="R28" s="11">
        <f>IFERROR('Input Data Shift A'!Q32*'Shift A Calculation'!$D28/3600,0)</f>
        <v>3.5965909090909096</v>
      </c>
      <c r="S28" s="11">
        <f>IFERROR('Input Data Shift A'!R32*'Shift A Calculation'!$D28/3600,0)</f>
        <v>0</v>
      </c>
      <c r="T28" s="11">
        <f>IFERROR('Input Data Shift A'!S32*'Shift A Calculation'!$D28/3600,0)</f>
        <v>10.994318181818182</v>
      </c>
      <c r="U28" s="11">
        <f>IFERROR('Input Data Shift A'!T32*'Shift A Calculation'!$D28/3600,0)</f>
        <v>7.8110795454545459</v>
      </c>
      <c r="V28" s="11">
        <f>IFERROR('Input Data Shift A'!U32*'Shift A Calculation'!$D28/3600,0)</f>
        <v>6.65625</v>
      </c>
      <c r="W28" s="11">
        <f>IFERROR('Input Data Shift A'!V32*'Shift A Calculation'!$D28/3600,0)</f>
        <v>0</v>
      </c>
      <c r="X28" s="11">
        <f>IFERROR('Input Data Shift A'!W32*'Shift A Calculation'!$D28/3600,0)</f>
        <v>0</v>
      </c>
      <c r="Y28" s="11">
        <f>IFERROR('Input Data Shift A'!X32*'Shift A Calculation'!$D28/3600,0)</f>
        <v>0</v>
      </c>
      <c r="Z28" s="11">
        <f>IFERROR('Input Data Shift A'!Y32*'Shift A Calculation'!$D28/3600,0)</f>
        <v>0</v>
      </c>
      <c r="AA28" s="11">
        <f>IFERROR('Input Data Shift A'!Z32*'Shift A Calculation'!$D28/3600,0)</f>
        <v>0</v>
      </c>
      <c r="AB28" s="11">
        <f>IFERROR('Input Data Shift A'!AA32*'Shift A Calculation'!$D28/3600,0)</f>
        <v>0</v>
      </c>
      <c r="AC28" s="11">
        <f>IFERROR('Input Data Shift A'!AB32*'Shift A Calculation'!$D28/3600,0)</f>
        <v>0</v>
      </c>
      <c r="AD28" s="11">
        <f>IFERROR('Input Data Shift A'!AC32*'Shift A Calculation'!$D28/3600,0)</f>
        <v>0</v>
      </c>
      <c r="AE28" s="11">
        <f>IFERROR('Input Data Shift A'!AD32*'Shift A Calculation'!$D28/3600,0)</f>
        <v>0</v>
      </c>
      <c r="AF28" s="11">
        <f>IFERROR('Input Data Shift A'!AE32*'Shift A Calculation'!$D28/3600,0)</f>
        <v>0</v>
      </c>
      <c r="AG28" s="11">
        <f>IFERROR('Input Data Shift A'!AF32*'Shift A Calculation'!$D28/3600,0)</f>
        <v>0</v>
      </c>
      <c r="AH28" s="11">
        <f>IFERROR('Input Data Shift A'!AG32*'Shift A Calculation'!$D28/3600,0)</f>
        <v>0</v>
      </c>
      <c r="AI28" s="11">
        <f>IFERROR('Input Data Shift A'!AH32*'Shift A Calculation'!$D28/3600,0)</f>
        <v>0</v>
      </c>
      <c r="AJ28" s="11">
        <f t="shared" si="1"/>
        <v>73.3125</v>
      </c>
    </row>
    <row r="29" spans="2:36">
      <c r="B29" s="8">
        <v>27</v>
      </c>
      <c r="C29" s="9" t="str">
        <f>+Kousu!B37</f>
        <v>AE262100-59406G</v>
      </c>
      <c r="D29" s="10">
        <f>+Kousu!S37</f>
        <v>15.340909090909092</v>
      </c>
      <c r="E29" s="11">
        <f>IFERROR('Input Data Shift A'!D33*'Shift A Calculation'!$D29/3600,0)</f>
        <v>0</v>
      </c>
      <c r="F29" s="11">
        <f>IFERROR('Input Data Shift A'!E33*'Shift A Calculation'!$D29/3600,0)</f>
        <v>0</v>
      </c>
      <c r="G29" s="11">
        <f>IFERROR('Input Data Shift A'!F33*'Shift A Calculation'!$D29/3600,0)</f>
        <v>0</v>
      </c>
      <c r="H29" s="11">
        <f>IFERROR('Input Data Shift A'!G33*'Shift A Calculation'!$D29/3600,0)</f>
        <v>0</v>
      </c>
      <c r="I29" s="11">
        <f>IFERROR('Input Data Shift A'!H33*'Shift A Calculation'!$D29/3600,0)</f>
        <v>5.1136363636363642</v>
      </c>
      <c r="J29" s="11">
        <f>IFERROR('Input Data Shift A'!I33*'Shift A Calculation'!$D29/3600,0)</f>
        <v>2.5568181818181821</v>
      </c>
      <c r="K29" s="11">
        <f>IFERROR('Input Data Shift A'!J33*'Shift A Calculation'!$D29/3600,0)</f>
        <v>0</v>
      </c>
      <c r="L29" s="11">
        <f>IFERROR('Input Data Shift A'!K33*'Shift A Calculation'!$D29/3600,0)</f>
        <v>0</v>
      </c>
      <c r="M29" s="11">
        <f>IFERROR('Input Data Shift A'!L33*'Shift A Calculation'!$D29/3600,0)</f>
        <v>0</v>
      </c>
      <c r="N29" s="11">
        <f>IFERROR('Input Data Shift A'!M33*'Shift A Calculation'!$D29/3600,0)</f>
        <v>2.6079545454545454</v>
      </c>
      <c r="O29" s="11">
        <f>IFERROR('Input Data Shift A'!N33*'Shift A Calculation'!$D29/3600,0)</f>
        <v>0</v>
      </c>
      <c r="P29" s="11">
        <f>IFERROR('Input Data Shift A'!O33*'Shift A Calculation'!$D29/3600,0)</f>
        <v>0</v>
      </c>
      <c r="Q29" s="11">
        <f>IFERROR('Input Data Shift A'!P33*'Shift A Calculation'!$D29/3600,0)</f>
        <v>2.5568181818181821</v>
      </c>
      <c r="R29" s="11">
        <f>IFERROR('Input Data Shift A'!Q33*'Shift A Calculation'!$D29/3600,0)</f>
        <v>0</v>
      </c>
      <c r="S29" s="11">
        <f>IFERROR('Input Data Shift A'!R33*'Shift A Calculation'!$D29/3600,0)</f>
        <v>0</v>
      </c>
      <c r="T29" s="11">
        <f>IFERROR('Input Data Shift A'!S33*'Shift A Calculation'!$D29/3600,0)</f>
        <v>0</v>
      </c>
      <c r="U29" s="11">
        <f>IFERROR('Input Data Shift A'!T33*'Shift A Calculation'!$D29/3600,0)</f>
        <v>0</v>
      </c>
      <c r="V29" s="11">
        <f>IFERROR('Input Data Shift A'!U33*'Shift A Calculation'!$D29/3600,0)</f>
        <v>5.1136363636363642</v>
      </c>
      <c r="W29" s="11">
        <f>IFERROR('Input Data Shift A'!V33*'Shift A Calculation'!$D29/3600,0)</f>
        <v>0</v>
      </c>
      <c r="X29" s="11">
        <f>IFERROR('Input Data Shift A'!W33*'Shift A Calculation'!$D29/3600,0)</f>
        <v>0</v>
      </c>
      <c r="Y29" s="11">
        <f>IFERROR('Input Data Shift A'!X33*'Shift A Calculation'!$D29/3600,0)</f>
        <v>0</v>
      </c>
      <c r="Z29" s="11">
        <f>IFERROR('Input Data Shift A'!Y33*'Shift A Calculation'!$D29/3600,0)</f>
        <v>0</v>
      </c>
      <c r="AA29" s="11">
        <f>IFERROR('Input Data Shift A'!Z33*'Shift A Calculation'!$D29/3600,0)</f>
        <v>0</v>
      </c>
      <c r="AB29" s="11">
        <f>IFERROR('Input Data Shift A'!AA33*'Shift A Calculation'!$D29/3600,0)</f>
        <v>0</v>
      </c>
      <c r="AC29" s="11">
        <f>IFERROR('Input Data Shift A'!AB33*'Shift A Calculation'!$D29/3600,0)</f>
        <v>0</v>
      </c>
      <c r="AD29" s="11">
        <f>IFERROR('Input Data Shift A'!AC33*'Shift A Calculation'!$D29/3600,0)</f>
        <v>0</v>
      </c>
      <c r="AE29" s="11">
        <f>IFERROR('Input Data Shift A'!AD33*'Shift A Calculation'!$D29/3600,0)</f>
        <v>0</v>
      </c>
      <c r="AF29" s="11">
        <f>IFERROR('Input Data Shift A'!AE33*'Shift A Calculation'!$D29/3600,0)</f>
        <v>0</v>
      </c>
      <c r="AG29" s="11">
        <f>IFERROR('Input Data Shift A'!AF33*'Shift A Calculation'!$D29/3600,0)</f>
        <v>0</v>
      </c>
      <c r="AH29" s="11">
        <f>IFERROR('Input Data Shift A'!AG33*'Shift A Calculation'!$D29/3600,0)</f>
        <v>0</v>
      </c>
      <c r="AI29" s="11">
        <f>IFERROR('Input Data Shift A'!AH33*'Shift A Calculation'!$D29/3600,0)</f>
        <v>0</v>
      </c>
      <c r="AJ29" s="11">
        <f t="shared" si="1"/>
        <v>17.948863636363637</v>
      </c>
    </row>
    <row r="30" spans="2:36">
      <c r="B30" s="8">
        <v>28</v>
      </c>
      <c r="C30" s="9" t="str">
        <f>+Kousu!B38</f>
        <v>AE262100-59406W</v>
      </c>
      <c r="D30" s="10">
        <f>+Kousu!S38</f>
        <v>15.340909090909092</v>
      </c>
      <c r="E30" s="11">
        <f>IFERROR('Input Data Shift A'!D34*'Shift A Calculation'!$D30/3600,0)</f>
        <v>3.0681818181818183</v>
      </c>
      <c r="F30" s="11">
        <f>IFERROR('Input Data Shift A'!E34*'Shift A Calculation'!$D30/3600,0)</f>
        <v>0</v>
      </c>
      <c r="G30" s="11">
        <f>IFERROR('Input Data Shift A'!F34*'Shift A Calculation'!$D30/3600,0)</f>
        <v>3.0681818181818183</v>
      </c>
      <c r="H30" s="11">
        <f>IFERROR('Input Data Shift A'!G34*'Shift A Calculation'!$D30/3600,0)</f>
        <v>0</v>
      </c>
      <c r="I30" s="11">
        <f>IFERROR('Input Data Shift A'!H34*'Shift A Calculation'!$D30/3600,0)</f>
        <v>0</v>
      </c>
      <c r="J30" s="11">
        <f>IFERROR('Input Data Shift A'!I34*'Shift A Calculation'!$D30/3600,0)</f>
        <v>0</v>
      </c>
      <c r="K30" s="11">
        <f>IFERROR('Input Data Shift A'!J34*'Shift A Calculation'!$D30/3600,0)</f>
        <v>0</v>
      </c>
      <c r="L30" s="11">
        <f>IFERROR('Input Data Shift A'!K34*'Shift A Calculation'!$D30/3600,0)</f>
        <v>0</v>
      </c>
      <c r="M30" s="11">
        <f>IFERROR('Input Data Shift A'!L34*'Shift A Calculation'!$D30/3600,0)</f>
        <v>0</v>
      </c>
      <c r="N30" s="11">
        <f>IFERROR('Input Data Shift A'!M34*'Shift A Calculation'!$D30/3600,0)</f>
        <v>0</v>
      </c>
      <c r="O30" s="11">
        <f>IFERROR('Input Data Shift A'!N34*'Shift A Calculation'!$D30/3600,0)</f>
        <v>3.0681818181818183</v>
      </c>
      <c r="P30" s="11">
        <f>IFERROR('Input Data Shift A'!O34*'Shift A Calculation'!$D30/3600,0)</f>
        <v>0</v>
      </c>
      <c r="Q30" s="11">
        <f>IFERROR('Input Data Shift A'!P34*'Shift A Calculation'!$D30/3600,0)</f>
        <v>3.0681818181818183</v>
      </c>
      <c r="R30" s="11">
        <f>IFERROR('Input Data Shift A'!Q34*'Shift A Calculation'!$D30/3600,0)</f>
        <v>0</v>
      </c>
      <c r="S30" s="11">
        <f>IFERROR('Input Data Shift A'!R34*'Shift A Calculation'!$D30/3600,0)</f>
        <v>0</v>
      </c>
      <c r="T30" s="11">
        <f>IFERROR('Input Data Shift A'!S34*'Shift A Calculation'!$D30/3600,0)</f>
        <v>0</v>
      </c>
      <c r="U30" s="11">
        <f>IFERROR('Input Data Shift A'!T34*'Shift A Calculation'!$D30/3600,0)</f>
        <v>0</v>
      </c>
      <c r="V30" s="11">
        <f>IFERROR('Input Data Shift A'!U34*'Shift A Calculation'!$D30/3600,0)</f>
        <v>0</v>
      </c>
      <c r="W30" s="11">
        <f>IFERROR('Input Data Shift A'!V34*'Shift A Calculation'!$D30/3600,0)</f>
        <v>0</v>
      </c>
      <c r="X30" s="11">
        <f>IFERROR('Input Data Shift A'!W34*'Shift A Calculation'!$D30/3600,0)</f>
        <v>0</v>
      </c>
      <c r="Y30" s="11">
        <f>IFERROR('Input Data Shift A'!X34*'Shift A Calculation'!$D30/3600,0)</f>
        <v>0</v>
      </c>
      <c r="Z30" s="11">
        <f>IFERROR('Input Data Shift A'!Y34*'Shift A Calculation'!$D30/3600,0)</f>
        <v>0</v>
      </c>
      <c r="AA30" s="11">
        <f>IFERROR('Input Data Shift A'!Z34*'Shift A Calculation'!$D30/3600,0)</f>
        <v>0</v>
      </c>
      <c r="AB30" s="11">
        <f>IFERROR('Input Data Shift A'!AA34*'Shift A Calculation'!$D30/3600,0)</f>
        <v>0</v>
      </c>
      <c r="AC30" s="11">
        <f>IFERROR('Input Data Shift A'!AB34*'Shift A Calculation'!$D30/3600,0)</f>
        <v>0</v>
      </c>
      <c r="AD30" s="11">
        <f>IFERROR('Input Data Shift A'!AC34*'Shift A Calculation'!$D30/3600,0)</f>
        <v>0</v>
      </c>
      <c r="AE30" s="11">
        <f>IFERROR('Input Data Shift A'!AD34*'Shift A Calculation'!$D30/3600,0)</f>
        <v>0</v>
      </c>
      <c r="AF30" s="11">
        <f>IFERROR('Input Data Shift A'!AE34*'Shift A Calculation'!$D30/3600,0)</f>
        <v>0</v>
      </c>
      <c r="AG30" s="11">
        <f>IFERROR('Input Data Shift A'!AF34*'Shift A Calculation'!$D30/3600,0)</f>
        <v>0</v>
      </c>
      <c r="AH30" s="11">
        <f>IFERROR('Input Data Shift A'!AG34*'Shift A Calculation'!$D30/3600,0)</f>
        <v>0</v>
      </c>
      <c r="AI30" s="11">
        <f>IFERROR('Input Data Shift A'!AH34*'Shift A Calculation'!$D30/3600,0)</f>
        <v>0</v>
      </c>
      <c r="AJ30" s="11">
        <f t="shared" si="1"/>
        <v>12.272727272727273</v>
      </c>
    </row>
    <row r="31" spans="2:36">
      <c r="B31" s="8">
        <v>29</v>
      </c>
      <c r="C31" s="9" t="str">
        <f>+Kousu!B39</f>
        <v>AE262100-59500C</v>
      </c>
      <c r="D31" s="10">
        <f>+Kousu!S39</f>
        <v>15.340909090909092</v>
      </c>
      <c r="E31" s="11">
        <f>IFERROR('Input Data Shift A'!D35*'Shift A Calculation'!$D31/3600,0)</f>
        <v>0</v>
      </c>
      <c r="F31" s="11">
        <f>IFERROR('Input Data Shift A'!E35*'Shift A Calculation'!$D31/3600,0)</f>
        <v>0</v>
      </c>
      <c r="G31" s="11">
        <f>IFERROR('Input Data Shift A'!F35*'Shift A Calculation'!$D31/3600,0)</f>
        <v>10.653409090909092</v>
      </c>
      <c r="H31" s="11">
        <f>IFERROR('Input Data Shift A'!G35*'Shift A Calculation'!$D31/3600,0)</f>
        <v>3.5838068181818183</v>
      </c>
      <c r="I31" s="11">
        <f>IFERROR('Input Data Shift A'!H35*'Shift A Calculation'!$D31/3600,0)</f>
        <v>7.1122159090909101</v>
      </c>
      <c r="J31" s="11">
        <f>IFERROR('Input Data Shift A'!I35*'Shift A Calculation'!$D31/3600,0)</f>
        <v>5.2073863636363642</v>
      </c>
      <c r="K31" s="11">
        <f>IFERROR('Input Data Shift A'!J35*'Shift A Calculation'!$D31/3600,0)</f>
        <v>10.713068181818182</v>
      </c>
      <c r="L31" s="11">
        <f>IFERROR('Input Data Shift A'!K35*'Shift A Calculation'!$D31/3600,0)</f>
        <v>0</v>
      </c>
      <c r="M31" s="11">
        <f>IFERROR('Input Data Shift A'!L35*'Shift A Calculation'!$D31/3600,0)</f>
        <v>0</v>
      </c>
      <c r="N31" s="11">
        <f>IFERROR('Input Data Shift A'!M35*'Shift A Calculation'!$D31/3600,0)</f>
        <v>3.65625</v>
      </c>
      <c r="O31" s="11">
        <f>IFERROR('Input Data Shift A'!N35*'Shift A Calculation'!$D31/3600,0)</f>
        <v>3.0681818181818183</v>
      </c>
      <c r="P31" s="11">
        <f>IFERROR('Input Data Shift A'!O35*'Shift A Calculation'!$D31/3600,0)</f>
        <v>0</v>
      </c>
      <c r="Q31" s="11">
        <f>IFERROR('Input Data Shift A'!P35*'Shift A Calculation'!$D31/3600,0)</f>
        <v>10.269886363636365</v>
      </c>
      <c r="R31" s="11">
        <f>IFERROR('Input Data Shift A'!Q35*'Shift A Calculation'!$D31/3600,0)</f>
        <v>7.1676136363636367</v>
      </c>
      <c r="S31" s="11">
        <f>IFERROR('Input Data Shift A'!R35*'Shift A Calculation'!$D31/3600,0)</f>
        <v>0</v>
      </c>
      <c r="T31" s="11">
        <f>IFERROR('Input Data Shift A'!S35*'Shift A Calculation'!$D31/3600,0)</f>
        <v>17.897727272727273</v>
      </c>
      <c r="U31" s="11">
        <f>IFERROR('Input Data Shift A'!T35*'Shift A Calculation'!$D31/3600,0)</f>
        <v>6.140625</v>
      </c>
      <c r="V31" s="11">
        <f>IFERROR('Input Data Shift A'!U35*'Shift A Calculation'!$D31/3600,0)</f>
        <v>3.5625</v>
      </c>
      <c r="W31" s="11">
        <f>IFERROR('Input Data Shift A'!V35*'Shift A Calculation'!$D31/3600,0)</f>
        <v>0</v>
      </c>
      <c r="X31" s="11">
        <f>IFERROR('Input Data Shift A'!W35*'Shift A Calculation'!$D31/3600,0)</f>
        <v>0</v>
      </c>
      <c r="Y31" s="11">
        <f>IFERROR('Input Data Shift A'!X35*'Shift A Calculation'!$D31/3600,0)</f>
        <v>0</v>
      </c>
      <c r="Z31" s="11">
        <f>IFERROR('Input Data Shift A'!Y35*'Shift A Calculation'!$D31/3600,0)</f>
        <v>0</v>
      </c>
      <c r="AA31" s="11">
        <f>IFERROR('Input Data Shift A'!Z35*'Shift A Calculation'!$D31/3600,0)</f>
        <v>0</v>
      </c>
      <c r="AB31" s="11">
        <f>IFERROR('Input Data Shift A'!AA35*'Shift A Calculation'!$D31/3600,0)</f>
        <v>0</v>
      </c>
      <c r="AC31" s="11">
        <f>IFERROR('Input Data Shift A'!AB35*'Shift A Calculation'!$D31/3600,0)</f>
        <v>0</v>
      </c>
      <c r="AD31" s="11">
        <f>IFERROR('Input Data Shift A'!AC35*'Shift A Calculation'!$D31/3600,0)</f>
        <v>0</v>
      </c>
      <c r="AE31" s="11">
        <f>IFERROR('Input Data Shift A'!AD35*'Shift A Calculation'!$D31/3600,0)</f>
        <v>0</v>
      </c>
      <c r="AF31" s="11">
        <f>IFERROR('Input Data Shift A'!AE35*'Shift A Calculation'!$D31/3600,0)</f>
        <v>0</v>
      </c>
      <c r="AG31" s="11">
        <f>IFERROR('Input Data Shift A'!AF35*'Shift A Calculation'!$D31/3600,0)</f>
        <v>0</v>
      </c>
      <c r="AH31" s="11">
        <f>IFERROR('Input Data Shift A'!AG35*'Shift A Calculation'!$D31/3600,0)</f>
        <v>0</v>
      </c>
      <c r="AI31" s="11">
        <f>IFERROR('Input Data Shift A'!AH35*'Shift A Calculation'!$D31/3600,0)</f>
        <v>0</v>
      </c>
      <c r="AJ31" s="11">
        <f t="shared" si="1"/>
        <v>89.032670454545467</v>
      </c>
    </row>
    <row r="32" spans="2:36">
      <c r="B32" s="8">
        <v>30</v>
      </c>
      <c r="C32" s="9" t="str">
        <f>+Kousu!B40</f>
        <v>AE262100-59506G</v>
      </c>
      <c r="D32" s="10">
        <f>+Kousu!S40</f>
        <v>15.340909090909092</v>
      </c>
      <c r="E32" s="11">
        <f>IFERROR('Input Data Shift A'!D36*'Shift A Calculation'!$D32/3600,0)</f>
        <v>0</v>
      </c>
      <c r="F32" s="11">
        <f>IFERROR('Input Data Shift A'!E36*'Shift A Calculation'!$D32/3600,0)</f>
        <v>0</v>
      </c>
      <c r="G32" s="11">
        <f>IFERROR('Input Data Shift A'!F36*'Shift A Calculation'!$D32/3600,0)</f>
        <v>10.227272727272728</v>
      </c>
      <c r="H32" s="11">
        <f>IFERROR('Input Data Shift A'!G36*'Shift A Calculation'!$D32/3600,0)</f>
        <v>2.5568181818181821</v>
      </c>
      <c r="I32" s="11">
        <f>IFERROR('Input Data Shift A'!H36*'Shift A Calculation'!$D32/3600,0)</f>
        <v>2.5568181818181821</v>
      </c>
      <c r="J32" s="11">
        <f>IFERROR('Input Data Shift A'!I36*'Shift A Calculation'!$D32/3600,0)</f>
        <v>7.6704545454545459</v>
      </c>
      <c r="K32" s="11">
        <f>IFERROR('Input Data Shift A'!J36*'Shift A Calculation'!$D32/3600,0)</f>
        <v>0</v>
      </c>
      <c r="L32" s="11">
        <f>IFERROR('Input Data Shift A'!K36*'Shift A Calculation'!$D32/3600,0)</f>
        <v>0</v>
      </c>
      <c r="M32" s="11">
        <f>IFERROR('Input Data Shift A'!L36*'Shift A Calculation'!$D32/3600,0)</f>
        <v>0</v>
      </c>
      <c r="N32" s="11">
        <f>IFERROR('Input Data Shift A'!M36*'Shift A Calculation'!$D32/3600,0)</f>
        <v>0</v>
      </c>
      <c r="O32" s="11">
        <f>IFERROR('Input Data Shift A'!N36*'Shift A Calculation'!$D32/3600,0)</f>
        <v>5.1136363636363642</v>
      </c>
      <c r="P32" s="11">
        <f>IFERROR('Input Data Shift A'!O36*'Shift A Calculation'!$D32/3600,0)</f>
        <v>0</v>
      </c>
      <c r="Q32" s="11">
        <f>IFERROR('Input Data Shift A'!P36*'Shift A Calculation'!$D32/3600,0)</f>
        <v>2.5568181818181821</v>
      </c>
      <c r="R32" s="11">
        <f>IFERROR('Input Data Shift A'!Q36*'Shift A Calculation'!$D32/3600,0)</f>
        <v>0</v>
      </c>
      <c r="S32" s="11">
        <f>IFERROR('Input Data Shift A'!R36*'Shift A Calculation'!$D32/3600,0)</f>
        <v>0</v>
      </c>
      <c r="T32" s="11">
        <f>IFERROR('Input Data Shift A'!S36*'Shift A Calculation'!$D32/3600,0)</f>
        <v>0</v>
      </c>
      <c r="U32" s="11">
        <f>IFERROR('Input Data Shift A'!T36*'Shift A Calculation'!$D32/3600,0)</f>
        <v>0</v>
      </c>
      <c r="V32" s="11">
        <f>IFERROR('Input Data Shift A'!U36*'Shift A Calculation'!$D32/3600,0)</f>
        <v>0</v>
      </c>
      <c r="W32" s="11">
        <f>IFERROR('Input Data Shift A'!V36*'Shift A Calculation'!$D32/3600,0)</f>
        <v>0</v>
      </c>
      <c r="X32" s="11">
        <f>IFERROR('Input Data Shift A'!W36*'Shift A Calculation'!$D32/3600,0)</f>
        <v>0</v>
      </c>
      <c r="Y32" s="11">
        <f>IFERROR('Input Data Shift A'!X36*'Shift A Calculation'!$D32/3600,0)</f>
        <v>0</v>
      </c>
      <c r="Z32" s="11">
        <f>IFERROR('Input Data Shift A'!Y36*'Shift A Calculation'!$D32/3600,0)</f>
        <v>0</v>
      </c>
      <c r="AA32" s="11">
        <f>IFERROR('Input Data Shift A'!Z36*'Shift A Calculation'!$D32/3600,0)</f>
        <v>0</v>
      </c>
      <c r="AB32" s="11">
        <f>IFERROR('Input Data Shift A'!AA36*'Shift A Calculation'!$D32/3600,0)</f>
        <v>0</v>
      </c>
      <c r="AC32" s="11">
        <f>IFERROR('Input Data Shift A'!AB36*'Shift A Calculation'!$D32/3600,0)</f>
        <v>0</v>
      </c>
      <c r="AD32" s="11">
        <f>IFERROR('Input Data Shift A'!AC36*'Shift A Calculation'!$D32/3600,0)</f>
        <v>0</v>
      </c>
      <c r="AE32" s="11">
        <f>IFERROR('Input Data Shift A'!AD36*'Shift A Calculation'!$D32/3600,0)</f>
        <v>0</v>
      </c>
      <c r="AF32" s="11">
        <f>IFERROR('Input Data Shift A'!AE36*'Shift A Calculation'!$D32/3600,0)</f>
        <v>0</v>
      </c>
      <c r="AG32" s="11">
        <f>IFERROR('Input Data Shift A'!AF36*'Shift A Calculation'!$D32/3600,0)</f>
        <v>0</v>
      </c>
      <c r="AH32" s="11">
        <f>IFERROR('Input Data Shift A'!AG36*'Shift A Calculation'!$D32/3600,0)</f>
        <v>0</v>
      </c>
      <c r="AI32" s="11">
        <f>IFERROR('Input Data Shift A'!AH36*'Shift A Calculation'!$D32/3600,0)</f>
        <v>0</v>
      </c>
      <c r="AJ32" s="11">
        <f t="shared" si="1"/>
        <v>30.681818181818183</v>
      </c>
    </row>
    <row r="33" spans="2:36">
      <c r="B33" s="8">
        <v>31</v>
      </c>
      <c r="C33" s="9" t="str">
        <f>+Kousu!B41</f>
        <v>AE262100-59506W</v>
      </c>
      <c r="D33" s="10">
        <f>+Kousu!S41</f>
        <v>15.340909090909092</v>
      </c>
      <c r="E33" s="11">
        <f>IFERROR('Input Data Shift A'!D37*'Shift A Calculation'!$D33/3600,0)</f>
        <v>0</v>
      </c>
      <c r="F33" s="11">
        <f>IFERROR('Input Data Shift A'!E37*'Shift A Calculation'!$D33/3600,0)</f>
        <v>0</v>
      </c>
      <c r="G33" s="11">
        <f>IFERROR('Input Data Shift A'!F37*'Shift A Calculation'!$D33/3600,0)</f>
        <v>3.0681818181818183</v>
      </c>
      <c r="H33" s="11">
        <f>IFERROR('Input Data Shift A'!G37*'Shift A Calculation'!$D33/3600,0)</f>
        <v>5.4034090909090908</v>
      </c>
      <c r="I33" s="11">
        <f>IFERROR('Input Data Shift A'!H37*'Shift A Calculation'!$D33/3600,0)</f>
        <v>6.1363636363636367</v>
      </c>
      <c r="J33" s="11">
        <f>IFERROR('Input Data Shift A'!I37*'Shift A Calculation'!$D33/3600,0)</f>
        <v>0</v>
      </c>
      <c r="K33" s="11">
        <f>IFERROR('Input Data Shift A'!J37*'Shift A Calculation'!$D33/3600,0)</f>
        <v>0</v>
      </c>
      <c r="L33" s="11">
        <f>IFERROR('Input Data Shift A'!K37*'Shift A Calculation'!$D33/3600,0)</f>
        <v>0</v>
      </c>
      <c r="M33" s="11">
        <f>IFERROR('Input Data Shift A'!L37*'Shift A Calculation'!$D33/3600,0)</f>
        <v>0</v>
      </c>
      <c r="N33" s="11">
        <f>IFERROR('Input Data Shift A'!M37*'Shift A Calculation'!$D33/3600,0)</f>
        <v>0</v>
      </c>
      <c r="O33" s="11">
        <f>IFERROR('Input Data Shift A'!N37*'Shift A Calculation'!$D33/3600,0)</f>
        <v>0.6178977272727274</v>
      </c>
      <c r="P33" s="11">
        <f>IFERROR('Input Data Shift A'!O37*'Shift A Calculation'!$D33/3600,0)</f>
        <v>0</v>
      </c>
      <c r="Q33" s="11">
        <f>IFERROR('Input Data Shift A'!P37*'Shift A Calculation'!$D33/3600,0)</f>
        <v>6.1363636363636367</v>
      </c>
      <c r="R33" s="11">
        <f>IFERROR('Input Data Shift A'!Q37*'Shift A Calculation'!$D33/3600,0)</f>
        <v>0</v>
      </c>
      <c r="S33" s="11">
        <f>IFERROR('Input Data Shift A'!R37*'Shift A Calculation'!$D33/3600,0)</f>
        <v>0</v>
      </c>
      <c r="T33" s="11">
        <f>IFERROR('Input Data Shift A'!S37*'Shift A Calculation'!$D33/3600,0)</f>
        <v>0</v>
      </c>
      <c r="U33" s="11">
        <f>IFERROR('Input Data Shift A'!T37*'Shift A Calculation'!$D33/3600,0)</f>
        <v>0</v>
      </c>
      <c r="V33" s="11">
        <f>IFERROR('Input Data Shift A'!U37*'Shift A Calculation'!$D33/3600,0)</f>
        <v>0</v>
      </c>
      <c r="W33" s="11">
        <f>IFERROR('Input Data Shift A'!V37*'Shift A Calculation'!$D33/3600,0)</f>
        <v>0</v>
      </c>
      <c r="X33" s="11">
        <f>IFERROR('Input Data Shift A'!W37*'Shift A Calculation'!$D33/3600,0)</f>
        <v>0</v>
      </c>
      <c r="Y33" s="11">
        <f>IFERROR('Input Data Shift A'!X37*'Shift A Calculation'!$D33/3600,0)</f>
        <v>0</v>
      </c>
      <c r="Z33" s="11">
        <f>IFERROR('Input Data Shift A'!Y37*'Shift A Calculation'!$D33/3600,0)</f>
        <v>0</v>
      </c>
      <c r="AA33" s="11">
        <f>IFERROR('Input Data Shift A'!Z37*'Shift A Calculation'!$D33/3600,0)</f>
        <v>0</v>
      </c>
      <c r="AB33" s="11">
        <f>IFERROR('Input Data Shift A'!AA37*'Shift A Calculation'!$D33/3600,0)</f>
        <v>0</v>
      </c>
      <c r="AC33" s="11">
        <f>IFERROR('Input Data Shift A'!AB37*'Shift A Calculation'!$D33/3600,0)</f>
        <v>0</v>
      </c>
      <c r="AD33" s="11">
        <f>IFERROR('Input Data Shift A'!AC37*'Shift A Calculation'!$D33/3600,0)</f>
        <v>0</v>
      </c>
      <c r="AE33" s="11">
        <f>IFERROR('Input Data Shift A'!AD37*'Shift A Calculation'!$D33/3600,0)</f>
        <v>0</v>
      </c>
      <c r="AF33" s="11">
        <f>IFERROR('Input Data Shift A'!AE37*'Shift A Calculation'!$D33/3600,0)</f>
        <v>0</v>
      </c>
      <c r="AG33" s="11">
        <f>IFERROR('Input Data Shift A'!AF37*'Shift A Calculation'!$D33/3600,0)</f>
        <v>0</v>
      </c>
      <c r="AH33" s="11">
        <f>IFERROR('Input Data Shift A'!AG37*'Shift A Calculation'!$D33/3600,0)</f>
        <v>0</v>
      </c>
      <c r="AI33" s="11">
        <f>IFERROR('Input Data Shift A'!AH37*'Shift A Calculation'!$D33/3600,0)</f>
        <v>0</v>
      </c>
      <c r="AJ33" s="11">
        <f t="shared" si="1"/>
        <v>21.36221590909091</v>
      </c>
    </row>
    <row r="34" spans="2:36">
      <c r="B34" s="8">
        <v>32</v>
      </c>
      <c r="C34" s="9" t="str">
        <f>+Kousu!B42</f>
        <v>AE262100-60400S</v>
      </c>
      <c r="D34" s="10">
        <f>+Kousu!S42</f>
        <v>15.340909090909092</v>
      </c>
      <c r="E34" s="11">
        <f>IFERROR('Input Data Shift A'!D38*'Shift A Calculation'!$D34/3600,0)</f>
        <v>0</v>
      </c>
      <c r="F34" s="11">
        <f>IFERROR('Input Data Shift A'!E38*'Shift A Calculation'!$D34/3600,0)</f>
        <v>0</v>
      </c>
      <c r="G34" s="11">
        <f>IFERROR('Input Data Shift A'!F38*'Shift A Calculation'!$D34/3600,0)</f>
        <v>0</v>
      </c>
      <c r="H34" s="11">
        <f>IFERROR('Input Data Shift A'!G38*'Shift A Calculation'!$D34/3600,0)</f>
        <v>0</v>
      </c>
      <c r="I34" s="11">
        <f>IFERROR('Input Data Shift A'!H38*'Shift A Calculation'!$D34/3600,0)</f>
        <v>0.71590909090909094</v>
      </c>
      <c r="J34" s="11">
        <f>IFERROR('Input Data Shift A'!I38*'Shift A Calculation'!$D34/3600,0)</f>
        <v>1.7386363636363635</v>
      </c>
      <c r="K34" s="11">
        <f>IFERROR('Input Data Shift A'!J38*'Shift A Calculation'!$D34/3600,0)</f>
        <v>2.5525568181818183</v>
      </c>
      <c r="L34" s="11">
        <f>IFERROR('Input Data Shift A'!K38*'Shift A Calculation'!$D34/3600,0)</f>
        <v>0</v>
      </c>
      <c r="M34" s="11">
        <f>IFERROR('Input Data Shift A'!L38*'Shift A Calculation'!$D34/3600,0)</f>
        <v>0</v>
      </c>
      <c r="N34" s="11">
        <f>IFERROR('Input Data Shift A'!M38*'Shift A Calculation'!$D34/3600,0)</f>
        <v>0</v>
      </c>
      <c r="O34" s="11">
        <f>IFERROR('Input Data Shift A'!N38*'Shift A Calculation'!$D34/3600,0)</f>
        <v>0</v>
      </c>
      <c r="P34" s="11">
        <f>IFERROR('Input Data Shift A'!O38*'Shift A Calculation'!$D34/3600,0)</f>
        <v>0</v>
      </c>
      <c r="Q34" s="11">
        <f>IFERROR('Input Data Shift A'!P38*'Shift A Calculation'!$D34/3600,0)</f>
        <v>0</v>
      </c>
      <c r="R34" s="11">
        <f>IFERROR('Input Data Shift A'!Q38*'Shift A Calculation'!$D34/3600,0)</f>
        <v>0</v>
      </c>
      <c r="S34" s="11">
        <f>IFERROR('Input Data Shift A'!R38*'Shift A Calculation'!$D34/3600,0)</f>
        <v>0</v>
      </c>
      <c r="T34" s="11">
        <f>IFERROR('Input Data Shift A'!S38*'Shift A Calculation'!$D34/3600,0)</f>
        <v>0</v>
      </c>
      <c r="U34" s="11">
        <f>IFERROR('Input Data Shift A'!T38*'Shift A Calculation'!$D34/3600,0)</f>
        <v>0</v>
      </c>
      <c r="V34" s="11">
        <f>IFERROR('Input Data Shift A'!U38*'Shift A Calculation'!$D34/3600,0)</f>
        <v>0</v>
      </c>
      <c r="W34" s="11">
        <f>IFERROR('Input Data Shift A'!V38*'Shift A Calculation'!$D34/3600,0)</f>
        <v>0</v>
      </c>
      <c r="X34" s="11">
        <f>IFERROR('Input Data Shift A'!W38*'Shift A Calculation'!$D34/3600,0)</f>
        <v>0</v>
      </c>
      <c r="Y34" s="11">
        <f>IFERROR('Input Data Shift A'!X38*'Shift A Calculation'!$D34/3600,0)</f>
        <v>0</v>
      </c>
      <c r="Z34" s="11">
        <f>IFERROR('Input Data Shift A'!Y38*'Shift A Calculation'!$D34/3600,0)</f>
        <v>0</v>
      </c>
      <c r="AA34" s="11">
        <f>IFERROR('Input Data Shift A'!Z38*'Shift A Calculation'!$D34/3600,0)</f>
        <v>0</v>
      </c>
      <c r="AB34" s="11">
        <f>IFERROR('Input Data Shift A'!AA38*'Shift A Calculation'!$D34/3600,0)</f>
        <v>0</v>
      </c>
      <c r="AC34" s="11">
        <f>IFERROR('Input Data Shift A'!AB38*'Shift A Calculation'!$D34/3600,0)</f>
        <v>0</v>
      </c>
      <c r="AD34" s="11">
        <f>IFERROR('Input Data Shift A'!AC38*'Shift A Calculation'!$D34/3600,0)</f>
        <v>0</v>
      </c>
      <c r="AE34" s="11">
        <f>IFERROR('Input Data Shift A'!AD38*'Shift A Calculation'!$D34/3600,0)</f>
        <v>0</v>
      </c>
      <c r="AF34" s="11">
        <f>IFERROR('Input Data Shift A'!AE38*'Shift A Calculation'!$D34/3600,0)</f>
        <v>0</v>
      </c>
      <c r="AG34" s="11">
        <f>IFERROR('Input Data Shift A'!AF38*'Shift A Calculation'!$D34/3600,0)</f>
        <v>0</v>
      </c>
      <c r="AH34" s="11">
        <f>IFERROR('Input Data Shift A'!AG38*'Shift A Calculation'!$D34/3600,0)</f>
        <v>0</v>
      </c>
      <c r="AI34" s="11">
        <f>IFERROR('Input Data Shift A'!AH38*'Shift A Calculation'!$D34/3600,0)</f>
        <v>0</v>
      </c>
      <c r="AJ34" s="11">
        <f t="shared" si="1"/>
        <v>5.0071022727272734</v>
      </c>
    </row>
    <row r="35" spans="2:36">
      <c r="B35" s="8">
        <v>33</v>
      </c>
      <c r="C35" s="9" t="str">
        <f>+Kousu!B43</f>
        <v>AE262100-60406G</v>
      </c>
      <c r="D35" s="10">
        <f>+Kousu!S43</f>
        <v>15.340909090909092</v>
      </c>
      <c r="E35" s="11">
        <f>IFERROR('Input Data Shift A'!D39*'Shift A Calculation'!$D35/3600,0)</f>
        <v>0</v>
      </c>
      <c r="F35" s="11">
        <f>IFERROR('Input Data Shift A'!E39*'Shift A Calculation'!$D35/3600,0)</f>
        <v>0</v>
      </c>
      <c r="G35" s="11">
        <f>IFERROR('Input Data Shift A'!F39*'Shift A Calculation'!$D35/3600,0)</f>
        <v>0</v>
      </c>
      <c r="H35" s="11">
        <f>IFERROR('Input Data Shift A'!G39*'Shift A Calculation'!$D35/3600,0)</f>
        <v>0</v>
      </c>
      <c r="I35" s="11">
        <f>IFERROR('Input Data Shift A'!H39*'Shift A Calculation'!$D35/3600,0)</f>
        <v>0</v>
      </c>
      <c r="J35" s="11">
        <f>IFERROR('Input Data Shift A'!I39*'Shift A Calculation'!$D35/3600,0)</f>
        <v>0</v>
      </c>
      <c r="K35" s="11">
        <f>IFERROR('Input Data Shift A'!J39*'Shift A Calculation'!$D35/3600,0)</f>
        <v>0</v>
      </c>
      <c r="L35" s="11">
        <f>IFERROR('Input Data Shift A'!K39*'Shift A Calculation'!$D35/3600,0)</f>
        <v>0</v>
      </c>
      <c r="M35" s="11">
        <f>IFERROR('Input Data Shift A'!L39*'Shift A Calculation'!$D35/3600,0)</f>
        <v>0</v>
      </c>
      <c r="N35" s="11">
        <f>IFERROR('Input Data Shift A'!M39*'Shift A Calculation'!$D35/3600,0)</f>
        <v>0</v>
      </c>
      <c r="O35" s="11">
        <f>IFERROR('Input Data Shift A'!N39*'Shift A Calculation'!$D35/3600,0)</f>
        <v>0</v>
      </c>
      <c r="P35" s="11">
        <f>IFERROR('Input Data Shift A'!O39*'Shift A Calculation'!$D35/3600,0)</f>
        <v>0</v>
      </c>
      <c r="Q35" s="11">
        <f>IFERROR('Input Data Shift A'!P39*'Shift A Calculation'!$D35/3600,0)</f>
        <v>0</v>
      </c>
      <c r="R35" s="11">
        <f>IFERROR('Input Data Shift A'!Q39*'Shift A Calculation'!$D35/3600,0)</f>
        <v>0</v>
      </c>
      <c r="S35" s="11">
        <f>IFERROR('Input Data Shift A'!R39*'Shift A Calculation'!$D35/3600,0)</f>
        <v>0</v>
      </c>
      <c r="T35" s="11">
        <f>IFERROR('Input Data Shift A'!S39*'Shift A Calculation'!$D35/3600,0)</f>
        <v>0</v>
      </c>
      <c r="U35" s="11">
        <f>IFERROR('Input Data Shift A'!T39*'Shift A Calculation'!$D35/3600,0)</f>
        <v>0</v>
      </c>
      <c r="V35" s="11">
        <f>IFERROR('Input Data Shift A'!U39*'Shift A Calculation'!$D35/3600,0)</f>
        <v>0</v>
      </c>
      <c r="W35" s="11">
        <f>IFERROR('Input Data Shift A'!V39*'Shift A Calculation'!$D35/3600,0)</f>
        <v>0</v>
      </c>
      <c r="X35" s="11">
        <f>IFERROR('Input Data Shift A'!W39*'Shift A Calculation'!$D35/3600,0)</f>
        <v>0</v>
      </c>
      <c r="Y35" s="11">
        <f>IFERROR('Input Data Shift A'!X39*'Shift A Calculation'!$D35/3600,0)</f>
        <v>0</v>
      </c>
      <c r="Z35" s="11">
        <f>IFERROR('Input Data Shift A'!Y39*'Shift A Calculation'!$D35/3600,0)</f>
        <v>0</v>
      </c>
      <c r="AA35" s="11">
        <f>IFERROR('Input Data Shift A'!Z39*'Shift A Calculation'!$D35/3600,0)</f>
        <v>0</v>
      </c>
      <c r="AB35" s="11">
        <f>IFERROR('Input Data Shift A'!AA39*'Shift A Calculation'!$D35/3600,0)</f>
        <v>0</v>
      </c>
      <c r="AC35" s="11">
        <f>IFERROR('Input Data Shift A'!AB39*'Shift A Calculation'!$D35/3600,0)</f>
        <v>0</v>
      </c>
      <c r="AD35" s="11">
        <f>IFERROR('Input Data Shift A'!AC39*'Shift A Calculation'!$D35/3600,0)</f>
        <v>0</v>
      </c>
      <c r="AE35" s="11">
        <f>IFERROR('Input Data Shift A'!AD39*'Shift A Calculation'!$D35/3600,0)</f>
        <v>0</v>
      </c>
      <c r="AF35" s="11">
        <f>IFERROR('Input Data Shift A'!AE39*'Shift A Calculation'!$D35/3600,0)</f>
        <v>0</v>
      </c>
      <c r="AG35" s="11">
        <f>IFERROR('Input Data Shift A'!AF39*'Shift A Calculation'!$D35/3600,0)</f>
        <v>0</v>
      </c>
      <c r="AH35" s="11">
        <f>IFERROR('Input Data Shift A'!AG39*'Shift A Calculation'!$D35/3600,0)</f>
        <v>0</v>
      </c>
      <c r="AI35" s="11">
        <f>IFERROR('Input Data Shift A'!AH39*'Shift A Calculation'!$D35/3600,0)</f>
        <v>0</v>
      </c>
      <c r="AJ35" s="11">
        <f t="shared" si="1"/>
        <v>0</v>
      </c>
    </row>
    <row r="36" spans="2:36">
      <c r="B36" s="8">
        <v>34</v>
      </c>
      <c r="C36" s="9" t="str">
        <f>+Kousu!B44</f>
        <v>AE262100-60406M</v>
      </c>
      <c r="D36" s="10">
        <f>+Kousu!S44</f>
        <v>15.340909090909092</v>
      </c>
      <c r="E36" s="11">
        <f>IFERROR('Input Data Shift A'!D40*'Shift A Calculation'!$D36/3600,0)</f>
        <v>0</v>
      </c>
      <c r="F36" s="11">
        <f>IFERROR('Input Data Shift A'!E40*'Shift A Calculation'!$D36/3600,0)</f>
        <v>0</v>
      </c>
      <c r="G36" s="11">
        <f>IFERROR('Input Data Shift A'!F40*'Shift A Calculation'!$D36/3600,0)</f>
        <v>0</v>
      </c>
      <c r="H36" s="11">
        <f>IFERROR('Input Data Shift A'!G40*'Shift A Calculation'!$D36/3600,0)</f>
        <v>0</v>
      </c>
      <c r="I36" s="11">
        <f>IFERROR('Input Data Shift A'!H40*'Shift A Calculation'!$D36/3600,0)</f>
        <v>0</v>
      </c>
      <c r="J36" s="11">
        <f>IFERROR('Input Data Shift A'!I40*'Shift A Calculation'!$D36/3600,0)</f>
        <v>0</v>
      </c>
      <c r="K36" s="11">
        <f>IFERROR('Input Data Shift A'!J40*'Shift A Calculation'!$D36/3600,0)</f>
        <v>0</v>
      </c>
      <c r="L36" s="11">
        <f>IFERROR('Input Data Shift A'!K40*'Shift A Calculation'!$D36/3600,0)</f>
        <v>0</v>
      </c>
      <c r="M36" s="11">
        <f>IFERROR('Input Data Shift A'!L40*'Shift A Calculation'!$D36/3600,0)</f>
        <v>0</v>
      </c>
      <c r="N36" s="11">
        <f>IFERROR('Input Data Shift A'!M40*'Shift A Calculation'!$D36/3600,0)</f>
        <v>0</v>
      </c>
      <c r="O36" s="11">
        <f>IFERROR('Input Data Shift A'!N40*'Shift A Calculation'!$D36/3600,0)</f>
        <v>0</v>
      </c>
      <c r="P36" s="11">
        <f>IFERROR('Input Data Shift A'!O40*'Shift A Calculation'!$D36/3600,0)</f>
        <v>0</v>
      </c>
      <c r="Q36" s="11">
        <f>IFERROR('Input Data Shift A'!P40*'Shift A Calculation'!$D36/3600,0)</f>
        <v>0</v>
      </c>
      <c r="R36" s="11">
        <f>IFERROR('Input Data Shift A'!Q40*'Shift A Calculation'!$D36/3600,0)</f>
        <v>0</v>
      </c>
      <c r="S36" s="11">
        <f>IFERROR('Input Data Shift A'!R40*'Shift A Calculation'!$D36/3600,0)</f>
        <v>0</v>
      </c>
      <c r="T36" s="11">
        <f>IFERROR('Input Data Shift A'!S40*'Shift A Calculation'!$D36/3600,0)</f>
        <v>0</v>
      </c>
      <c r="U36" s="11">
        <f>IFERROR('Input Data Shift A'!T40*'Shift A Calculation'!$D36/3600,0)</f>
        <v>0</v>
      </c>
      <c r="V36" s="11">
        <f>IFERROR('Input Data Shift A'!U40*'Shift A Calculation'!$D36/3600,0)</f>
        <v>0</v>
      </c>
      <c r="W36" s="11">
        <f>IFERROR('Input Data Shift A'!V40*'Shift A Calculation'!$D36/3600,0)</f>
        <v>0</v>
      </c>
      <c r="X36" s="11">
        <f>IFERROR('Input Data Shift A'!W40*'Shift A Calculation'!$D36/3600,0)</f>
        <v>0</v>
      </c>
      <c r="Y36" s="11">
        <f>IFERROR('Input Data Shift A'!X40*'Shift A Calculation'!$D36/3600,0)</f>
        <v>0</v>
      </c>
      <c r="Z36" s="11">
        <f>IFERROR('Input Data Shift A'!Y40*'Shift A Calculation'!$D36/3600,0)</f>
        <v>0</v>
      </c>
      <c r="AA36" s="11">
        <f>IFERROR('Input Data Shift A'!Z40*'Shift A Calculation'!$D36/3600,0)</f>
        <v>0</v>
      </c>
      <c r="AB36" s="11">
        <f>IFERROR('Input Data Shift A'!AA40*'Shift A Calculation'!$D36/3600,0)</f>
        <v>0</v>
      </c>
      <c r="AC36" s="11">
        <f>IFERROR('Input Data Shift A'!AB40*'Shift A Calculation'!$D36/3600,0)</f>
        <v>0</v>
      </c>
      <c r="AD36" s="11">
        <f>IFERROR('Input Data Shift A'!AC40*'Shift A Calculation'!$D36/3600,0)</f>
        <v>0</v>
      </c>
      <c r="AE36" s="11">
        <f>IFERROR('Input Data Shift A'!AD40*'Shift A Calculation'!$D36/3600,0)</f>
        <v>0</v>
      </c>
      <c r="AF36" s="11">
        <f>IFERROR('Input Data Shift A'!AE40*'Shift A Calculation'!$D36/3600,0)</f>
        <v>0</v>
      </c>
      <c r="AG36" s="11">
        <f>IFERROR('Input Data Shift A'!AF40*'Shift A Calculation'!$D36/3600,0)</f>
        <v>0</v>
      </c>
      <c r="AH36" s="11">
        <f>IFERROR('Input Data Shift A'!AG40*'Shift A Calculation'!$D36/3600,0)</f>
        <v>0</v>
      </c>
      <c r="AI36" s="11">
        <f>IFERROR('Input Data Shift A'!AH40*'Shift A Calculation'!$D36/3600,0)</f>
        <v>0</v>
      </c>
      <c r="AJ36" s="11">
        <f t="shared" si="1"/>
        <v>0</v>
      </c>
    </row>
    <row r="37" spans="2:36">
      <c r="B37" s="8">
        <v>35</v>
      </c>
      <c r="C37" s="9" t="str">
        <f>+Kousu!B45</f>
        <v>AE262100-60500G</v>
      </c>
      <c r="D37" s="10">
        <f>+Kousu!S45</f>
        <v>15.340909090909092</v>
      </c>
      <c r="E37" s="11">
        <f>IFERROR('Input Data Shift A'!D41*'Shift A Calculation'!$D37/3600,0)</f>
        <v>0</v>
      </c>
      <c r="F37" s="11">
        <f>IFERROR('Input Data Shift A'!E41*'Shift A Calculation'!$D37/3600,0)</f>
        <v>0</v>
      </c>
      <c r="G37" s="11">
        <f>IFERROR('Input Data Shift A'!F41*'Shift A Calculation'!$D37/3600,0)</f>
        <v>0</v>
      </c>
      <c r="H37" s="11">
        <f>IFERROR('Input Data Shift A'!G41*'Shift A Calculation'!$D37/3600,0)</f>
        <v>0</v>
      </c>
      <c r="I37" s="11">
        <f>IFERROR('Input Data Shift A'!H41*'Shift A Calculation'!$D37/3600,0)</f>
        <v>0</v>
      </c>
      <c r="J37" s="11">
        <f>IFERROR('Input Data Shift A'!I41*'Shift A Calculation'!$D37/3600,0)</f>
        <v>0</v>
      </c>
      <c r="K37" s="11">
        <f>IFERROR('Input Data Shift A'!J41*'Shift A Calculation'!$D37/3600,0)</f>
        <v>0</v>
      </c>
      <c r="L37" s="11">
        <f>IFERROR('Input Data Shift A'!K41*'Shift A Calculation'!$D37/3600,0)</f>
        <v>0</v>
      </c>
      <c r="M37" s="11">
        <f>IFERROR('Input Data Shift A'!L41*'Shift A Calculation'!$D37/3600,0)</f>
        <v>0</v>
      </c>
      <c r="N37" s="11">
        <f>IFERROR('Input Data Shift A'!M41*'Shift A Calculation'!$D37/3600,0)</f>
        <v>0</v>
      </c>
      <c r="O37" s="11">
        <f>IFERROR('Input Data Shift A'!N41*'Shift A Calculation'!$D37/3600,0)</f>
        <v>0</v>
      </c>
      <c r="P37" s="11">
        <f>IFERROR('Input Data Shift A'!O41*'Shift A Calculation'!$D37/3600,0)</f>
        <v>0</v>
      </c>
      <c r="Q37" s="11">
        <f>IFERROR('Input Data Shift A'!P41*'Shift A Calculation'!$D37/3600,0)</f>
        <v>0</v>
      </c>
      <c r="R37" s="11">
        <f>IFERROR('Input Data Shift A'!Q41*'Shift A Calculation'!$D37/3600,0)</f>
        <v>0</v>
      </c>
      <c r="S37" s="11">
        <f>IFERROR('Input Data Shift A'!R41*'Shift A Calculation'!$D37/3600,0)</f>
        <v>0</v>
      </c>
      <c r="T37" s="11">
        <f>IFERROR('Input Data Shift A'!S41*'Shift A Calculation'!$D37/3600,0)</f>
        <v>0</v>
      </c>
      <c r="U37" s="11">
        <f>IFERROR('Input Data Shift A'!T41*'Shift A Calculation'!$D37/3600,0)</f>
        <v>0</v>
      </c>
      <c r="V37" s="11">
        <f>IFERROR('Input Data Shift A'!U41*'Shift A Calculation'!$D37/3600,0)</f>
        <v>0</v>
      </c>
      <c r="W37" s="11">
        <f>IFERROR('Input Data Shift A'!V41*'Shift A Calculation'!$D37/3600,0)</f>
        <v>0</v>
      </c>
      <c r="X37" s="11">
        <f>IFERROR('Input Data Shift A'!W41*'Shift A Calculation'!$D37/3600,0)</f>
        <v>0</v>
      </c>
      <c r="Y37" s="11">
        <f>IFERROR('Input Data Shift A'!X41*'Shift A Calculation'!$D37/3600,0)</f>
        <v>0</v>
      </c>
      <c r="Z37" s="11">
        <f>IFERROR('Input Data Shift A'!Y41*'Shift A Calculation'!$D37/3600,0)</f>
        <v>0</v>
      </c>
      <c r="AA37" s="11">
        <f>IFERROR('Input Data Shift A'!Z41*'Shift A Calculation'!$D37/3600,0)</f>
        <v>0</v>
      </c>
      <c r="AB37" s="11">
        <f>IFERROR('Input Data Shift A'!AA41*'Shift A Calculation'!$D37/3600,0)</f>
        <v>0</v>
      </c>
      <c r="AC37" s="11">
        <f>IFERROR('Input Data Shift A'!AB41*'Shift A Calculation'!$D37/3600,0)</f>
        <v>0</v>
      </c>
      <c r="AD37" s="11">
        <f>IFERROR('Input Data Shift A'!AC41*'Shift A Calculation'!$D37/3600,0)</f>
        <v>0</v>
      </c>
      <c r="AE37" s="11">
        <f>IFERROR('Input Data Shift A'!AD41*'Shift A Calculation'!$D37/3600,0)</f>
        <v>0</v>
      </c>
      <c r="AF37" s="11">
        <f>IFERROR('Input Data Shift A'!AE41*'Shift A Calculation'!$D37/3600,0)</f>
        <v>0</v>
      </c>
      <c r="AG37" s="11">
        <f>IFERROR('Input Data Shift A'!AF41*'Shift A Calculation'!$D37/3600,0)</f>
        <v>0</v>
      </c>
      <c r="AH37" s="11">
        <f>IFERROR('Input Data Shift A'!AG41*'Shift A Calculation'!$D37/3600,0)</f>
        <v>0</v>
      </c>
      <c r="AI37" s="11">
        <f>IFERROR('Input Data Shift A'!AH41*'Shift A Calculation'!$D37/3600,0)</f>
        <v>0</v>
      </c>
      <c r="AJ37" s="11">
        <f t="shared" si="1"/>
        <v>0</v>
      </c>
    </row>
    <row r="38" spans="2:36">
      <c r="B38" s="8">
        <v>36</v>
      </c>
      <c r="C38" s="9" t="str">
        <f>+Kousu!B46</f>
        <v>AE262100-60500S</v>
      </c>
      <c r="D38" s="10">
        <f>+Kousu!S46</f>
        <v>15.340909090909092</v>
      </c>
      <c r="E38" s="11">
        <f>IFERROR('Input Data Shift A'!D42*'Shift A Calculation'!$D38/3600,0)</f>
        <v>4.1761363636363642</v>
      </c>
      <c r="F38" s="11">
        <f>IFERROR('Input Data Shift A'!E42*'Shift A Calculation'!$D38/3600,0)</f>
        <v>0</v>
      </c>
      <c r="G38" s="11">
        <f>IFERROR('Input Data Shift A'!F42*'Shift A Calculation'!$D38/3600,0)</f>
        <v>0</v>
      </c>
      <c r="H38" s="11">
        <f>IFERROR('Input Data Shift A'!G42*'Shift A Calculation'!$D38/3600,0)</f>
        <v>0</v>
      </c>
      <c r="I38" s="11">
        <f>IFERROR('Input Data Shift A'!H42*'Shift A Calculation'!$D38/3600,0)</f>
        <v>0.84801136363636376</v>
      </c>
      <c r="J38" s="11">
        <f>IFERROR('Input Data Shift A'!I42*'Shift A Calculation'!$D38/3600,0)</f>
        <v>0</v>
      </c>
      <c r="K38" s="11">
        <f>IFERROR('Input Data Shift A'!J42*'Shift A Calculation'!$D38/3600,0)</f>
        <v>3.0809659090909096</v>
      </c>
      <c r="L38" s="11">
        <f>IFERROR('Input Data Shift A'!K42*'Shift A Calculation'!$D38/3600,0)</f>
        <v>0</v>
      </c>
      <c r="M38" s="11">
        <f>IFERROR('Input Data Shift A'!L42*'Shift A Calculation'!$D38/3600,0)</f>
        <v>0</v>
      </c>
      <c r="N38" s="11">
        <f>IFERROR('Input Data Shift A'!M42*'Shift A Calculation'!$D38/3600,0)</f>
        <v>0</v>
      </c>
      <c r="O38" s="11">
        <f>IFERROR('Input Data Shift A'!N42*'Shift A Calculation'!$D38/3600,0)</f>
        <v>0</v>
      </c>
      <c r="P38" s="11">
        <f>IFERROR('Input Data Shift A'!O42*'Shift A Calculation'!$D38/3600,0)</f>
        <v>0</v>
      </c>
      <c r="Q38" s="11">
        <f>IFERROR('Input Data Shift A'!P42*'Shift A Calculation'!$D38/3600,0)</f>
        <v>0</v>
      </c>
      <c r="R38" s="11">
        <f>IFERROR('Input Data Shift A'!Q42*'Shift A Calculation'!$D38/3600,0)</f>
        <v>0</v>
      </c>
      <c r="S38" s="11">
        <f>IFERROR('Input Data Shift A'!R42*'Shift A Calculation'!$D38/3600,0)</f>
        <v>0</v>
      </c>
      <c r="T38" s="11">
        <f>IFERROR('Input Data Shift A'!S42*'Shift A Calculation'!$D38/3600,0)</f>
        <v>0</v>
      </c>
      <c r="U38" s="11">
        <f>IFERROR('Input Data Shift A'!T42*'Shift A Calculation'!$D38/3600,0)</f>
        <v>0</v>
      </c>
      <c r="V38" s="11">
        <f>IFERROR('Input Data Shift A'!U42*'Shift A Calculation'!$D38/3600,0)</f>
        <v>0</v>
      </c>
      <c r="W38" s="11">
        <f>IFERROR('Input Data Shift A'!V42*'Shift A Calculation'!$D38/3600,0)</f>
        <v>0</v>
      </c>
      <c r="X38" s="11">
        <f>IFERROR('Input Data Shift A'!W42*'Shift A Calculation'!$D38/3600,0)</f>
        <v>0</v>
      </c>
      <c r="Y38" s="11">
        <f>IFERROR('Input Data Shift A'!X42*'Shift A Calculation'!$D38/3600,0)</f>
        <v>0</v>
      </c>
      <c r="Z38" s="11">
        <f>IFERROR('Input Data Shift A'!Y42*'Shift A Calculation'!$D38/3600,0)</f>
        <v>0</v>
      </c>
      <c r="AA38" s="11">
        <f>IFERROR('Input Data Shift A'!Z42*'Shift A Calculation'!$D38/3600,0)</f>
        <v>0</v>
      </c>
      <c r="AB38" s="11">
        <f>IFERROR('Input Data Shift A'!AA42*'Shift A Calculation'!$D38/3600,0)</f>
        <v>0</v>
      </c>
      <c r="AC38" s="11">
        <f>IFERROR('Input Data Shift A'!AB42*'Shift A Calculation'!$D38/3600,0)</f>
        <v>0</v>
      </c>
      <c r="AD38" s="11">
        <f>IFERROR('Input Data Shift A'!AC42*'Shift A Calculation'!$D38/3600,0)</f>
        <v>0</v>
      </c>
      <c r="AE38" s="11">
        <f>IFERROR('Input Data Shift A'!AD42*'Shift A Calculation'!$D38/3600,0)</f>
        <v>0</v>
      </c>
      <c r="AF38" s="11">
        <f>IFERROR('Input Data Shift A'!AE42*'Shift A Calculation'!$D38/3600,0)</f>
        <v>0</v>
      </c>
      <c r="AG38" s="11">
        <f>IFERROR('Input Data Shift A'!AF42*'Shift A Calculation'!$D38/3600,0)</f>
        <v>0</v>
      </c>
      <c r="AH38" s="11">
        <f>IFERROR('Input Data Shift A'!AG42*'Shift A Calculation'!$D38/3600,0)</f>
        <v>0</v>
      </c>
      <c r="AI38" s="11">
        <f>IFERROR('Input Data Shift A'!AH42*'Shift A Calculation'!$D38/3600,0)</f>
        <v>0</v>
      </c>
      <c r="AJ38" s="11">
        <f t="shared" si="1"/>
        <v>8.1051136363636385</v>
      </c>
    </row>
    <row r="39" spans="2:36">
      <c r="B39" s="8">
        <v>37</v>
      </c>
      <c r="C39" s="9" t="str">
        <f>+Kousu!B47</f>
        <v>AE262100-60506G</v>
      </c>
      <c r="D39" s="10">
        <f>+Kousu!S47</f>
        <v>15.340909090909092</v>
      </c>
      <c r="E39" s="11">
        <f>IFERROR('Input Data Shift A'!D43*'Shift A Calculation'!$D39/3600,0)</f>
        <v>0</v>
      </c>
      <c r="F39" s="11">
        <f>IFERROR('Input Data Shift A'!E43*'Shift A Calculation'!$D39/3600,0)</f>
        <v>0</v>
      </c>
      <c r="G39" s="11">
        <f>IFERROR('Input Data Shift A'!F43*'Shift A Calculation'!$D39/3600,0)</f>
        <v>0</v>
      </c>
      <c r="H39" s="11">
        <f>IFERROR('Input Data Shift A'!G43*'Shift A Calculation'!$D39/3600,0)</f>
        <v>0</v>
      </c>
      <c r="I39" s="11">
        <f>IFERROR('Input Data Shift A'!H43*'Shift A Calculation'!$D39/3600,0)</f>
        <v>0</v>
      </c>
      <c r="J39" s="11">
        <f>IFERROR('Input Data Shift A'!I43*'Shift A Calculation'!$D39/3600,0)</f>
        <v>0</v>
      </c>
      <c r="K39" s="11">
        <f>IFERROR('Input Data Shift A'!J43*'Shift A Calculation'!$D39/3600,0)</f>
        <v>0</v>
      </c>
      <c r="L39" s="11">
        <f>IFERROR('Input Data Shift A'!K43*'Shift A Calculation'!$D39/3600,0)</f>
        <v>0</v>
      </c>
      <c r="M39" s="11">
        <f>IFERROR('Input Data Shift A'!L43*'Shift A Calculation'!$D39/3600,0)</f>
        <v>0</v>
      </c>
      <c r="N39" s="11">
        <f>IFERROR('Input Data Shift A'!M43*'Shift A Calculation'!$D39/3600,0)</f>
        <v>0</v>
      </c>
      <c r="O39" s="11">
        <f>IFERROR('Input Data Shift A'!N43*'Shift A Calculation'!$D39/3600,0)</f>
        <v>0</v>
      </c>
      <c r="P39" s="11">
        <f>IFERROR('Input Data Shift A'!O43*'Shift A Calculation'!$D39/3600,0)</f>
        <v>0</v>
      </c>
      <c r="Q39" s="11">
        <f>IFERROR('Input Data Shift A'!P43*'Shift A Calculation'!$D39/3600,0)</f>
        <v>0</v>
      </c>
      <c r="R39" s="11">
        <f>IFERROR('Input Data Shift A'!Q43*'Shift A Calculation'!$D39/3600,0)</f>
        <v>0</v>
      </c>
      <c r="S39" s="11">
        <f>IFERROR('Input Data Shift A'!R43*'Shift A Calculation'!$D39/3600,0)</f>
        <v>0</v>
      </c>
      <c r="T39" s="11">
        <f>IFERROR('Input Data Shift A'!S43*'Shift A Calculation'!$D39/3600,0)</f>
        <v>0</v>
      </c>
      <c r="U39" s="11">
        <f>IFERROR('Input Data Shift A'!T43*'Shift A Calculation'!$D39/3600,0)</f>
        <v>0</v>
      </c>
      <c r="V39" s="11">
        <f>IFERROR('Input Data Shift A'!U43*'Shift A Calculation'!$D39/3600,0)</f>
        <v>0</v>
      </c>
      <c r="W39" s="11">
        <f>IFERROR('Input Data Shift A'!V43*'Shift A Calculation'!$D39/3600,0)</f>
        <v>0</v>
      </c>
      <c r="X39" s="11">
        <f>IFERROR('Input Data Shift A'!W43*'Shift A Calculation'!$D39/3600,0)</f>
        <v>0</v>
      </c>
      <c r="Y39" s="11">
        <f>IFERROR('Input Data Shift A'!X43*'Shift A Calculation'!$D39/3600,0)</f>
        <v>0</v>
      </c>
      <c r="Z39" s="11">
        <f>IFERROR('Input Data Shift A'!Y43*'Shift A Calculation'!$D39/3600,0)</f>
        <v>0</v>
      </c>
      <c r="AA39" s="11">
        <f>IFERROR('Input Data Shift A'!Z43*'Shift A Calculation'!$D39/3600,0)</f>
        <v>0</v>
      </c>
      <c r="AB39" s="11">
        <f>IFERROR('Input Data Shift A'!AA43*'Shift A Calculation'!$D39/3600,0)</f>
        <v>0</v>
      </c>
      <c r="AC39" s="11">
        <f>IFERROR('Input Data Shift A'!AB43*'Shift A Calculation'!$D39/3600,0)</f>
        <v>0</v>
      </c>
      <c r="AD39" s="11">
        <f>IFERROR('Input Data Shift A'!AC43*'Shift A Calculation'!$D39/3600,0)</f>
        <v>0</v>
      </c>
      <c r="AE39" s="11">
        <f>IFERROR('Input Data Shift A'!AD43*'Shift A Calculation'!$D39/3600,0)</f>
        <v>0</v>
      </c>
      <c r="AF39" s="11">
        <f>IFERROR('Input Data Shift A'!AE43*'Shift A Calculation'!$D39/3600,0)</f>
        <v>0</v>
      </c>
      <c r="AG39" s="11">
        <f>IFERROR('Input Data Shift A'!AF43*'Shift A Calculation'!$D39/3600,0)</f>
        <v>0</v>
      </c>
      <c r="AH39" s="11">
        <f>IFERROR('Input Data Shift A'!AG43*'Shift A Calculation'!$D39/3600,0)</f>
        <v>0</v>
      </c>
      <c r="AI39" s="11">
        <f>IFERROR('Input Data Shift A'!AH43*'Shift A Calculation'!$D39/3600,0)</f>
        <v>0</v>
      </c>
      <c r="AJ39" s="11">
        <f t="shared" si="1"/>
        <v>0</v>
      </c>
    </row>
    <row r="40" spans="2:36">
      <c r="B40" s="8">
        <v>38</v>
      </c>
      <c r="C40" s="9" t="str">
        <f>+Kousu!B48</f>
        <v>AE262100-6060</v>
      </c>
      <c r="D40" s="10">
        <f>+Kousu!S48</f>
        <v>15.340909090909092</v>
      </c>
      <c r="E40" s="11">
        <f>IFERROR('Input Data Shift A'!D44*'Shift A Calculation'!$D40/3600,0)</f>
        <v>0</v>
      </c>
      <c r="F40" s="11">
        <f>IFERROR('Input Data Shift A'!E44*'Shift A Calculation'!$D40/3600,0)</f>
        <v>0</v>
      </c>
      <c r="G40" s="11">
        <f>IFERROR('Input Data Shift A'!F44*'Shift A Calculation'!$D40/3600,0)</f>
        <v>0</v>
      </c>
      <c r="H40" s="11">
        <f>IFERROR('Input Data Shift A'!G44*'Shift A Calculation'!$D40/3600,0)</f>
        <v>0</v>
      </c>
      <c r="I40" s="11">
        <f>IFERROR('Input Data Shift A'!H44*'Shift A Calculation'!$D40/3600,0)</f>
        <v>0</v>
      </c>
      <c r="J40" s="11">
        <f>IFERROR('Input Data Shift A'!I44*'Shift A Calculation'!$D40/3600,0)</f>
        <v>0</v>
      </c>
      <c r="K40" s="11">
        <f>IFERROR('Input Data Shift A'!J44*'Shift A Calculation'!$D40/3600,0)</f>
        <v>0</v>
      </c>
      <c r="L40" s="11">
        <f>IFERROR('Input Data Shift A'!K44*'Shift A Calculation'!$D40/3600,0)</f>
        <v>0</v>
      </c>
      <c r="M40" s="11">
        <f>IFERROR('Input Data Shift A'!L44*'Shift A Calculation'!$D40/3600,0)</f>
        <v>0</v>
      </c>
      <c r="N40" s="11">
        <f>IFERROR('Input Data Shift A'!M44*'Shift A Calculation'!$D40/3600,0)</f>
        <v>0</v>
      </c>
      <c r="O40" s="11">
        <f>IFERROR('Input Data Shift A'!N44*'Shift A Calculation'!$D40/3600,0)</f>
        <v>0</v>
      </c>
      <c r="P40" s="11">
        <f>IFERROR('Input Data Shift A'!O44*'Shift A Calculation'!$D40/3600,0)</f>
        <v>0</v>
      </c>
      <c r="Q40" s="11">
        <f>IFERROR('Input Data Shift A'!P44*'Shift A Calculation'!$D40/3600,0)</f>
        <v>0</v>
      </c>
      <c r="R40" s="11">
        <f>IFERROR('Input Data Shift A'!Q44*'Shift A Calculation'!$D40/3600,0)</f>
        <v>0</v>
      </c>
      <c r="S40" s="11">
        <f>IFERROR('Input Data Shift A'!R44*'Shift A Calculation'!$D40/3600,0)</f>
        <v>0</v>
      </c>
      <c r="T40" s="11">
        <f>IFERROR('Input Data Shift A'!S44*'Shift A Calculation'!$D40/3600,0)</f>
        <v>0</v>
      </c>
      <c r="U40" s="11">
        <f>IFERROR('Input Data Shift A'!T44*'Shift A Calculation'!$D40/3600,0)</f>
        <v>0</v>
      </c>
      <c r="V40" s="11">
        <f>IFERROR('Input Data Shift A'!U44*'Shift A Calculation'!$D40/3600,0)</f>
        <v>0</v>
      </c>
      <c r="W40" s="11">
        <f>IFERROR('Input Data Shift A'!V44*'Shift A Calculation'!$D40/3600,0)</f>
        <v>0</v>
      </c>
      <c r="X40" s="11">
        <f>IFERROR('Input Data Shift A'!W44*'Shift A Calculation'!$D40/3600,0)</f>
        <v>0</v>
      </c>
      <c r="Y40" s="11">
        <f>IFERROR('Input Data Shift A'!X44*'Shift A Calculation'!$D40/3600,0)</f>
        <v>0</v>
      </c>
      <c r="Z40" s="11">
        <f>IFERROR('Input Data Shift A'!Y44*'Shift A Calculation'!$D40/3600,0)</f>
        <v>0</v>
      </c>
      <c r="AA40" s="11">
        <f>IFERROR('Input Data Shift A'!Z44*'Shift A Calculation'!$D40/3600,0)</f>
        <v>0</v>
      </c>
      <c r="AB40" s="11">
        <f>IFERROR('Input Data Shift A'!AA44*'Shift A Calculation'!$D40/3600,0)</f>
        <v>0</v>
      </c>
      <c r="AC40" s="11">
        <f>IFERROR('Input Data Shift A'!AB44*'Shift A Calculation'!$D40/3600,0)</f>
        <v>0</v>
      </c>
      <c r="AD40" s="11">
        <f>IFERROR('Input Data Shift A'!AC44*'Shift A Calculation'!$D40/3600,0)</f>
        <v>0</v>
      </c>
      <c r="AE40" s="11">
        <f>IFERROR('Input Data Shift A'!AD44*'Shift A Calculation'!$D40/3600,0)</f>
        <v>0</v>
      </c>
      <c r="AF40" s="11">
        <f>IFERROR('Input Data Shift A'!AE44*'Shift A Calculation'!$D40/3600,0)</f>
        <v>0</v>
      </c>
      <c r="AG40" s="11">
        <f>IFERROR('Input Data Shift A'!AF44*'Shift A Calculation'!$D40/3600,0)</f>
        <v>0</v>
      </c>
      <c r="AH40" s="11">
        <f>IFERROR('Input Data Shift A'!AG44*'Shift A Calculation'!$D40/3600,0)</f>
        <v>0</v>
      </c>
      <c r="AI40" s="11">
        <f>IFERROR('Input Data Shift A'!AH44*'Shift A Calculation'!$D40/3600,0)</f>
        <v>0</v>
      </c>
      <c r="AJ40" s="11">
        <f t="shared" si="1"/>
        <v>0</v>
      </c>
    </row>
    <row r="41" spans="2:36">
      <c r="B41" s="8">
        <v>39</v>
      </c>
      <c r="C41" s="9" t="str">
        <f>+Kousu!B49</f>
        <v>AE262100-60600H</v>
      </c>
      <c r="D41" s="10">
        <f>+Kousu!S49</f>
        <v>15.340909090909092</v>
      </c>
      <c r="E41" s="11">
        <f>IFERROR('Input Data Shift A'!D45*'Shift A Calculation'!$D41/3600,0)</f>
        <v>0</v>
      </c>
      <c r="F41" s="11">
        <f>IFERROR('Input Data Shift A'!E45*'Shift A Calculation'!$D41/3600,0)</f>
        <v>0</v>
      </c>
      <c r="G41" s="11">
        <f>IFERROR('Input Data Shift A'!F45*'Shift A Calculation'!$D41/3600,0)</f>
        <v>0</v>
      </c>
      <c r="H41" s="11">
        <f>IFERROR('Input Data Shift A'!G45*'Shift A Calculation'!$D41/3600,0)</f>
        <v>0</v>
      </c>
      <c r="I41" s="11">
        <f>IFERROR('Input Data Shift A'!H45*'Shift A Calculation'!$D41/3600,0)</f>
        <v>0</v>
      </c>
      <c r="J41" s="11">
        <f>IFERROR('Input Data Shift A'!I45*'Shift A Calculation'!$D41/3600,0)</f>
        <v>0</v>
      </c>
      <c r="K41" s="11">
        <f>IFERROR('Input Data Shift A'!J45*'Shift A Calculation'!$D41/3600,0)</f>
        <v>0</v>
      </c>
      <c r="L41" s="11">
        <f>IFERROR('Input Data Shift A'!K45*'Shift A Calculation'!$D41/3600,0)</f>
        <v>0</v>
      </c>
      <c r="M41" s="11">
        <f>IFERROR('Input Data Shift A'!L45*'Shift A Calculation'!$D41/3600,0)</f>
        <v>0</v>
      </c>
      <c r="N41" s="11">
        <f>IFERROR('Input Data Shift A'!M45*'Shift A Calculation'!$D41/3600,0)</f>
        <v>0</v>
      </c>
      <c r="O41" s="11">
        <f>IFERROR('Input Data Shift A'!N45*'Shift A Calculation'!$D41/3600,0)</f>
        <v>2.1392045454545454</v>
      </c>
      <c r="P41" s="11">
        <f>IFERROR('Input Data Shift A'!O45*'Shift A Calculation'!$D41/3600,0)</f>
        <v>0</v>
      </c>
      <c r="Q41" s="11">
        <f>IFERROR('Input Data Shift A'!P45*'Shift A Calculation'!$D41/3600,0)</f>
        <v>0</v>
      </c>
      <c r="R41" s="11">
        <f>IFERROR('Input Data Shift A'!Q45*'Shift A Calculation'!$D41/3600,0)</f>
        <v>0</v>
      </c>
      <c r="S41" s="11">
        <f>IFERROR('Input Data Shift A'!R45*'Shift A Calculation'!$D41/3600,0)</f>
        <v>0</v>
      </c>
      <c r="T41" s="11">
        <f>IFERROR('Input Data Shift A'!S45*'Shift A Calculation'!$D41/3600,0)</f>
        <v>0</v>
      </c>
      <c r="U41" s="11">
        <f>IFERROR('Input Data Shift A'!T45*'Shift A Calculation'!$D41/3600,0)</f>
        <v>0</v>
      </c>
      <c r="V41" s="11">
        <f>IFERROR('Input Data Shift A'!U45*'Shift A Calculation'!$D41/3600,0)</f>
        <v>0</v>
      </c>
      <c r="W41" s="11">
        <f>IFERROR('Input Data Shift A'!V45*'Shift A Calculation'!$D41/3600,0)</f>
        <v>0</v>
      </c>
      <c r="X41" s="11">
        <f>IFERROR('Input Data Shift A'!W45*'Shift A Calculation'!$D41/3600,0)</f>
        <v>0</v>
      </c>
      <c r="Y41" s="11">
        <f>IFERROR('Input Data Shift A'!X45*'Shift A Calculation'!$D41/3600,0)</f>
        <v>0</v>
      </c>
      <c r="Z41" s="11">
        <f>IFERROR('Input Data Shift A'!Y45*'Shift A Calculation'!$D41/3600,0)</f>
        <v>0</v>
      </c>
      <c r="AA41" s="11">
        <f>IFERROR('Input Data Shift A'!Z45*'Shift A Calculation'!$D41/3600,0)</f>
        <v>0</v>
      </c>
      <c r="AB41" s="11">
        <f>IFERROR('Input Data Shift A'!AA45*'Shift A Calculation'!$D41/3600,0)</f>
        <v>0</v>
      </c>
      <c r="AC41" s="11">
        <f>IFERROR('Input Data Shift A'!AB45*'Shift A Calculation'!$D41/3600,0)</f>
        <v>0</v>
      </c>
      <c r="AD41" s="11">
        <f>IFERROR('Input Data Shift A'!AC45*'Shift A Calculation'!$D41/3600,0)</f>
        <v>0</v>
      </c>
      <c r="AE41" s="11">
        <f>IFERROR('Input Data Shift A'!AD45*'Shift A Calculation'!$D41/3600,0)</f>
        <v>0</v>
      </c>
      <c r="AF41" s="11">
        <f>IFERROR('Input Data Shift A'!AE45*'Shift A Calculation'!$D41/3600,0)</f>
        <v>0</v>
      </c>
      <c r="AG41" s="11">
        <f>IFERROR('Input Data Shift A'!AF45*'Shift A Calculation'!$D41/3600,0)</f>
        <v>0</v>
      </c>
      <c r="AH41" s="11">
        <f>IFERROR('Input Data Shift A'!AG45*'Shift A Calculation'!$D41/3600,0)</f>
        <v>0</v>
      </c>
      <c r="AI41" s="11">
        <f>IFERROR('Input Data Shift A'!AH45*'Shift A Calculation'!$D41/3600,0)</f>
        <v>0</v>
      </c>
      <c r="AJ41" s="11">
        <f t="shared" si="1"/>
        <v>2.1392045454545454</v>
      </c>
    </row>
    <row r="42" spans="2:36">
      <c r="B42" s="8">
        <v>40</v>
      </c>
      <c r="C42" s="9" t="str">
        <f>+Kousu!B50</f>
        <v>AE262100-60604H</v>
      </c>
      <c r="D42" s="10">
        <f>+Kousu!S50</f>
        <v>15.340909090909092</v>
      </c>
      <c r="E42" s="11">
        <f>IFERROR('Input Data Shift A'!D46*'Shift A Calculation'!$D42/3600,0)</f>
        <v>0</v>
      </c>
      <c r="F42" s="11">
        <f>IFERROR('Input Data Shift A'!E46*'Shift A Calculation'!$D42/3600,0)</f>
        <v>0</v>
      </c>
      <c r="G42" s="11">
        <f>IFERROR('Input Data Shift A'!F46*'Shift A Calculation'!$D42/3600,0)</f>
        <v>0</v>
      </c>
      <c r="H42" s="11">
        <f>IFERROR('Input Data Shift A'!G46*'Shift A Calculation'!$D42/3600,0)</f>
        <v>0</v>
      </c>
      <c r="I42" s="11">
        <f>IFERROR('Input Data Shift A'!H46*'Shift A Calculation'!$D42/3600,0)</f>
        <v>0</v>
      </c>
      <c r="J42" s="11">
        <f>IFERROR('Input Data Shift A'!I46*'Shift A Calculation'!$D42/3600,0)</f>
        <v>0.97159090909090917</v>
      </c>
      <c r="K42" s="11">
        <f>IFERROR('Input Data Shift A'!J46*'Shift A Calculation'!$D42/3600,0)</f>
        <v>0</v>
      </c>
      <c r="L42" s="11">
        <f>IFERROR('Input Data Shift A'!K46*'Shift A Calculation'!$D42/3600,0)</f>
        <v>0</v>
      </c>
      <c r="M42" s="11">
        <f>IFERROR('Input Data Shift A'!L46*'Shift A Calculation'!$D42/3600,0)</f>
        <v>0</v>
      </c>
      <c r="N42" s="11">
        <f>IFERROR('Input Data Shift A'!M46*'Shift A Calculation'!$D42/3600,0)</f>
        <v>0</v>
      </c>
      <c r="O42" s="11">
        <f>IFERROR('Input Data Shift A'!N46*'Shift A Calculation'!$D42/3600,0)</f>
        <v>0</v>
      </c>
      <c r="P42" s="11">
        <f>IFERROR('Input Data Shift A'!O46*'Shift A Calculation'!$D42/3600,0)</f>
        <v>0</v>
      </c>
      <c r="Q42" s="11">
        <f>IFERROR('Input Data Shift A'!P46*'Shift A Calculation'!$D42/3600,0)</f>
        <v>0</v>
      </c>
      <c r="R42" s="11">
        <f>IFERROR('Input Data Shift A'!Q46*'Shift A Calculation'!$D42/3600,0)</f>
        <v>0</v>
      </c>
      <c r="S42" s="11">
        <f>IFERROR('Input Data Shift A'!R46*'Shift A Calculation'!$D42/3600,0)</f>
        <v>0</v>
      </c>
      <c r="T42" s="11">
        <f>IFERROR('Input Data Shift A'!S46*'Shift A Calculation'!$D42/3600,0)</f>
        <v>0</v>
      </c>
      <c r="U42" s="11">
        <f>IFERROR('Input Data Shift A'!T46*'Shift A Calculation'!$D42/3600,0)</f>
        <v>0</v>
      </c>
      <c r="V42" s="11">
        <f>IFERROR('Input Data Shift A'!U46*'Shift A Calculation'!$D42/3600,0)</f>
        <v>4.2741477272727275</v>
      </c>
      <c r="W42" s="11">
        <f>IFERROR('Input Data Shift A'!V46*'Shift A Calculation'!$D42/3600,0)</f>
        <v>0</v>
      </c>
      <c r="X42" s="11">
        <f>IFERROR('Input Data Shift A'!W46*'Shift A Calculation'!$D42/3600,0)</f>
        <v>0</v>
      </c>
      <c r="Y42" s="11">
        <f>IFERROR('Input Data Shift A'!X46*'Shift A Calculation'!$D42/3600,0)</f>
        <v>0</v>
      </c>
      <c r="Z42" s="11">
        <f>IFERROR('Input Data Shift A'!Y46*'Shift A Calculation'!$D42/3600,0)</f>
        <v>0</v>
      </c>
      <c r="AA42" s="11">
        <f>IFERROR('Input Data Shift A'!Z46*'Shift A Calculation'!$D42/3600,0)</f>
        <v>0</v>
      </c>
      <c r="AB42" s="11">
        <f>IFERROR('Input Data Shift A'!AA46*'Shift A Calculation'!$D42/3600,0)</f>
        <v>0</v>
      </c>
      <c r="AC42" s="11">
        <f>IFERROR('Input Data Shift A'!AB46*'Shift A Calculation'!$D42/3600,0)</f>
        <v>0</v>
      </c>
      <c r="AD42" s="11">
        <f>IFERROR('Input Data Shift A'!AC46*'Shift A Calculation'!$D42/3600,0)</f>
        <v>0</v>
      </c>
      <c r="AE42" s="11">
        <f>IFERROR('Input Data Shift A'!AD46*'Shift A Calculation'!$D42/3600,0)</f>
        <v>0</v>
      </c>
      <c r="AF42" s="11">
        <f>IFERROR('Input Data Shift A'!AE46*'Shift A Calculation'!$D42/3600,0)</f>
        <v>0</v>
      </c>
      <c r="AG42" s="11">
        <f>IFERROR('Input Data Shift A'!AF46*'Shift A Calculation'!$D42/3600,0)</f>
        <v>0</v>
      </c>
      <c r="AH42" s="11">
        <f>IFERROR('Input Data Shift A'!AG46*'Shift A Calculation'!$D42/3600,0)</f>
        <v>0</v>
      </c>
      <c r="AI42" s="11">
        <f>IFERROR('Input Data Shift A'!AH46*'Shift A Calculation'!$D42/3600,0)</f>
        <v>0</v>
      </c>
      <c r="AJ42" s="11">
        <f t="shared" si="1"/>
        <v>5.2457386363636367</v>
      </c>
    </row>
    <row r="43" spans="2:36">
      <c r="B43" s="8">
        <v>41</v>
      </c>
      <c r="C43" s="9" t="str">
        <f>+Kousu!B51</f>
        <v>AE262100-6070</v>
      </c>
      <c r="D43" s="10">
        <f>+Kousu!S51</f>
        <v>15.340909090909092</v>
      </c>
      <c r="E43" s="11">
        <f>IFERROR('Input Data Shift A'!D47*'Shift A Calculation'!$D43/3600,0)</f>
        <v>0</v>
      </c>
      <c r="F43" s="11">
        <f>IFERROR('Input Data Shift A'!E47*'Shift A Calculation'!$D43/3600,0)</f>
        <v>0</v>
      </c>
      <c r="G43" s="11">
        <f>IFERROR('Input Data Shift A'!F47*'Shift A Calculation'!$D43/3600,0)</f>
        <v>0</v>
      </c>
      <c r="H43" s="11">
        <f>IFERROR('Input Data Shift A'!G47*'Shift A Calculation'!$D43/3600,0)</f>
        <v>0</v>
      </c>
      <c r="I43" s="11">
        <f>IFERROR('Input Data Shift A'!H47*'Shift A Calculation'!$D43/3600,0)</f>
        <v>0</v>
      </c>
      <c r="J43" s="11">
        <f>IFERROR('Input Data Shift A'!I47*'Shift A Calculation'!$D43/3600,0)</f>
        <v>0</v>
      </c>
      <c r="K43" s="11">
        <f>IFERROR('Input Data Shift A'!J47*'Shift A Calculation'!$D43/3600,0)</f>
        <v>0</v>
      </c>
      <c r="L43" s="11">
        <f>IFERROR('Input Data Shift A'!K47*'Shift A Calculation'!$D43/3600,0)</f>
        <v>0</v>
      </c>
      <c r="M43" s="11">
        <f>IFERROR('Input Data Shift A'!L47*'Shift A Calculation'!$D43/3600,0)</f>
        <v>0</v>
      </c>
      <c r="N43" s="11">
        <f>IFERROR('Input Data Shift A'!M47*'Shift A Calculation'!$D43/3600,0)</f>
        <v>0</v>
      </c>
      <c r="O43" s="11">
        <f>IFERROR('Input Data Shift A'!N47*'Shift A Calculation'!$D43/3600,0)</f>
        <v>0</v>
      </c>
      <c r="P43" s="11">
        <f>IFERROR('Input Data Shift A'!O47*'Shift A Calculation'!$D43/3600,0)</f>
        <v>0</v>
      </c>
      <c r="Q43" s="11">
        <f>IFERROR('Input Data Shift A'!P47*'Shift A Calculation'!$D43/3600,0)</f>
        <v>0</v>
      </c>
      <c r="R43" s="11">
        <f>IFERROR('Input Data Shift A'!Q47*'Shift A Calculation'!$D43/3600,0)</f>
        <v>0</v>
      </c>
      <c r="S43" s="11">
        <f>IFERROR('Input Data Shift A'!R47*'Shift A Calculation'!$D43/3600,0)</f>
        <v>0</v>
      </c>
      <c r="T43" s="11">
        <f>IFERROR('Input Data Shift A'!S47*'Shift A Calculation'!$D43/3600,0)</f>
        <v>0</v>
      </c>
      <c r="U43" s="11">
        <f>IFERROR('Input Data Shift A'!T47*'Shift A Calculation'!$D43/3600,0)</f>
        <v>0</v>
      </c>
      <c r="V43" s="11">
        <f>IFERROR('Input Data Shift A'!U47*'Shift A Calculation'!$D43/3600,0)</f>
        <v>0</v>
      </c>
      <c r="W43" s="11">
        <f>IFERROR('Input Data Shift A'!V47*'Shift A Calculation'!$D43/3600,0)</f>
        <v>0</v>
      </c>
      <c r="X43" s="11">
        <f>IFERROR('Input Data Shift A'!W47*'Shift A Calculation'!$D43/3600,0)</f>
        <v>0</v>
      </c>
      <c r="Y43" s="11">
        <f>IFERROR('Input Data Shift A'!X47*'Shift A Calculation'!$D43/3600,0)</f>
        <v>0</v>
      </c>
      <c r="Z43" s="11">
        <f>IFERROR('Input Data Shift A'!Y47*'Shift A Calculation'!$D43/3600,0)</f>
        <v>0</v>
      </c>
      <c r="AA43" s="11">
        <f>IFERROR('Input Data Shift A'!Z47*'Shift A Calculation'!$D43/3600,0)</f>
        <v>0</v>
      </c>
      <c r="AB43" s="11">
        <f>IFERROR('Input Data Shift A'!AA47*'Shift A Calculation'!$D43/3600,0)</f>
        <v>0</v>
      </c>
      <c r="AC43" s="11">
        <f>IFERROR('Input Data Shift A'!AB47*'Shift A Calculation'!$D43/3600,0)</f>
        <v>0</v>
      </c>
      <c r="AD43" s="11">
        <f>IFERROR('Input Data Shift A'!AC47*'Shift A Calculation'!$D43/3600,0)</f>
        <v>0</v>
      </c>
      <c r="AE43" s="11">
        <f>IFERROR('Input Data Shift A'!AD47*'Shift A Calculation'!$D43/3600,0)</f>
        <v>0</v>
      </c>
      <c r="AF43" s="11">
        <f>IFERROR('Input Data Shift A'!AE47*'Shift A Calculation'!$D43/3600,0)</f>
        <v>0</v>
      </c>
      <c r="AG43" s="11">
        <f>IFERROR('Input Data Shift A'!AF47*'Shift A Calculation'!$D43/3600,0)</f>
        <v>0</v>
      </c>
      <c r="AH43" s="11">
        <f>IFERROR('Input Data Shift A'!AG47*'Shift A Calculation'!$D43/3600,0)</f>
        <v>0</v>
      </c>
      <c r="AI43" s="11">
        <f>IFERROR('Input Data Shift A'!AH47*'Shift A Calculation'!$D43/3600,0)</f>
        <v>0</v>
      </c>
      <c r="AJ43" s="11">
        <f t="shared" si="1"/>
        <v>0</v>
      </c>
    </row>
    <row r="44" spans="2:36">
      <c r="B44" s="8">
        <v>42</v>
      </c>
      <c r="C44" s="9" t="str">
        <f>+Kousu!B52</f>
        <v>AE262100-60700H</v>
      </c>
      <c r="D44" s="10">
        <f>+Kousu!S52</f>
        <v>15.340909090909092</v>
      </c>
      <c r="E44" s="11">
        <f>IFERROR('Input Data Shift A'!D48*'Shift A Calculation'!$D44/3600,0)</f>
        <v>0</v>
      </c>
      <c r="F44" s="11">
        <f>IFERROR('Input Data Shift A'!E48*'Shift A Calculation'!$D44/3600,0)</f>
        <v>0</v>
      </c>
      <c r="G44" s="11">
        <f>IFERROR('Input Data Shift A'!F48*'Shift A Calculation'!$D44/3600,0)</f>
        <v>0</v>
      </c>
      <c r="H44" s="11">
        <f>IFERROR('Input Data Shift A'!G48*'Shift A Calculation'!$D44/3600,0)</f>
        <v>0</v>
      </c>
      <c r="I44" s="11">
        <f>IFERROR('Input Data Shift A'!H48*'Shift A Calculation'!$D44/3600,0)</f>
        <v>0</v>
      </c>
      <c r="J44" s="11">
        <f>IFERROR('Input Data Shift A'!I48*'Shift A Calculation'!$D44/3600,0)</f>
        <v>0</v>
      </c>
      <c r="K44" s="11">
        <f>IFERROR('Input Data Shift A'!J48*'Shift A Calculation'!$D44/3600,0)</f>
        <v>0</v>
      </c>
      <c r="L44" s="11">
        <f>IFERROR('Input Data Shift A'!K48*'Shift A Calculation'!$D44/3600,0)</f>
        <v>0</v>
      </c>
      <c r="M44" s="11">
        <f>IFERROR('Input Data Shift A'!L48*'Shift A Calculation'!$D44/3600,0)</f>
        <v>0</v>
      </c>
      <c r="N44" s="11">
        <f>IFERROR('Input Data Shift A'!M48*'Shift A Calculation'!$D44/3600,0)</f>
        <v>2.6463068181818183</v>
      </c>
      <c r="O44" s="11">
        <f>IFERROR('Input Data Shift A'!N48*'Shift A Calculation'!$D44/3600,0)</f>
        <v>2.5482954545454546</v>
      </c>
      <c r="P44" s="11">
        <f>IFERROR('Input Data Shift A'!O48*'Shift A Calculation'!$D44/3600,0)</f>
        <v>0</v>
      </c>
      <c r="Q44" s="11">
        <f>IFERROR('Input Data Shift A'!P48*'Shift A Calculation'!$D44/3600,0)</f>
        <v>0</v>
      </c>
      <c r="R44" s="11">
        <f>IFERROR('Input Data Shift A'!Q48*'Shift A Calculation'!$D44/3600,0)</f>
        <v>0</v>
      </c>
      <c r="S44" s="11">
        <f>IFERROR('Input Data Shift A'!R48*'Shift A Calculation'!$D44/3600,0)</f>
        <v>0</v>
      </c>
      <c r="T44" s="11">
        <f>IFERROR('Input Data Shift A'!S48*'Shift A Calculation'!$D44/3600,0)</f>
        <v>0</v>
      </c>
      <c r="U44" s="11">
        <f>IFERROR('Input Data Shift A'!T48*'Shift A Calculation'!$D44/3600,0)</f>
        <v>5.1178977272727275</v>
      </c>
      <c r="V44" s="11">
        <f>IFERROR('Input Data Shift A'!U48*'Shift A Calculation'!$D44/3600,0)</f>
        <v>3.8863636363636367</v>
      </c>
      <c r="W44" s="11">
        <f>IFERROR('Input Data Shift A'!V48*'Shift A Calculation'!$D44/3600,0)</f>
        <v>0</v>
      </c>
      <c r="X44" s="11">
        <f>IFERROR('Input Data Shift A'!W48*'Shift A Calculation'!$D44/3600,0)</f>
        <v>0</v>
      </c>
      <c r="Y44" s="11">
        <f>IFERROR('Input Data Shift A'!X48*'Shift A Calculation'!$D44/3600,0)</f>
        <v>0</v>
      </c>
      <c r="Z44" s="11">
        <f>IFERROR('Input Data Shift A'!Y48*'Shift A Calculation'!$D44/3600,0)</f>
        <v>0</v>
      </c>
      <c r="AA44" s="11">
        <f>IFERROR('Input Data Shift A'!Z48*'Shift A Calculation'!$D44/3600,0)</f>
        <v>0</v>
      </c>
      <c r="AB44" s="11">
        <f>IFERROR('Input Data Shift A'!AA48*'Shift A Calculation'!$D44/3600,0)</f>
        <v>0</v>
      </c>
      <c r="AC44" s="11">
        <f>IFERROR('Input Data Shift A'!AB48*'Shift A Calculation'!$D44/3600,0)</f>
        <v>0</v>
      </c>
      <c r="AD44" s="11">
        <f>IFERROR('Input Data Shift A'!AC48*'Shift A Calculation'!$D44/3600,0)</f>
        <v>0</v>
      </c>
      <c r="AE44" s="11">
        <f>IFERROR('Input Data Shift A'!AD48*'Shift A Calculation'!$D44/3600,0)</f>
        <v>0</v>
      </c>
      <c r="AF44" s="11">
        <f>IFERROR('Input Data Shift A'!AE48*'Shift A Calculation'!$D44/3600,0)</f>
        <v>0</v>
      </c>
      <c r="AG44" s="11">
        <f>IFERROR('Input Data Shift A'!AF48*'Shift A Calculation'!$D44/3600,0)</f>
        <v>0</v>
      </c>
      <c r="AH44" s="11">
        <f>IFERROR('Input Data Shift A'!AG48*'Shift A Calculation'!$D44/3600,0)</f>
        <v>0</v>
      </c>
      <c r="AI44" s="11">
        <f>IFERROR('Input Data Shift A'!AH48*'Shift A Calculation'!$D44/3600,0)</f>
        <v>0</v>
      </c>
      <c r="AJ44" s="11">
        <f t="shared" si="1"/>
        <v>14.198863636363637</v>
      </c>
    </row>
    <row r="45" spans="2:36">
      <c r="B45" s="8">
        <v>43</v>
      </c>
      <c r="C45" s="9" t="str">
        <f>+Kousu!B53</f>
        <v>AE262100-60704H</v>
      </c>
      <c r="D45" s="10">
        <f>+Kousu!S53</f>
        <v>15.340909090909092</v>
      </c>
      <c r="E45" s="11">
        <f>IFERROR('Input Data Shift A'!D49*'Shift A Calculation'!$D45/3600,0)</f>
        <v>0</v>
      </c>
      <c r="F45" s="11">
        <f>IFERROR('Input Data Shift A'!E49*'Shift A Calculation'!$D45/3600,0)</f>
        <v>0</v>
      </c>
      <c r="G45" s="11">
        <f>IFERROR('Input Data Shift A'!F49*'Shift A Calculation'!$D45/3600,0)</f>
        <v>0</v>
      </c>
      <c r="H45" s="11">
        <f>IFERROR('Input Data Shift A'!G49*'Shift A Calculation'!$D45/3600,0)</f>
        <v>0</v>
      </c>
      <c r="I45" s="11">
        <f>IFERROR('Input Data Shift A'!H49*'Shift A Calculation'!$D45/3600,0)</f>
        <v>0.57954545454545459</v>
      </c>
      <c r="J45" s="11">
        <f>IFERROR('Input Data Shift A'!I49*'Shift A Calculation'!$D45/3600,0)</f>
        <v>0</v>
      </c>
      <c r="K45" s="11">
        <f>IFERROR('Input Data Shift A'!J49*'Shift A Calculation'!$D45/3600,0)</f>
        <v>0</v>
      </c>
      <c r="L45" s="11">
        <f>IFERROR('Input Data Shift A'!K49*'Shift A Calculation'!$D45/3600,0)</f>
        <v>0</v>
      </c>
      <c r="M45" s="11">
        <f>IFERROR('Input Data Shift A'!L49*'Shift A Calculation'!$D45/3600,0)</f>
        <v>0</v>
      </c>
      <c r="N45" s="11">
        <f>IFERROR('Input Data Shift A'!M49*'Shift A Calculation'!$D45/3600,0)</f>
        <v>0</v>
      </c>
      <c r="O45" s="11">
        <f>IFERROR('Input Data Shift A'!N49*'Shift A Calculation'!$D45/3600,0)</f>
        <v>0</v>
      </c>
      <c r="P45" s="11">
        <f>IFERROR('Input Data Shift A'!O49*'Shift A Calculation'!$D45/3600,0)</f>
        <v>2.5653409090909096</v>
      </c>
      <c r="Q45" s="11">
        <f>IFERROR('Input Data Shift A'!P49*'Shift A Calculation'!$D45/3600,0)</f>
        <v>0</v>
      </c>
      <c r="R45" s="11">
        <f>IFERROR('Input Data Shift A'!Q49*'Shift A Calculation'!$D45/3600,0)</f>
        <v>0</v>
      </c>
      <c r="S45" s="11">
        <f>IFERROR('Input Data Shift A'!R49*'Shift A Calculation'!$D45/3600,0)</f>
        <v>0</v>
      </c>
      <c r="T45" s="11">
        <f>IFERROR('Input Data Shift A'!S49*'Shift A Calculation'!$D45/3600,0)</f>
        <v>0</v>
      </c>
      <c r="U45" s="11">
        <f>IFERROR('Input Data Shift A'!T49*'Shift A Calculation'!$D45/3600,0)</f>
        <v>0</v>
      </c>
      <c r="V45" s="11">
        <f>IFERROR('Input Data Shift A'!U49*'Shift A Calculation'!$D45/3600,0)</f>
        <v>0</v>
      </c>
      <c r="W45" s="11">
        <f>IFERROR('Input Data Shift A'!V49*'Shift A Calculation'!$D45/3600,0)</f>
        <v>0</v>
      </c>
      <c r="X45" s="11">
        <f>IFERROR('Input Data Shift A'!W49*'Shift A Calculation'!$D45/3600,0)</f>
        <v>0</v>
      </c>
      <c r="Y45" s="11">
        <f>IFERROR('Input Data Shift A'!X49*'Shift A Calculation'!$D45/3600,0)</f>
        <v>0</v>
      </c>
      <c r="Z45" s="11">
        <f>IFERROR('Input Data Shift A'!Y49*'Shift A Calculation'!$D45/3600,0)</f>
        <v>0</v>
      </c>
      <c r="AA45" s="11">
        <f>IFERROR('Input Data Shift A'!Z49*'Shift A Calculation'!$D45/3600,0)</f>
        <v>0</v>
      </c>
      <c r="AB45" s="11">
        <f>IFERROR('Input Data Shift A'!AA49*'Shift A Calculation'!$D45/3600,0)</f>
        <v>0</v>
      </c>
      <c r="AC45" s="11">
        <f>IFERROR('Input Data Shift A'!AB49*'Shift A Calculation'!$D45/3600,0)</f>
        <v>0</v>
      </c>
      <c r="AD45" s="11">
        <f>IFERROR('Input Data Shift A'!AC49*'Shift A Calculation'!$D45/3600,0)</f>
        <v>0</v>
      </c>
      <c r="AE45" s="11">
        <f>IFERROR('Input Data Shift A'!AD49*'Shift A Calculation'!$D45/3600,0)</f>
        <v>0</v>
      </c>
      <c r="AF45" s="11">
        <f>IFERROR('Input Data Shift A'!AE49*'Shift A Calculation'!$D45/3600,0)</f>
        <v>0</v>
      </c>
      <c r="AG45" s="11">
        <f>IFERROR('Input Data Shift A'!AF49*'Shift A Calculation'!$D45/3600,0)</f>
        <v>0</v>
      </c>
      <c r="AH45" s="11">
        <f>IFERROR('Input Data Shift A'!AG49*'Shift A Calculation'!$D45/3600,0)</f>
        <v>0</v>
      </c>
      <c r="AI45" s="11">
        <f>IFERROR('Input Data Shift A'!AH49*'Shift A Calculation'!$D45/3600,0)</f>
        <v>0</v>
      </c>
      <c r="AJ45" s="11">
        <f t="shared" si="1"/>
        <v>3.1448863636363642</v>
      </c>
    </row>
    <row r="46" spans="2:36">
      <c r="B46" s="8">
        <v>44</v>
      </c>
      <c r="C46" s="9" t="str">
        <f>+Kousu!B54</f>
        <v>AE262100-6110</v>
      </c>
      <c r="D46" s="10">
        <f>+Kousu!S54</f>
        <v>15.340909090909092</v>
      </c>
      <c r="E46" s="11">
        <f>IFERROR('Input Data Shift A'!D50*'Shift A Calculation'!$D46/3600,0)</f>
        <v>0</v>
      </c>
      <c r="F46" s="11">
        <f>IFERROR('Input Data Shift A'!E50*'Shift A Calculation'!$D46/3600,0)</f>
        <v>0</v>
      </c>
      <c r="G46" s="11">
        <f>IFERROR('Input Data Shift A'!F50*'Shift A Calculation'!$D46/3600,0)</f>
        <v>0</v>
      </c>
      <c r="H46" s="11">
        <f>IFERROR('Input Data Shift A'!G50*'Shift A Calculation'!$D46/3600,0)</f>
        <v>0</v>
      </c>
      <c r="I46" s="11">
        <f>IFERROR('Input Data Shift A'!H50*'Shift A Calculation'!$D46/3600,0)</f>
        <v>0</v>
      </c>
      <c r="J46" s="11">
        <f>IFERROR('Input Data Shift A'!I50*'Shift A Calculation'!$D46/3600,0)</f>
        <v>0</v>
      </c>
      <c r="K46" s="11">
        <f>IFERROR('Input Data Shift A'!J50*'Shift A Calculation'!$D46/3600,0)</f>
        <v>0</v>
      </c>
      <c r="L46" s="11">
        <f>IFERROR('Input Data Shift A'!K50*'Shift A Calculation'!$D46/3600,0)</f>
        <v>0</v>
      </c>
      <c r="M46" s="11">
        <f>IFERROR('Input Data Shift A'!L50*'Shift A Calculation'!$D46/3600,0)</f>
        <v>0</v>
      </c>
      <c r="N46" s="11">
        <f>IFERROR('Input Data Shift A'!M50*'Shift A Calculation'!$D46/3600,0)</f>
        <v>0</v>
      </c>
      <c r="O46" s="11">
        <f>IFERROR('Input Data Shift A'!N50*'Shift A Calculation'!$D46/3600,0)</f>
        <v>0</v>
      </c>
      <c r="P46" s="11">
        <f>IFERROR('Input Data Shift A'!O50*'Shift A Calculation'!$D46/3600,0)</f>
        <v>0</v>
      </c>
      <c r="Q46" s="11">
        <f>IFERROR('Input Data Shift A'!P50*'Shift A Calculation'!$D46/3600,0)</f>
        <v>0</v>
      </c>
      <c r="R46" s="11">
        <f>IFERROR('Input Data Shift A'!Q50*'Shift A Calculation'!$D46/3600,0)</f>
        <v>0</v>
      </c>
      <c r="S46" s="11">
        <f>IFERROR('Input Data Shift A'!R50*'Shift A Calculation'!$D46/3600,0)</f>
        <v>0</v>
      </c>
      <c r="T46" s="11">
        <f>IFERROR('Input Data Shift A'!S50*'Shift A Calculation'!$D46/3600,0)</f>
        <v>0</v>
      </c>
      <c r="U46" s="11">
        <f>IFERROR('Input Data Shift A'!T50*'Shift A Calculation'!$D46/3600,0)</f>
        <v>0</v>
      </c>
      <c r="V46" s="11">
        <f>IFERROR('Input Data Shift A'!U50*'Shift A Calculation'!$D46/3600,0)</f>
        <v>0</v>
      </c>
      <c r="W46" s="11">
        <f>IFERROR('Input Data Shift A'!V50*'Shift A Calculation'!$D46/3600,0)</f>
        <v>0</v>
      </c>
      <c r="X46" s="11">
        <f>IFERROR('Input Data Shift A'!W50*'Shift A Calculation'!$D46/3600,0)</f>
        <v>0</v>
      </c>
      <c r="Y46" s="11">
        <f>IFERROR('Input Data Shift A'!X50*'Shift A Calculation'!$D46/3600,0)</f>
        <v>0</v>
      </c>
      <c r="Z46" s="11">
        <f>IFERROR('Input Data Shift A'!Y50*'Shift A Calculation'!$D46/3600,0)</f>
        <v>0</v>
      </c>
      <c r="AA46" s="11">
        <f>IFERROR('Input Data Shift A'!Z50*'Shift A Calculation'!$D46/3600,0)</f>
        <v>0</v>
      </c>
      <c r="AB46" s="11">
        <f>IFERROR('Input Data Shift A'!AA50*'Shift A Calculation'!$D46/3600,0)</f>
        <v>0</v>
      </c>
      <c r="AC46" s="11">
        <f>IFERROR('Input Data Shift A'!AB50*'Shift A Calculation'!$D46/3600,0)</f>
        <v>0</v>
      </c>
      <c r="AD46" s="11">
        <f>IFERROR('Input Data Shift A'!AC50*'Shift A Calculation'!$D46/3600,0)</f>
        <v>0</v>
      </c>
      <c r="AE46" s="11">
        <f>IFERROR('Input Data Shift A'!AD50*'Shift A Calculation'!$D46/3600,0)</f>
        <v>0</v>
      </c>
      <c r="AF46" s="11">
        <f>IFERROR('Input Data Shift A'!AE50*'Shift A Calculation'!$D46/3600,0)</f>
        <v>0</v>
      </c>
      <c r="AG46" s="11">
        <f>IFERROR('Input Data Shift A'!AF50*'Shift A Calculation'!$D46/3600,0)</f>
        <v>0</v>
      </c>
      <c r="AH46" s="11">
        <f>IFERROR('Input Data Shift A'!AG50*'Shift A Calculation'!$D46/3600,0)</f>
        <v>0</v>
      </c>
      <c r="AI46" s="11">
        <f>IFERROR('Input Data Shift A'!AH50*'Shift A Calculation'!$D46/3600,0)</f>
        <v>0</v>
      </c>
      <c r="AJ46" s="11">
        <f t="shared" si="1"/>
        <v>0</v>
      </c>
    </row>
    <row r="47" spans="2:36">
      <c r="B47" s="8">
        <v>45</v>
      </c>
      <c r="C47" s="9" t="str">
        <f>+Kousu!B55</f>
        <v>AE262100-61106G</v>
      </c>
      <c r="D47" s="10">
        <f>+Kousu!S55</f>
        <v>15.340909090909092</v>
      </c>
      <c r="E47" s="11">
        <f>IFERROR('Input Data Shift A'!D51*'Shift A Calculation'!$D47/3600,0)</f>
        <v>0</v>
      </c>
      <c r="F47" s="11">
        <f>IFERROR('Input Data Shift A'!E51*'Shift A Calculation'!$D47/3600,0)</f>
        <v>0</v>
      </c>
      <c r="G47" s="11">
        <f>IFERROR('Input Data Shift A'!F51*'Shift A Calculation'!$D47/3600,0)</f>
        <v>0</v>
      </c>
      <c r="H47" s="11">
        <f>IFERROR('Input Data Shift A'!G51*'Shift A Calculation'!$D47/3600,0)</f>
        <v>0</v>
      </c>
      <c r="I47" s="11">
        <f>IFERROR('Input Data Shift A'!H51*'Shift A Calculation'!$D47/3600,0)</f>
        <v>0</v>
      </c>
      <c r="J47" s="11">
        <f>IFERROR('Input Data Shift A'!I51*'Shift A Calculation'!$D47/3600,0)</f>
        <v>0</v>
      </c>
      <c r="K47" s="11">
        <f>IFERROR('Input Data Shift A'!J51*'Shift A Calculation'!$D47/3600,0)</f>
        <v>0</v>
      </c>
      <c r="L47" s="11">
        <f>IFERROR('Input Data Shift A'!K51*'Shift A Calculation'!$D47/3600,0)</f>
        <v>0</v>
      </c>
      <c r="M47" s="11">
        <f>IFERROR('Input Data Shift A'!L51*'Shift A Calculation'!$D47/3600,0)</f>
        <v>0</v>
      </c>
      <c r="N47" s="11">
        <f>IFERROR('Input Data Shift A'!M51*'Shift A Calculation'!$D47/3600,0)</f>
        <v>0</v>
      </c>
      <c r="O47" s="11">
        <f>IFERROR('Input Data Shift A'!N51*'Shift A Calculation'!$D47/3600,0)</f>
        <v>0</v>
      </c>
      <c r="P47" s="11">
        <f>IFERROR('Input Data Shift A'!O51*'Shift A Calculation'!$D47/3600,0)</f>
        <v>2.578125</v>
      </c>
      <c r="Q47" s="11">
        <f>IFERROR('Input Data Shift A'!P51*'Shift A Calculation'!$D47/3600,0)</f>
        <v>0</v>
      </c>
      <c r="R47" s="11">
        <f>IFERROR('Input Data Shift A'!Q51*'Shift A Calculation'!$D47/3600,0)</f>
        <v>0</v>
      </c>
      <c r="S47" s="11">
        <f>IFERROR('Input Data Shift A'!R51*'Shift A Calculation'!$D47/3600,0)</f>
        <v>0</v>
      </c>
      <c r="T47" s="11">
        <f>IFERROR('Input Data Shift A'!S51*'Shift A Calculation'!$D47/3600,0)</f>
        <v>0</v>
      </c>
      <c r="U47" s="11">
        <f>IFERROR('Input Data Shift A'!T51*'Shift A Calculation'!$D47/3600,0)</f>
        <v>0</v>
      </c>
      <c r="V47" s="11">
        <f>IFERROR('Input Data Shift A'!U51*'Shift A Calculation'!$D47/3600,0)</f>
        <v>0</v>
      </c>
      <c r="W47" s="11">
        <f>IFERROR('Input Data Shift A'!V51*'Shift A Calculation'!$D47/3600,0)</f>
        <v>0</v>
      </c>
      <c r="X47" s="11">
        <f>IFERROR('Input Data Shift A'!W51*'Shift A Calculation'!$D47/3600,0)</f>
        <v>0</v>
      </c>
      <c r="Y47" s="11">
        <f>IFERROR('Input Data Shift A'!X51*'Shift A Calculation'!$D47/3600,0)</f>
        <v>0</v>
      </c>
      <c r="Z47" s="11">
        <f>IFERROR('Input Data Shift A'!Y51*'Shift A Calculation'!$D47/3600,0)</f>
        <v>0</v>
      </c>
      <c r="AA47" s="11">
        <f>IFERROR('Input Data Shift A'!Z51*'Shift A Calculation'!$D47/3600,0)</f>
        <v>0</v>
      </c>
      <c r="AB47" s="11">
        <f>IFERROR('Input Data Shift A'!AA51*'Shift A Calculation'!$D47/3600,0)</f>
        <v>0</v>
      </c>
      <c r="AC47" s="11">
        <f>IFERROR('Input Data Shift A'!AB51*'Shift A Calculation'!$D47/3600,0)</f>
        <v>0</v>
      </c>
      <c r="AD47" s="11">
        <f>IFERROR('Input Data Shift A'!AC51*'Shift A Calculation'!$D47/3600,0)</f>
        <v>0</v>
      </c>
      <c r="AE47" s="11">
        <f>IFERROR('Input Data Shift A'!AD51*'Shift A Calculation'!$D47/3600,0)</f>
        <v>0</v>
      </c>
      <c r="AF47" s="11">
        <f>IFERROR('Input Data Shift A'!AE51*'Shift A Calculation'!$D47/3600,0)</f>
        <v>0</v>
      </c>
      <c r="AG47" s="11">
        <f>IFERROR('Input Data Shift A'!AF51*'Shift A Calculation'!$D47/3600,0)</f>
        <v>0</v>
      </c>
      <c r="AH47" s="11">
        <f>IFERROR('Input Data Shift A'!AG51*'Shift A Calculation'!$D47/3600,0)</f>
        <v>0</v>
      </c>
      <c r="AI47" s="11">
        <f>IFERROR('Input Data Shift A'!AH51*'Shift A Calculation'!$D47/3600,0)</f>
        <v>0</v>
      </c>
      <c r="AJ47" s="11">
        <f t="shared" si="1"/>
        <v>2.578125</v>
      </c>
    </row>
    <row r="48" spans="2:36">
      <c r="B48" s="8">
        <v>46</v>
      </c>
      <c r="C48" s="9" t="str">
        <f>+Kousu!B56</f>
        <v>AE262100-61109G</v>
      </c>
      <c r="D48" s="10">
        <f>+Kousu!S56</f>
        <v>15.340909090909092</v>
      </c>
      <c r="E48" s="11">
        <f>IFERROR('Input Data Shift A'!D52*'Shift A Calculation'!$D48/3600,0)</f>
        <v>0</v>
      </c>
      <c r="F48" s="11">
        <f>IFERROR('Input Data Shift A'!E52*'Shift A Calculation'!$D48/3600,0)</f>
        <v>0</v>
      </c>
      <c r="G48" s="11">
        <f>IFERROR('Input Data Shift A'!F52*'Shift A Calculation'!$D48/3600,0)</f>
        <v>0</v>
      </c>
      <c r="H48" s="11">
        <f>IFERROR('Input Data Shift A'!G52*'Shift A Calculation'!$D48/3600,0)</f>
        <v>0</v>
      </c>
      <c r="I48" s="11">
        <f>IFERROR('Input Data Shift A'!H52*'Shift A Calculation'!$D48/3600,0)</f>
        <v>0</v>
      </c>
      <c r="J48" s="11">
        <f>IFERROR('Input Data Shift A'!I52*'Shift A Calculation'!$D48/3600,0)</f>
        <v>0</v>
      </c>
      <c r="K48" s="11">
        <f>IFERROR('Input Data Shift A'!J52*'Shift A Calculation'!$D48/3600,0)</f>
        <v>0</v>
      </c>
      <c r="L48" s="11">
        <f>IFERROR('Input Data Shift A'!K52*'Shift A Calculation'!$D48/3600,0)</f>
        <v>0</v>
      </c>
      <c r="M48" s="11">
        <f>IFERROR('Input Data Shift A'!L52*'Shift A Calculation'!$D48/3600,0)</f>
        <v>0</v>
      </c>
      <c r="N48" s="11">
        <f>IFERROR('Input Data Shift A'!M52*'Shift A Calculation'!$D48/3600,0)</f>
        <v>0</v>
      </c>
      <c r="O48" s="11">
        <f>IFERROR('Input Data Shift A'!N52*'Shift A Calculation'!$D48/3600,0)</f>
        <v>0</v>
      </c>
      <c r="P48" s="11">
        <f>IFERROR('Input Data Shift A'!O52*'Shift A Calculation'!$D48/3600,0)</f>
        <v>0</v>
      </c>
      <c r="Q48" s="11">
        <f>IFERROR('Input Data Shift A'!P52*'Shift A Calculation'!$D48/3600,0)</f>
        <v>0</v>
      </c>
      <c r="R48" s="11">
        <f>IFERROR('Input Data Shift A'!Q52*'Shift A Calculation'!$D48/3600,0)</f>
        <v>0</v>
      </c>
      <c r="S48" s="11">
        <f>IFERROR('Input Data Shift A'!R52*'Shift A Calculation'!$D48/3600,0)</f>
        <v>0</v>
      </c>
      <c r="T48" s="11">
        <f>IFERROR('Input Data Shift A'!S52*'Shift A Calculation'!$D48/3600,0)</f>
        <v>0</v>
      </c>
      <c r="U48" s="11">
        <f>IFERROR('Input Data Shift A'!T52*'Shift A Calculation'!$D48/3600,0)</f>
        <v>0</v>
      </c>
      <c r="V48" s="11">
        <f>IFERROR('Input Data Shift A'!U52*'Shift A Calculation'!$D48/3600,0)</f>
        <v>0</v>
      </c>
      <c r="W48" s="11">
        <f>IFERROR('Input Data Shift A'!V52*'Shift A Calculation'!$D48/3600,0)</f>
        <v>0</v>
      </c>
      <c r="X48" s="11">
        <f>IFERROR('Input Data Shift A'!W52*'Shift A Calculation'!$D48/3600,0)</f>
        <v>0</v>
      </c>
      <c r="Y48" s="11">
        <f>IFERROR('Input Data Shift A'!X52*'Shift A Calculation'!$D48/3600,0)</f>
        <v>0</v>
      </c>
      <c r="Z48" s="11">
        <f>IFERROR('Input Data Shift A'!Y52*'Shift A Calculation'!$D48/3600,0)</f>
        <v>0</v>
      </c>
      <c r="AA48" s="11">
        <f>IFERROR('Input Data Shift A'!Z52*'Shift A Calculation'!$D48/3600,0)</f>
        <v>0</v>
      </c>
      <c r="AB48" s="11">
        <f>IFERROR('Input Data Shift A'!AA52*'Shift A Calculation'!$D48/3600,0)</f>
        <v>0</v>
      </c>
      <c r="AC48" s="11">
        <f>IFERROR('Input Data Shift A'!AB52*'Shift A Calculation'!$D48/3600,0)</f>
        <v>0</v>
      </c>
      <c r="AD48" s="11">
        <f>IFERROR('Input Data Shift A'!AC52*'Shift A Calculation'!$D48/3600,0)</f>
        <v>0</v>
      </c>
      <c r="AE48" s="11">
        <f>IFERROR('Input Data Shift A'!AD52*'Shift A Calculation'!$D48/3600,0)</f>
        <v>0</v>
      </c>
      <c r="AF48" s="11">
        <f>IFERROR('Input Data Shift A'!AE52*'Shift A Calculation'!$D48/3600,0)</f>
        <v>0</v>
      </c>
      <c r="AG48" s="11">
        <f>IFERROR('Input Data Shift A'!AF52*'Shift A Calculation'!$D48/3600,0)</f>
        <v>0</v>
      </c>
      <c r="AH48" s="11">
        <f>IFERROR('Input Data Shift A'!AG52*'Shift A Calculation'!$D48/3600,0)</f>
        <v>0</v>
      </c>
      <c r="AI48" s="11">
        <f>IFERROR('Input Data Shift A'!AH52*'Shift A Calculation'!$D48/3600,0)</f>
        <v>0</v>
      </c>
      <c r="AJ48" s="11">
        <f t="shared" si="1"/>
        <v>0</v>
      </c>
    </row>
    <row r="49" spans="2:36">
      <c r="B49" s="8">
        <v>47</v>
      </c>
      <c r="C49" s="9" t="str">
        <f>+Kousu!B57</f>
        <v>AE262100-61206G</v>
      </c>
      <c r="D49" s="10">
        <f>+Kousu!S57</f>
        <v>15.340909090909092</v>
      </c>
      <c r="E49" s="11">
        <f>IFERROR('Input Data Shift A'!D53*'Shift A Calculation'!$D49/3600,0)</f>
        <v>0</v>
      </c>
      <c r="F49" s="11">
        <f>IFERROR('Input Data Shift A'!E53*'Shift A Calculation'!$D49/3600,0)</f>
        <v>0</v>
      </c>
      <c r="G49" s="11">
        <f>IFERROR('Input Data Shift A'!F53*'Shift A Calculation'!$D49/3600,0)</f>
        <v>0</v>
      </c>
      <c r="H49" s="11">
        <f>IFERROR('Input Data Shift A'!G53*'Shift A Calculation'!$D49/3600,0)</f>
        <v>0</v>
      </c>
      <c r="I49" s="11">
        <f>IFERROR('Input Data Shift A'!H53*'Shift A Calculation'!$D49/3600,0)</f>
        <v>0</v>
      </c>
      <c r="J49" s="11">
        <f>IFERROR('Input Data Shift A'!I53*'Shift A Calculation'!$D49/3600,0)</f>
        <v>0</v>
      </c>
      <c r="K49" s="11">
        <f>IFERROR('Input Data Shift A'!J53*'Shift A Calculation'!$D49/3600,0)</f>
        <v>0</v>
      </c>
      <c r="L49" s="11">
        <f>IFERROR('Input Data Shift A'!K53*'Shift A Calculation'!$D49/3600,0)</f>
        <v>0</v>
      </c>
      <c r="M49" s="11">
        <f>IFERROR('Input Data Shift A'!L53*'Shift A Calculation'!$D49/3600,0)</f>
        <v>0</v>
      </c>
      <c r="N49" s="11">
        <f>IFERROR('Input Data Shift A'!M53*'Shift A Calculation'!$D49/3600,0)</f>
        <v>0</v>
      </c>
      <c r="O49" s="11">
        <f>IFERROR('Input Data Shift A'!N53*'Shift A Calculation'!$D49/3600,0)</f>
        <v>0</v>
      </c>
      <c r="P49" s="11">
        <f>IFERROR('Input Data Shift A'!O53*'Shift A Calculation'!$D49/3600,0)</f>
        <v>0</v>
      </c>
      <c r="Q49" s="11">
        <f>IFERROR('Input Data Shift A'!P53*'Shift A Calculation'!$D49/3600,0)</f>
        <v>0</v>
      </c>
      <c r="R49" s="11">
        <f>IFERROR('Input Data Shift A'!Q53*'Shift A Calculation'!$D49/3600,0)</f>
        <v>0</v>
      </c>
      <c r="S49" s="11">
        <f>IFERROR('Input Data Shift A'!R53*'Shift A Calculation'!$D49/3600,0)</f>
        <v>0</v>
      </c>
      <c r="T49" s="11">
        <f>IFERROR('Input Data Shift A'!S53*'Shift A Calculation'!$D49/3600,0)</f>
        <v>0</v>
      </c>
      <c r="U49" s="11">
        <f>IFERROR('Input Data Shift A'!T53*'Shift A Calculation'!$D49/3600,0)</f>
        <v>0</v>
      </c>
      <c r="V49" s="11">
        <f>IFERROR('Input Data Shift A'!U53*'Shift A Calculation'!$D49/3600,0)</f>
        <v>0</v>
      </c>
      <c r="W49" s="11">
        <f>IFERROR('Input Data Shift A'!V53*'Shift A Calculation'!$D49/3600,0)</f>
        <v>0</v>
      </c>
      <c r="X49" s="11">
        <f>IFERROR('Input Data Shift A'!W53*'Shift A Calculation'!$D49/3600,0)</f>
        <v>0</v>
      </c>
      <c r="Y49" s="11">
        <f>IFERROR('Input Data Shift A'!X53*'Shift A Calculation'!$D49/3600,0)</f>
        <v>0</v>
      </c>
      <c r="Z49" s="11">
        <f>IFERROR('Input Data Shift A'!Y53*'Shift A Calculation'!$D49/3600,0)</f>
        <v>0</v>
      </c>
      <c r="AA49" s="11">
        <f>IFERROR('Input Data Shift A'!Z53*'Shift A Calculation'!$D49/3600,0)</f>
        <v>0</v>
      </c>
      <c r="AB49" s="11">
        <f>IFERROR('Input Data Shift A'!AA53*'Shift A Calculation'!$D49/3600,0)</f>
        <v>0</v>
      </c>
      <c r="AC49" s="11">
        <f>IFERROR('Input Data Shift A'!AB53*'Shift A Calculation'!$D49/3600,0)</f>
        <v>0</v>
      </c>
      <c r="AD49" s="11">
        <f>IFERROR('Input Data Shift A'!AC53*'Shift A Calculation'!$D49/3600,0)</f>
        <v>0</v>
      </c>
      <c r="AE49" s="11">
        <f>IFERROR('Input Data Shift A'!AD53*'Shift A Calculation'!$D49/3600,0)</f>
        <v>0</v>
      </c>
      <c r="AF49" s="11">
        <f>IFERROR('Input Data Shift A'!AE53*'Shift A Calculation'!$D49/3600,0)</f>
        <v>0</v>
      </c>
      <c r="AG49" s="11">
        <f>IFERROR('Input Data Shift A'!AF53*'Shift A Calculation'!$D49/3600,0)</f>
        <v>0</v>
      </c>
      <c r="AH49" s="11">
        <f>IFERROR('Input Data Shift A'!AG53*'Shift A Calculation'!$D49/3600,0)</f>
        <v>0</v>
      </c>
      <c r="AI49" s="11">
        <f>IFERROR('Input Data Shift A'!AH53*'Shift A Calculation'!$D49/3600,0)</f>
        <v>0</v>
      </c>
      <c r="AJ49" s="11">
        <f t="shared" si="1"/>
        <v>0</v>
      </c>
    </row>
    <row r="50" spans="2:36">
      <c r="B50" s="8">
        <v>48</v>
      </c>
      <c r="C50" s="9" t="str">
        <f>+Kousu!B58</f>
        <v>AE262100-61209G</v>
      </c>
      <c r="D50" s="10">
        <f>+Kousu!S58</f>
        <v>15.340909090909092</v>
      </c>
      <c r="E50" s="11">
        <f>IFERROR('Input Data Shift A'!D54*'Shift A Calculation'!$D50/3600,0)</f>
        <v>0</v>
      </c>
      <c r="F50" s="11">
        <f>IFERROR('Input Data Shift A'!E54*'Shift A Calculation'!$D50/3600,0)</f>
        <v>0</v>
      </c>
      <c r="G50" s="11">
        <f>IFERROR('Input Data Shift A'!F54*'Shift A Calculation'!$D50/3600,0)</f>
        <v>0</v>
      </c>
      <c r="H50" s="11">
        <f>IFERROR('Input Data Shift A'!G54*'Shift A Calculation'!$D50/3600,0)</f>
        <v>0</v>
      </c>
      <c r="I50" s="11">
        <f>IFERROR('Input Data Shift A'!H54*'Shift A Calculation'!$D50/3600,0)</f>
        <v>0</v>
      </c>
      <c r="J50" s="11">
        <f>IFERROR('Input Data Shift A'!I54*'Shift A Calculation'!$D50/3600,0)</f>
        <v>0</v>
      </c>
      <c r="K50" s="11">
        <f>IFERROR('Input Data Shift A'!J54*'Shift A Calculation'!$D50/3600,0)</f>
        <v>0</v>
      </c>
      <c r="L50" s="11">
        <f>IFERROR('Input Data Shift A'!K54*'Shift A Calculation'!$D50/3600,0)</f>
        <v>0</v>
      </c>
      <c r="M50" s="11">
        <f>IFERROR('Input Data Shift A'!L54*'Shift A Calculation'!$D50/3600,0)</f>
        <v>0</v>
      </c>
      <c r="N50" s="11">
        <f>IFERROR('Input Data Shift A'!M54*'Shift A Calculation'!$D50/3600,0)</f>
        <v>0</v>
      </c>
      <c r="O50" s="11">
        <f>IFERROR('Input Data Shift A'!N54*'Shift A Calculation'!$D50/3600,0)</f>
        <v>0</v>
      </c>
      <c r="P50" s="11">
        <f>IFERROR('Input Data Shift A'!O54*'Shift A Calculation'!$D50/3600,0)</f>
        <v>0</v>
      </c>
      <c r="Q50" s="11">
        <f>IFERROR('Input Data Shift A'!P54*'Shift A Calculation'!$D50/3600,0)</f>
        <v>0</v>
      </c>
      <c r="R50" s="11">
        <f>IFERROR('Input Data Shift A'!Q54*'Shift A Calculation'!$D50/3600,0)</f>
        <v>0</v>
      </c>
      <c r="S50" s="11">
        <f>IFERROR('Input Data Shift A'!R54*'Shift A Calculation'!$D50/3600,0)</f>
        <v>0</v>
      </c>
      <c r="T50" s="11">
        <f>IFERROR('Input Data Shift A'!S54*'Shift A Calculation'!$D50/3600,0)</f>
        <v>0</v>
      </c>
      <c r="U50" s="11">
        <f>IFERROR('Input Data Shift A'!T54*'Shift A Calculation'!$D50/3600,0)</f>
        <v>0</v>
      </c>
      <c r="V50" s="11">
        <f>IFERROR('Input Data Shift A'!U54*'Shift A Calculation'!$D50/3600,0)</f>
        <v>0</v>
      </c>
      <c r="W50" s="11">
        <f>IFERROR('Input Data Shift A'!V54*'Shift A Calculation'!$D50/3600,0)</f>
        <v>0</v>
      </c>
      <c r="X50" s="11">
        <f>IFERROR('Input Data Shift A'!W54*'Shift A Calculation'!$D50/3600,0)</f>
        <v>0</v>
      </c>
      <c r="Y50" s="11">
        <f>IFERROR('Input Data Shift A'!X54*'Shift A Calculation'!$D50/3600,0)</f>
        <v>0</v>
      </c>
      <c r="Z50" s="11">
        <f>IFERROR('Input Data Shift A'!Y54*'Shift A Calculation'!$D50/3600,0)</f>
        <v>0</v>
      </c>
      <c r="AA50" s="11">
        <f>IFERROR('Input Data Shift A'!Z54*'Shift A Calculation'!$D50/3600,0)</f>
        <v>0</v>
      </c>
      <c r="AB50" s="11">
        <f>IFERROR('Input Data Shift A'!AA54*'Shift A Calculation'!$D50/3600,0)</f>
        <v>0</v>
      </c>
      <c r="AC50" s="11">
        <f>IFERROR('Input Data Shift A'!AB54*'Shift A Calculation'!$D50/3600,0)</f>
        <v>0</v>
      </c>
      <c r="AD50" s="11">
        <f>IFERROR('Input Data Shift A'!AC54*'Shift A Calculation'!$D50/3600,0)</f>
        <v>0</v>
      </c>
      <c r="AE50" s="11">
        <f>IFERROR('Input Data Shift A'!AD54*'Shift A Calculation'!$D50/3600,0)</f>
        <v>0</v>
      </c>
      <c r="AF50" s="11">
        <f>IFERROR('Input Data Shift A'!AE54*'Shift A Calculation'!$D50/3600,0)</f>
        <v>0</v>
      </c>
      <c r="AG50" s="11">
        <f>IFERROR('Input Data Shift A'!AF54*'Shift A Calculation'!$D50/3600,0)</f>
        <v>0</v>
      </c>
      <c r="AH50" s="11">
        <f>IFERROR('Input Data Shift A'!AG54*'Shift A Calculation'!$D50/3600,0)</f>
        <v>0</v>
      </c>
      <c r="AI50" s="11">
        <f>IFERROR('Input Data Shift A'!AH54*'Shift A Calculation'!$D50/3600,0)</f>
        <v>0</v>
      </c>
      <c r="AJ50" s="11">
        <f t="shared" si="1"/>
        <v>0</v>
      </c>
    </row>
    <row r="51" spans="2:36">
      <c r="B51" s="8">
        <v>49</v>
      </c>
      <c r="C51" s="9" t="str">
        <f>+Kousu!B59</f>
        <v>AE262100-6161</v>
      </c>
      <c r="D51" s="10">
        <f>+Kousu!S59</f>
        <v>15.340909090909092</v>
      </c>
      <c r="E51" s="11">
        <f>IFERROR('Input Data Shift A'!D55*'Shift A Calculation'!$D51/3600,0)</f>
        <v>0</v>
      </c>
      <c r="F51" s="11">
        <f>IFERROR('Input Data Shift A'!E55*'Shift A Calculation'!$D51/3600,0)</f>
        <v>0</v>
      </c>
      <c r="G51" s="11">
        <f>IFERROR('Input Data Shift A'!F55*'Shift A Calculation'!$D51/3600,0)</f>
        <v>0</v>
      </c>
      <c r="H51" s="11">
        <f>IFERROR('Input Data Shift A'!G55*'Shift A Calculation'!$D51/3600,0)</f>
        <v>0</v>
      </c>
      <c r="I51" s="11">
        <f>IFERROR('Input Data Shift A'!H55*'Shift A Calculation'!$D51/3600,0)</f>
        <v>0</v>
      </c>
      <c r="J51" s="11">
        <f>IFERROR('Input Data Shift A'!I55*'Shift A Calculation'!$D51/3600,0)</f>
        <v>0</v>
      </c>
      <c r="K51" s="11">
        <f>IFERROR('Input Data Shift A'!J55*'Shift A Calculation'!$D51/3600,0)</f>
        <v>0</v>
      </c>
      <c r="L51" s="11">
        <f>IFERROR('Input Data Shift A'!K55*'Shift A Calculation'!$D51/3600,0)</f>
        <v>0</v>
      </c>
      <c r="M51" s="11">
        <f>IFERROR('Input Data Shift A'!L55*'Shift A Calculation'!$D51/3600,0)</f>
        <v>0</v>
      </c>
      <c r="N51" s="11">
        <f>IFERROR('Input Data Shift A'!M55*'Shift A Calculation'!$D51/3600,0)</f>
        <v>0</v>
      </c>
      <c r="O51" s="11">
        <f>IFERROR('Input Data Shift A'!N55*'Shift A Calculation'!$D51/3600,0)</f>
        <v>0</v>
      </c>
      <c r="P51" s="11">
        <f>IFERROR('Input Data Shift A'!O55*'Shift A Calculation'!$D51/3600,0)</f>
        <v>0</v>
      </c>
      <c r="Q51" s="11">
        <f>IFERROR('Input Data Shift A'!P55*'Shift A Calculation'!$D51/3600,0)</f>
        <v>0</v>
      </c>
      <c r="R51" s="11">
        <f>IFERROR('Input Data Shift A'!Q55*'Shift A Calculation'!$D51/3600,0)</f>
        <v>0</v>
      </c>
      <c r="S51" s="11">
        <f>IFERROR('Input Data Shift A'!R55*'Shift A Calculation'!$D51/3600,0)</f>
        <v>0</v>
      </c>
      <c r="T51" s="11">
        <f>IFERROR('Input Data Shift A'!S55*'Shift A Calculation'!$D51/3600,0)</f>
        <v>0</v>
      </c>
      <c r="U51" s="11">
        <f>IFERROR('Input Data Shift A'!T55*'Shift A Calculation'!$D51/3600,0)</f>
        <v>0</v>
      </c>
      <c r="V51" s="11">
        <f>IFERROR('Input Data Shift A'!U55*'Shift A Calculation'!$D51/3600,0)</f>
        <v>0</v>
      </c>
      <c r="W51" s="11">
        <f>IFERROR('Input Data Shift A'!V55*'Shift A Calculation'!$D51/3600,0)</f>
        <v>0</v>
      </c>
      <c r="X51" s="11">
        <f>IFERROR('Input Data Shift A'!W55*'Shift A Calculation'!$D51/3600,0)</f>
        <v>0</v>
      </c>
      <c r="Y51" s="11">
        <f>IFERROR('Input Data Shift A'!X55*'Shift A Calculation'!$D51/3600,0)</f>
        <v>0</v>
      </c>
      <c r="Z51" s="11">
        <f>IFERROR('Input Data Shift A'!Y55*'Shift A Calculation'!$D51/3600,0)</f>
        <v>0</v>
      </c>
      <c r="AA51" s="11">
        <f>IFERROR('Input Data Shift A'!Z55*'Shift A Calculation'!$D51/3600,0)</f>
        <v>0</v>
      </c>
      <c r="AB51" s="11">
        <f>IFERROR('Input Data Shift A'!AA55*'Shift A Calculation'!$D51/3600,0)</f>
        <v>0</v>
      </c>
      <c r="AC51" s="11">
        <f>IFERROR('Input Data Shift A'!AB55*'Shift A Calculation'!$D51/3600,0)</f>
        <v>0</v>
      </c>
      <c r="AD51" s="11">
        <f>IFERROR('Input Data Shift A'!AC55*'Shift A Calculation'!$D51/3600,0)</f>
        <v>0</v>
      </c>
      <c r="AE51" s="11">
        <f>IFERROR('Input Data Shift A'!AD55*'Shift A Calculation'!$D51/3600,0)</f>
        <v>0</v>
      </c>
      <c r="AF51" s="11">
        <f>IFERROR('Input Data Shift A'!AE55*'Shift A Calculation'!$D51/3600,0)</f>
        <v>0</v>
      </c>
      <c r="AG51" s="11">
        <f>IFERROR('Input Data Shift A'!AF55*'Shift A Calculation'!$D51/3600,0)</f>
        <v>0</v>
      </c>
      <c r="AH51" s="11">
        <f>IFERROR('Input Data Shift A'!AG55*'Shift A Calculation'!$D51/3600,0)</f>
        <v>0</v>
      </c>
      <c r="AI51" s="11">
        <f>IFERROR('Input Data Shift A'!AH55*'Shift A Calculation'!$D51/3600,0)</f>
        <v>0</v>
      </c>
      <c r="AJ51" s="11">
        <f t="shared" si="1"/>
        <v>0</v>
      </c>
    </row>
    <row r="52" spans="2:36">
      <c r="B52" s="8">
        <v>50</v>
      </c>
      <c r="C52" s="9" t="str">
        <f>+Kousu!B60</f>
        <v>AE262100-61610G</v>
      </c>
      <c r="D52" s="10">
        <f>+Kousu!S60</f>
        <v>15.340909090909092</v>
      </c>
      <c r="E52" s="11">
        <f>IFERROR('Input Data Shift A'!D56*'Shift A Calculation'!$D52/3600,0)</f>
        <v>4.59375</v>
      </c>
      <c r="F52" s="11">
        <f>IFERROR('Input Data Shift A'!E56*'Shift A Calculation'!$D52/3600,0)</f>
        <v>0</v>
      </c>
      <c r="G52" s="11">
        <f>IFERROR('Input Data Shift A'!F56*'Shift A Calculation'!$D52/3600,0)</f>
        <v>0</v>
      </c>
      <c r="H52" s="11">
        <f>IFERROR('Input Data Shift A'!G56*'Shift A Calculation'!$D52/3600,0)</f>
        <v>2.0710227272727275</v>
      </c>
      <c r="I52" s="11">
        <f>IFERROR('Input Data Shift A'!H56*'Shift A Calculation'!$D52/3600,0)</f>
        <v>0</v>
      </c>
      <c r="J52" s="11">
        <f>IFERROR('Input Data Shift A'!I56*'Shift A Calculation'!$D52/3600,0)</f>
        <v>0</v>
      </c>
      <c r="K52" s="11">
        <f>IFERROR('Input Data Shift A'!J56*'Shift A Calculation'!$D52/3600,0)</f>
        <v>0</v>
      </c>
      <c r="L52" s="11">
        <f>IFERROR('Input Data Shift A'!K56*'Shift A Calculation'!$D52/3600,0)</f>
        <v>0</v>
      </c>
      <c r="M52" s="11">
        <f>IFERROR('Input Data Shift A'!L56*'Shift A Calculation'!$D52/3600,0)</f>
        <v>0</v>
      </c>
      <c r="N52" s="11">
        <f>IFERROR('Input Data Shift A'!M56*'Shift A Calculation'!$D52/3600,0)</f>
        <v>2.2159090909090913</v>
      </c>
      <c r="O52" s="11">
        <f>IFERROR('Input Data Shift A'!N56*'Shift A Calculation'!$D52/3600,0)</f>
        <v>0</v>
      </c>
      <c r="P52" s="11">
        <f>IFERROR('Input Data Shift A'!O56*'Shift A Calculation'!$D52/3600,0)</f>
        <v>3.7713068181818183</v>
      </c>
      <c r="Q52" s="11">
        <f>IFERROR('Input Data Shift A'!P56*'Shift A Calculation'!$D52/3600,0)</f>
        <v>1.7386363636363635</v>
      </c>
      <c r="R52" s="11">
        <f>IFERROR('Input Data Shift A'!Q56*'Shift A Calculation'!$D52/3600,0)</f>
        <v>0</v>
      </c>
      <c r="S52" s="11">
        <f>IFERROR('Input Data Shift A'!R56*'Shift A Calculation'!$D52/3600,0)</f>
        <v>0</v>
      </c>
      <c r="T52" s="11">
        <f>IFERROR('Input Data Shift A'!S56*'Shift A Calculation'!$D52/3600,0)</f>
        <v>0</v>
      </c>
      <c r="U52" s="11">
        <f>IFERROR('Input Data Shift A'!T56*'Shift A Calculation'!$D52/3600,0)</f>
        <v>0</v>
      </c>
      <c r="V52" s="11">
        <f>IFERROR('Input Data Shift A'!U56*'Shift A Calculation'!$D52/3600,0)</f>
        <v>4.0610795454545459</v>
      </c>
      <c r="W52" s="11">
        <f>IFERROR('Input Data Shift A'!V56*'Shift A Calculation'!$D52/3600,0)</f>
        <v>0</v>
      </c>
      <c r="X52" s="11">
        <f>IFERROR('Input Data Shift A'!W56*'Shift A Calculation'!$D52/3600,0)</f>
        <v>0</v>
      </c>
      <c r="Y52" s="11">
        <f>IFERROR('Input Data Shift A'!X56*'Shift A Calculation'!$D52/3600,0)</f>
        <v>0</v>
      </c>
      <c r="Z52" s="11">
        <f>IFERROR('Input Data Shift A'!Y56*'Shift A Calculation'!$D52/3600,0)</f>
        <v>0</v>
      </c>
      <c r="AA52" s="11">
        <f>IFERROR('Input Data Shift A'!Z56*'Shift A Calculation'!$D52/3600,0)</f>
        <v>0</v>
      </c>
      <c r="AB52" s="11">
        <f>IFERROR('Input Data Shift A'!AA56*'Shift A Calculation'!$D52/3600,0)</f>
        <v>0</v>
      </c>
      <c r="AC52" s="11">
        <f>IFERROR('Input Data Shift A'!AB56*'Shift A Calculation'!$D52/3600,0)</f>
        <v>0</v>
      </c>
      <c r="AD52" s="11">
        <f>IFERROR('Input Data Shift A'!AC56*'Shift A Calculation'!$D52/3600,0)</f>
        <v>0</v>
      </c>
      <c r="AE52" s="11">
        <f>IFERROR('Input Data Shift A'!AD56*'Shift A Calculation'!$D52/3600,0)</f>
        <v>0</v>
      </c>
      <c r="AF52" s="11">
        <f>IFERROR('Input Data Shift A'!AE56*'Shift A Calculation'!$D52/3600,0)</f>
        <v>0</v>
      </c>
      <c r="AG52" s="11">
        <f>IFERROR('Input Data Shift A'!AF56*'Shift A Calculation'!$D52/3600,0)</f>
        <v>0</v>
      </c>
      <c r="AH52" s="11">
        <f>IFERROR('Input Data Shift A'!AG56*'Shift A Calculation'!$D52/3600,0)</f>
        <v>0</v>
      </c>
      <c r="AI52" s="11">
        <f>IFERROR('Input Data Shift A'!AH56*'Shift A Calculation'!$D52/3600,0)</f>
        <v>0</v>
      </c>
      <c r="AJ52" s="11">
        <f t="shared" si="1"/>
        <v>18.451704545454547</v>
      </c>
    </row>
    <row r="53" spans="2:36">
      <c r="B53" s="8">
        <v>51</v>
      </c>
      <c r="C53" s="9" t="str">
        <f>+Kousu!B61</f>
        <v>AE262100-61615I</v>
      </c>
      <c r="D53" s="10">
        <f>+Kousu!S61</f>
        <v>15.340909090909092</v>
      </c>
      <c r="E53" s="11">
        <f>IFERROR('Input Data Shift A'!D57*'Shift A Calculation'!$D53/3600,0)</f>
        <v>0.25142045454545453</v>
      </c>
      <c r="F53" s="11">
        <f>IFERROR('Input Data Shift A'!E57*'Shift A Calculation'!$D53/3600,0)</f>
        <v>0</v>
      </c>
      <c r="G53" s="11">
        <f>IFERROR('Input Data Shift A'!F57*'Shift A Calculation'!$D53/3600,0)</f>
        <v>0</v>
      </c>
      <c r="H53" s="11">
        <f>IFERROR('Input Data Shift A'!G57*'Shift A Calculation'!$D53/3600,0)</f>
        <v>0</v>
      </c>
      <c r="I53" s="11">
        <f>IFERROR('Input Data Shift A'!H57*'Shift A Calculation'!$D53/3600,0)</f>
        <v>0</v>
      </c>
      <c r="J53" s="11">
        <f>IFERROR('Input Data Shift A'!I57*'Shift A Calculation'!$D53/3600,0)</f>
        <v>0</v>
      </c>
      <c r="K53" s="11">
        <f>IFERROR('Input Data Shift A'!J57*'Shift A Calculation'!$D53/3600,0)</f>
        <v>0</v>
      </c>
      <c r="L53" s="11">
        <f>IFERROR('Input Data Shift A'!K57*'Shift A Calculation'!$D53/3600,0)</f>
        <v>0</v>
      </c>
      <c r="M53" s="11">
        <f>IFERROR('Input Data Shift A'!L57*'Shift A Calculation'!$D53/3600,0)</f>
        <v>0</v>
      </c>
      <c r="N53" s="11">
        <f>IFERROR('Input Data Shift A'!M57*'Shift A Calculation'!$D53/3600,0)</f>
        <v>3.0681818181818183</v>
      </c>
      <c r="O53" s="11">
        <f>IFERROR('Input Data Shift A'!N57*'Shift A Calculation'!$D53/3600,0)</f>
        <v>0</v>
      </c>
      <c r="P53" s="11">
        <f>IFERROR('Input Data Shift A'!O57*'Shift A Calculation'!$D53/3600,0)</f>
        <v>3.0681818181818183</v>
      </c>
      <c r="Q53" s="11">
        <f>IFERROR('Input Data Shift A'!P57*'Shift A Calculation'!$D53/3600,0)</f>
        <v>0</v>
      </c>
      <c r="R53" s="11">
        <f>IFERROR('Input Data Shift A'!Q57*'Shift A Calculation'!$D53/3600,0)</f>
        <v>0</v>
      </c>
      <c r="S53" s="11">
        <f>IFERROR('Input Data Shift A'!R57*'Shift A Calculation'!$D53/3600,0)</f>
        <v>0</v>
      </c>
      <c r="T53" s="11">
        <f>IFERROR('Input Data Shift A'!S57*'Shift A Calculation'!$D53/3600,0)</f>
        <v>0</v>
      </c>
      <c r="U53" s="11">
        <f>IFERROR('Input Data Shift A'!T57*'Shift A Calculation'!$D53/3600,0)</f>
        <v>0</v>
      </c>
      <c r="V53" s="11">
        <f>IFERROR('Input Data Shift A'!U57*'Shift A Calculation'!$D53/3600,0)</f>
        <v>6.1619318181818192</v>
      </c>
      <c r="W53" s="11">
        <f>IFERROR('Input Data Shift A'!V57*'Shift A Calculation'!$D53/3600,0)</f>
        <v>0</v>
      </c>
      <c r="X53" s="11">
        <f>IFERROR('Input Data Shift A'!W57*'Shift A Calculation'!$D53/3600,0)</f>
        <v>0</v>
      </c>
      <c r="Y53" s="11">
        <f>IFERROR('Input Data Shift A'!X57*'Shift A Calculation'!$D53/3600,0)</f>
        <v>0</v>
      </c>
      <c r="Z53" s="11">
        <f>IFERROR('Input Data Shift A'!Y57*'Shift A Calculation'!$D53/3600,0)</f>
        <v>0</v>
      </c>
      <c r="AA53" s="11">
        <f>IFERROR('Input Data Shift A'!Z57*'Shift A Calculation'!$D53/3600,0)</f>
        <v>0</v>
      </c>
      <c r="AB53" s="11">
        <f>IFERROR('Input Data Shift A'!AA57*'Shift A Calculation'!$D53/3600,0)</f>
        <v>0</v>
      </c>
      <c r="AC53" s="11">
        <f>IFERROR('Input Data Shift A'!AB57*'Shift A Calculation'!$D53/3600,0)</f>
        <v>0</v>
      </c>
      <c r="AD53" s="11">
        <f>IFERROR('Input Data Shift A'!AC57*'Shift A Calculation'!$D53/3600,0)</f>
        <v>0</v>
      </c>
      <c r="AE53" s="11">
        <f>IFERROR('Input Data Shift A'!AD57*'Shift A Calculation'!$D53/3600,0)</f>
        <v>0</v>
      </c>
      <c r="AF53" s="11">
        <f>IFERROR('Input Data Shift A'!AE57*'Shift A Calculation'!$D53/3600,0)</f>
        <v>0</v>
      </c>
      <c r="AG53" s="11">
        <f>IFERROR('Input Data Shift A'!AF57*'Shift A Calculation'!$D53/3600,0)</f>
        <v>0</v>
      </c>
      <c r="AH53" s="11">
        <f>IFERROR('Input Data Shift A'!AG57*'Shift A Calculation'!$D53/3600,0)</f>
        <v>0</v>
      </c>
      <c r="AI53" s="11">
        <f>IFERROR('Input Data Shift A'!AH57*'Shift A Calculation'!$D53/3600,0)</f>
        <v>0</v>
      </c>
      <c r="AJ53" s="11">
        <f t="shared" si="1"/>
        <v>12.54971590909091</v>
      </c>
    </row>
    <row r="54" spans="2:36">
      <c r="B54" s="8">
        <v>52</v>
      </c>
      <c r="C54" s="9" t="str">
        <f>+Kousu!B62</f>
        <v>AE262100-61616G</v>
      </c>
      <c r="D54" s="10">
        <f>+Kousu!S62</f>
        <v>15.340909090909092</v>
      </c>
      <c r="E54" s="11">
        <f>IFERROR('Input Data Shift A'!D58*'Shift A Calculation'!$D54/3600,0)</f>
        <v>0</v>
      </c>
      <c r="F54" s="11">
        <f>IFERROR('Input Data Shift A'!E58*'Shift A Calculation'!$D54/3600,0)</f>
        <v>0</v>
      </c>
      <c r="G54" s="11">
        <f>IFERROR('Input Data Shift A'!F58*'Shift A Calculation'!$D54/3600,0)</f>
        <v>0</v>
      </c>
      <c r="H54" s="11">
        <f>IFERROR('Input Data Shift A'!G58*'Shift A Calculation'!$D54/3600,0)</f>
        <v>4.0909090909090908</v>
      </c>
      <c r="I54" s="11">
        <f>IFERROR('Input Data Shift A'!H58*'Shift A Calculation'!$D54/3600,0)</f>
        <v>0</v>
      </c>
      <c r="J54" s="11">
        <f>IFERROR('Input Data Shift A'!I58*'Shift A Calculation'!$D54/3600,0)</f>
        <v>0</v>
      </c>
      <c r="K54" s="11">
        <f>IFERROR('Input Data Shift A'!J58*'Shift A Calculation'!$D54/3600,0)</f>
        <v>0</v>
      </c>
      <c r="L54" s="11">
        <f>IFERROR('Input Data Shift A'!K58*'Shift A Calculation'!$D54/3600,0)</f>
        <v>0</v>
      </c>
      <c r="M54" s="11">
        <f>IFERROR('Input Data Shift A'!L58*'Shift A Calculation'!$D54/3600,0)</f>
        <v>0</v>
      </c>
      <c r="N54" s="11">
        <f>IFERROR('Input Data Shift A'!M58*'Shift A Calculation'!$D54/3600,0)</f>
        <v>2.0454545454545454</v>
      </c>
      <c r="O54" s="11">
        <f>IFERROR('Input Data Shift A'!N58*'Shift A Calculation'!$D54/3600,0)</f>
        <v>0</v>
      </c>
      <c r="P54" s="11">
        <f>IFERROR('Input Data Shift A'!O58*'Shift A Calculation'!$D54/3600,0)</f>
        <v>2.0454545454545454</v>
      </c>
      <c r="Q54" s="11">
        <f>IFERROR('Input Data Shift A'!P58*'Shift A Calculation'!$D54/3600,0)</f>
        <v>0</v>
      </c>
      <c r="R54" s="11">
        <f>IFERROR('Input Data Shift A'!Q58*'Shift A Calculation'!$D54/3600,0)</f>
        <v>0</v>
      </c>
      <c r="S54" s="11">
        <f>IFERROR('Input Data Shift A'!R58*'Shift A Calculation'!$D54/3600,0)</f>
        <v>0</v>
      </c>
      <c r="T54" s="11">
        <f>IFERROR('Input Data Shift A'!S58*'Shift A Calculation'!$D54/3600,0)</f>
        <v>0</v>
      </c>
      <c r="U54" s="11">
        <f>IFERROR('Input Data Shift A'!T58*'Shift A Calculation'!$D54/3600,0)</f>
        <v>0</v>
      </c>
      <c r="V54" s="11">
        <f>IFERROR('Input Data Shift A'!U58*'Shift A Calculation'!$D54/3600,0)</f>
        <v>0</v>
      </c>
      <c r="W54" s="11">
        <f>IFERROR('Input Data Shift A'!V58*'Shift A Calculation'!$D54/3600,0)</f>
        <v>0</v>
      </c>
      <c r="X54" s="11">
        <f>IFERROR('Input Data Shift A'!W58*'Shift A Calculation'!$D54/3600,0)</f>
        <v>0</v>
      </c>
      <c r="Y54" s="11">
        <f>IFERROR('Input Data Shift A'!X58*'Shift A Calculation'!$D54/3600,0)</f>
        <v>0</v>
      </c>
      <c r="Z54" s="11">
        <f>IFERROR('Input Data Shift A'!Y58*'Shift A Calculation'!$D54/3600,0)</f>
        <v>0</v>
      </c>
      <c r="AA54" s="11">
        <f>IFERROR('Input Data Shift A'!Z58*'Shift A Calculation'!$D54/3600,0)</f>
        <v>0</v>
      </c>
      <c r="AB54" s="11">
        <f>IFERROR('Input Data Shift A'!AA58*'Shift A Calculation'!$D54/3600,0)</f>
        <v>0</v>
      </c>
      <c r="AC54" s="11">
        <f>IFERROR('Input Data Shift A'!AB58*'Shift A Calculation'!$D54/3600,0)</f>
        <v>0</v>
      </c>
      <c r="AD54" s="11">
        <f>IFERROR('Input Data Shift A'!AC58*'Shift A Calculation'!$D54/3600,0)</f>
        <v>0</v>
      </c>
      <c r="AE54" s="11">
        <f>IFERROR('Input Data Shift A'!AD58*'Shift A Calculation'!$D54/3600,0)</f>
        <v>0</v>
      </c>
      <c r="AF54" s="11">
        <f>IFERROR('Input Data Shift A'!AE58*'Shift A Calculation'!$D54/3600,0)</f>
        <v>0</v>
      </c>
      <c r="AG54" s="11">
        <f>IFERROR('Input Data Shift A'!AF58*'Shift A Calculation'!$D54/3600,0)</f>
        <v>0</v>
      </c>
      <c r="AH54" s="11">
        <f>IFERROR('Input Data Shift A'!AG58*'Shift A Calculation'!$D54/3600,0)</f>
        <v>0</v>
      </c>
      <c r="AI54" s="11">
        <f>IFERROR('Input Data Shift A'!AH58*'Shift A Calculation'!$D54/3600,0)</f>
        <v>0</v>
      </c>
      <c r="AJ54" s="11">
        <f t="shared" si="1"/>
        <v>8.1818181818181817</v>
      </c>
    </row>
    <row r="55" spans="2:36">
      <c r="B55" s="8">
        <v>53</v>
      </c>
      <c r="C55" s="9" t="str">
        <f>+Kousu!B63</f>
        <v>AE262100-6171</v>
      </c>
      <c r="D55" s="10">
        <f>+Kousu!S63</f>
        <v>15.340909090909092</v>
      </c>
      <c r="E55" s="11">
        <f>IFERROR('Input Data Shift A'!D59*'Shift A Calculation'!$D55/3600,0)</f>
        <v>0</v>
      </c>
      <c r="F55" s="11">
        <f>IFERROR('Input Data Shift A'!E59*'Shift A Calculation'!$D55/3600,0)</f>
        <v>0</v>
      </c>
      <c r="G55" s="11">
        <f>IFERROR('Input Data Shift A'!F59*'Shift A Calculation'!$D55/3600,0)</f>
        <v>0</v>
      </c>
      <c r="H55" s="11">
        <f>IFERROR('Input Data Shift A'!G59*'Shift A Calculation'!$D55/3600,0)</f>
        <v>0</v>
      </c>
      <c r="I55" s="11">
        <f>IFERROR('Input Data Shift A'!H59*'Shift A Calculation'!$D55/3600,0)</f>
        <v>0</v>
      </c>
      <c r="J55" s="11">
        <f>IFERROR('Input Data Shift A'!I59*'Shift A Calculation'!$D55/3600,0)</f>
        <v>0</v>
      </c>
      <c r="K55" s="11">
        <f>IFERROR('Input Data Shift A'!J59*'Shift A Calculation'!$D55/3600,0)</f>
        <v>0</v>
      </c>
      <c r="L55" s="11">
        <f>IFERROR('Input Data Shift A'!K59*'Shift A Calculation'!$D55/3600,0)</f>
        <v>0</v>
      </c>
      <c r="M55" s="11">
        <f>IFERROR('Input Data Shift A'!L59*'Shift A Calculation'!$D55/3600,0)</f>
        <v>0</v>
      </c>
      <c r="N55" s="11">
        <f>IFERROR('Input Data Shift A'!M59*'Shift A Calculation'!$D55/3600,0)</f>
        <v>0</v>
      </c>
      <c r="O55" s="11">
        <f>IFERROR('Input Data Shift A'!N59*'Shift A Calculation'!$D55/3600,0)</f>
        <v>0</v>
      </c>
      <c r="P55" s="11">
        <f>IFERROR('Input Data Shift A'!O59*'Shift A Calculation'!$D55/3600,0)</f>
        <v>0</v>
      </c>
      <c r="Q55" s="11">
        <f>IFERROR('Input Data Shift A'!P59*'Shift A Calculation'!$D55/3600,0)</f>
        <v>0</v>
      </c>
      <c r="R55" s="11">
        <f>IFERROR('Input Data Shift A'!Q59*'Shift A Calculation'!$D55/3600,0)</f>
        <v>0</v>
      </c>
      <c r="S55" s="11">
        <f>IFERROR('Input Data Shift A'!R59*'Shift A Calculation'!$D55/3600,0)</f>
        <v>0</v>
      </c>
      <c r="T55" s="11">
        <f>IFERROR('Input Data Shift A'!S59*'Shift A Calculation'!$D55/3600,0)</f>
        <v>0</v>
      </c>
      <c r="U55" s="11">
        <f>IFERROR('Input Data Shift A'!T59*'Shift A Calculation'!$D55/3600,0)</f>
        <v>0</v>
      </c>
      <c r="V55" s="11">
        <f>IFERROR('Input Data Shift A'!U59*'Shift A Calculation'!$D55/3600,0)</f>
        <v>0</v>
      </c>
      <c r="W55" s="11">
        <f>IFERROR('Input Data Shift A'!V59*'Shift A Calculation'!$D55/3600,0)</f>
        <v>0</v>
      </c>
      <c r="X55" s="11">
        <f>IFERROR('Input Data Shift A'!W59*'Shift A Calculation'!$D55/3600,0)</f>
        <v>0</v>
      </c>
      <c r="Y55" s="11">
        <f>IFERROR('Input Data Shift A'!X59*'Shift A Calculation'!$D55/3600,0)</f>
        <v>0</v>
      </c>
      <c r="Z55" s="11">
        <f>IFERROR('Input Data Shift A'!Y59*'Shift A Calculation'!$D55/3600,0)</f>
        <v>0</v>
      </c>
      <c r="AA55" s="11">
        <f>IFERROR('Input Data Shift A'!Z59*'Shift A Calculation'!$D55/3600,0)</f>
        <v>0</v>
      </c>
      <c r="AB55" s="11">
        <f>IFERROR('Input Data Shift A'!AA59*'Shift A Calculation'!$D55/3600,0)</f>
        <v>0</v>
      </c>
      <c r="AC55" s="11">
        <f>IFERROR('Input Data Shift A'!AB59*'Shift A Calculation'!$D55/3600,0)</f>
        <v>0</v>
      </c>
      <c r="AD55" s="11">
        <f>IFERROR('Input Data Shift A'!AC59*'Shift A Calculation'!$D55/3600,0)</f>
        <v>0</v>
      </c>
      <c r="AE55" s="11">
        <f>IFERROR('Input Data Shift A'!AD59*'Shift A Calculation'!$D55/3600,0)</f>
        <v>0</v>
      </c>
      <c r="AF55" s="11">
        <f>IFERROR('Input Data Shift A'!AE59*'Shift A Calculation'!$D55/3600,0)</f>
        <v>0</v>
      </c>
      <c r="AG55" s="11">
        <f>IFERROR('Input Data Shift A'!AF59*'Shift A Calculation'!$D55/3600,0)</f>
        <v>0</v>
      </c>
      <c r="AH55" s="11">
        <f>IFERROR('Input Data Shift A'!AG59*'Shift A Calculation'!$D55/3600,0)</f>
        <v>0</v>
      </c>
      <c r="AI55" s="11">
        <f>IFERROR('Input Data Shift A'!AH59*'Shift A Calculation'!$D55/3600,0)</f>
        <v>0</v>
      </c>
      <c r="AJ55" s="11">
        <f t="shared" si="1"/>
        <v>0</v>
      </c>
    </row>
    <row r="56" spans="2:36">
      <c r="B56" s="8">
        <v>54</v>
      </c>
      <c r="C56" s="9" t="str">
        <f>+Kousu!B64</f>
        <v>AE262100-61710G</v>
      </c>
      <c r="D56" s="10">
        <f>+Kousu!S64</f>
        <v>15.340909090909092</v>
      </c>
      <c r="E56" s="11">
        <f>IFERROR('Input Data Shift A'!D60*'Shift A Calculation'!$D56/3600,0)</f>
        <v>3.84375</v>
      </c>
      <c r="F56" s="11">
        <f>IFERROR('Input Data Shift A'!E60*'Shift A Calculation'!$D56/3600,0)</f>
        <v>0</v>
      </c>
      <c r="G56" s="11">
        <f>IFERROR('Input Data Shift A'!F60*'Shift A Calculation'!$D56/3600,0)</f>
        <v>0</v>
      </c>
      <c r="H56" s="11">
        <f>IFERROR('Input Data Shift A'!G60*'Shift A Calculation'!$D56/3600,0)</f>
        <v>3.6818181818181821</v>
      </c>
      <c r="I56" s="11">
        <f>IFERROR('Input Data Shift A'!H60*'Shift A Calculation'!$D56/3600,0)</f>
        <v>3.09375</v>
      </c>
      <c r="J56" s="11">
        <f>IFERROR('Input Data Shift A'!I60*'Shift A Calculation'!$D56/3600,0)</f>
        <v>0</v>
      </c>
      <c r="K56" s="11">
        <f>IFERROR('Input Data Shift A'!J60*'Shift A Calculation'!$D56/3600,0)</f>
        <v>4.5639204545454541</v>
      </c>
      <c r="L56" s="11">
        <f>IFERROR('Input Data Shift A'!K60*'Shift A Calculation'!$D56/3600,0)</f>
        <v>0</v>
      </c>
      <c r="M56" s="11">
        <f>IFERROR('Input Data Shift A'!L60*'Shift A Calculation'!$D56/3600,0)</f>
        <v>0</v>
      </c>
      <c r="N56" s="11">
        <f>IFERROR('Input Data Shift A'!M60*'Shift A Calculation'!$D56/3600,0)</f>
        <v>3.140625</v>
      </c>
      <c r="O56" s="11">
        <f>IFERROR('Input Data Shift A'!N60*'Shift A Calculation'!$D56/3600,0)</f>
        <v>0.36221590909090912</v>
      </c>
      <c r="P56" s="11">
        <f>IFERROR('Input Data Shift A'!O60*'Shift A Calculation'!$D56/3600,0)</f>
        <v>2.6377840909090913</v>
      </c>
      <c r="Q56" s="11">
        <f>IFERROR('Input Data Shift A'!P60*'Shift A Calculation'!$D56/3600,0)</f>
        <v>0</v>
      </c>
      <c r="R56" s="11">
        <f>IFERROR('Input Data Shift A'!Q60*'Shift A Calculation'!$D56/3600,0)</f>
        <v>0</v>
      </c>
      <c r="S56" s="11">
        <f>IFERROR('Input Data Shift A'!R60*'Shift A Calculation'!$D56/3600,0)</f>
        <v>0</v>
      </c>
      <c r="T56" s="11">
        <f>IFERROR('Input Data Shift A'!S60*'Shift A Calculation'!$D56/3600,0)</f>
        <v>2.6803977272727271</v>
      </c>
      <c r="U56" s="11">
        <f>IFERROR('Input Data Shift A'!T60*'Shift A Calculation'!$D56/3600,0)</f>
        <v>0</v>
      </c>
      <c r="V56" s="11">
        <f>IFERROR('Input Data Shift A'!U60*'Shift A Calculation'!$D56/3600,0)</f>
        <v>6.7542613636363642</v>
      </c>
      <c r="W56" s="11">
        <f>IFERROR('Input Data Shift A'!V60*'Shift A Calculation'!$D56/3600,0)</f>
        <v>0</v>
      </c>
      <c r="X56" s="11">
        <f>IFERROR('Input Data Shift A'!W60*'Shift A Calculation'!$D56/3600,0)</f>
        <v>0</v>
      </c>
      <c r="Y56" s="11">
        <f>IFERROR('Input Data Shift A'!X60*'Shift A Calculation'!$D56/3600,0)</f>
        <v>0</v>
      </c>
      <c r="Z56" s="11">
        <f>IFERROR('Input Data Shift A'!Y60*'Shift A Calculation'!$D56/3600,0)</f>
        <v>0</v>
      </c>
      <c r="AA56" s="11">
        <f>IFERROR('Input Data Shift A'!Z60*'Shift A Calculation'!$D56/3600,0)</f>
        <v>0</v>
      </c>
      <c r="AB56" s="11">
        <f>IFERROR('Input Data Shift A'!AA60*'Shift A Calculation'!$D56/3600,0)</f>
        <v>0</v>
      </c>
      <c r="AC56" s="11">
        <f>IFERROR('Input Data Shift A'!AB60*'Shift A Calculation'!$D56/3600,0)</f>
        <v>0</v>
      </c>
      <c r="AD56" s="11">
        <f>IFERROR('Input Data Shift A'!AC60*'Shift A Calculation'!$D56/3600,0)</f>
        <v>0</v>
      </c>
      <c r="AE56" s="11">
        <f>IFERROR('Input Data Shift A'!AD60*'Shift A Calculation'!$D56/3600,0)</f>
        <v>0</v>
      </c>
      <c r="AF56" s="11">
        <f>IFERROR('Input Data Shift A'!AE60*'Shift A Calculation'!$D56/3600,0)</f>
        <v>0</v>
      </c>
      <c r="AG56" s="11">
        <f>IFERROR('Input Data Shift A'!AF60*'Shift A Calculation'!$D56/3600,0)</f>
        <v>0</v>
      </c>
      <c r="AH56" s="11">
        <f>IFERROR('Input Data Shift A'!AG60*'Shift A Calculation'!$D56/3600,0)</f>
        <v>0</v>
      </c>
      <c r="AI56" s="11">
        <f>IFERROR('Input Data Shift A'!AH60*'Shift A Calculation'!$D56/3600,0)</f>
        <v>0</v>
      </c>
      <c r="AJ56" s="11">
        <f t="shared" si="1"/>
        <v>30.758522727272727</v>
      </c>
    </row>
    <row r="57" spans="2:36">
      <c r="B57" s="8">
        <v>55</v>
      </c>
      <c r="C57" s="9" t="str">
        <f>+Kousu!B65</f>
        <v>AE262100-61715I</v>
      </c>
      <c r="D57" s="10">
        <f>+Kousu!S65</f>
        <v>15.340909090909092</v>
      </c>
      <c r="E57" s="11">
        <f>IFERROR('Input Data Shift A'!D61*'Shift A Calculation'!$D57/3600,0)</f>
        <v>0</v>
      </c>
      <c r="F57" s="11">
        <f>IFERROR('Input Data Shift A'!E61*'Shift A Calculation'!$D57/3600,0)</f>
        <v>0</v>
      </c>
      <c r="G57" s="11">
        <f>IFERROR('Input Data Shift A'!F61*'Shift A Calculation'!$D57/3600,0)</f>
        <v>0</v>
      </c>
      <c r="H57" s="11">
        <f>IFERROR('Input Data Shift A'!G61*'Shift A Calculation'!$D57/3600,0)</f>
        <v>0</v>
      </c>
      <c r="I57" s="11">
        <f>IFERROR('Input Data Shift A'!H61*'Shift A Calculation'!$D57/3600,0)</f>
        <v>0</v>
      </c>
      <c r="J57" s="11">
        <f>IFERROR('Input Data Shift A'!I61*'Shift A Calculation'!$D57/3600,0)</f>
        <v>0</v>
      </c>
      <c r="K57" s="11">
        <f>IFERROR('Input Data Shift A'!J61*'Shift A Calculation'!$D57/3600,0)</f>
        <v>0</v>
      </c>
      <c r="L57" s="11">
        <f>IFERROR('Input Data Shift A'!K61*'Shift A Calculation'!$D57/3600,0)</f>
        <v>0</v>
      </c>
      <c r="M57" s="11">
        <f>IFERROR('Input Data Shift A'!L61*'Shift A Calculation'!$D57/3600,0)</f>
        <v>0</v>
      </c>
      <c r="N57" s="11">
        <f>IFERROR('Input Data Shift A'!M61*'Shift A Calculation'!$D57/3600,0)</f>
        <v>0</v>
      </c>
      <c r="O57" s="11">
        <f>IFERROR('Input Data Shift A'!N61*'Shift A Calculation'!$D57/3600,0)</f>
        <v>6.1363636363636367</v>
      </c>
      <c r="P57" s="11">
        <f>IFERROR('Input Data Shift A'!O61*'Shift A Calculation'!$D57/3600,0)</f>
        <v>0</v>
      </c>
      <c r="Q57" s="11">
        <f>IFERROR('Input Data Shift A'!P61*'Shift A Calculation'!$D57/3600,0)</f>
        <v>0</v>
      </c>
      <c r="R57" s="11">
        <f>IFERROR('Input Data Shift A'!Q61*'Shift A Calculation'!$D57/3600,0)</f>
        <v>0</v>
      </c>
      <c r="S57" s="11">
        <f>IFERROR('Input Data Shift A'!R61*'Shift A Calculation'!$D57/3600,0)</f>
        <v>0</v>
      </c>
      <c r="T57" s="11">
        <f>IFERROR('Input Data Shift A'!S61*'Shift A Calculation'!$D57/3600,0)</f>
        <v>0</v>
      </c>
      <c r="U57" s="11">
        <f>IFERROR('Input Data Shift A'!T61*'Shift A Calculation'!$D57/3600,0)</f>
        <v>0</v>
      </c>
      <c r="V57" s="11">
        <f>IFERROR('Input Data Shift A'!U61*'Shift A Calculation'!$D57/3600,0)</f>
        <v>9.204545454545455</v>
      </c>
      <c r="W57" s="11">
        <f>IFERROR('Input Data Shift A'!V61*'Shift A Calculation'!$D57/3600,0)</f>
        <v>0</v>
      </c>
      <c r="X57" s="11">
        <f>IFERROR('Input Data Shift A'!W61*'Shift A Calculation'!$D57/3600,0)</f>
        <v>0</v>
      </c>
      <c r="Y57" s="11">
        <f>IFERROR('Input Data Shift A'!X61*'Shift A Calculation'!$D57/3600,0)</f>
        <v>0</v>
      </c>
      <c r="Z57" s="11">
        <f>IFERROR('Input Data Shift A'!Y61*'Shift A Calculation'!$D57/3600,0)</f>
        <v>0</v>
      </c>
      <c r="AA57" s="11">
        <f>IFERROR('Input Data Shift A'!Z61*'Shift A Calculation'!$D57/3600,0)</f>
        <v>0</v>
      </c>
      <c r="AB57" s="11">
        <f>IFERROR('Input Data Shift A'!AA61*'Shift A Calculation'!$D57/3600,0)</f>
        <v>0</v>
      </c>
      <c r="AC57" s="11">
        <f>IFERROR('Input Data Shift A'!AB61*'Shift A Calculation'!$D57/3600,0)</f>
        <v>0</v>
      </c>
      <c r="AD57" s="11">
        <f>IFERROR('Input Data Shift A'!AC61*'Shift A Calculation'!$D57/3600,0)</f>
        <v>0</v>
      </c>
      <c r="AE57" s="11">
        <f>IFERROR('Input Data Shift A'!AD61*'Shift A Calculation'!$D57/3600,0)</f>
        <v>0</v>
      </c>
      <c r="AF57" s="11">
        <f>IFERROR('Input Data Shift A'!AE61*'Shift A Calculation'!$D57/3600,0)</f>
        <v>0</v>
      </c>
      <c r="AG57" s="11">
        <f>IFERROR('Input Data Shift A'!AF61*'Shift A Calculation'!$D57/3600,0)</f>
        <v>0</v>
      </c>
      <c r="AH57" s="11">
        <f>IFERROR('Input Data Shift A'!AG61*'Shift A Calculation'!$D57/3600,0)</f>
        <v>0</v>
      </c>
      <c r="AI57" s="11">
        <f>IFERROR('Input Data Shift A'!AH61*'Shift A Calculation'!$D57/3600,0)</f>
        <v>0</v>
      </c>
      <c r="AJ57" s="11">
        <f t="shared" si="1"/>
        <v>15.340909090909092</v>
      </c>
    </row>
    <row r="58" spans="2:36">
      <c r="B58" s="8">
        <v>56</v>
      </c>
      <c r="C58" s="9" t="str">
        <f>+Kousu!B66</f>
        <v>AE262100-61716G</v>
      </c>
      <c r="D58" s="10">
        <f>+Kousu!S66</f>
        <v>15.340909090909092</v>
      </c>
      <c r="E58" s="11">
        <f>IFERROR('Input Data Shift A'!D62*'Shift A Calculation'!$D58/3600,0)</f>
        <v>0</v>
      </c>
      <c r="F58" s="11">
        <f>IFERROR('Input Data Shift A'!E62*'Shift A Calculation'!$D58/3600,0)</f>
        <v>0</v>
      </c>
      <c r="G58" s="11">
        <f>IFERROR('Input Data Shift A'!F62*'Shift A Calculation'!$D58/3600,0)</f>
        <v>0</v>
      </c>
      <c r="H58" s="11">
        <f>IFERROR('Input Data Shift A'!G62*'Shift A Calculation'!$D58/3600,0)</f>
        <v>0</v>
      </c>
      <c r="I58" s="11">
        <f>IFERROR('Input Data Shift A'!H62*'Shift A Calculation'!$D58/3600,0)</f>
        <v>0</v>
      </c>
      <c r="J58" s="11">
        <f>IFERROR('Input Data Shift A'!I62*'Shift A Calculation'!$D58/3600,0)</f>
        <v>0</v>
      </c>
      <c r="K58" s="11">
        <f>IFERROR('Input Data Shift A'!J62*'Shift A Calculation'!$D58/3600,0)</f>
        <v>0.55823863636363635</v>
      </c>
      <c r="L58" s="11">
        <f>IFERROR('Input Data Shift A'!K62*'Shift A Calculation'!$D58/3600,0)</f>
        <v>0</v>
      </c>
      <c r="M58" s="11">
        <f>IFERROR('Input Data Shift A'!L62*'Shift A Calculation'!$D58/3600,0)</f>
        <v>0</v>
      </c>
      <c r="N58" s="11">
        <f>IFERROR('Input Data Shift A'!M62*'Shift A Calculation'!$D58/3600,0)</f>
        <v>2.0454545454545454</v>
      </c>
      <c r="O58" s="11">
        <f>IFERROR('Input Data Shift A'!N62*'Shift A Calculation'!$D58/3600,0)</f>
        <v>0</v>
      </c>
      <c r="P58" s="11">
        <f>IFERROR('Input Data Shift A'!O62*'Shift A Calculation'!$D58/3600,0)</f>
        <v>0</v>
      </c>
      <c r="Q58" s="11">
        <f>IFERROR('Input Data Shift A'!P62*'Shift A Calculation'!$D58/3600,0)</f>
        <v>0</v>
      </c>
      <c r="R58" s="11">
        <f>IFERROR('Input Data Shift A'!Q62*'Shift A Calculation'!$D58/3600,0)</f>
        <v>0</v>
      </c>
      <c r="S58" s="11">
        <f>IFERROR('Input Data Shift A'!R62*'Shift A Calculation'!$D58/3600,0)</f>
        <v>0</v>
      </c>
      <c r="T58" s="11">
        <f>IFERROR('Input Data Shift A'!S62*'Shift A Calculation'!$D58/3600,0)</f>
        <v>0</v>
      </c>
      <c r="U58" s="11">
        <f>IFERROR('Input Data Shift A'!T62*'Shift A Calculation'!$D58/3600,0)</f>
        <v>0</v>
      </c>
      <c r="V58" s="11">
        <f>IFERROR('Input Data Shift A'!U62*'Shift A Calculation'!$D58/3600,0)</f>
        <v>0</v>
      </c>
      <c r="W58" s="11">
        <f>IFERROR('Input Data Shift A'!V62*'Shift A Calculation'!$D58/3600,0)</f>
        <v>0</v>
      </c>
      <c r="X58" s="11">
        <f>IFERROR('Input Data Shift A'!W62*'Shift A Calculation'!$D58/3600,0)</f>
        <v>0</v>
      </c>
      <c r="Y58" s="11">
        <f>IFERROR('Input Data Shift A'!X62*'Shift A Calculation'!$D58/3600,0)</f>
        <v>0</v>
      </c>
      <c r="Z58" s="11">
        <f>IFERROR('Input Data Shift A'!Y62*'Shift A Calculation'!$D58/3600,0)</f>
        <v>0</v>
      </c>
      <c r="AA58" s="11">
        <f>IFERROR('Input Data Shift A'!Z62*'Shift A Calculation'!$D58/3600,0)</f>
        <v>0</v>
      </c>
      <c r="AB58" s="11">
        <f>IFERROR('Input Data Shift A'!AA62*'Shift A Calculation'!$D58/3600,0)</f>
        <v>0</v>
      </c>
      <c r="AC58" s="11">
        <f>IFERROR('Input Data Shift A'!AB62*'Shift A Calculation'!$D58/3600,0)</f>
        <v>0</v>
      </c>
      <c r="AD58" s="11">
        <f>IFERROR('Input Data Shift A'!AC62*'Shift A Calculation'!$D58/3600,0)</f>
        <v>0</v>
      </c>
      <c r="AE58" s="11">
        <f>IFERROR('Input Data Shift A'!AD62*'Shift A Calculation'!$D58/3600,0)</f>
        <v>0</v>
      </c>
      <c r="AF58" s="11">
        <f>IFERROR('Input Data Shift A'!AE62*'Shift A Calculation'!$D58/3600,0)</f>
        <v>0</v>
      </c>
      <c r="AG58" s="11">
        <f>IFERROR('Input Data Shift A'!AF62*'Shift A Calculation'!$D58/3600,0)</f>
        <v>0</v>
      </c>
      <c r="AH58" s="11">
        <f>IFERROR('Input Data Shift A'!AG62*'Shift A Calculation'!$D58/3600,0)</f>
        <v>0</v>
      </c>
      <c r="AI58" s="11">
        <f>IFERROR('Input Data Shift A'!AH62*'Shift A Calculation'!$D58/3600,0)</f>
        <v>0</v>
      </c>
      <c r="AJ58" s="11">
        <f t="shared" si="1"/>
        <v>2.6036931818181817</v>
      </c>
    </row>
    <row r="59" spans="2:36">
      <c r="B59" s="8">
        <v>57</v>
      </c>
      <c r="C59" s="9" t="str">
        <f>+Kousu!B67</f>
        <v>AE262100-61719G</v>
      </c>
      <c r="D59" s="10">
        <f>+Kousu!S67</f>
        <v>15.340909090909092</v>
      </c>
      <c r="E59" s="11">
        <f>IFERROR('Input Data Shift A'!D63*'Shift A Calculation'!$D59/3600,0)</f>
        <v>0</v>
      </c>
      <c r="F59" s="11">
        <f>IFERROR('Input Data Shift A'!E63*'Shift A Calculation'!$D59/3600,0)</f>
        <v>0</v>
      </c>
      <c r="G59" s="11">
        <f>IFERROR('Input Data Shift A'!F63*'Shift A Calculation'!$D59/3600,0)</f>
        <v>0</v>
      </c>
      <c r="H59" s="11">
        <f>IFERROR('Input Data Shift A'!G63*'Shift A Calculation'!$D59/3600,0)</f>
        <v>0</v>
      </c>
      <c r="I59" s="11">
        <f>IFERROR('Input Data Shift A'!H63*'Shift A Calculation'!$D59/3600,0)</f>
        <v>0</v>
      </c>
      <c r="J59" s="11">
        <f>IFERROR('Input Data Shift A'!I63*'Shift A Calculation'!$D59/3600,0)</f>
        <v>0</v>
      </c>
      <c r="K59" s="11">
        <f>IFERROR('Input Data Shift A'!J63*'Shift A Calculation'!$D59/3600,0)</f>
        <v>0</v>
      </c>
      <c r="L59" s="11">
        <f>IFERROR('Input Data Shift A'!K63*'Shift A Calculation'!$D59/3600,0)</f>
        <v>0</v>
      </c>
      <c r="M59" s="11">
        <f>IFERROR('Input Data Shift A'!L63*'Shift A Calculation'!$D59/3600,0)</f>
        <v>0</v>
      </c>
      <c r="N59" s="11">
        <f>IFERROR('Input Data Shift A'!M63*'Shift A Calculation'!$D59/3600,0)</f>
        <v>0</v>
      </c>
      <c r="O59" s="11">
        <f>IFERROR('Input Data Shift A'!N63*'Shift A Calculation'!$D59/3600,0)</f>
        <v>0</v>
      </c>
      <c r="P59" s="11">
        <f>IFERROR('Input Data Shift A'!O63*'Shift A Calculation'!$D59/3600,0)</f>
        <v>0</v>
      </c>
      <c r="Q59" s="11">
        <f>IFERROR('Input Data Shift A'!P63*'Shift A Calculation'!$D59/3600,0)</f>
        <v>0</v>
      </c>
      <c r="R59" s="11">
        <f>IFERROR('Input Data Shift A'!Q63*'Shift A Calculation'!$D59/3600,0)</f>
        <v>0</v>
      </c>
      <c r="S59" s="11">
        <f>IFERROR('Input Data Shift A'!R63*'Shift A Calculation'!$D59/3600,0)</f>
        <v>0</v>
      </c>
      <c r="T59" s="11">
        <f>IFERROR('Input Data Shift A'!S63*'Shift A Calculation'!$D59/3600,0)</f>
        <v>0</v>
      </c>
      <c r="U59" s="11">
        <f>IFERROR('Input Data Shift A'!T63*'Shift A Calculation'!$D59/3600,0)</f>
        <v>0</v>
      </c>
      <c r="V59" s="11">
        <f>IFERROR('Input Data Shift A'!U63*'Shift A Calculation'!$D59/3600,0)</f>
        <v>0</v>
      </c>
      <c r="W59" s="11">
        <f>IFERROR('Input Data Shift A'!V63*'Shift A Calculation'!$D59/3600,0)</f>
        <v>0</v>
      </c>
      <c r="X59" s="11">
        <f>IFERROR('Input Data Shift A'!W63*'Shift A Calculation'!$D59/3600,0)</f>
        <v>0</v>
      </c>
      <c r="Y59" s="11">
        <f>IFERROR('Input Data Shift A'!X63*'Shift A Calculation'!$D59/3600,0)</f>
        <v>0</v>
      </c>
      <c r="Z59" s="11">
        <f>IFERROR('Input Data Shift A'!Y63*'Shift A Calculation'!$D59/3600,0)</f>
        <v>0</v>
      </c>
      <c r="AA59" s="11">
        <f>IFERROR('Input Data Shift A'!Z63*'Shift A Calculation'!$D59/3600,0)</f>
        <v>0</v>
      </c>
      <c r="AB59" s="11">
        <f>IFERROR('Input Data Shift A'!AA63*'Shift A Calculation'!$D59/3600,0)</f>
        <v>0</v>
      </c>
      <c r="AC59" s="11">
        <f>IFERROR('Input Data Shift A'!AB63*'Shift A Calculation'!$D59/3600,0)</f>
        <v>0</v>
      </c>
      <c r="AD59" s="11">
        <f>IFERROR('Input Data Shift A'!AC63*'Shift A Calculation'!$D59/3600,0)</f>
        <v>0</v>
      </c>
      <c r="AE59" s="11">
        <f>IFERROR('Input Data Shift A'!AD63*'Shift A Calculation'!$D59/3600,0)</f>
        <v>0</v>
      </c>
      <c r="AF59" s="11">
        <f>IFERROR('Input Data Shift A'!AE63*'Shift A Calculation'!$D59/3600,0)</f>
        <v>0</v>
      </c>
      <c r="AG59" s="11">
        <f>IFERROR('Input Data Shift A'!AF63*'Shift A Calculation'!$D59/3600,0)</f>
        <v>0</v>
      </c>
      <c r="AH59" s="11">
        <f>IFERROR('Input Data Shift A'!AG63*'Shift A Calculation'!$D59/3600,0)</f>
        <v>0</v>
      </c>
      <c r="AI59" s="11">
        <f>IFERROR('Input Data Shift A'!AH63*'Shift A Calculation'!$D59/3600,0)</f>
        <v>0</v>
      </c>
      <c r="AJ59" s="11">
        <f t="shared" si="1"/>
        <v>0</v>
      </c>
    </row>
    <row r="60" spans="2:36">
      <c r="B60" s="8">
        <v>58</v>
      </c>
      <c r="C60" s="9" t="str">
        <f>+Kousu!B68</f>
        <v>AE262100-6560</v>
      </c>
      <c r="D60" s="10">
        <f>+Kousu!S68</f>
        <v>15.340909090909092</v>
      </c>
      <c r="E60" s="11">
        <f>IFERROR('Input Data Shift A'!D64*'Shift A Calculation'!$D60/3600,0)</f>
        <v>0</v>
      </c>
      <c r="F60" s="11">
        <f>IFERROR('Input Data Shift A'!E64*'Shift A Calculation'!$D60/3600,0)</f>
        <v>0</v>
      </c>
      <c r="G60" s="11">
        <f>IFERROR('Input Data Shift A'!F64*'Shift A Calculation'!$D60/3600,0)</f>
        <v>0</v>
      </c>
      <c r="H60" s="11">
        <f>IFERROR('Input Data Shift A'!G64*'Shift A Calculation'!$D60/3600,0)</f>
        <v>0</v>
      </c>
      <c r="I60" s="11">
        <f>IFERROR('Input Data Shift A'!H64*'Shift A Calculation'!$D60/3600,0)</f>
        <v>0</v>
      </c>
      <c r="J60" s="11">
        <f>IFERROR('Input Data Shift A'!I64*'Shift A Calculation'!$D60/3600,0)</f>
        <v>0</v>
      </c>
      <c r="K60" s="11">
        <f>IFERROR('Input Data Shift A'!J64*'Shift A Calculation'!$D60/3600,0)</f>
        <v>0</v>
      </c>
      <c r="L60" s="11">
        <f>IFERROR('Input Data Shift A'!K64*'Shift A Calculation'!$D60/3600,0)</f>
        <v>0</v>
      </c>
      <c r="M60" s="11">
        <f>IFERROR('Input Data Shift A'!L64*'Shift A Calculation'!$D60/3600,0)</f>
        <v>0</v>
      </c>
      <c r="N60" s="11">
        <f>IFERROR('Input Data Shift A'!M64*'Shift A Calculation'!$D60/3600,0)</f>
        <v>0</v>
      </c>
      <c r="O60" s="11">
        <f>IFERROR('Input Data Shift A'!N64*'Shift A Calculation'!$D60/3600,0)</f>
        <v>0</v>
      </c>
      <c r="P60" s="11">
        <f>IFERROR('Input Data Shift A'!O64*'Shift A Calculation'!$D60/3600,0)</f>
        <v>0</v>
      </c>
      <c r="Q60" s="11">
        <f>IFERROR('Input Data Shift A'!P64*'Shift A Calculation'!$D60/3600,0)</f>
        <v>0</v>
      </c>
      <c r="R60" s="11">
        <f>IFERROR('Input Data Shift A'!Q64*'Shift A Calculation'!$D60/3600,0)</f>
        <v>0</v>
      </c>
      <c r="S60" s="11">
        <f>IFERROR('Input Data Shift A'!R64*'Shift A Calculation'!$D60/3600,0)</f>
        <v>0</v>
      </c>
      <c r="T60" s="11">
        <f>IFERROR('Input Data Shift A'!S64*'Shift A Calculation'!$D60/3600,0)</f>
        <v>0</v>
      </c>
      <c r="U60" s="11">
        <f>IFERROR('Input Data Shift A'!T64*'Shift A Calculation'!$D60/3600,0)</f>
        <v>0</v>
      </c>
      <c r="V60" s="11">
        <f>IFERROR('Input Data Shift A'!U64*'Shift A Calculation'!$D60/3600,0)</f>
        <v>0</v>
      </c>
      <c r="W60" s="11">
        <f>IFERROR('Input Data Shift A'!V64*'Shift A Calculation'!$D60/3600,0)</f>
        <v>0</v>
      </c>
      <c r="X60" s="11">
        <f>IFERROR('Input Data Shift A'!W64*'Shift A Calculation'!$D60/3600,0)</f>
        <v>0</v>
      </c>
      <c r="Y60" s="11">
        <f>IFERROR('Input Data Shift A'!X64*'Shift A Calculation'!$D60/3600,0)</f>
        <v>0</v>
      </c>
      <c r="Z60" s="11">
        <f>IFERROR('Input Data Shift A'!Y64*'Shift A Calculation'!$D60/3600,0)</f>
        <v>0</v>
      </c>
      <c r="AA60" s="11">
        <f>IFERROR('Input Data Shift A'!Z64*'Shift A Calculation'!$D60/3600,0)</f>
        <v>0</v>
      </c>
      <c r="AB60" s="11">
        <f>IFERROR('Input Data Shift A'!AA64*'Shift A Calculation'!$D60/3600,0)</f>
        <v>0</v>
      </c>
      <c r="AC60" s="11">
        <f>IFERROR('Input Data Shift A'!AB64*'Shift A Calculation'!$D60/3600,0)</f>
        <v>0</v>
      </c>
      <c r="AD60" s="11">
        <f>IFERROR('Input Data Shift A'!AC64*'Shift A Calculation'!$D60/3600,0)</f>
        <v>0</v>
      </c>
      <c r="AE60" s="11">
        <f>IFERROR('Input Data Shift A'!AD64*'Shift A Calculation'!$D60/3600,0)</f>
        <v>0</v>
      </c>
      <c r="AF60" s="11">
        <f>IFERROR('Input Data Shift A'!AE64*'Shift A Calculation'!$D60/3600,0)</f>
        <v>0</v>
      </c>
      <c r="AG60" s="11">
        <f>IFERROR('Input Data Shift A'!AF64*'Shift A Calculation'!$D60/3600,0)</f>
        <v>0</v>
      </c>
      <c r="AH60" s="11">
        <f>IFERROR('Input Data Shift A'!AG64*'Shift A Calculation'!$D60/3600,0)</f>
        <v>0</v>
      </c>
      <c r="AI60" s="11">
        <f>IFERROR('Input Data Shift A'!AH64*'Shift A Calculation'!$D60/3600,0)</f>
        <v>0</v>
      </c>
      <c r="AJ60" s="11">
        <f t="shared" si="1"/>
        <v>0</v>
      </c>
    </row>
    <row r="61" spans="2:36">
      <c r="B61" s="8">
        <v>59</v>
      </c>
      <c r="C61" s="9" t="str">
        <f>+Kousu!B69</f>
        <v>AE262100-65600C</v>
      </c>
      <c r="D61" s="10">
        <f>+Kousu!S69</f>
        <v>15.340909090909092</v>
      </c>
      <c r="E61" s="11">
        <f>IFERROR('Input Data Shift A'!D65*'Shift A Calculation'!$D61/3600,0)</f>
        <v>0</v>
      </c>
      <c r="F61" s="11">
        <f>IFERROR('Input Data Shift A'!E65*'Shift A Calculation'!$D61/3600,0)</f>
        <v>0</v>
      </c>
      <c r="G61" s="11">
        <f>IFERROR('Input Data Shift A'!F65*'Shift A Calculation'!$D61/3600,0)</f>
        <v>0</v>
      </c>
      <c r="H61" s="11">
        <f>IFERROR('Input Data Shift A'!G65*'Shift A Calculation'!$D61/3600,0)</f>
        <v>7.1590909090909101</v>
      </c>
      <c r="I61" s="11">
        <f>IFERROR('Input Data Shift A'!H65*'Shift A Calculation'!$D61/3600,0)</f>
        <v>0</v>
      </c>
      <c r="J61" s="11">
        <f>IFERROR('Input Data Shift A'!I65*'Shift A Calculation'!$D61/3600,0)</f>
        <v>0</v>
      </c>
      <c r="K61" s="11">
        <f>IFERROR('Input Data Shift A'!J65*'Shift A Calculation'!$D61/3600,0)</f>
        <v>0</v>
      </c>
      <c r="L61" s="11">
        <f>IFERROR('Input Data Shift A'!K65*'Shift A Calculation'!$D61/3600,0)</f>
        <v>0</v>
      </c>
      <c r="M61" s="11">
        <f>IFERROR('Input Data Shift A'!L65*'Shift A Calculation'!$D61/3600,0)</f>
        <v>0</v>
      </c>
      <c r="N61" s="11">
        <f>IFERROR('Input Data Shift A'!M65*'Shift A Calculation'!$D61/3600,0)</f>
        <v>3.579545454545455</v>
      </c>
      <c r="O61" s="11">
        <f>IFERROR('Input Data Shift A'!N65*'Shift A Calculation'!$D61/3600,0)</f>
        <v>0</v>
      </c>
      <c r="P61" s="11">
        <f>IFERROR('Input Data Shift A'!O65*'Shift A Calculation'!$D61/3600,0)</f>
        <v>0</v>
      </c>
      <c r="Q61" s="11">
        <f>IFERROR('Input Data Shift A'!P65*'Shift A Calculation'!$D61/3600,0)</f>
        <v>0</v>
      </c>
      <c r="R61" s="11">
        <f>IFERROR('Input Data Shift A'!Q65*'Shift A Calculation'!$D61/3600,0)</f>
        <v>0</v>
      </c>
      <c r="S61" s="11">
        <f>IFERROR('Input Data Shift A'!R65*'Shift A Calculation'!$D61/3600,0)</f>
        <v>0</v>
      </c>
      <c r="T61" s="11">
        <f>IFERROR('Input Data Shift A'!S65*'Shift A Calculation'!$D61/3600,0)</f>
        <v>5.9786931818181825</v>
      </c>
      <c r="U61" s="11">
        <f>IFERROR('Input Data Shift A'!T65*'Shift A Calculation'!$D61/3600,0)</f>
        <v>0</v>
      </c>
      <c r="V61" s="11">
        <f>IFERROR('Input Data Shift A'!U65*'Shift A Calculation'!$D61/3600,0)</f>
        <v>0</v>
      </c>
      <c r="W61" s="11">
        <f>IFERROR('Input Data Shift A'!V65*'Shift A Calculation'!$D61/3600,0)</f>
        <v>0</v>
      </c>
      <c r="X61" s="11">
        <f>IFERROR('Input Data Shift A'!W65*'Shift A Calculation'!$D61/3600,0)</f>
        <v>0</v>
      </c>
      <c r="Y61" s="11">
        <f>IFERROR('Input Data Shift A'!X65*'Shift A Calculation'!$D61/3600,0)</f>
        <v>0</v>
      </c>
      <c r="Z61" s="11">
        <f>IFERROR('Input Data Shift A'!Y65*'Shift A Calculation'!$D61/3600,0)</f>
        <v>0</v>
      </c>
      <c r="AA61" s="11">
        <f>IFERROR('Input Data Shift A'!Z65*'Shift A Calculation'!$D61/3600,0)</f>
        <v>0</v>
      </c>
      <c r="AB61" s="11">
        <f>IFERROR('Input Data Shift A'!AA65*'Shift A Calculation'!$D61/3600,0)</f>
        <v>0</v>
      </c>
      <c r="AC61" s="11">
        <f>IFERROR('Input Data Shift A'!AB65*'Shift A Calculation'!$D61/3600,0)</f>
        <v>0</v>
      </c>
      <c r="AD61" s="11">
        <f>IFERROR('Input Data Shift A'!AC65*'Shift A Calculation'!$D61/3600,0)</f>
        <v>0</v>
      </c>
      <c r="AE61" s="11">
        <f>IFERROR('Input Data Shift A'!AD65*'Shift A Calculation'!$D61/3600,0)</f>
        <v>0</v>
      </c>
      <c r="AF61" s="11">
        <f>IFERROR('Input Data Shift A'!AE65*'Shift A Calculation'!$D61/3600,0)</f>
        <v>0</v>
      </c>
      <c r="AG61" s="11">
        <f>IFERROR('Input Data Shift A'!AF65*'Shift A Calculation'!$D61/3600,0)</f>
        <v>0</v>
      </c>
      <c r="AH61" s="11">
        <f>IFERROR('Input Data Shift A'!AG65*'Shift A Calculation'!$D61/3600,0)</f>
        <v>0</v>
      </c>
      <c r="AI61" s="11">
        <f>IFERROR('Input Data Shift A'!AH65*'Shift A Calculation'!$D61/3600,0)</f>
        <v>0</v>
      </c>
      <c r="AJ61" s="11">
        <f t="shared" si="1"/>
        <v>16.717329545454547</v>
      </c>
    </row>
    <row r="62" spans="2:36">
      <c r="B62" s="8">
        <v>60</v>
      </c>
      <c r="C62" s="9" t="str">
        <f>+Kousu!B70</f>
        <v>AE262100-6570</v>
      </c>
      <c r="D62" s="10">
        <f>+Kousu!S70</f>
        <v>15.340909090909092</v>
      </c>
      <c r="E62" s="11">
        <f>IFERROR('Input Data Shift A'!D66*'Shift A Calculation'!$D62/3600,0)</f>
        <v>0</v>
      </c>
      <c r="F62" s="11">
        <f>IFERROR('Input Data Shift A'!E66*'Shift A Calculation'!$D62/3600,0)</f>
        <v>0</v>
      </c>
      <c r="G62" s="11">
        <f>IFERROR('Input Data Shift A'!F66*'Shift A Calculation'!$D62/3600,0)</f>
        <v>0</v>
      </c>
      <c r="H62" s="11">
        <f>IFERROR('Input Data Shift A'!G66*'Shift A Calculation'!$D62/3600,0)</f>
        <v>0</v>
      </c>
      <c r="I62" s="11">
        <f>IFERROR('Input Data Shift A'!H66*'Shift A Calculation'!$D62/3600,0)</f>
        <v>0</v>
      </c>
      <c r="J62" s="11">
        <f>IFERROR('Input Data Shift A'!I66*'Shift A Calculation'!$D62/3600,0)</f>
        <v>0</v>
      </c>
      <c r="K62" s="11">
        <f>IFERROR('Input Data Shift A'!J66*'Shift A Calculation'!$D62/3600,0)</f>
        <v>0</v>
      </c>
      <c r="L62" s="11">
        <f>IFERROR('Input Data Shift A'!K66*'Shift A Calculation'!$D62/3600,0)</f>
        <v>0</v>
      </c>
      <c r="M62" s="11">
        <f>IFERROR('Input Data Shift A'!L66*'Shift A Calculation'!$D62/3600,0)</f>
        <v>0</v>
      </c>
      <c r="N62" s="11">
        <f>IFERROR('Input Data Shift A'!M66*'Shift A Calculation'!$D62/3600,0)</f>
        <v>0</v>
      </c>
      <c r="O62" s="11">
        <f>IFERROR('Input Data Shift A'!N66*'Shift A Calculation'!$D62/3600,0)</f>
        <v>0</v>
      </c>
      <c r="P62" s="11">
        <f>IFERROR('Input Data Shift A'!O66*'Shift A Calculation'!$D62/3600,0)</f>
        <v>0</v>
      </c>
      <c r="Q62" s="11">
        <f>IFERROR('Input Data Shift A'!P66*'Shift A Calculation'!$D62/3600,0)</f>
        <v>0</v>
      </c>
      <c r="R62" s="11">
        <f>IFERROR('Input Data Shift A'!Q66*'Shift A Calculation'!$D62/3600,0)</f>
        <v>0</v>
      </c>
      <c r="S62" s="11">
        <f>IFERROR('Input Data Shift A'!R66*'Shift A Calculation'!$D62/3600,0)</f>
        <v>0</v>
      </c>
      <c r="T62" s="11">
        <f>IFERROR('Input Data Shift A'!S66*'Shift A Calculation'!$D62/3600,0)</f>
        <v>0</v>
      </c>
      <c r="U62" s="11">
        <f>IFERROR('Input Data Shift A'!T66*'Shift A Calculation'!$D62/3600,0)</f>
        <v>0</v>
      </c>
      <c r="V62" s="11">
        <f>IFERROR('Input Data Shift A'!U66*'Shift A Calculation'!$D62/3600,0)</f>
        <v>0</v>
      </c>
      <c r="W62" s="11">
        <f>IFERROR('Input Data Shift A'!V66*'Shift A Calculation'!$D62/3600,0)</f>
        <v>0</v>
      </c>
      <c r="X62" s="11">
        <f>IFERROR('Input Data Shift A'!W66*'Shift A Calculation'!$D62/3600,0)</f>
        <v>0</v>
      </c>
      <c r="Y62" s="11">
        <f>IFERROR('Input Data Shift A'!X66*'Shift A Calculation'!$D62/3600,0)</f>
        <v>0</v>
      </c>
      <c r="Z62" s="11">
        <f>IFERROR('Input Data Shift A'!Y66*'Shift A Calculation'!$D62/3600,0)</f>
        <v>0</v>
      </c>
      <c r="AA62" s="11">
        <f>IFERROR('Input Data Shift A'!Z66*'Shift A Calculation'!$D62/3600,0)</f>
        <v>0</v>
      </c>
      <c r="AB62" s="11">
        <f>IFERROR('Input Data Shift A'!AA66*'Shift A Calculation'!$D62/3600,0)</f>
        <v>0</v>
      </c>
      <c r="AC62" s="11">
        <f>IFERROR('Input Data Shift A'!AB66*'Shift A Calculation'!$D62/3600,0)</f>
        <v>0</v>
      </c>
      <c r="AD62" s="11">
        <f>IFERROR('Input Data Shift A'!AC66*'Shift A Calculation'!$D62/3600,0)</f>
        <v>0</v>
      </c>
      <c r="AE62" s="11">
        <f>IFERROR('Input Data Shift A'!AD66*'Shift A Calculation'!$D62/3600,0)</f>
        <v>0</v>
      </c>
      <c r="AF62" s="11">
        <f>IFERROR('Input Data Shift A'!AE66*'Shift A Calculation'!$D62/3600,0)</f>
        <v>0</v>
      </c>
      <c r="AG62" s="11">
        <f>IFERROR('Input Data Shift A'!AF66*'Shift A Calculation'!$D62/3600,0)</f>
        <v>0</v>
      </c>
      <c r="AH62" s="11">
        <f>IFERROR('Input Data Shift A'!AG66*'Shift A Calculation'!$D62/3600,0)</f>
        <v>0</v>
      </c>
      <c r="AI62" s="11">
        <f>IFERROR('Input Data Shift A'!AH66*'Shift A Calculation'!$D62/3600,0)</f>
        <v>0</v>
      </c>
      <c r="AJ62" s="11">
        <f t="shared" si="1"/>
        <v>0</v>
      </c>
    </row>
    <row r="63" spans="2:36">
      <c r="B63" s="8">
        <v>61</v>
      </c>
      <c r="C63" s="9" t="str">
        <f>+Kousu!B71</f>
        <v>AE262100-65700C</v>
      </c>
      <c r="D63" s="10">
        <f>+Kousu!S71</f>
        <v>15.340909090909092</v>
      </c>
      <c r="E63" s="11">
        <f>IFERROR('Input Data Shift A'!D67*'Shift A Calculation'!$D63/3600,0)</f>
        <v>0</v>
      </c>
      <c r="F63" s="11">
        <f>IFERROR('Input Data Shift A'!E67*'Shift A Calculation'!$D63/3600,0)</f>
        <v>0</v>
      </c>
      <c r="G63" s="11">
        <f>IFERROR('Input Data Shift A'!F67*'Shift A Calculation'!$D63/3600,0)</f>
        <v>0</v>
      </c>
      <c r="H63" s="11">
        <f>IFERROR('Input Data Shift A'!G67*'Shift A Calculation'!$D63/3600,0)</f>
        <v>3.392045454545455</v>
      </c>
      <c r="I63" s="11">
        <f>IFERROR('Input Data Shift A'!H67*'Shift A Calculation'!$D63/3600,0)</f>
        <v>0</v>
      </c>
      <c r="J63" s="11">
        <f>IFERROR('Input Data Shift A'!I67*'Shift A Calculation'!$D63/3600,0)</f>
        <v>7.1590909090909101</v>
      </c>
      <c r="K63" s="11">
        <f>IFERROR('Input Data Shift A'!J67*'Shift A Calculation'!$D63/3600,0)</f>
        <v>10.721590909090908</v>
      </c>
      <c r="L63" s="11">
        <f>IFERROR('Input Data Shift A'!K67*'Shift A Calculation'!$D63/3600,0)</f>
        <v>0</v>
      </c>
      <c r="M63" s="11">
        <f>IFERROR('Input Data Shift A'!L67*'Shift A Calculation'!$D63/3600,0)</f>
        <v>0</v>
      </c>
      <c r="N63" s="11">
        <f>IFERROR('Input Data Shift A'!M67*'Shift A Calculation'!$D63/3600,0)</f>
        <v>0</v>
      </c>
      <c r="O63" s="11">
        <f>IFERROR('Input Data Shift A'!N67*'Shift A Calculation'!$D63/3600,0)</f>
        <v>0</v>
      </c>
      <c r="P63" s="11">
        <f>IFERROR('Input Data Shift A'!O67*'Shift A Calculation'!$D63/3600,0)</f>
        <v>0</v>
      </c>
      <c r="Q63" s="11">
        <f>IFERROR('Input Data Shift A'!P67*'Shift A Calculation'!$D63/3600,0)</f>
        <v>0</v>
      </c>
      <c r="R63" s="11">
        <f>IFERROR('Input Data Shift A'!Q67*'Shift A Calculation'!$D63/3600,0)</f>
        <v>0.25142045454545453</v>
      </c>
      <c r="S63" s="11">
        <f>IFERROR('Input Data Shift A'!R67*'Shift A Calculation'!$D63/3600,0)</f>
        <v>0</v>
      </c>
      <c r="T63" s="11">
        <f>IFERROR('Input Data Shift A'!S67*'Shift A Calculation'!$D63/3600,0)</f>
        <v>4.4360795454545459</v>
      </c>
      <c r="U63" s="11">
        <f>IFERROR('Input Data Shift A'!T67*'Shift A Calculation'!$D63/3600,0)</f>
        <v>3.9971590909090913</v>
      </c>
      <c r="V63" s="11">
        <f>IFERROR('Input Data Shift A'!U67*'Shift A Calculation'!$D63/3600,0)</f>
        <v>0</v>
      </c>
      <c r="W63" s="11">
        <f>IFERROR('Input Data Shift A'!V67*'Shift A Calculation'!$D63/3600,0)</f>
        <v>0</v>
      </c>
      <c r="X63" s="11">
        <f>IFERROR('Input Data Shift A'!W67*'Shift A Calculation'!$D63/3600,0)</f>
        <v>0</v>
      </c>
      <c r="Y63" s="11">
        <f>IFERROR('Input Data Shift A'!X67*'Shift A Calculation'!$D63/3600,0)</f>
        <v>0</v>
      </c>
      <c r="Z63" s="11">
        <f>IFERROR('Input Data Shift A'!Y67*'Shift A Calculation'!$D63/3600,0)</f>
        <v>0</v>
      </c>
      <c r="AA63" s="11">
        <f>IFERROR('Input Data Shift A'!Z67*'Shift A Calculation'!$D63/3600,0)</f>
        <v>0</v>
      </c>
      <c r="AB63" s="11">
        <f>IFERROR('Input Data Shift A'!AA67*'Shift A Calculation'!$D63/3600,0)</f>
        <v>0</v>
      </c>
      <c r="AC63" s="11">
        <f>IFERROR('Input Data Shift A'!AB67*'Shift A Calculation'!$D63/3600,0)</f>
        <v>0</v>
      </c>
      <c r="AD63" s="11">
        <f>IFERROR('Input Data Shift A'!AC67*'Shift A Calculation'!$D63/3600,0)</f>
        <v>0</v>
      </c>
      <c r="AE63" s="11">
        <f>IFERROR('Input Data Shift A'!AD67*'Shift A Calculation'!$D63/3600,0)</f>
        <v>0</v>
      </c>
      <c r="AF63" s="11">
        <f>IFERROR('Input Data Shift A'!AE67*'Shift A Calculation'!$D63/3600,0)</f>
        <v>0</v>
      </c>
      <c r="AG63" s="11">
        <f>IFERROR('Input Data Shift A'!AF67*'Shift A Calculation'!$D63/3600,0)</f>
        <v>0</v>
      </c>
      <c r="AH63" s="11">
        <f>IFERROR('Input Data Shift A'!AG67*'Shift A Calculation'!$D63/3600,0)</f>
        <v>0</v>
      </c>
      <c r="AI63" s="11">
        <f>IFERROR('Input Data Shift A'!AH67*'Shift A Calculation'!$D63/3600,0)</f>
        <v>0</v>
      </c>
      <c r="AJ63" s="11">
        <f t="shared" si="1"/>
        <v>29.957386363636363</v>
      </c>
    </row>
    <row r="64" spans="2:36">
      <c r="B64" s="8">
        <v>62</v>
      </c>
      <c r="C64" s="9" t="str">
        <f>+Kousu!B72</f>
        <v>AE262100-6850</v>
      </c>
      <c r="D64" s="10">
        <f>+Kousu!S72</f>
        <v>15.340909090909092</v>
      </c>
      <c r="E64" s="11">
        <f>IFERROR('Input Data Shift A'!D68*'Shift A Calculation'!$D64/3600,0)</f>
        <v>0</v>
      </c>
      <c r="F64" s="11">
        <f>IFERROR('Input Data Shift A'!E68*'Shift A Calculation'!$D64/3600,0)</f>
        <v>0</v>
      </c>
      <c r="G64" s="11">
        <f>IFERROR('Input Data Shift A'!F68*'Shift A Calculation'!$D64/3600,0)</f>
        <v>0</v>
      </c>
      <c r="H64" s="11">
        <f>IFERROR('Input Data Shift A'!G68*'Shift A Calculation'!$D64/3600,0)</f>
        <v>0</v>
      </c>
      <c r="I64" s="11">
        <f>IFERROR('Input Data Shift A'!H68*'Shift A Calculation'!$D64/3600,0)</f>
        <v>0</v>
      </c>
      <c r="J64" s="11">
        <f>IFERROR('Input Data Shift A'!I68*'Shift A Calculation'!$D64/3600,0)</f>
        <v>0</v>
      </c>
      <c r="K64" s="11">
        <f>IFERROR('Input Data Shift A'!J68*'Shift A Calculation'!$D64/3600,0)</f>
        <v>0</v>
      </c>
      <c r="L64" s="11">
        <f>IFERROR('Input Data Shift A'!K68*'Shift A Calculation'!$D64/3600,0)</f>
        <v>0</v>
      </c>
      <c r="M64" s="11">
        <f>IFERROR('Input Data Shift A'!L68*'Shift A Calculation'!$D64/3600,0)</f>
        <v>0</v>
      </c>
      <c r="N64" s="11">
        <f>IFERROR('Input Data Shift A'!M68*'Shift A Calculation'!$D64/3600,0)</f>
        <v>0</v>
      </c>
      <c r="O64" s="11">
        <f>IFERROR('Input Data Shift A'!N68*'Shift A Calculation'!$D64/3600,0)</f>
        <v>0</v>
      </c>
      <c r="P64" s="11">
        <f>IFERROR('Input Data Shift A'!O68*'Shift A Calculation'!$D64/3600,0)</f>
        <v>0</v>
      </c>
      <c r="Q64" s="11">
        <f>IFERROR('Input Data Shift A'!P68*'Shift A Calculation'!$D64/3600,0)</f>
        <v>0</v>
      </c>
      <c r="R64" s="11">
        <f>IFERROR('Input Data Shift A'!Q68*'Shift A Calculation'!$D64/3600,0)</f>
        <v>0</v>
      </c>
      <c r="S64" s="11">
        <f>IFERROR('Input Data Shift A'!R68*'Shift A Calculation'!$D64/3600,0)</f>
        <v>0</v>
      </c>
      <c r="T64" s="11">
        <f>IFERROR('Input Data Shift A'!S68*'Shift A Calculation'!$D64/3600,0)</f>
        <v>0</v>
      </c>
      <c r="U64" s="11">
        <f>IFERROR('Input Data Shift A'!T68*'Shift A Calculation'!$D64/3600,0)</f>
        <v>0</v>
      </c>
      <c r="V64" s="11">
        <f>IFERROR('Input Data Shift A'!U68*'Shift A Calculation'!$D64/3600,0)</f>
        <v>0</v>
      </c>
      <c r="W64" s="11">
        <f>IFERROR('Input Data Shift A'!V68*'Shift A Calculation'!$D64/3600,0)</f>
        <v>0</v>
      </c>
      <c r="X64" s="11">
        <f>IFERROR('Input Data Shift A'!W68*'Shift A Calculation'!$D64/3600,0)</f>
        <v>0</v>
      </c>
      <c r="Y64" s="11">
        <f>IFERROR('Input Data Shift A'!X68*'Shift A Calculation'!$D64/3600,0)</f>
        <v>0</v>
      </c>
      <c r="Z64" s="11">
        <f>IFERROR('Input Data Shift A'!Y68*'Shift A Calculation'!$D64/3600,0)</f>
        <v>0</v>
      </c>
      <c r="AA64" s="11">
        <f>IFERROR('Input Data Shift A'!Z68*'Shift A Calculation'!$D64/3600,0)</f>
        <v>0</v>
      </c>
      <c r="AB64" s="11">
        <f>IFERROR('Input Data Shift A'!AA68*'Shift A Calculation'!$D64/3600,0)</f>
        <v>0</v>
      </c>
      <c r="AC64" s="11">
        <f>IFERROR('Input Data Shift A'!AB68*'Shift A Calculation'!$D64/3600,0)</f>
        <v>0</v>
      </c>
      <c r="AD64" s="11">
        <f>IFERROR('Input Data Shift A'!AC68*'Shift A Calculation'!$D64/3600,0)</f>
        <v>0</v>
      </c>
      <c r="AE64" s="11">
        <f>IFERROR('Input Data Shift A'!AD68*'Shift A Calculation'!$D64/3600,0)</f>
        <v>0</v>
      </c>
      <c r="AF64" s="11">
        <f>IFERROR('Input Data Shift A'!AE68*'Shift A Calculation'!$D64/3600,0)</f>
        <v>0</v>
      </c>
      <c r="AG64" s="11">
        <f>IFERROR('Input Data Shift A'!AF68*'Shift A Calculation'!$D64/3600,0)</f>
        <v>0</v>
      </c>
      <c r="AH64" s="11">
        <f>IFERROR('Input Data Shift A'!AG68*'Shift A Calculation'!$D64/3600,0)</f>
        <v>0</v>
      </c>
      <c r="AI64" s="11">
        <f>IFERROR('Input Data Shift A'!AH68*'Shift A Calculation'!$D64/3600,0)</f>
        <v>0</v>
      </c>
      <c r="AJ64" s="11">
        <f t="shared" si="1"/>
        <v>0</v>
      </c>
    </row>
    <row r="65" spans="2:36">
      <c r="B65" s="8">
        <v>63</v>
      </c>
      <c r="C65" s="9" t="str">
        <f>+Kousu!B73</f>
        <v>AE262100-68500C</v>
      </c>
      <c r="D65" s="10">
        <f>+Kousu!S73</f>
        <v>15.340909090909092</v>
      </c>
      <c r="E65" s="11">
        <f>IFERROR('Input Data Shift A'!D69*'Shift A Calculation'!$D65/3600,0)</f>
        <v>0</v>
      </c>
      <c r="F65" s="11">
        <f>IFERROR('Input Data Shift A'!E69*'Shift A Calculation'!$D65/3600,0)</f>
        <v>0</v>
      </c>
      <c r="G65" s="11">
        <f>IFERROR('Input Data Shift A'!F69*'Shift A Calculation'!$D65/3600,0)</f>
        <v>0</v>
      </c>
      <c r="H65" s="11">
        <f>IFERROR('Input Data Shift A'!G69*'Shift A Calculation'!$D65/3600,0)</f>
        <v>0</v>
      </c>
      <c r="I65" s="11">
        <f>IFERROR('Input Data Shift A'!H69*'Shift A Calculation'!$D65/3600,0)</f>
        <v>0</v>
      </c>
      <c r="J65" s="11">
        <f>IFERROR('Input Data Shift A'!I69*'Shift A Calculation'!$D65/3600,0)</f>
        <v>0</v>
      </c>
      <c r="K65" s="11">
        <f>IFERROR('Input Data Shift A'!J69*'Shift A Calculation'!$D65/3600,0)</f>
        <v>0</v>
      </c>
      <c r="L65" s="11">
        <f>IFERROR('Input Data Shift A'!K69*'Shift A Calculation'!$D65/3600,0)</f>
        <v>0</v>
      </c>
      <c r="M65" s="11">
        <f>IFERROR('Input Data Shift A'!L69*'Shift A Calculation'!$D65/3600,0)</f>
        <v>0</v>
      </c>
      <c r="N65" s="11">
        <f>IFERROR('Input Data Shift A'!M69*'Shift A Calculation'!$D65/3600,0)</f>
        <v>0</v>
      </c>
      <c r="O65" s="11">
        <f>IFERROR('Input Data Shift A'!N69*'Shift A Calculation'!$D65/3600,0)</f>
        <v>0</v>
      </c>
      <c r="P65" s="11">
        <f>IFERROR('Input Data Shift A'!O69*'Shift A Calculation'!$D65/3600,0)</f>
        <v>0</v>
      </c>
      <c r="Q65" s="11">
        <f>IFERROR('Input Data Shift A'!P69*'Shift A Calculation'!$D65/3600,0)</f>
        <v>0</v>
      </c>
      <c r="R65" s="11">
        <f>IFERROR('Input Data Shift A'!Q69*'Shift A Calculation'!$D65/3600,0)</f>
        <v>0</v>
      </c>
      <c r="S65" s="11">
        <f>IFERROR('Input Data Shift A'!R69*'Shift A Calculation'!$D65/3600,0)</f>
        <v>0</v>
      </c>
      <c r="T65" s="11">
        <f>IFERROR('Input Data Shift A'!S69*'Shift A Calculation'!$D65/3600,0)</f>
        <v>0</v>
      </c>
      <c r="U65" s="11">
        <f>IFERROR('Input Data Shift A'!T69*'Shift A Calculation'!$D65/3600,0)</f>
        <v>5.1051136363636367</v>
      </c>
      <c r="V65" s="11">
        <f>IFERROR('Input Data Shift A'!U69*'Shift A Calculation'!$D65/3600,0)</f>
        <v>0</v>
      </c>
      <c r="W65" s="11">
        <f>IFERROR('Input Data Shift A'!V69*'Shift A Calculation'!$D65/3600,0)</f>
        <v>0</v>
      </c>
      <c r="X65" s="11">
        <f>IFERROR('Input Data Shift A'!W69*'Shift A Calculation'!$D65/3600,0)</f>
        <v>0</v>
      </c>
      <c r="Y65" s="11">
        <f>IFERROR('Input Data Shift A'!X69*'Shift A Calculation'!$D65/3600,0)</f>
        <v>0</v>
      </c>
      <c r="Z65" s="11">
        <f>IFERROR('Input Data Shift A'!Y69*'Shift A Calculation'!$D65/3600,0)</f>
        <v>0</v>
      </c>
      <c r="AA65" s="11">
        <f>IFERROR('Input Data Shift A'!Z69*'Shift A Calculation'!$D65/3600,0)</f>
        <v>0</v>
      </c>
      <c r="AB65" s="11">
        <f>IFERROR('Input Data Shift A'!AA69*'Shift A Calculation'!$D65/3600,0)</f>
        <v>0</v>
      </c>
      <c r="AC65" s="11">
        <f>IFERROR('Input Data Shift A'!AB69*'Shift A Calculation'!$D65/3600,0)</f>
        <v>0</v>
      </c>
      <c r="AD65" s="11">
        <f>IFERROR('Input Data Shift A'!AC69*'Shift A Calculation'!$D65/3600,0)</f>
        <v>0</v>
      </c>
      <c r="AE65" s="11">
        <f>IFERROR('Input Data Shift A'!AD69*'Shift A Calculation'!$D65/3600,0)</f>
        <v>0</v>
      </c>
      <c r="AF65" s="11">
        <f>IFERROR('Input Data Shift A'!AE69*'Shift A Calculation'!$D65/3600,0)</f>
        <v>0</v>
      </c>
      <c r="AG65" s="11">
        <f>IFERROR('Input Data Shift A'!AF69*'Shift A Calculation'!$D65/3600,0)</f>
        <v>0</v>
      </c>
      <c r="AH65" s="11">
        <f>IFERROR('Input Data Shift A'!AG69*'Shift A Calculation'!$D65/3600,0)</f>
        <v>0</v>
      </c>
      <c r="AI65" s="11">
        <f>IFERROR('Input Data Shift A'!AH69*'Shift A Calculation'!$D65/3600,0)</f>
        <v>0</v>
      </c>
      <c r="AJ65" s="11">
        <f t="shared" si="1"/>
        <v>5.1051136363636367</v>
      </c>
    </row>
    <row r="66" spans="2:36">
      <c r="B66" s="8">
        <v>64</v>
      </c>
      <c r="C66" s="9" t="str">
        <f>+Kousu!B74</f>
        <v>AE262100-6860</v>
      </c>
      <c r="D66" s="10">
        <f>+Kousu!S74</f>
        <v>15.340909090909092</v>
      </c>
      <c r="E66" s="11">
        <f>IFERROR('Input Data Shift A'!D70*'Shift A Calculation'!$D66/3600,0)</f>
        <v>0</v>
      </c>
      <c r="F66" s="11">
        <f>IFERROR('Input Data Shift A'!E70*'Shift A Calculation'!$D66/3600,0)</f>
        <v>0</v>
      </c>
      <c r="G66" s="11">
        <f>IFERROR('Input Data Shift A'!F70*'Shift A Calculation'!$D66/3600,0)</f>
        <v>0</v>
      </c>
      <c r="H66" s="11">
        <f>IFERROR('Input Data Shift A'!G70*'Shift A Calculation'!$D66/3600,0)</f>
        <v>0</v>
      </c>
      <c r="I66" s="11">
        <f>IFERROR('Input Data Shift A'!H70*'Shift A Calculation'!$D66/3600,0)</f>
        <v>0</v>
      </c>
      <c r="J66" s="11">
        <f>IFERROR('Input Data Shift A'!I70*'Shift A Calculation'!$D66/3600,0)</f>
        <v>0</v>
      </c>
      <c r="K66" s="11">
        <f>IFERROR('Input Data Shift A'!J70*'Shift A Calculation'!$D66/3600,0)</f>
        <v>0</v>
      </c>
      <c r="L66" s="11">
        <f>IFERROR('Input Data Shift A'!K70*'Shift A Calculation'!$D66/3600,0)</f>
        <v>0</v>
      </c>
      <c r="M66" s="11">
        <f>IFERROR('Input Data Shift A'!L70*'Shift A Calculation'!$D66/3600,0)</f>
        <v>0</v>
      </c>
      <c r="N66" s="11">
        <f>IFERROR('Input Data Shift A'!M70*'Shift A Calculation'!$D66/3600,0)</f>
        <v>0</v>
      </c>
      <c r="O66" s="11">
        <f>IFERROR('Input Data Shift A'!N70*'Shift A Calculation'!$D66/3600,0)</f>
        <v>0</v>
      </c>
      <c r="P66" s="11">
        <f>IFERROR('Input Data Shift A'!O70*'Shift A Calculation'!$D66/3600,0)</f>
        <v>0</v>
      </c>
      <c r="Q66" s="11">
        <f>IFERROR('Input Data Shift A'!P70*'Shift A Calculation'!$D66/3600,0)</f>
        <v>0</v>
      </c>
      <c r="R66" s="11">
        <f>IFERROR('Input Data Shift A'!Q70*'Shift A Calculation'!$D66/3600,0)</f>
        <v>0</v>
      </c>
      <c r="S66" s="11">
        <f>IFERROR('Input Data Shift A'!R70*'Shift A Calculation'!$D66/3600,0)</f>
        <v>0</v>
      </c>
      <c r="T66" s="11">
        <f>IFERROR('Input Data Shift A'!S70*'Shift A Calculation'!$D66/3600,0)</f>
        <v>0</v>
      </c>
      <c r="U66" s="11">
        <f>IFERROR('Input Data Shift A'!T70*'Shift A Calculation'!$D66/3600,0)</f>
        <v>0</v>
      </c>
      <c r="V66" s="11">
        <f>IFERROR('Input Data Shift A'!U70*'Shift A Calculation'!$D66/3600,0)</f>
        <v>0</v>
      </c>
      <c r="W66" s="11">
        <f>IFERROR('Input Data Shift A'!V70*'Shift A Calculation'!$D66/3600,0)</f>
        <v>0</v>
      </c>
      <c r="X66" s="11">
        <f>IFERROR('Input Data Shift A'!W70*'Shift A Calculation'!$D66/3600,0)</f>
        <v>0</v>
      </c>
      <c r="Y66" s="11">
        <f>IFERROR('Input Data Shift A'!X70*'Shift A Calculation'!$D66/3600,0)</f>
        <v>0</v>
      </c>
      <c r="Z66" s="11">
        <f>IFERROR('Input Data Shift A'!Y70*'Shift A Calculation'!$D66/3600,0)</f>
        <v>0</v>
      </c>
      <c r="AA66" s="11">
        <f>IFERROR('Input Data Shift A'!Z70*'Shift A Calculation'!$D66/3600,0)</f>
        <v>0</v>
      </c>
      <c r="AB66" s="11">
        <f>IFERROR('Input Data Shift A'!AA70*'Shift A Calculation'!$D66/3600,0)</f>
        <v>0</v>
      </c>
      <c r="AC66" s="11">
        <f>IFERROR('Input Data Shift A'!AB70*'Shift A Calculation'!$D66/3600,0)</f>
        <v>0</v>
      </c>
      <c r="AD66" s="11">
        <f>IFERROR('Input Data Shift A'!AC70*'Shift A Calculation'!$D66/3600,0)</f>
        <v>0</v>
      </c>
      <c r="AE66" s="11">
        <f>IFERROR('Input Data Shift A'!AD70*'Shift A Calculation'!$D66/3600,0)</f>
        <v>0</v>
      </c>
      <c r="AF66" s="11">
        <f>IFERROR('Input Data Shift A'!AE70*'Shift A Calculation'!$D66/3600,0)</f>
        <v>0</v>
      </c>
      <c r="AG66" s="11">
        <f>IFERROR('Input Data Shift A'!AF70*'Shift A Calculation'!$D66/3600,0)</f>
        <v>0</v>
      </c>
      <c r="AH66" s="11">
        <f>IFERROR('Input Data Shift A'!AG70*'Shift A Calculation'!$D66/3600,0)</f>
        <v>0</v>
      </c>
      <c r="AI66" s="11">
        <f>IFERROR('Input Data Shift A'!AH70*'Shift A Calculation'!$D66/3600,0)</f>
        <v>0</v>
      </c>
      <c r="AJ66" s="11">
        <f t="shared" si="1"/>
        <v>0</v>
      </c>
    </row>
    <row r="67" spans="2:36">
      <c r="B67" s="8">
        <v>65</v>
      </c>
      <c r="C67" s="9" t="str">
        <f>+Kousu!B75</f>
        <v>AE262100-68600C</v>
      </c>
      <c r="D67" s="10">
        <f>+Kousu!S75</f>
        <v>15.340909090909092</v>
      </c>
      <c r="E67" s="11">
        <f>IFERROR('Input Data Shift A'!D71*'Shift A Calculation'!$D67/3600,0)</f>
        <v>3.890625</v>
      </c>
      <c r="F67" s="11">
        <f>IFERROR('Input Data Shift A'!E71*'Shift A Calculation'!$D67/3600,0)</f>
        <v>0</v>
      </c>
      <c r="G67" s="11">
        <f>IFERROR('Input Data Shift A'!F71*'Shift A Calculation'!$D67/3600,0)</f>
        <v>0</v>
      </c>
      <c r="H67" s="11">
        <f>IFERROR('Input Data Shift A'!G71*'Shift A Calculation'!$D67/3600,0)</f>
        <v>4.0823863636363642</v>
      </c>
      <c r="I67" s="11">
        <f>IFERROR('Input Data Shift A'!H71*'Shift A Calculation'!$D67/3600,0)</f>
        <v>0</v>
      </c>
      <c r="J67" s="11">
        <f>IFERROR('Input Data Shift A'!I71*'Shift A Calculation'!$D67/3600,0)</f>
        <v>0</v>
      </c>
      <c r="K67" s="11">
        <f>IFERROR('Input Data Shift A'!J71*'Shift A Calculation'!$D67/3600,0)</f>
        <v>0.24715909090909094</v>
      </c>
      <c r="L67" s="11">
        <f>IFERROR('Input Data Shift A'!K71*'Shift A Calculation'!$D67/3600,0)</f>
        <v>0</v>
      </c>
      <c r="M67" s="11">
        <f>IFERROR('Input Data Shift A'!L71*'Shift A Calculation'!$D67/3600,0)</f>
        <v>0</v>
      </c>
      <c r="N67" s="11">
        <f>IFERROR('Input Data Shift A'!M71*'Shift A Calculation'!$D67/3600,0)</f>
        <v>0</v>
      </c>
      <c r="O67" s="11">
        <f>IFERROR('Input Data Shift A'!N71*'Shift A Calculation'!$D67/3600,0)</f>
        <v>0</v>
      </c>
      <c r="P67" s="11">
        <f>IFERROR('Input Data Shift A'!O71*'Shift A Calculation'!$D67/3600,0)</f>
        <v>2.0411931818181821</v>
      </c>
      <c r="Q67" s="11">
        <f>IFERROR('Input Data Shift A'!P71*'Shift A Calculation'!$D67/3600,0)</f>
        <v>0</v>
      </c>
      <c r="R67" s="11">
        <f>IFERROR('Input Data Shift A'!Q71*'Shift A Calculation'!$D67/3600,0)</f>
        <v>0</v>
      </c>
      <c r="S67" s="11">
        <f>IFERROR('Input Data Shift A'!R71*'Shift A Calculation'!$D67/3600,0)</f>
        <v>0</v>
      </c>
      <c r="T67" s="11">
        <f>IFERROR('Input Data Shift A'!S71*'Shift A Calculation'!$D67/3600,0)</f>
        <v>0</v>
      </c>
      <c r="U67" s="11">
        <f>IFERROR('Input Data Shift A'!T71*'Shift A Calculation'!$D67/3600,0)</f>
        <v>8.6931818181818183</v>
      </c>
      <c r="V67" s="11">
        <f>IFERROR('Input Data Shift A'!U71*'Shift A Calculation'!$D67/3600,0)</f>
        <v>0</v>
      </c>
      <c r="W67" s="11">
        <f>IFERROR('Input Data Shift A'!V71*'Shift A Calculation'!$D67/3600,0)</f>
        <v>0</v>
      </c>
      <c r="X67" s="11">
        <f>IFERROR('Input Data Shift A'!W71*'Shift A Calculation'!$D67/3600,0)</f>
        <v>0</v>
      </c>
      <c r="Y67" s="11">
        <f>IFERROR('Input Data Shift A'!X71*'Shift A Calculation'!$D67/3600,0)</f>
        <v>0</v>
      </c>
      <c r="Z67" s="11">
        <f>IFERROR('Input Data Shift A'!Y71*'Shift A Calculation'!$D67/3600,0)</f>
        <v>0</v>
      </c>
      <c r="AA67" s="11">
        <f>IFERROR('Input Data Shift A'!Z71*'Shift A Calculation'!$D67/3600,0)</f>
        <v>0</v>
      </c>
      <c r="AB67" s="11">
        <f>IFERROR('Input Data Shift A'!AA71*'Shift A Calculation'!$D67/3600,0)</f>
        <v>0</v>
      </c>
      <c r="AC67" s="11">
        <f>IFERROR('Input Data Shift A'!AB71*'Shift A Calculation'!$D67/3600,0)</f>
        <v>0</v>
      </c>
      <c r="AD67" s="11">
        <f>IFERROR('Input Data Shift A'!AC71*'Shift A Calculation'!$D67/3600,0)</f>
        <v>0</v>
      </c>
      <c r="AE67" s="11">
        <f>IFERROR('Input Data Shift A'!AD71*'Shift A Calculation'!$D67/3600,0)</f>
        <v>0</v>
      </c>
      <c r="AF67" s="11">
        <f>IFERROR('Input Data Shift A'!AE71*'Shift A Calculation'!$D67/3600,0)</f>
        <v>0</v>
      </c>
      <c r="AG67" s="11">
        <f>IFERROR('Input Data Shift A'!AF71*'Shift A Calculation'!$D67/3600,0)</f>
        <v>0</v>
      </c>
      <c r="AH67" s="11">
        <f>IFERROR('Input Data Shift A'!AG71*'Shift A Calculation'!$D67/3600,0)</f>
        <v>0</v>
      </c>
      <c r="AI67" s="11">
        <f>IFERROR('Input Data Shift A'!AH71*'Shift A Calculation'!$D67/3600,0)</f>
        <v>0</v>
      </c>
      <c r="AJ67" s="11">
        <f t="shared" si="1"/>
        <v>18.954545454545453</v>
      </c>
    </row>
    <row r="68" spans="2:36">
      <c r="B68" s="8">
        <v>66</v>
      </c>
      <c r="C68" s="9" t="str">
        <f>+Kousu!B76</f>
        <v>AE262100-6961</v>
      </c>
      <c r="D68" s="10">
        <f>+Kousu!S76</f>
        <v>15.340909090909092</v>
      </c>
      <c r="E68" s="11">
        <f>IFERROR('Input Data Shift A'!D72*'Shift A Calculation'!$D68/3600,0)</f>
        <v>0</v>
      </c>
      <c r="F68" s="11">
        <f>IFERROR('Input Data Shift A'!E72*'Shift A Calculation'!$D68/3600,0)</f>
        <v>0</v>
      </c>
      <c r="G68" s="11">
        <f>IFERROR('Input Data Shift A'!F72*'Shift A Calculation'!$D68/3600,0)</f>
        <v>0</v>
      </c>
      <c r="H68" s="11">
        <f>IFERROR('Input Data Shift A'!G72*'Shift A Calculation'!$D68/3600,0)</f>
        <v>0</v>
      </c>
      <c r="I68" s="11">
        <f>IFERROR('Input Data Shift A'!H72*'Shift A Calculation'!$D68/3600,0)</f>
        <v>0</v>
      </c>
      <c r="J68" s="11">
        <f>IFERROR('Input Data Shift A'!I72*'Shift A Calculation'!$D68/3600,0)</f>
        <v>0</v>
      </c>
      <c r="K68" s="11">
        <f>IFERROR('Input Data Shift A'!J72*'Shift A Calculation'!$D68/3600,0)</f>
        <v>0</v>
      </c>
      <c r="L68" s="11">
        <f>IFERROR('Input Data Shift A'!K72*'Shift A Calculation'!$D68/3600,0)</f>
        <v>0</v>
      </c>
      <c r="M68" s="11">
        <f>IFERROR('Input Data Shift A'!L72*'Shift A Calculation'!$D68/3600,0)</f>
        <v>0</v>
      </c>
      <c r="N68" s="11">
        <f>IFERROR('Input Data Shift A'!M72*'Shift A Calculation'!$D68/3600,0)</f>
        <v>0</v>
      </c>
      <c r="O68" s="11">
        <f>IFERROR('Input Data Shift A'!N72*'Shift A Calculation'!$D68/3600,0)</f>
        <v>0</v>
      </c>
      <c r="P68" s="11">
        <f>IFERROR('Input Data Shift A'!O72*'Shift A Calculation'!$D68/3600,0)</f>
        <v>0</v>
      </c>
      <c r="Q68" s="11">
        <f>IFERROR('Input Data Shift A'!P72*'Shift A Calculation'!$D68/3600,0)</f>
        <v>0</v>
      </c>
      <c r="R68" s="11">
        <f>IFERROR('Input Data Shift A'!Q72*'Shift A Calculation'!$D68/3600,0)</f>
        <v>0</v>
      </c>
      <c r="S68" s="11">
        <f>IFERROR('Input Data Shift A'!R72*'Shift A Calculation'!$D68/3600,0)</f>
        <v>0</v>
      </c>
      <c r="T68" s="11">
        <f>IFERROR('Input Data Shift A'!S72*'Shift A Calculation'!$D68/3600,0)</f>
        <v>0</v>
      </c>
      <c r="U68" s="11">
        <f>IFERROR('Input Data Shift A'!T72*'Shift A Calculation'!$D68/3600,0)</f>
        <v>0</v>
      </c>
      <c r="V68" s="11">
        <f>IFERROR('Input Data Shift A'!U72*'Shift A Calculation'!$D68/3600,0)</f>
        <v>0</v>
      </c>
      <c r="W68" s="11">
        <f>IFERROR('Input Data Shift A'!V72*'Shift A Calculation'!$D68/3600,0)</f>
        <v>0</v>
      </c>
      <c r="X68" s="11">
        <f>IFERROR('Input Data Shift A'!W72*'Shift A Calculation'!$D68/3600,0)</f>
        <v>0</v>
      </c>
      <c r="Y68" s="11">
        <f>IFERROR('Input Data Shift A'!X72*'Shift A Calculation'!$D68/3600,0)</f>
        <v>0</v>
      </c>
      <c r="Z68" s="11">
        <f>IFERROR('Input Data Shift A'!Y72*'Shift A Calculation'!$D68/3600,0)</f>
        <v>0</v>
      </c>
      <c r="AA68" s="11">
        <f>IFERROR('Input Data Shift A'!Z72*'Shift A Calculation'!$D68/3600,0)</f>
        <v>0</v>
      </c>
      <c r="AB68" s="11">
        <f>IFERROR('Input Data Shift A'!AA72*'Shift A Calculation'!$D68/3600,0)</f>
        <v>0</v>
      </c>
      <c r="AC68" s="11">
        <f>IFERROR('Input Data Shift A'!AB72*'Shift A Calculation'!$D68/3600,0)</f>
        <v>0</v>
      </c>
      <c r="AD68" s="11">
        <f>IFERROR('Input Data Shift A'!AC72*'Shift A Calculation'!$D68/3600,0)</f>
        <v>0</v>
      </c>
      <c r="AE68" s="11">
        <f>IFERROR('Input Data Shift A'!AD72*'Shift A Calculation'!$D68/3600,0)</f>
        <v>0</v>
      </c>
      <c r="AF68" s="11">
        <f>IFERROR('Input Data Shift A'!AE72*'Shift A Calculation'!$D68/3600,0)</f>
        <v>0</v>
      </c>
      <c r="AG68" s="11">
        <f>IFERROR('Input Data Shift A'!AF72*'Shift A Calculation'!$D68/3600,0)</f>
        <v>0</v>
      </c>
      <c r="AH68" s="11">
        <f>IFERROR('Input Data Shift A'!AG72*'Shift A Calculation'!$D68/3600,0)</f>
        <v>0</v>
      </c>
      <c r="AI68" s="11">
        <f>IFERROR('Input Data Shift A'!AH72*'Shift A Calculation'!$D68/3600,0)</f>
        <v>0</v>
      </c>
      <c r="AJ68" s="11">
        <f t="shared" si="1"/>
        <v>0</v>
      </c>
    </row>
    <row r="69" spans="2:36">
      <c r="B69" s="8">
        <v>67</v>
      </c>
      <c r="C69" s="9" t="str">
        <f>+Kousu!B77</f>
        <v>AE262100-69616T</v>
      </c>
      <c r="D69" s="10">
        <f>+Kousu!S77</f>
        <v>15.340909090909092</v>
      </c>
      <c r="E69" s="11">
        <f>IFERROR('Input Data Shift A'!D73*'Shift A Calculation'!$D69/3600,0)</f>
        <v>0</v>
      </c>
      <c r="F69" s="11">
        <f>IFERROR('Input Data Shift A'!E73*'Shift A Calculation'!$D69/3600,0)</f>
        <v>0</v>
      </c>
      <c r="G69" s="11">
        <f>IFERROR('Input Data Shift A'!F73*'Shift A Calculation'!$D69/3600,0)</f>
        <v>0</v>
      </c>
      <c r="H69" s="11">
        <f>IFERROR('Input Data Shift A'!G73*'Shift A Calculation'!$D69/3600,0)</f>
        <v>0</v>
      </c>
      <c r="I69" s="11">
        <f>IFERROR('Input Data Shift A'!H73*'Shift A Calculation'!$D69/3600,0)</f>
        <v>0</v>
      </c>
      <c r="J69" s="11">
        <f>IFERROR('Input Data Shift A'!I73*'Shift A Calculation'!$D69/3600,0)</f>
        <v>0</v>
      </c>
      <c r="K69" s="11">
        <f>IFERROR('Input Data Shift A'!J73*'Shift A Calculation'!$D69/3600,0)</f>
        <v>0</v>
      </c>
      <c r="L69" s="11">
        <f>IFERROR('Input Data Shift A'!K73*'Shift A Calculation'!$D69/3600,0)</f>
        <v>0</v>
      </c>
      <c r="M69" s="11">
        <f>IFERROR('Input Data Shift A'!L73*'Shift A Calculation'!$D69/3600,0)</f>
        <v>0</v>
      </c>
      <c r="N69" s="11">
        <f>IFERROR('Input Data Shift A'!M73*'Shift A Calculation'!$D69/3600,0)</f>
        <v>0</v>
      </c>
      <c r="O69" s="11">
        <f>IFERROR('Input Data Shift A'!N73*'Shift A Calculation'!$D69/3600,0)</f>
        <v>0</v>
      </c>
      <c r="P69" s="11">
        <f>IFERROR('Input Data Shift A'!O73*'Shift A Calculation'!$D69/3600,0)</f>
        <v>0</v>
      </c>
      <c r="Q69" s="11">
        <f>IFERROR('Input Data Shift A'!P73*'Shift A Calculation'!$D69/3600,0)</f>
        <v>0</v>
      </c>
      <c r="R69" s="11">
        <f>IFERROR('Input Data Shift A'!Q73*'Shift A Calculation'!$D69/3600,0)</f>
        <v>0</v>
      </c>
      <c r="S69" s="11">
        <f>IFERROR('Input Data Shift A'!R73*'Shift A Calculation'!$D69/3600,0)</f>
        <v>0</v>
      </c>
      <c r="T69" s="11">
        <f>IFERROR('Input Data Shift A'!S73*'Shift A Calculation'!$D69/3600,0)</f>
        <v>0</v>
      </c>
      <c r="U69" s="11">
        <f>IFERROR('Input Data Shift A'!T73*'Shift A Calculation'!$D69/3600,0)</f>
        <v>0</v>
      </c>
      <c r="V69" s="11">
        <f>IFERROR('Input Data Shift A'!U73*'Shift A Calculation'!$D69/3600,0)</f>
        <v>0</v>
      </c>
      <c r="W69" s="11">
        <f>IFERROR('Input Data Shift A'!V73*'Shift A Calculation'!$D69/3600,0)</f>
        <v>0</v>
      </c>
      <c r="X69" s="11">
        <f>IFERROR('Input Data Shift A'!W73*'Shift A Calculation'!$D69/3600,0)</f>
        <v>0</v>
      </c>
      <c r="Y69" s="11">
        <f>IFERROR('Input Data Shift A'!X73*'Shift A Calculation'!$D69/3600,0)</f>
        <v>0</v>
      </c>
      <c r="Z69" s="11">
        <f>IFERROR('Input Data Shift A'!Y73*'Shift A Calculation'!$D69/3600,0)</f>
        <v>0</v>
      </c>
      <c r="AA69" s="11">
        <f>IFERROR('Input Data Shift A'!Z73*'Shift A Calculation'!$D69/3600,0)</f>
        <v>0</v>
      </c>
      <c r="AB69" s="11">
        <f>IFERROR('Input Data Shift A'!AA73*'Shift A Calculation'!$D69/3600,0)</f>
        <v>0</v>
      </c>
      <c r="AC69" s="11">
        <f>IFERROR('Input Data Shift A'!AB73*'Shift A Calculation'!$D69/3600,0)</f>
        <v>0</v>
      </c>
      <c r="AD69" s="11">
        <f>IFERROR('Input Data Shift A'!AC73*'Shift A Calculation'!$D69/3600,0)</f>
        <v>0</v>
      </c>
      <c r="AE69" s="11">
        <f>IFERROR('Input Data Shift A'!AD73*'Shift A Calculation'!$D69/3600,0)</f>
        <v>0</v>
      </c>
      <c r="AF69" s="11">
        <f>IFERROR('Input Data Shift A'!AE73*'Shift A Calculation'!$D69/3600,0)</f>
        <v>0</v>
      </c>
      <c r="AG69" s="11">
        <f>IFERROR('Input Data Shift A'!AF73*'Shift A Calculation'!$D69/3600,0)</f>
        <v>0</v>
      </c>
      <c r="AH69" s="11">
        <f>IFERROR('Input Data Shift A'!AG73*'Shift A Calculation'!$D69/3600,0)</f>
        <v>0</v>
      </c>
      <c r="AI69" s="11">
        <f>IFERROR('Input Data Shift A'!AH73*'Shift A Calculation'!$D69/3600,0)</f>
        <v>0</v>
      </c>
      <c r="AJ69" s="11">
        <f t="shared" si="1"/>
        <v>0</v>
      </c>
    </row>
    <row r="70" spans="2:36">
      <c r="B70" s="8">
        <v>68</v>
      </c>
      <c r="C70" s="9" t="str">
        <f>+Kousu!B78</f>
        <v>AE262100-6971</v>
      </c>
      <c r="D70" s="10">
        <f>+Kousu!S78</f>
        <v>15.340909090909092</v>
      </c>
      <c r="E70" s="11">
        <f>IFERROR('Input Data Shift A'!D74*'Shift A Calculation'!$D70/3600,0)</f>
        <v>0</v>
      </c>
      <c r="F70" s="11">
        <f>IFERROR('Input Data Shift A'!E74*'Shift A Calculation'!$D70/3600,0)</f>
        <v>0</v>
      </c>
      <c r="G70" s="11">
        <f>IFERROR('Input Data Shift A'!F74*'Shift A Calculation'!$D70/3600,0)</f>
        <v>0</v>
      </c>
      <c r="H70" s="11">
        <f>IFERROR('Input Data Shift A'!G74*'Shift A Calculation'!$D70/3600,0)</f>
        <v>0</v>
      </c>
      <c r="I70" s="11">
        <f>IFERROR('Input Data Shift A'!H74*'Shift A Calculation'!$D70/3600,0)</f>
        <v>0</v>
      </c>
      <c r="J70" s="11">
        <f>IFERROR('Input Data Shift A'!I74*'Shift A Calculation'!$D70/3600,0)</f>
        <v>0</v>
      </c>
      <c r="K70" s="11">
        <f>IFERROR('Input Data Shift A'!J74*'Shift A Calculation'!$D70/3600,0)</f>
        <v>0</v>
      </c>
      <c r="L70" s="11">
        <f>IFERROR('Input Data Shift A'!K74*'Shift A Calculation'!$D70/3600,0)</f>
        <v>0</v>
      </c>
      <c r="M70" s="11">
        <f>IFERROR('Input Data Shift A'!L74*'Shift A Calculation'!$D70/3600,0)</f>
        <v>0</v>
      </c>
      <c r="N70" s="11">
        <f>IFERROR('Input Data Shift A'!M74*'Shift A Calculation'!$D70/3600,0)</f>
        <v>0</v>
      </c>
      <c r="O70" s="11">
        <f>IFERROR('Input Data Shift A'!N74*'Shift A Calculation'!$D70/3600,0)</f>
        <v>0</v>
      </c>
      <c r="P70" s="11">
        <f>IFERROR('Input Data Shift A'!O74*'Shift A Calculation'!$D70/3600,0)</f>
        <v>0</v>
      </c>
      <c r="Q70" s="11">
        <f>IFERROR('Input Data Shift A'!P74*'Shift A Calculation'!$D70/3600,0)</f>
        <v>0</v>
      </c>
      <c r="R70" s="11">
        <f>IFERROR('Input Data Shift A'!Q74*'Shift A Calculation'!$D70/3600,0)</f>
        <v>0</v>
      </c>
      <c r="S70" s="11">
        <f>IFERROR('Input Data Shift A'!R74*'Shift A Calculation'!$D70/3600,0)</f>
        <v>0</v>
      </c>
      <c r="T70" s="11">
        <f>IFERROR('Input Data Shift A'!S74*'Shift A Calculation'!$D70/3600,0)</f>
        <v>0</v>
      </c>
      <c r="U70" s="11">
        <f>IFERROR('Input Data Shift A'!T74*'Shift A Calculation'!$D70/3600,0)</f>
        <v>0</v>
      </c>
      <c r="V70" s="11">
        <f>IFERROR('Input Data Shift A'!U74*'Shift A Calculation'!$D70/3600,0)</f>
        <v>0</v>
      </c>
      <c r="W70" s="11">
        <f>IFERROR('Input Data Shift A'!V74*'Shift A Calculation'!$D70/3600,0)</f>
        <v>0</v>
      </c>
      <c r="X70" s="11">
        <f>IFERROR('Input Data Shift A'!W74*'Shift A Calculation'!$D70/3600,0)</f>
        <v>0</v>
      </c>
      <c r="Y70" s="11">
        <f>IFERROR('Input Data Shift A'!X74*'Shift A Calculation'!$D70/3600,0)</f>
        <v>0</v>
      </c>
      <c r="Z70" s="11">
        <f>IFERROR('Input Data Shift A'!Y74*'Shift A Calculation'!$D70/3600,0)</f>
        <v>0</v>
      </c>
      <c r="AA70" s="11">
        <f>IFERROR('Input Data Shift A'!Z74*'Shift A Calculation'!$D70/3600,0)</f>
        <v>0</v>
      </c>
      <c r="AB70" s="11">
        <f>IFERROR('Input Data Shift A'!AA74*'Shift A Calculation'!$D70/3600,0)</f>
        <v>0</v>
      </c>
      <c r="AC70" s="11">
        <f>IFERROR('Input Data Shift A'!AB74*'Shift A Calculation'!$D70/3600,0)</f>
        <v>0</v>
      </c>
      <c r="AD70" s="11">
        <f>IFERROR('Input Data Shift A'!AC74*'Shift A Calculation'!$D70/3600,0)</f>
        <v>0</v>
      </c>
      <c r="AE70" s="11">
        <f>IFERROR('Input Data Shift A'!AD74*'Shift A Calculation'!$D70/3600,0)</f>
        <v>0</v>
      </c>
      <c r="AF70" s="11">
        <f>IFERROR('Input Data Shift A'!AE74*'Shift A Calculation'!$D70/3600,0)</f>
        <v>0</v>
      </c>
      <c r="AG70" s="11">
        <f>IFERROR('Input Data Shift A'!AF74*'Shift A Calculation'!$D70/3600,0)</f>
        <v>0</v>
      </c>
      <c r="AH70" s="11">
        <f>IFERROR('Input Data Shift A'!AG74*'Shift A Calculation'!$D70/3600,0)</f>
        <v>0</v>
      </c>
      <c r="AI70" s="11">
        <f>IFERROR('Input Data Shift A'!AH74*'Shift A Calculation'!$D70/3600,0)</f>
        <v>0</v>
      </c>
      <c r="AJ70" s="11">
        <f t="shared" si="1"/>
        <v>0</v>
      </c>
    </row>
    <row r="71" spans="2:36">
      <c r="B71" s="8">
        <v>69</v>
      </c>
      <c r="C71" s="9" t="str">
        <f>+Kousu!B79</f>
        <v>AE262100-69716T</v>
      </c>
      <c r="D71" s="10">
        <f>+Kousu!S79</f>
        <v>15.340909090909092</v>
      </c>
      <c r="E71" s="11">
        <f>IFERROR('Input Data Shift A'!D75*'Shift A Calculation'!$D71/3600,0)</f>
        <v>0</v>
      </c>
      <c r="F71" s="11">
        <f>IFERROR('Input Data Shift A'!E75*'Shift A Calculation'!$D71/3600,0)</f>
        <v>0</v>
      </c>
      <c r="G71" s="11">
        <f>IFERROR('Input Data Shift A'!F75*'Shift A Calculation'!$D71/3600,0)</f>
        <v>0</v>
      </c>
      <c r="H71" s="11">
        <f>IFERROR('Input Data Shift A'!G75*'Shift A Calculation'!$D71/3600,0)</f>
        <v>0</v>
      </c>
      <c r="I71" s="11">
        <f>IFERROR('Input Data Shift A'!H75*'Shift A Calculation'!$D71/3600,0)</f>
        <v>0</v>
      </c>
      <c r="J71" s="11">
        <f>IFERROR('Input Data Shift A'!I75*'Shift A Calculation'!$D71/3600,0)</f>
        <v>0</v>
      </c>
      <c r="K71" s="11">
        <f>IFERROR('Input Data Shift A'!J75*'Shift A Calculation'!$D71/3600,0)</f>
        <v>0</v>
      </c>
      <c r="L71" s="11">
        <f>IFERROR('Input Data Shift A'!K75*'Shift A Calculation'!$D71/3600,0)</f>
        <v>0</v>
      </c>
      <c r="M71" s="11">
        <f>IFERROR('Input Data Shift A'!L75*'Shift A Calculation'!$D71/3600,0)</f>
        <v>0</v>
      </c>
      <c r="N71" s="11">
        <f>IFERROR('Input Data Shift A'!M75*'Shift A Calculation'!$D71/3600,0)</f>
        <v>0</v>
      </c>
      <c r="O71" s="11">
        <f>IFERROR('Input Data Shift A'!N75*'Shift A Calculation'!$D71/3600,0)</f>
        <v>0</v>
      </c>
      <c r="P71" s="11">
        <f>IFERROR('Input Data Shift A'!O75*'Shift A Calculation'!$D71/3600,0)</f>
        <v>0</v>
      </c>
      <c r="Q71" s="11">
        <f>IFERROR('Input Data Shift A'!P75*'Shift A Calculation'!$D71/3600,0)</f>
        <v>0</v>
      </c>
      <c r="R71" s="11">
        <f>IFERROR('Input Data Shift A'!Q75*'Shift A Calculation'!$D71/3600,0)</f>
        <v>0</v>
      </c>
      <c r="S71" s="11">
        <f>IFERROR('Input Data Shift A'!R75*'Shift A Calculation'!$D71/3600,0)</f>
        <v>0</v>
      </c>
      <c r="T71" s="11">
        <f>IFERROR('Input Data Shift A'!S75*'Shift A Calculation'!$D71/3600,0)</f>
        <v>0</v>
      </c>
      <c r="U71" s="11">
        <f>IFERROR('Input Data Shift A'!T75*'Shift A Calculation'!$D71/3600,0)</f>
        <v>0</v>
      </c>
      <c r="V71" s="11">
        <f>IFERROR('Input Data Shift A'!U75*'Shift A Calculation'!$D71/3600,0)</f>
        <v>0</v>
      </c>
      <c r="W71" s="11">
        <f>IFERROR('Input Data Shift A'!V75*'Shift A Calculation'!$D71/3600,0)</f>
        <v>0</v>
      </c>
      <c r="X71" s="11">
        <f>IFERROR('Input Data Shift A'!W75*'Shift A Calculation'!$D71/3600,0)</f>
        <v>0</v>
      </c>
      <c r="Y71" s="11">
        <f>IFERROR('Input Data Shift A'!X75*'Shift A Calculation'!$D71/3600,0)</f>
        <v>0</v>
      </c>
      <c r="Z71" s="11">
        <f>IFERROR('Input Data Shift A'!Y75*'Shift A Calculation'!$D71/3600,0)</f>
        <v>0</v>
      </c>
      <c r="AA71" s="11">
        <f>IFERROR('Input Data Shift A'!Z75*'Shift A Calculation'!$D71/3600,0)</f>
        <v>0</v>
      </c>
      <c r="AB71" s="11">
        <f>IFERROR('Input Data Shift A'!AA75*'Shift A Calculation'!$D71/3600,0)</f>
        <v>0</v>
      </c>
      <c r="AC71" s="11">
        <f>IFERROR('Input Data Shift A'!AB75*'Shift A Calculation'!$D71/3600,0)</f>
        <v>0</v>
      </c>
      <c r="AD71" s="11">
        <f>IFERROR('Input Data Shift A'!AC75*'Shift A Calculation'!$D71/3600,0)</f>
        <v>0</v>
      </c>
      <c r="AE71" s="11">
        <f>IFERROR('Input Data Shift A'!AD75*'Shift A Calculation'!$D71/3600,0)</f>
        <v>0</v>
      </c>
      <c r="AF71" s="11">
        <f>IFERROR('Input Data Shift A'!AE75*'Shift A Calculation'!$D71/3600,0)</f>
        <v>0</v>
      </c>
      <c r="AG71" s="11">
        <f>IFERROR('Input Data Shift A'!AF75*'Shift A Calculation'!$D71/3600,0)</f>
        <v>0</v>
      </c>
      <c r="AH71" s="11">
        <f>IFERROR('Input Data Shift A'!AG75*'Shift A Calculation'!$D71/3600,0)</f>
        <v>0</v>
      </c>
      <c r="AI71" s="11">
        <f>IFERROR('Input Data Shift A'!AH75*'Shift A Calculation'!$D71/3600,0)</f>
        <v>0</v>
      </c>
      <c r="AJ71" s="11">
        <f t="shared" si="1"/>
        <v>0</v>
      </c>
    </row>
    <row r="72" spans="2:36">
      <c r="B72" s="8">
        <v>70</v>
      </c>
      <c r="C72" s="9" t="str">
        <f>+Kousu!B80</f>
        <v>AE262100-70000N</v>
      </c>
      <c r="D72" s="10">
        <f>+Kousu!S80</f>
        <v>15.340909090909092</v>
      </c>
      <c r="E72" s="11">
        <f>IFERROR('Input Data Shift A'!D76*'Shift A Calculation'!$D72/3600,0)</f>
        <v>0</v>
      </c>
      <c r="F72" s="11">
        <f>IFERROR('Input Data Shift A'!E76*'Shift A Calculation'!$D72/3600,0)</f>
        <v>0</v>
      </c>
      <c r="G72" s="11">
        <f>IFERROR('Input Data Shift A'!F76*'Shift A Calculation'!$D72/3600,0)</f>
        <v>0</v>
      </c>
      <c r="H72" s="11">
        <f>IFERROR('Input Data Shift A'!G76*'Shift A Calculation'!$D72/3600,0)</f>
        <v>0</v>
      </c>
      <c r="I72" s="11">
        <f>IFERROR('Input Data Shift A'!H76*'Shift A Calculation'!$D72/3600,0)</f>
        <v>0</v>
      </c>
      <c r="J72" s="11">
        <f>IFERROR('Input Data Shift A'!I76*'Shift A Calculation'!$D72/3600,0)</f>
        <v>0</v>
      </c>
      <c r="K72" s="11">
        <f>IFERROR('Input Data Shift A'!J76*'Shift A Calculation'!$D72/3600,0)</f>
        <v>0</v>
      </c>
      <c r="L72" s="11">
        <f>IFERROR('Input Data Shift A'!K76*'Shift A Calculation'!$D72/3600,0)</f>
        <v>0</v>
      </c>
      <c r="M72" s="11">
        <f>IFERROR('Input Data Shift A'!L76*'Shift A Calculation'!$D72/3600,0)</f>
        <v>0</v>
      </c>
      <c r="N72" s="11">
        <f>IFERROR('Input Data Shift A'!M76*'Shift A Calculation'!$D72/3600,0)</f>
        <v>0</v>
      </c>
      <c r="O72" s="11">
        <f>IFERROR('Input Data Shift A'!N76*'Shift A Calculation'!$D72/3600,0)</f>
        <v>0</v>
      </c>
      <c r="P72" s="11">
        <f>IFERROR('Input Data Shift A'!O76*'Shift A Calculation'!$D72/3600,0)</f>
        <v>0</v>
      </c>
      <c r="Q72" s="11">
        <f>IFERROR('Input Data Shift A'!P76*'Shift A Calculation'!$D72/3600,0)</f>
        <v>0</v>
      </c>
      <c r="R72" s="11">
        <f>IFERROR('Input Data Shift A'!Q76*'Shift A Calculation'!$D72/3600,0)</f>
        <v>0</v>
      </c>
      <c r="S72" s="11">
        <f>IFERROR('Input Data Shift A'!R76*'Shift A Calculation'!$D72/3600,0)</f>
        <v>0</v>
      </c>
      <c r="T72" s="11">
        <f>IFERROR('Input Data Shift A'!S76*'Shift A Calculation'!$D72/3600,0)</f>
        <v>0</v>
      </c>
      <c r="U72" s="11">
        <f>IFERROR('Input Data Shift A'!T76*'Shift A Calculation'!$D72/3600,0)</f>
        <v>0</v>
      </c>
      <c r="V72" s="11">
        <f>IFERROR('Input Data Shift A'!U76*'Shift A Calculation'!$D72/3600,0)</f>
        <v>0</v>
      </c>
      <c r="W72" s="11">
        <f>IFERROR('Input Data Shift A'!V76*'Shift A Calculation'!$D72/3600,0)</f>
        <v>0</v>
      </c>
      <c r="X72" s="11">
        <f>IFERROR('Input Data Shift A'!W76*'Shift A Calculation'!$D72/3600,0)</f>
        <v>0</v>
      </c>
      <c r="Y72" s="11">
        <f>IFERROR('Input Data Shift A'!X76*'Shift A Calculation'!$D72/3600,0)</f>
        <v>0</v>
      </c>
      <c r="Z72" s="11">
        <f>IFERROR('Input Data Shift A'!Y76*'Shift A Calculation'!$D72/3600,0)</f>
        <v>0</v>
      </c>
      <c r="AA72" s="11">
        <f>IFERROR('Input Data Shift A'!Z76*'Shift A Calculation'!$D72/3600,0)</f>
        <v>0</v>
      </c>
      <c r="AB72" s="11">
        <f>IFERROR('Input Data Shift A'!AA76*'Shift A Calculation'!$D72/3600,0)</f>
        <v>0</v>
      </c>
      <c r="AC72" s="11">
        <f>IFERROR('Input Data Shift A'!AB76*'Shift A Calculation'!$D72/3600,0)</f>
        <v>0</v>
      </c>
      <c r="AD72" s="11">
        <f>IFERROR('Input Data Shift A'!AC76*'Shift A Calculation'!$D72/3600,0)</f>
        <v>0</v>
      </c>
      <c r="AE72" s="11">
        <f>IFERROR('Input Data Shift A'!AD76*'Shift A Calculation'!$D72/3600,0)</f>
        <v>0</v>
      </c>
      <c r="AF72" s="11">
        <f>IFERROR('Input Data Shift A'!AE76*'Shift A Calculation'!$D72/3600,0)</f>
        <v>0</v>
      </c>
      <c r="AG72" s="11">
        <f>IFERROR('Input Data Shift A'!AF76*'Shift A Calculation'!$D72/3600,0)</f>
        <v>0</v>
      </c>
      <c r="AH72" s="11">
        <f>IFERROR('Input Data Shift A'!AG76*'Shift A Calculation'!$D72/3600,0)</f>
        <v>0</v>
      </c>
      <c r="AI72" s="11">
        <f>IFERROR('Input Data Shift A'!AH76*'Shift A Calculation'!$D72/3600,0)</f>
        <v>0</v>
      </c>
      <c r="AJ72" s="11">
        <f t="shared" ref="AJ72:AJ94" si="2">+SUM(E72:AI72)</f>
        <v>0</v>
      </c>
    </row>
    <row r="73" spans="2:36">
      <c r="B73" s="8">
        <v>71</v>
      </c>
      <c r="C73" s="9" t="str">
        <f>+Kousu!B81</f>
        <v>AE262100-70100N</v>
      </c>
      <c r="D73" s="10">
        <f>+Kousu!S81</f>
        <v>15.340909090909092</v>
      </c>
      <c r="E73" s="11">
        <f>IFERROR('Input Data Shift A'!D77*'Shift A Calculation'!$D73/3600,0)</f>
        <v>0</v>
      </c>
      <c r="F73" s="11">
        <f>IFERROR('Input Data Shift A'!E77*'Shift A Calculation'!$D73/3600,0)</f>
        <v>0</v>
      </c>
      <c r="G73" s="11">
        <f>IFERROR('Input Data Shift A'!F77*'Shift A Calculation'!$D73/3600,0)</f>
        <v>0</v>
      </c>
      <c r="H73" s="11">
        <f>IFERROR('Input Data Shift A'!G77*'Shift A Calculation'!$D73/3600,0)</f>
        <v>0</v>
      </c>
      <c r="I73" s="11">
        <f>IFERROR('Input Data Shift A'!H77*'Shift A Calculation'!$D73/3600,0)</f>
        <v>0</v>
      </c>
      <c r="J73" s="11">
        <f>IFERROR('Input Data Shift A'!I77*'Shift A Calculation'!$D73/3600,0)</f>
        <v>0</v>
      </c>
      <c r="K73" s="11">
        <f>IFERROR('Input Data Shift A'!J77*'Shift A Calculation'!$D73/3600,0)</f>
        <v>0</v>
      </c>
      <c r="L73" s="11">
        <f>IFERROR('Input Data Shift A'!K77*'Shift A Calculation'!$D73/3600,0)</f>
        <v>0</v>
      </c>
      <c r="M73" s="11">
        <f>IFERROR('Input Data Shift A'!L77*'Shift A Calculation'!$D73/3600,0)</f>
        <v>0</v>
      </c>
      <c r="N73" s="11">
        <f>IFERROR('Input Data Shift A'!M77*'Shift A Calculation'!$D73/3600,0)</f>
        <v>0</v>
      </c>
      <c r="O73" s="11">
        <f>IFERROR('Input Data Shift A'!N77*'Shift A Calculation'!$D73/3600,0)</f>
        <v>0</v>
      </c>
      <c r="P73" s="11">
        <f>IFERROR('Input Data Shift A'!O77*'Shift A Calculation'!$D73/3600,0)</f>
        <v>0</v>
      </c>
      <c r="Q73" s="11">
        <f>IFERROR('Input Data Shift A'!P77*'Shift A Calculation'!$D73/3600,0)</f>
        <v>0</v>
      </c>
      <c r="R73" s="11">
        <f>IFERROR('Input Data Shift A'!Q77*'Shift A Calculation'!$D73/3600,0)</f>
        <v>0</v>
      </c>
      <c r="S73" s="11">
        <f>IFERROR('Input Data Shift A'!R77*'Shift A Calculation'!$D73/3600,0)</f>
        <v>0</v>
      </c>
      <c r="T73" s="11">
        <f>IFERROR('Input Data Shift A'!S77*'Shift A Calculation'!$D73/3600,0)</f>
        <v>0</v>
      </c>
      <c r="U73" s="11">
        <f>IFERROR('Input Data Shift A'!T77*'Shift A Calculation'!$D73/3600,0)</f>
        <v>0</v>
      </c>
      <c r="V73" s="11">
        <f>IFERROR('Input Data Shift A'!U77*'Shift A Calculation'!$D73/3600,0)</f>
        <v>0</v>
      </c>
      <c r="W73" s="11">
        <f>IFERROR('Input Data Shift A'!V77*'Shift A Calculation'!$D73/3600,0)</f>
        <v>0</v>
      </c>
      <c r="X73" s="11">
        <f>IFERROR('Input Data Shift A'!W77*'Shift A Calculation'!$D73/3600,0)</f>
        <v>0</v>
      </c>
      <c r="Y73" s="11">
        <f>IFERROR('Input Data Shift A'!X77*'Shift A Calculation'!$D73/3600,0)</f>
        <v>0</v>
      </c>
      <c r="Z73" s="11">
        <f>IFERROR('Input Data Shift A'!Y77*'Shift A Calculation'!$D73/3600,0)</f>
        <v>0</v>
      </c>
      <c r="AA73" s="11">
        <f>IFERROR('Input Data Shift A'!Z77*'Shift A Calculation'!$D73/3600,0)</f>
        <v>0</v>
      </c>
      <c r="AB73" s="11">
        <f>IFERROR('Input Data Shift A'!AA77*'Shift A Calculation'!$D73/3600,0)</f>
        <v>0</v>
      </c>
      <c r="AC73" s="11">
        <f>IFERROR('Input Data Shift A'!AB77*'Shift A Calculation'!$D73/3600,0)</f>
        <v>0</v>
      </c>
      <c r="AD73" s="11">
        <f>IFERROR('Input Data Shift A'!AC77*'Shift A Calculation'!$D73/3600,0)</f>
        <v>0</v>
      </c>
      <c r="AE73" s="11">
        <f>IFERROR('Input Data Shift A'!AD77*'Shift A Calculation'!$D73/3600,0)</f>
        <v>0</v>
      </c>
      <c r="AF73" s="11">
        <f>IFERROR('Input Data Shift A'!AE77*'Shift A Calculation'!$D73/3600,0)</f>
        <v>0</v>
      </c>
      <c r="AG73" s="11">
        <f>IFERROR('Input Data Shift A'!AF77*'Shift A Calculation'!$D73/3600,0)</f>
        <v>0</v>
      </c>
      <c r="AH73" s="11">
        <f>IFERROR('Input Data Shift A'!AG77*'Shift A Calculation'!$D73/3600,0)</f>
        <v>0</v>
      </c>
      <c r="AI73" s="11">
        <f>IFERROR('Input Data Shift A'!AH77*'Shift A Calculation'!$D73/3600,0)</f>
        <v>0</v>
      </c>
      <c r="AJ73" s="11">
        <f t="shared" si="2"/>
        <v>0</v>
      </c>
    </row>
    <row r="74" spans="2:36">
      <c r="B74" s="8">
        <v>72</v>
      </c>
      <c r="C74" s="9" t="str">
        <f>+Kousu!B82</f>
        <v>AE262100-7260</v>
      </c>
      <c r="D74" s="10">
        <f>+Kousu!S82</f>
        <v>15.340909090909092</v>
      </c>
      <c r="E74" s="11">
        <f>IFERROR('Input Data Shift A'!D78*'Shift A Calculation'!$D74/3600,0)</f>
        <v>0</v>
      </c>
      <c r="F74" s="11">
        <f>IFERROR('Input Data Shift A'!E78*'Shift A Calculation'!$D74/3600,0)</f>
        <v>0</v>
      </c>
      <c r="G74" s="11">
        <f>IFERROR('Input Data Shift A'!F78*'Shift A Calculation'!$D74/3600,0)</f>
        <v>0</v>
      </c>
      <c r="H74" s="11">
        <f>IFERROR('Input Data Shift A'!G78*'Shift A Calculation'!$D74/3600,0)</f>
        <v>0</v>
      </c>
      <c r="I74" s="11">
        <f>IFERROR('Input Data Shift A'!H78*'Shift A Calculation'!$D74/3600,0)</f>
        <v>0</v>
      </c>
      <c r="J74" s="11">
        <f>IFERROR('Input Data Shift A'!I78*'Shift A Calculation'!$D74/3600,0)</f>
        <v>0</v>
      </c>
      <c r="K74" s="11">
        <f>IFERROR('Input Data Shift A'!J78*'Shift A Calculation'!$D74/3600,0)</f>
        <v>0</v>
      </c>
      <c r="L74" s="11">
        <f>IFERROR('Input Data Shift A'!K78*'Shift A Calculation'!$D74/3600,0)</f>
        <v>0</v>
      </c>
      <c r="M74" s="11">
        <f>IFERROR('Input Data Shift A'!L78*'Shift A Calculation'!$D74/3600,0)</f>
        <v>0</v>
      </c>
      <c r="N74" s="11">
        <f>IFERROR('Input Data Shift A'!M78*'Shift A Calculation'!$D74/3600,0)</f>
        <v>0</v>
      </c>
      <c r="O74" s="11">
        <f>IFERROR('Input Data Shift A'!N78*'Shift A Calculation'!$D74/3600,0)</f>
        <v>0</v>
      </c>
      <c r="P74" s="11">
        <f>IFERROR('Input Data Shift A'!O78*'Shift A Calculation'!$D74/3600,0)</f>
        <v>0</v>
      </c>
      <c r="Q74" s="11">
        <f>IFERROR('Input Data Shift A'!P78*'Shift A Calculation'!$D74/3600,0)</f>
        <v>0</v>
      </c>
      <c r="R74" s="11">
        <f>IFERROR('Input Data Shift A'!Q78*'Shift A Calculation'!$D74/3600,0)</f>
        <v>0</v>
      </c>
      <c r="S74" s="11">
        <f>IFERROR('Input Data Shift A'!R78*'Shift A Calculation'!$D74/3600,0)</f>
        <v>0</v>
      </c>
      <c r="T74" s="11">
        <f>IFERROR('Input Data Shift A'!S78*'Shift A Calculation'!$D74/3600,0)</f>
        <v>0</v>
      </c>
      <c r="U74" s="11">
        <f>IFERROR('Input Data Shift A'!T78*'Shift A Calculation'!$D74/3600,0)</f>
        <v>0</v>
      </c>
      <c r="V74" s="11">
        <f>IFERROR('Input Data Shift A'!U78*'Shift A Calculation'!$D74/3600,0)</f>
        <v>0</v>
      </c>
      <c r="W74" s="11">
        <f>IFERROR('Input Data Shift A'!V78*'Shift A Calculation'!$D74/3600,0)</f>
        <v>0</v>
      </c>
      <c r="X74" s="11">
        <f>IFERROR('Input Data Shift A'!W78*'Shift A Calculation'!$D74/3600,0)</f>
        <v>0</v>
      </c>
      <c r="Y74" s="11">
        <f>IFERROR('Input Data Shift A'!X78*'Shift A Calculation'!$D74/3600,0)</f>
        <v>0</v>
      </c>
      <c r="Z74" s="11">
        <f>IFERROR('Input Data Shift A'!Y78*'Shift A Calculation'!$D74/3600,0)</f>
        <v>0</v>
      </c>
      <c r="AA74" s="11">
        <f>IFERROR('Input Data Shift A'!Z78*'Shift A Calculation'!$D74/3600,0)</f>
        <v>0</v>
      </c>
      <c r="AB74" s="11">
        <f>IFERROR('Input Data Shift A'!AA78*'Shift A Calculation'!$D74/3600,0)</f>
        <v>0</v>
      </c>
      <c r="AC74" s="11">
        <f>IFERROR('Input Data Shift A'!AB78*'Shift A Calculation'!$D74/3600,0)</f>
        <v>0</v>
      </c>
      <c r="AD74" s="11">
        <f>IFERROR('Input Data Shift A'!AC78*'Shift A Calculation'!$D74/3600,0)</f>
        <v>0</v>
      </c>
      <c r="AE74" s="11">
        <f>IFERROR('Input Data Shift A'!AD78*'Shift A Calculation'!$D74/3600,0)</f>
        <v>0</v>
      </c>
      <c r="AF74" s="11">
        <f>IFERROR('Input Data Shift A'!AE78*'Shift A Calculation'!$D74/3600,0)</f>
        <v>0</v>
      </c>
      <c r="AG74" s="11">
        <f>IFERROR('Input Data Shift A'!AF78*'Shift A Calculation'!$D74/3600,0)</f>
        <v>0</v>
      </c>
      <c r="AH74" s="11">
        <f>IFERROR('Input Data Shift A'!AG78*'Shift A Calculation'!$D74/3600,0)</f>
        <v>0</v>
      </c>
      <c r="AI74" s="11">
        <f>IFERROR('Input Data Shift A'!AH78*'Shift A Calculation'!$D74/3600,0)</f>
        <v>0</v>
      </c>
      <c r="AJ74" s="11">
        <f t="shared" si="2"/>
        <v>0</v>
      </c>
    </row>
    <row r="75" spans="2:36">
      <c r="B75" s="8">
        <v>73</v>
      </c>
      <c r="C75" s="9" t="str">
        <f>+Kousu!B83</f>
        <v>AE262100-72600M</v>
      </c>
      <c r="D75" s="10">
        <f>+Kousu!S83</f>
        <v>15.340909090909092</v>
      </c>
      <c r="E75" s="11">
        <f>IFERROR('Input Data Shift A'!D79*'Shift A Calculation'!$D75/3600,0)</f>
        <v>11.931818181818182</v>
      </c>
      <c r="F75" s="11">
        <f>IFERROR('Input Data Shift A'!E79*'Shift A Calculation'!$D75/3600,0)</f>
        <v>0</v>
      </c>
      <c r="G75" s="11">
        <f>IFERROR('Input Data Shift A'!F79*'Shift A Calculation'!$D75/3600,0)</f>
        <v>0.67329545454545459</v>
      </c>
      <c r="H75" s="11">
        <f>IFERROR('Input Data Shift A'!G79*'Shift A Calculation'!$D75/3600,0)</f>
        <v>5.0071022727272734</v>
      </c>
      <c r="I75" s="11">
        <f>IFERROR('Input Data Shift A'!H79*'Shift A Calculation'!$D75/3600,0)</f>
        <v>5.1775568181818192</v>
      </c>
      <c r="J75" s="11">
        <f>IFERROR('Input Data Shift A'!I79*'Shift A Calculation'!$D75/3600,0)</f>
        <v>11.143465909090908</v>
      </c>
      <c r="K75" s="11">
        <f>IFERROR('Input Data Shift A'!J79*'Shift A Calculation'!$D75/3600,0)</f>
        <v>0</v>
      </c>
      <c r="L75" s="11">
        <f>IFERROR('Input Data Shift A'!K79*'Shift A Calculation'!$D75/3600,0)</f>
        <v>0</v>
      </c>
      <c r="M75" s="11">
        <f>IFERROR('Input Data Shift A'!L79*'Shift A Calculation'!$D75/3600,0)</f>
        <v>0</v>
      </c>
      <c r="N75" s="11">
        <f>IFERROR('Input Data Shift A'!M79*'Shift A Calculation'!$D75/3600,0)</f>
        <v>0</v>
      </c>
      <c r="O75" s="11">
        <f>IFERROR('Input Data Shift A'!N79*'Shift A Calculation'!$D75/3600,0)</f>
        <v>5.0113636363636367</v>
      </c>
      <c r="P75" s="11">
        <f>IFERROR('Input Data Shift A'!O79*'Shift A Calculation'!$D75/3600,0)</f>
        <v>4.9900568181818192</v>
      </c>
      <c r="Q75" s="11">
        <f>IFERROR('Input Data Shift A'!P79*'Shift A Calculation'!$D75/3600,0)</f>
        <v>4.59375</v>
      </c>
      <c r="R75" s="11">
        <f>IFERROR('Input Data Shift A'!Q79*'Shift A Calculation'!$D75/3600,0)</f>
        <v>4.9048295454545459</v>
      </c>
      <c r="S75" s="11">
        <f>IFERROR('Input Data Shift A'!R79*'Shift A Calculation'!$D75/3600,0)</f>
        <v>0</v>
      </c>
      <c r="T75" s="11">
        <f>IFERROR('Input Data Shift A'!S79*'Shift A Calculation'!$D75/3600,0)</f>
        <v>0</v>
      </c>
      <c r="U75" s="11">
        <f>IFERROR('Input Data Shift A'!T79*'Shift A Calculation'!$D75/3600,0)</f>
        <v>0</v>
      </c>
      <c r="V75" s="11">
        <f>IFERROR('Input Data Shift A'!U79*'Shift A Calculation'!$D75/3600,0)</f>
        <v>0</v>
      </c>
      <c r="W75" s="11">
        <f>IFERROR('Input Data Shift A'!V79*'Shift A Calculation'!$D75/3600,0)</f>
        <v>0</v>
      </c>
      <c r="X75" s="11">
        <f>IFERROR('Input Data Shift A'!W79*'Shift A Calculation'!$D75/3600,0)</f>
        <v>0</v>
      </c>
      <c r="Y75" s="11">
        <f>IFERROR('Input Data Shift A'!X79*'Shift A Calculation'!$D75/3600,0)</f>
        <v>0</v>
      </c>
      <c r="Z75" s="11">
        <f>IFERROR('Input Data Shift A'!Y79*'Shift A Calculation'!$D75/3600,0)</f>
        <v>0</v>
      </c>
      <c r="AA75" s="11">
        <f>IFERROR('Input Data Shift A'!Z79*'Shift A Calculation'!$D75/3600,0)</f>
        <v>0</v>
      </c>
      <c r="AB75" s="11">
        <f>IFERROR('Input Data Shift A'!AA79*'Shift A Calculation'!$D75/3600,0)</f>
        <v>0</v>
      </c>
      <c r="AC75" s="11">
        <f>IFERROR('Input Data Shift A'!AB79*'Shift A Calculation'!$D75/3600,0)</f>
        <v>0</v>
      </c>
      <c r="AD75" s="11">
        <f>IFERROR('Input Data Shift A'!AC79*'Shift A Calculation'!$D75/3600,0)</f>
        <v>0</v>
      </c>
      <c r="AE75" s="11">
        <f>IFERROR('Input Data Shift A'!AD79*'Shift A Calculation'!$D75/3600,0)</f>
        <v>0</v>
      </c>
      <c r="AF75" s="11">
        <f>IFERROR('Input Data Shift A'!AE79*'Shift A Calculation'!$D75/3600,0)</f>
        <v>0</v>
      </c>
      <c r="AG75" s="11">
        <f>IFERROR('Input Data Shift A'!AF79*'Shift A Calculation'!$D75/3600,0)</f>
        <v>0</v>
      </c>
      <c r="AH75" s="11">
        <f>IFERROR('Input Data Shift A'!AG79*'Shift A Calculation'!$D75/3600,0)</f>
        <v>0</v>
      </c>
      <c r="AI75" s="11">
        <f>IFERROR('Input Data Shift A'!AH79*'Shift A Calculation'!$D75/3600,0)</f>
        <v>0</v>
      </c>
      <c r="AJ75" s="11">
        <f t="shared" si="2"/>
        <v>53.433238636363647</v>
      </c>
    </row>
    <row r="76" spans="2:36">
      <c r="B76" s="8">
        <v>74</v>
      </c>
      <c r="C76" s="9" t="str">
        <f>+Kousu!B84</f>
        <v>AE262100-7270</v>
      </c>
      <c r="D76" s="10">
        <f>+Kousu!S84</f>
        <v>15.340909090909092</v>
      </c>
      <c r="E76" s="11">
        <f>IFERROR('Input Data Shift A'!D80*'Shift A Calculation'!$D76/3600,0)</f>
        <v>0</v>
      </c>
      <c r="F76" s="11">
        <f>IFERROR('Input Data Shift A'!E80*'Shift A Calculation'!$D76/3600,0)</f>
        <v>0</v>
      </c>
      <c r="G76" s="11">
        <f>IFERROR('Input Data Shift A'!F80*'Shift A Calculation'!$D76/3600,0)</f>
        <v>0</v>
      </c>
      <c r="H76" s="11">
        <f>IFERROR('Input Data Shift A'!G80*'Shift A Calculation'!$D76/3600,0)</f>
        <v>0</v>
      </c>
      <c r="I76" s="11">
        <f>IFERROR('Input Data Shift A'!H80*'Shift A Calculation'!$D76/3600,0)</f>
        <v>0</v>
      </c>
      <c r="J76" s="11">
        <f>IFERROR('Input Data Shift A'!I80*'Shift A Calculation'!$D76/3600,0)</f>
        <v>0</v>
      </c>
      <c r="K76" s="11">
        <f>IFERROR('Input Data Shift A'!J80*'Shift A Calculation'!$D76/3600,0)</f>
        <v>0</v>
      </c>
      <c r="L76" s="11">
        <f>IFERROR('Input Data Shift A'!K80*'Shift A Calculation'!$D76/3600,0)</f>
        <v>0</v>
      </c>
      <c r="M76" s="11">
        <f>IFERROR('Input Data Shift A'!L80*'Shift A Calculation'!$D76/3600,0)</f>
        <v>0</v>
      </c>
      <c r="N76" s="11">
        <f>IFERROR('Input Data Shift A'!M80*'Shift A Calculation'!$D76/3600,0)</f>
        <v>0</v>
      </c>
      <c r="O76" s="11">
        <f>IFERROR('Input Data Shift A'!N80*'Shift A Calculation'!$D76/3600,0)</f>
        <v>0</v>
      </c>
      <c r="P76" s="11">
        <f>IFERROR('Input Data Shift A'!O80*'Shift A Calculation'!$D76/3600,0)</f>
        <v>0</v>
      </c>
      <c r="Q76" s="11">
        <f>IFERROR('Input Data Shift A'!P80*'Shift A Calculation'!$D76/3600,0)</f>
        <v>0</v>
      </c>
      <c r="R76" s="11">
        <f>IFERROR('Input Data Shift A'!Q80*'Shift A Calculation'!$D76/3600,0)</f>
        <v>0</v>
      </c>
      <c r="S76" s="11">
        <f>IFERROR('Input Data Shift A'!R80*'Shift A Calculation'!$D76/3600,0)</f>
        <v>0</v>
      </c>
      <c r="T76" s="11">
        <f>IFERROR('Input Data Shift A'!S80*'Shift A Calculation'!$D76/3600,0)</f>
        <v>0</v>
      </c>
      <c r="U76" s="11">
        <f>IFERROR('Input Data Shift A'!T80*'Shift A Calculation'!$D76/3600,0)</f>
        <v>0</v>
      </c>
      <c r="V76" s="11">
        <f>IFERROR('Input Data Shift A'!U80*'Shift A Calculation'!$D76/3600,0)</f>
        <v>0</v>
      </c>
      <c r="W76" s="11">
        <f>IFERROR('Input Data Shift A'!V80*'Shift A Calculation'!$D76/3600,0)</f>
        <v>0</v>
      </c>
      <c r="X76" s="11">
        <f>IFERROR('Input Data Shift A'!W80*'Shift A Calculation'!$D76/3600,0)</f>
        <v>0</v>
      </c>
      <c r="Y76" s="11">
        <f>IFERROR('Input Data Shift A'!X80*'Shift A Calculation'!$D76/3600,0)</f>
        <v>0</v>
      </c>
      <c r="Z76" s="11">
        <f>IFERROR('Input Data Shift A'!Y80*'Shift A Calculation'!$D76/3600,0)</f>
        <v>0</v>
      </c>
      <c r="AA76" s="11">
        <f>IFERROR('Input Data Shift A'!Z80*'Shift A Calculation'!$D76/3600,0)</f>
        <v>0</v>
      </c>
      <c r="AB76" s="11">
        <f>IFERROR('Input Data Shift A'!AA80*'Shift A Calculation'!$D76/3600,0)</f>
        <v>0</v>
      </c>
      <c r="AC76" s="11">
        <f>IFERROR('Input Data Shift A'!AB80*'Shift A Calculation'!$D76/3600,0)</f>
        <v>0</v>
      </c>
      <c r="AD76" s="11">
        <f>IFERROR('Input Data Shift A'!AC80*'Shift A Calculation'!$D76/3600,0)</f>
        <v>0</v>
      </c>
      <c r="AE76" s="11">
        <f>IFERROR('Input Data Shift A'!AD80*'Shift A Calculation'!$D76/3600,0)</f>
        <v>0</v>
      </c>
      <c r="AF76" s="11">
        <f>IFERROR('Input Data Shift A'!AE80*'Shift A Calculation'!$D76/3600,0)</f>
        <v>0</v>
      </c>
      <c r="AG76" s="11">
        <f>IFERROR('Input Data Shift A'!AF80*'Shift A Calculation'!$D76/3600,0)</f>
        <v>0</v>
      </c>
      <c r="AH76" s="11">
        <f>IFERROR('Input Data Shift A'!AG80*'Shift A Calculation'!$D76/3600,0)</f>
        <v>0</v>
      </c>
      <c r="AI76" s="11">
        <f>IFERROR('Input Data Shift A'!AH80*'Shift A Calculation'!$D76/3600,0)</f>
        <v>0</v>
      </c>
      <c r="AJ76" s="11">
        <f t="shared" si="2"/>
        <v>0</v>
      </c>
    </row>
    <row r="77" spans="2:36">
      <c r="B77" s="8">
        <v>75</v>
      </c>
      <c r="C77" s="9" t="str">
        <f>+Kousu!B85</f>
        <v>AE262100-72700M</v>
      </c>
      <c r="D77" s="10">
        <f>+Kousu!S85</f>
        <v>15.340909090909092</v>
      </c>
      <c r="E77" s="11">
        <f>IFERROR('Input Data Shift A'!D81*'Shift A Calculation'!$D77/3600,0)</f>
        <v>8.0710227272727284</v>
      </c>
      <c r="F77" s="11">
        <f>IFERROR('Input Data Shift A'!E81*'Shift A Calculation'!$D77/3600,0)</f>
        <v>0</v>
      </c>
      <c r="G77" s="11">
        <f>IFERROR('Input Data Shift A'!F81*'Shift A Calculation'!$D77/3600,0)</f>
        <v>3.28125</v>
      </c>
      <c r="H77" s="11">
        <f>IFERROR('Input Data Shift A'!G81*'Shift A Calculation'!$D77/3600,0)</f>
        <v>4.3934659090909092</v>
      </c>
      <c r="I77" s="11">
        <f>IFERROR('Input Data Shift A'!H81*'Shift A Calculation'!$D77/3600,0)</f>
        <v>3.9886363636363638</v>
      </c>
      <c r="J77" s="11">
        <f>IFERROR('Input Data Shift A'!I81*'Shift A Calculation'!$D77/3600,0)</f>
        <v>9.4048295454545467</v>
      </c>
      <c r="K77" s="11">
        <f>IFERROR('Input Data Shift A'!J81*'Shift A Calculation'!$D77/3600,0)</f>
        <v>0</v>
      </c>
      <c r="L77" s="11">
        <f>IFERROR('Input Data Shift A'!K81*'Shift A Calculation'!$D77/3600,0)</f>
        <v>0</v>
      </c>
      <c r="M77" s="11">
        <f>IFERROR('Input Data Shift A'!L81*'Shift A Calculation'!$D77/3600,0)</f>
        <v>0</v>
      </c>
      <c r="N77" s="11">
        <f>IFERROR('Input Data Shift A'!M81*'Shift A Calculation'!$D77/3600,0)</f>
        <v>0</v>
      </c>
      <c r="O77" s="11">
        <f>IFERROR('Input Data Shift A'!N81*'Shift A Calculation'!$D77/3600,0)</f>
        <v>4.0823863636363642</v>
      </c>
      <c r="P77" s="11">
        <f>IFERROR('Input Data Shift A'!O81*'Shift A Calculation'!$D77/3600,0)</f>
        <v>1.1974431818181819</v>
      </c>
      <c r="Q77" s="11">
        <f>IFERROR('Input Data Shift A'!P81*'Shift A Calculation'!$D77/3600,0)</f>
        <v>4.0397727272727275</v>
      </c>
      <c r="R77" s="11">
        <f>IFERROR('Input Data Shift A'!Q81*'Shift A Calculation'!$D77/3600,0)</f>
        <v>0</v>
      </c>
      <c r="S77" s="11">
        <f>IFERROR('Input Data Shift A'!R81*'Shift A Calculation'!$D77/3600,0)</f>
        <v>0</v>
      </c>
      <c r="T77" s="11">
        <f>IFERROR('Input Data Shift A'!S81*'Shift A Calculation'!$D77/3600,0)</f>
        <v>0</v>
      </c>
      <c r="U77" s="11">
        <f>IFERROR('Input Data Shift A'!T81*'Shift A Calculation'!$D77/3600,0)</f>
        <v>0</v>
      </c>
      <c r="V77" s="11">
        <f>IFERROR('Input Data Shift A'!U81*'Shift A Calculation'!$D77/3600,0)</f>
        <v>0</v>
      </c>
      <c r="W77" s="11">
        <f>IFERROR('Input Data Shift A'!V81*'Shift A Calculation'!$D77/3600,0)</f>
        <v>0</v>
      </c>
      <c r="X77" s="11">
        <f>IFERROR('Input Data Shift A'!W81*'Shift A Calculation'!$D77/3600,0)</f>
        <v>0</v>
      </c>
      <c r="Y77" s="11">
        <f>IFERROR('Input Data Shift A'!X81*'Shift A Calculation'!$D77/3600,0)</f>
        <v>0</v>
      </c>
      <c r="Z77" s="11">
        <f>IFERROR('Input Data Shift A'!Y81*'Shift A Calculation'!$D77/3600,0)</f>
        <v>0</v>
      </c>
      <c r="AA77" s="11">
        <f>IFERROR('Input Data Shift A'!Z81*'Shift A Calculation'!$D77/3600,0)</f>
        <v>0</v>
      </c>
      <c r="AB77" s="11">
        <f>IFERROR('Input Data Shift A'!AA81*'Shift A Calculation'!$D77/3600,0)</f>
        <v>0</v>
      </c>
      <c r="AC77" s="11">
        <f>IFERROR('Input Data Shift A'!AB81*'Shift A Calculation'!$D77/3600,0)</f>
        <v>0</v>
      </c>
      <c r="AD77" s="11">
        <f>IFERROR('Input Data Shift A'!AC81*'Shift A Calculation'!$D77/3600,0)</f>
        <v>0</v>
      </c>
      <c r="AE77" s="11">
        <f>IFERROR('Input Data Shift A'!AD81*'Shift A Calculation'!$D77/3600,0)</f>
        <v>0</v>
      </c>
      <c r="AF77" s="11">
        <f>IFERROR('Input Data Shift A'!AE81*'Shift A Calculation'!$D77/3600,0)</f>
        <v>0</v>
      </c>
      <c r="AG77" s="11">
        <f>IFERROR('Input Data Shift A'!AF81*'Shift A Calculation'!$D77/3600,0)</f>
        <v>0</v>
      </c>
      <c r="AH77" s="11">
        <f>IFERROR('Input Data Shift A'!AG81*'Shift A Calculation'!$D77/3600,0)</f>
        <v>0</v>
      </c>
      <c r="AI77" s="11">
        <f>IFERROR('Input Data Shift A'!AH81*'Shift A Calculation'!$D77/3600,0)</f>
        <v>0</v>
      </c>
      <c r="AJ77" s="11">
        <f t="shared" si="2"/>
        <v>38.45880681818182</v>
      </c>
    </row>
    <row r="78" spans="2:36">
      <c r="B78" s="8">
        <v>76</v>
      </c>
      <c r="C78" s="9" t="str">
        <f>+Kousu!B86</f>
        <v>AE262100-7800</v>
      </c>
      <c r="D78" s="10">
        <f>+Kousu!S86</f>
        <v>15.340909090909092</v>
      </c>
      <c r="E78" s="11">
        <f>IFERROR('Input Data Shift A'!D82*'Shift A Calculation'!$D78/3600,0)</f>
        <v>0</v>
      </c>
      <c r="F78" s="11">
        <f>IFERROR('Input Data Shift A'!E82*'Shift A Calculation'!$D78/3600,0)</f>
        <v>0</v>
      </c>
      <c r="G78" s="11">
        <f>IFERROR('Input Data Shift A'!F82*'Shift A Calculation'!$D78/3600,0)</f>
        <v>0</v>
      </c>
      <c r="H78" s="11">
        <f>IFERROR('Input Data Shift A'!G82*'Shift A Calculation'!$D78/3600,0)</f>
        <v>0</v>
      </c>
      <c r="I78" s="11">
        <f>IFERROR('Input Data Shift A'!H82*'Shift A Calculation'!$D78/3600,0)</f>
        <v>0</v>
      </c>
      <c r="J78" s="11">
        <f>IFERROR('Input Data Shift A'!I82*'Shift A Calculation'!$D78/3600,0)</f>
        <v>0</v>
      </c>
      <c r="K78" s="11">
        <f>IFERROR('Input Data Shift A'!J82*'Shift A Calculation'!$D78/3600,0)</f>
        <v>0</v>
      </c>
      <c r="L78" s="11">
        <f>IFERROR('Input Data Shift A'!K82*'Shift A Calculation'!$D78/3600,0)</f>
        <v>0</v>
      </c>
      <c r="M78" s="11">
        <f>IFERROR('Input Data Shift A'!L82*'Shift A Calculation'!$D78/3600,0)</f>
        <v>0</v>
      </c>
      <c r="N78" s="11">
        <f>IFERROR('Input Data Shift A'!M82*'Shift A Calculation'!$D78/3600,0)</f>
        <v>0</v>
      </c>
      <c r="O78" s="11">
        <f>IFERROR('Input Data Shift A'!N82*'Shift A Calculation'!$D78/3600,0)</f>
        <v>0</v>
      </c>
      <c r="P78" s="11">
        <f>IFERROR('Input Data Shift A'!O82*'Shift A Calculation'!$D78/3600,0)</f>
        <v>0</v>
      </c>
      <c r="Q78" s="11">
        <f>IFERROR('Input Data Shift A'!P82*'Shift A Calculation'!$D78/3600,0)</f>
        <v>0</v>
      </c>
      <c r="R78" s="11">
        <f>IFERROR('Input Data Shift A'!Q82*'Shift A Calculation'!$D78/3600,0)</f>
        <v>0</v>
      </c>
      <c r="S78" s="11">
        <f>IFERROR('Input Data Shift A'!R82*'Shift A Calculation'!$D78/3600,0)</f>
        <v>0</v>
      </c>
      <c r="T78" s="11">
        <f>IFERROR('Input Data Shift A'!S82*'Shift A Calculation'!$D78/3600,0)</f>
        <v>0</v>
      </c>
      <c r="U78" s="11">
        <f>IFERROR('Input Data Shift A'!T82*'Shift A Calculation'!$D78/3600,0)</f>
        <v>0</v>
      </c>
      <c r="V78" s="11">
        <f>IFERROR('Input Data Shift A'!U82*'Shift A Calculation'!$D78/3600,0)</f>
        <v>0</v>
      </c>
      <c r="W78" s="11">
        <f>IFERROR('Input Data Shift A'!V82*'Shift A Calculation'!$D78/3600,0)</f>
        <v>0</v>
      </c>
      <c r="X78" s="11">
        <f>IFERROR('Input Data Shift A'!W82*'Shift A Calculation'!$D78/3600,0)</f>
        <v>0</v>
      </c>
      <c r="Y78" s="11">
        <f>IFERROR('Input Data Shift A'!X82*'Shift A Calculation'!$D78/3600,0)</f>
        <v>0</v>
      </c>
      <c r="Z78" s="11">
        <f>IFERROR('Input Data Shift A'!Y82*'Shift A Calculation'!$D78/3600,0)</f>
        <v>0</v>
      </c>
      <c r="AA78" s="11">
        <f>IFERROR('Input Data Shift A'!Z82*'Shift A Calculation'!$D78/3600,0)</f>
        <v>0</v>
      </c>
      <c r="AB78" s="11">
        <f>IFERROR('Input Data Shift A'!AA82*'Shift A Calculation'!$D78/3600,0)</f>
        <v>0</v>
      </c>
      <c r="AC78" s="11">
        <f>IFERROR('Input Data Shift A'!AB82*'Shift A Calculation'!$D78/3600,0)</f>
        <v>0</v>
      </c>
      <c r="AD78" s="11">
        <f>IFERROR('Input Data Shift A'!AC82*'Shift A Calculation'!$D78/3600,0)</f>
        <v>0</v>
      </c>
      <c r="AE78" s="11">
        <f>IFERROR('Input Data Shift A'!AD82*'Shift A Calculation'!$D78/3600,0)</f>
        <v>0</v>
      </c>
      <c r="AF78" s="11">
        <f>IFERROR('Input Data Shift A'!AE82*'Shift A Calculation'!$D78/3600,0)</f>
        <v>0</v>
      </c>
      <c r="AG78" s="11">
        <f>IFERROR('Input Data Shift A'!AF82*'Shift A Calculation'!$D78/3600,0)</f>
        <v>0</v>
      </c>
      <c r="AH78" s="11">
        <f>IFERROR('Input Data Shift A'!AG82*'Shift A Calculation'!$D78/3600,0)</f>
        <v>0</v>
      </c>
      <c r="AI78" s="11">
        <f>IFERROR('Input Data Shift A'!AH82*'Shift A Calculation'!$D78/3600,0)</f>
        <v>0</v>
      </c>
      <c r="AJ78" s="11">
        <f t="shared" si="2"/>
        <v>0</v>
      </c>
    </row>
    <row r="79" spans="2:36">
      <c r="B79" s="8">
        <v>77</v>
      </c>
      <c r="C79" s="9" t="str">
        <f>+Kousu!B87</f>
        <v>AE262100-78006G</v>
      </c>
      <c r="D79" s="10">
        <f>+Kousu!S87</f>
        <v>15.340909090909092</v>
      </c>
      <c r="E79" s="11">
        <f>IFERROR('Input Data Shift A'!D83*'Shift A Calculation'!$D79/3600,0)</f>
        <v>0</v>
      </c>
      <c r="F79" s="11">
        <f>IFERROR('Input Data Shift A'!E83*'Shift A Calculation'!$D79/3600,0)</f>
        <v>0</v>
      </c>
      <c r="G79" s="11">
        <f>IFERROR('Input Data Shift A'!F83*'Shift A Calculation'!$D79/3600,0)</f>
        <v>4.0823863636363642</v>
      </c>
      <c r="H79" s="11">
        <f>IFERROR('Input Data Shift A'!G83*'Shift A Calculation'!$D79/3600,0)</f>
        <v>0</v>
      </c>
      <c r="I79" s="11">
        <f>IFERROR('Input Data Shift A'!H83*'Shift A Calculation'!$D79/3600,0)</f>
        <v>0</v>
      </c>
      <c r="J79" s="11">
        <f>IFERROR('Input Data Shift A'!I83*'Shift A Calculation'!$D79/3600,0)</f>
        <v>0</v>
      </c>
      <c r="K79" s="11">
        <f>IFERROR('Input Data Shift A'!J83*'Shift A Calculation'!$D79/3600,0)</f>
        <v>0</v>
      </c>
      <c r="L79" s="11">
        <f>IFERROR('Input Data Shift A'!K83*'Shift A Calculation'!$D79/3600,0)</f>
        <v>0</v>
      </c>
      <c r="M79" s="11">
        <f>IFERROR('Input Data Shift A'!L83*'Shift A Calculation'!$D79/3600,0)</f>
        <v>0</v>
      </c>
      <c r="N79" s="11">
        <f>IFERROR('Input Data Shift A'!M83*'Shift A Calculation'!$D79/3600,0)</f>
        <v>6.1619318181818192</v>
      </c>
      <c r="O79" s="11">
        <f>IFERROR('Input Data Shift A'!N83*'Shift A Calculation'!$D79/3600,0)</f>
        <v>5.8167613636363642</v>
      </c>
      <c r="P79" s="11">
        <f>IFERROR('Input Data Shift A'!O83*'Shift A Calculation'!$D79/3600,0)</f>
        <v>2.0625</v>
      </c>
      <c r="Q79" s="11">
        <f>IFERROR('Input Data Shift A'!P83*'Shift A Calculation'!$D79/3600,0)</f>
        <v>0</v>
      </c>
      <c r="R79" s="11">
        <f>IFERROR('Input Data Shift A'!Q83*'Shift A Calculation'!$D79/3600,0)</f>
        <v>0</v>
      </c>
      <c r="S79" s="11">
        <f>IFERROR('Input Data Shift A'!R83*'Shift A Calculation'!$D79/3600,0)</f>
        <v>0</v>
      </c>
      <c r="T79" s="11">
        <f>IFERROR('Input Data Shift A'!S83*'Shift A Calculation'!$D79/3600,0)</f>
        <v>0</v>
      </c>
      <c r="U79" s="11">
        <f>IFERROR('Input Data Shift A'!T83*'Shift A Calculation'!$D79/3600,0)</f>
        <v>0</v>
      </c>
      <c r="V79" s="11">
        <f>IFERROR('Input Data Shift A'!U83*'Shift A Calculation'!$D79/3600,0)</f>
        <v>0</v>
      </c>
      <c r="W79" s="11">
        <f>IFERROR('Input Data Shift A'!V83*'Shift A Calculation'!$D79/3600,0)</f>
        <v>0</v>
      </c>
      <c r="X79" s="11">
        <f>IFERROR('Input Data Shift A'!W83*'Shift A Calculation'!$D79/3600,0)</f>
        <v>0</v>
      </c>
      <c r="Y79" s="11">
        <f>IFERROR('Input Data Shift A'!X83*'Shift A Calculation'!$D79/3600,0)</f>
        <v>0</v>
      </c>
      <c r="Z79" s="11">
        <f>IFERROR('Input Data Shift A'!Y83*'Shift A Calculation'!$D79/3600,0)</f>
        <v>0</v>
      </c>
      <c r="AA79" s="11">
        <f>IFERROR('Input Data Shift A'!Z83*'Shift A Calculation'!$D79/3600,0)</f>
        <v>0</v>
      </c>
      <c r="AB79" s="11">
        <f>IFERROR('Input Data Shift A'!AA83*'Shift A Calculation'!$D79/3600,0)</f>
        <v>0</v>
      </c>
      <c r="AC79" s="11">
        <f>IFERROR('Input Data Shift A'!AB83*'Shift A Calculation'!$D79/3600,0)</f>
        <v>0</v>
      </c>
      <c r="AD79" s="11">
        <f>IFERROR('Input Data Shift A'!AC83*'Shift A Calculation'!$D79/3600,0)</f>
        <v>0</v>
      </c>
      <c r="AE79" s="11">
        <f>IFERROR('Input Data Shift A'!AD83*'Shift A Calculation'!$D79/3600,0)</f>
        <v>0</v>
      </c>
      <c r="AF79" s="11">
        <f>IFERROR('Input Data Shift A'!AE83*'Shift A Calculation'!$D79/3600,0)</f>
        <v>0</v>
      </c>
      <c r="AG79" s="11">
        <f>IFERROR('Input Data Shift A'!AF83*'Shift A Calculation'!$D79/3600,0)</f>
        <v>0</v>
      </c>
      <c r="AH79" s="11">
        <f>IFERROR('Input Data Shift A'!AG83*'Shift A Calculation'!$D79/3600,0)</f>
        <v>0</v>
      </c>
      <c r="AI79" s="11">
        <f>IFERROR('Input Data Shift A'!AH83*'Shift A Calculation'!$D79/3600,0)</f>
        <v>0</v>
      </c>
      <c r="AJ79" s="11">
        <f t="shared" si="2"/>
        <v>18.123579545454547</v>
      </c>
    </row>
    <row r="80" spans="2:36">
      <c r="B80" s="8">
        <v>78</v>
      </c>
      <c r="C80" s="9" t="str">
        <f>+Kousu!B88</f>
        <v>AE262100-7810</v>
      </c>
      <c r="D80" s="10">
        <f>+Kousu!S88</f>
        <v>15.340909090909092</v>
      </c>
      <c r="E80" s="11">
        <f>IFERROR('Input Data Shift A'!D84*'Shift A Calculation'!$D80/3600,0)</f>
        <v>0</v>
      </c>
      <c r="F80" s="11">
        <f>IFERROR('Input Data Shift A'!E84*'Shift A Calculation'!$D80/3600,0)</f>
        <v>0</v>
      </c>
      <c r="G80" s="11">
        <f>IFERROR('Input Data Shift A'!F84*'Shift A Calculation'!$D80/3600,0)</f>
        <v>0</v>
      </c>
      <c r="H80" s="11">
        <f>IFERROR('Input Data Shift A'!G84*'Shift A Calculation'!$D80/3600,0)</f>
        <v>0</v>
      </c>
      <c r="I80" s="11">
        <f>IFERROR('Input Data Shift A'!H84*'Shift A Calculation'!$D80/3600,0)</f>
        <v>0</v>
      </c>
      <c r="J80" s="11">
        <f>IFERROR('Input Data Shift A'!I84*'Shift A Calculation'!$D80/3600,0)</f>
        <v>0</v>
      </c>
      <c r="K80" s="11">
        <f>IFERROR('Input Data Shift A'!J84*'Shift A Calculation'!$D80/3600,0)</f>
        <v>0</v>
      </c>
      <c r="L80" s="11">
        <f>IFERROR('Input Data Shift A'!K84*'Shift A Calculation'!$D80/3600,0)</f>
        <v>0</v>
      </c>
      <c r="M80" s="11">
        <f>IFERROR('Input Data Shift A'!L84*'Shift A Calculation'!$D80/3600,0)</f>
        <v>0</v>
      </c>
      <c r="N80" s="11">
        <f>IFERROR('Input Data Shift A'!M84*'Shift A Calculation'!$D80/3600,0)</f>
        <v>0</v>
      </c>
      <c r="O80" s="11">
        <f>IFERROR('Input Data Shift A'!N84*'Shift A Calculation'!$D80/3600,0)</f>
        <v>0</v>
      </c>
      <c r="P80" s="11">
        <f>IFERROR('Input Data Shift A'!O84*'Shift A Calculation'!$D80/3600,0)</f>
        <v>0</v>
      </c>
      <c r="Q80" s="11">
        <f>IFERROR('Input Data Shift A'!P84*'Shift A Calculation'!$D80/3600,0)</f>
        <v>0</v>
      </c>
      <c r="R80" s="11">
        <f>IFERROR('Input Data Shift A'!Q84*'Shift A Calculation'!$D80/3600,0)</f>
        <v>0</v>
      </c>
      <c r="S80" s="11">
        <f>IFERROR('Input Data Shift A'!R84*'Shift A Calculation'!$D80/3600,0)</f>
        <v>0</v>
      </c>
      <c r="T80" s="11">
        <f>IFERROR('Input Data Shift A'!S84*'Shift A Calculation'!$D80/3600,0)</f>
        <v>0</v>
      </c>
      <c r="U80" s="11">
        <f>IFERROR('Input Data Shift A'!T84*'Shift A Calculation'!$D80/3600,0)</f>
        <v>0</v>
      </c>
      <c r="V80" s="11">
        <f>IFERROR('Input Data Shift A'!U84*'Shift A Calculation'!$D80/3600,0)</f>
        <v>0</v>
      </c>
      <c r="W80" s="11">
        <f>IFERROR('Input Data Shift A'!V84*'Shift A Calculation'!$D80/3600,0)</f>
        <v>0</v>
      </c>
      <c r="X80" s="11">
        <f>IFERROR('Input Data Shift A'!W84*'Shift A Calculation'!$D80/3600,0)</f>
        <v>0</v>
      </c>
      <c r="Y80" s="11">
        <f>IFERROR('Input Data Shift A'!X84*'Shift A Calculation'!$D80/3600,0)</f>
        <v>0</v>
      </c>
      <c r="Z80" s="11">
        <f>IFERROR('Input Data Shift A'!Y84*'Shift A Calculation'!$D80/3600,0)</f>
        <v>0</v>
      </c>
      <c r="AA80" s="11">
        <f>IFERROR('Input Data Shift A'!Z84*'Shift A Calculation'!$D80/3600,0)</f>
        <v>0</v>
      </c>
      <c r="AB80" s="11">
        <f>IFERROR('Input Data Shift A'!AA84*'Shift A Calculation'!$D80/3600,0)</f>
        <v>0</v>
      </c>
      <c r="AC80" s="11">
        <f>IFERROR('Input Data Shift A'!AB84*'Shift A Calculation'!$D80/3600,0)</f>
        <v>0</v>
      </c>
      <c r="AD80" s="11">
        <f>IFERROR('Input Data Shift A'!AC84*'Shift A Calculation'!$D80/3600,0)</f>
        <v>0</v>
      </c>
      <c r="AE80" s="11">
        <f>IFERROR('Input Data Shift A'!AD84*'Shift A Calculation'!$D80/3600,0)</f>
        <v>0</v>
      </c>
      <c r="AF80" s="11">
        <f>IFERROR('Input Data Shift A'!AE84*'Shift A Calculation'!$D80/3600,0)</f>
        <v>0</v>
      </c>
      <c r="AG80" s="11">
        <f>IFERROR('Input Data Shift A'!AF84*'Shift A Calculation'!$D80/3600,0)</f>
        <v>0</v>
      </c>
      <c r="AH80" s="11">
        <f>IFERROR('Input Data Shift A'!AG84*'Shift A Calculation'!$D80/3600,0)</f>
        <v>0</v>
      </c>
      <c r="AI80" s="11">
        <f>IFERROR('Input Data Shift A'!AH84*'Shift A Calculation'!$D80/3600,0)</f>
        <v>0</v>
      </c>
      <c r="AJ80" s="11">
        <f t="shared" si="2"/>
        <v>0</v>
      </c>
    </row>
    <row r="81" spans="2:36">
      <c r="B81" s="8">
        <v>79</v>
      </c>
      <c r="C81" s="9" t="str">
        <f>+Kousu!B89</f>
        <v>AE262100-78106G</v>
      </c>
      <c r="D81" s="10">
        <f>+Kousu!S89</f>
        <v>15.340909090909092</v>
      </c>
      <c r="E81" s="11">
        <f>IFERROR('Input Data Shift A'!D85*'Shift A Calculation'!$D81/3600,0)</f>
        <v>0</v>
      </c>
      <c r="F81" s="11">
        <f>IFERROR('Input Data Shift A'!E85*'Shift A Calculation'!$D81/3600,0)</f>
        <v>0</v>
      </c>
      <c r="G81" s="11">
        <f>IFERROR('Input Data Shift A'!F85*'Shift A Calculation'!$D81/3600,0)</f>
        <v>4.0738636363636367</v>
      </c>
      <c r="H81" s="11">
        <f>IFERROR('Input Data Shift A'!G85*'Shift A Calculation'!$D81/3600,0)</f>
        <v>0</v>
      </c>
      <c r="I81" s="11">
        <f>IFERROR('Input Data Shift A'!H85*'Shift A Calculation'!$D81/3600,0)</f>
        <v>4.1036931818181825</v>
      </c>
      <c r="J81" s="11">
        <f>IFERROR('Input Data Shift A'!I85*'Shift A Calculation'!$D81/3600,0)</f>
        <v>0</v>
      </c>
      <c r="K81" s="11">
        <f>IFERROR('Input Data Shift A'!J85*'Shift A Calculation'!$D81/3600,0)</f>
        <v>0</v>
      </c>
      <c r="L81" s="11">
        <f>IFERROR('Input Data Shift A'!K85*'Shift A Calculation'!$D81/3600,0)</f>
        <v>0</v>
      </c>
      <c r="M81" s="11">
        <f>IFERROR('Input Data Shift A'!L85*'Shift A Calculation'!$D81/3600,0)</f>
        <v>0</v>
      </c>
      <c r="N81" s="11">
        <f>IFERROR('Input Data Shift A'!M85*'Shift A Calculation'!$D81/3600,0)</f>
        <v>0</v>
      </c>
      <c r="O81" s="11">
        <f>IFERROR('Input Data Shift A'!N85*'Shift A Calculation'!$D81/3600,0)</f>
        <v>0</v>
      </c>
      <c r="P81" s="11">
        <f>IFERROR('Input Data Shift A'!O85*'Shift A Calculation'!$D81/3600,0)</f>
        <v>0</v>
      </c>
      <c r="Q81" s="11">
        <f>IFERROR('Input Data Shift A'!P85*'Shift A Calculation'!$D81/3600,0)</f>
        <v>0</v>
      </c>
      <c r="R81" s="11">
        <f>IFERROR('Input Data Shift A'!Q85*'Shift A Calculation'!$D81/3600,0)</f>
        <v>0</v>
      </c>
      <c r="S81" s="11">
        <f>IFERROR('Input Data Shift A'!R85*'Shift A Calculation'!$D81/3600,0)</f>
        <v>0</v>
      </c>
      <c r="T81" s="11">
        <f>IFERROR('Input Data Shift A'!S85*'Shift A Calculation'!$D81/3600,0)</f>
        <v>0</v>
      </c>
      <c r="U81" s="11">
        <f>IFERROR('Input Data Shift A'!T85*'Shift A Calculation'!$D81/3600,0)</f>
        <v>0</v>
      </c>
      <c r="V81" s="11">
        <f>IFERROR('Input Data Shift A'!U85*'Shift A Calculation'!$D81/3600,0)</f>
        <v>0</v>
      </c>
      <c r="W81" s="11">
        <f>IFERROR('Input Data Shift A'!V85*'Shift A Calculation'!$D81/3600,0)</f>
        <v>0</v>
      </c>
      <c r="X81" s="11">
        <f>IFERROR('Input Data Shift A'!W85*'Shift A Calculation'!$D81/3600,0)</f>
        <v>0</v>
      </c>
      <c r="Y81" s="11">
        <f>IFERROR('Input Data Shift A'!X85*'Shift A Calculation'!$D81/3600,0)</f>
        <v>0</v>
      </c>
      <c r="Z81" s="11">
        <f>IFERROR('Input Data Shift A'!Y85*'Shift A Calculation'!$D81/3600,0)</f>
        <v>0</v>
      </c>
      <c r="AA81" s="11">
        <f>IFERROR('Input Data Shift A'!Z85*'Shift A Calculation'!$D81/3600,0)</f>
        <v>0</v>
      </c>
      <c r="AB81" s="11">
        <f>IFERROR('Input Data Shift A'!AA85*'Shift A Calculation'!$D81/3600,0)</f>
        <v>0</v>
      </c>
      <c r="AC81" s="11">
        <f>IFERROR('Input Data Shift A'!AB85*'Shift A Calculation'!$D81/3600,0)</f>
        <v>0</v>
      </c>
      <c r="AD81" s="11">
        <f>IFERROR('Input Data Shift A'!AC85*'Shift A Calculation'!$D81/3600,0)</f>
        <v>0</v>
      </c>
      <c r="AE81" s="11">
        <f>IFERROR('Input Data Shift A'!AD85*'Shift A Calculation'!$D81/3600,0)</f>
        <v>0</v>
      </c>
      <c r="AF81" s="11">
        <f>IFERROR('Input Data Shift A'!AE85*'Shift A Calculation'!$D81/3600,0)</f>
        <v>0</v>
      </c>
      <c r="AG81" s="11">
        <f>IFERROR('Input Data Shift A'!AF85*'Shift A Calculation'!$D81/3600,0)</f>
        <v>0</v>
      </c>
      <c r="AH81" s="11">
        <f>IFERROR('Input Data Shift A'!AG85*'Shift A Calculation'!$D81/3600,0)</f>
        <v>0</v>
      </c>
      <c r="AI81" s="11">
        <f>IFERROR('Input Data Shift A'!AH85*'Shift A Calculation'!$D81/3600,0)</f>
        <v>0</v>
      </c>
      <c r="AJ81" s="11">
        <f t="shared" si="2"/>
        <v>8.1775568181818201</v>
      </c>
    </row>
    <row r="82" spans="2:36">
      <c r="B82" s="8">
        <v>80</v>
      </c>
      <c r="C82" s="9" t="str">
        <f>+Kousu!B90</f>
        <v>AE262100-7820</v>
      </c>
      <c r="D82" s="10">
        <f>+Kousu!S90</f>
        <v>15.340909090909092</v>
      </c>
      <c r="E82" s="11">
        <f>IFERROR('Input Data Shift A'!D86*'Shift A Calculation'!$D82/3600,0)</f>
        <v>0</v>
      </c>
      <c r="F82" s="11">
        <f>IFERROR('Input Data Shift A'!E86*'Shift A Calculation'!$D82/3600,0)</f>
        <v>0</v>
      </c>
      <c r="G82" s="11">
        <f>IFERROR('Input Data Shift A'!F86*'Shift A Calculation'!$D82/3600,0)</f>
        <v>0</v>
      </c>
      <c r="H82" s="11">
        <f>IFERROR('Input Data Shift A'!G86*'Shift A Calculation'!$D82/3600,0)</f>
        <v>0</v>
      </c>
      <c r="I82" s="11">
        <f>IFERROR('Input Data Shift A'!H86*'Shift A Calculation'!$D82/3600,0)</f>
        <v>0</v>
      </c>
      <c r="J82" s="11">
        <f>IFERROR('Input Data Shift A'!I86*'Shift A Calculation'!$D82/3600,0)</f>
        <v>0</v>
      </c>
      <c r="K82" s="11">
        <f>IFERROR('Input Data Shift A'!J86*'Shift A Calculation'!$D82/3600,0)</f>
        <v>0</v>
      </c>
      <c r="L82" s="11">
        <f>IFERROR('Input Data Shift A'!K86*'Shift A Calculation'!$D82/3600,0)</f>
        <v>0</v>
      </c>
      <c r="M82" s="11">
        <f>IFERROR('Input Data Shift A'!L86*'Shift A Calculation'!$D82/3600,0)</f>
        <v>0</v>
      </c>
      <c r="N82" s="11">
        <f>IFERROR('Input Data Shift A'!M86*'Shift A Calculation'!$D82/3600,0)</f>
        <v>0</v>
      </c>
      <c r="O82" s="11">
        <f>IFERROR('Input Data Shift A'!N86*'Shift A Calculation'!$D82/3600,0)</f>
        <v>0</v>
      </c>
      <c r="P82" s="11">
        <f>IFERROR('Input Data Shift A'!O86*'Shift A Calculation'!$D82/3600,0)</f>
        <v>0</v>
      </c>
      <c r="Q82" s="11">
        <f>IFERROR('Input Data Shift A'!P86*'Shift A Calculation'!$D82/3600,0)</f>
        <v>0</v>
      </c>
      <c r="R82" s="11">
        <f>IFERROR('Input Data Shift A'!Q86*'Shift A Calculation'!$D82/3600,0)</f>
        <v>0</v>
      </c>
      <c r="S82" s="11">
        <f>IFERROR('Input Data Shift A'!R86*'Shift A Calculation'!$D82/3600,0)</f>
        <v>0</v>
      </c>
      <c r="T82" s="11">
        <f>IFERROR('Input Data Shift A'!S86*'Shift A Calculation'!$D82/3600,0)</f>
        <v>0</v>
      </c>
      <c r="U82" s="11">
        <f>IFERROR('Input Data Shift A'!T86*'Shift A Calculation'!$D82/3600,0)</f>
        <v>0</v>
      </c>
      <c r="V82" s="11">
        <f>IFERROR('Input Data Shift A'!U86*'Shift A Calculation'!$D82/3600,0)</f>
        <v>0</v>
      </c>
      <c r="W82" s="11">
        <f>IFERROR('Input Data Shift A'!V86*'Shift A Calculation'!$D82/3600,0)</f>
        <v>0</v>
      </c>
      <c r="X82" s="11">
        <f>IFERROR('Input Data Shift A'!W86*'Shift A Calculation'!$D82/3600,0)</f>
        <v>0</v>
      </c>
      <c r="Y82" s="11">
        <f>IFERROR('Input Data Shift A'!X86*'Shift A Calculation'!$D82/3600,0)</f>
        <v>0</v>
      </c>
      <c r="Z82" s="11">
        <f>IFERROR('Input Data Shift A'!Y86*'Shift A Calculation'!$D82/3600,0)</f>
        <v>0</v>
      </c>
      <c r="AA82" s="11">
        <f>IFERROR('Input Data Shift A'!Z86*'Shift A Calculation'!$D82/3600,0)</f>
        <v>0</v>
      </c>
      <c r="AB82" s="11">
        <f>IFERROR('Input Data Shift A'!AA86*'Shift A Calculation'!$D82/3600,0)</f>
        <v>0</v>
      </c>
      <c r="AC82" s="11">
        <f>IFERROR('Input Data Shift A'!AB86*'Shift A Calculation'!$D82/3600,0)</f>
        <v>0</v>
      </c>
      <c r="AD82" s="11">
        <f>IFERROR('Input Data Shift A'!AC86*'Shift A Calculation'!$D82/3600,0)</f>
        <v>0</v>
      </c>
      <c r="AE82" s="11">
        <f>IFERROR('Input Data Shift A'!AD86*'Shift A Calculation'!$D82/3600,0)</f>
        <v>0</v>
      </c>
      <c r="AF82" s="11">
        <f>IFERROR('Input Data Shift A'!AE86*'Shift A Calculation'!$D82/3600,0)</f>
        <v>0</v>
      </c>
      <c r="AG82" s="11">
        <f>IFERROR('Input Data Shift A'!AF86*'Shift A Calculation'!$D82/3600,0)</f>
        <v>0</v>
      </c>
      <c r="AH82" s="11">
        <f>IFERROR('Input Data Shift A'!AG86*'Shift A Calculation'!$D82/3600,0)</f>
        <v>0</v>
      </c>
      <c r="AI82" s="11">
        <f>IFERROR('Input Data Shift A'!AH86*'Shift A Calculation'!$D82/3600,0)</f>
        <v>0</v>
      </c>
      <c r="AJ82" s="11">
        <f t="shared" si="2"/>
        <v>0</v>
      </c>
    </row>
    <row r="83" spans="2:36">
      <c r="B83" s="8">
        <v>81</v>
      </c>
      <c r="C83" s="9" t="str">
        <f>+Kousu!B91</f>
        <v>AE262100-78206G</v>
      </c>
      <c r="D83" s="10">
        <f>+Kousu!S91</f>
        <v>15.340909090909092</v>
      </c>
      <c r="E83" s="11">
        <f>IFERROR('Input Data Shift A'!D87*'Shift A Calculation'!$D83/3600,0)</f>
        <v>0</v>
      </c>
      <c r="F83" s="11">
        <f>IFERROR('Input Data Shift A'!E87*'Shift A Calculation'!$D83/3600,0)</f>
        <v>0</v>
      </c>
      <c r="G83" s="11">
        <f>IFERROR('Input Data Shift A'!F87*'Shift A Calculation'!$D83/3600,0)</f>
        <v>0</v>
      </c>
      <c r="H83" s="11">
        <f>IFERROR('Input Data Shift A'!G87*'Shift A Calculation'!$D83/3600,0)</f>
        <v>0</v>
      </c>
      <c r="I83" s="11">
        <f>IFERROR('Input Data Shift A'!H87*'Shift A Calculation'!$D83/3600,0)</f>
        <v>4.1164772727272725</v>
      </c>
      <c r="J83" s="11">
        <f>IFERROR('Input Data Shift A'!I87*'Shift A Calculation'!$D83/3600,0)</f>
        <v>0</v>
      </c>
      <c r="K83" s="11">
        <f>IFERROR('Input Data Shift A'!J87*'Shift A Calculation'!$D83/3600,0)</f>
        <v>0</v>
      </c>
      <c r="L83" s="11">
        <f>IFERROR('Input Data Shift A'!K87*'Shift A Calculation'!$D83/3600,0)</f>
        <v>0</v>
      </c>
      <c r="M83" s="11">
        <f>IFERROR('Input Data Shift A'!L87*'Shift A Calculation'!$D83/3600,0)</f>
        <v>0</v>
      </c>
      <c r="N83" s="11">
        <f>IFERROR('Input Data Shift A'!M87*'Shift A Calculation'!$D83/3600,0)</f>
        <v>6.1576704545454541</v>
      </c>
      <c r="O83" s="11">
        <f>IFERROR('Input Data Shift A'!N87*'Shift A Calculation'!$D83/3600,0)</f>
        <v>0</v>
      </c>
      <c r="P83" s="11">
        <f>IFERROR('Input Data Shift A'!O87*'Shift A Calculation'!$D83/3600,0)</f>
        <v>0</v>
      </c>
      <c r="Q83" s="11">
        <f>IFERROR('Input Data Shift A'!P87*'Shift A Calculation'!$D83/3600,0)</f>
        <v>0</v>
      </c>
      <c r="R83" s="11">
        <f>IFERROR('Input Data Shift A'!Q87*'Shift A Calculation'!$D83/3600,0)</f>
        <v>0</v>
      </c>
      <c r="S83" s="11">
        <f>IFERROR('Input Data Shift A'!R87*'Shift A Calculation'!$D83/3600,0)</f>
        <v>0</v>
      </c>
      <c r="T83" s="11">
        <f>IFERROR('Input Data Shift A'!S87*'Shift A Calculation'!$D83/3600,0)</f>
        <v>0</v>
      </c>
      <c r="U83" s="11">
        <f>IFERROR('Input Data Shift A'!T87*'Shift A Calculation'!$D83/3600,0)</f>
        <v>0</v>
      </c>
      <c r="V83" s="11">
        <f>IFERROR('Input Data Shift A'!U87*'Shift A Calculation'!$D83/3600,0)</f>
        <v>0</v>
      </c>
      <c r="W83" s="11">
        <f>IFERROR('Input Data Shift A'!V87*'Shift A Calculation'!$D83/3600,0)</f>
        <v>0</v>
      </c>
      <c r="X83" s="11">
        <f>IFERROR('Input Data Shift A'!W87*'Shift A Calculation'!$D83/3600,0)</f>
        <v>0</v>
      </c>
      <c r="Y83" s="11">
        <f>IFERROR('Input Data Shift A'!X87*'Shift A Calculation'!$D83/3600,0)</f>
        <v>0</v>
      </c>
      <c r="Z83" s="11">
        <f>IFERROR('Input Data Shift A'!Y87*'Shift A Calculation'!$D83/3600,0)</f>
        <v>0</v>
      </c>
      <c r="AA83" s="11">
        <f>IFERROR('Input Data Shift A'!Z87*'Shift A Calculation'!$D83/3600,0)</f>
        <v>0</v>
      </c>
      <c r="AB83" s="11">
        <f>IFERROR('Input Data Shift A'!AA87*'Shift A Calculation'!$D83/3600,0)</f>
        <v>0</v>
      </c>
      <c r="AC83" s="11">
        <f>IFERROR('Input Data Shift A'!AB87*'Shift A Calculation'!$D83/3600,0)</f>
        <v>0</v>
      </c>
      <c r="AD83" s="11">
        <f>IFERROR('Input Data Shift A'!AC87*'Shift A Calculation'!$D83/3600,0)</f>
        <v>0</v>
      </c>
      <c r="AE83" s="11">
        <f>IFERROR('Input Data Shift A'!AD87*'Shift A Calculation'!$D83/3600,0)</f>
        <v>0</v>
      </c>
      <c r="AF83" s="11">
        <f>IFERROR('Input Data Shift A'!AE87*'Shift A Calculation'!$D83/3600,0)</f>
        <v>0</v>
      </c>
      <c r="AG83" s="11">
        <f>IFERROR('Input Data Shift A'!AF87*'Shift A Calculation'!$D83/3600,0)</f>
        <v>0</v>
      </c>
      <c r="AH83" s="11">
        <f>IFERROR('Input Data Shift A'!AG87*'Shift A Calculation'!$D83/3600,0)</f>
        <v>0</v>
      </c>
      <c r="AI83" s="11">
        <f>IFERROR('Input Data Shift A'!AH87*'Shift A Calculation'!$D83/3600,0)</f>
        <v>0</v>
      </c>
      <c r="AJ83" s="11">
        <f t="shared" si="2"/>
        <v>10.274147727272727</v>
      </c>
    </row>
    <row r="84" spans="2:36">
      <c r="B84" s="8">
        <v>82</v>
      </c>
      <c r="C84" s="9" t="str">
        <f>+Kousu!B92</f>
        <v>AE262100-7830</v>
      </c>
      <c r="D84" s="10">
        <f>+Kousu!S92</f>
        <v>15.340909090909092</v>
      </c>
      <c r="E84" s="11">
        <f>IFERROR('Input Data Shift A'!D88*'Shift A Calculation'!$D84/3600,0)</f>
        <v>0</v>
      </c>
      <c r="F84" s="11">
        <f>IFERROR('Input Data Shift A'!E88*'Shift A Calculation'!$D84/3600,0)</f>
        <v>0</v>
      </c>
      <c r="G84" s="11">
        <f>IFERROR('Input Data Shift A'!F88*'Shift A Calculation'!$D84/3600,0)</f>
        <v>0</v>
      </c>
      <c r="H84" s="11">
        <f>IFERROR('Input Data Shift A'!G88*'Shift A Calculation'!$D84/3600,0)</f>
        <v>0</v>
      </c>
      <c r="I84" s="11">
        <f>IFERROR('Input Data Shift A'!H88*'Shift A Calculation'!$D84/3600,0)</f>
        <v>0</v>
      </c>
      <c r="J84" s="11">
        <f>IFERROR('Input Data Shift A'!I88*'Shift A Calculation'!$D84/3600,0)</f>
        <v>0</v>
      </c>
      <c r="K84" s="11">
        <f>IFERROR('Input Data Shift A'!J88*'Shift A Calculation'!$D84/3600,0)</f>
        <v>0</v>
      </c>
      <c r="L84" s="11">
        <f>IFERROR('Input Data Shift A'!K88*'Shift A Calculation'!$D84/3600,0)</f>
        <v>0</v>
      </c>
      <c r="M84" s="11">
        <f>IFERROR('Input Data Shift A'!L88*'Shift A Calculation'!$D84/3600,0)</f>
        <v>0</v>
      </c>
      <c r="N84" s="11">
        <f>IFERROR('Input Data Shift A'!M88*'Shift A Calculation'!$D84/3600,0)</f>
        <v>0</v>
      </c>
      <c r="O84" s="11">
        <f>IFERROR('Input Data Shift A'!N88*'Shift A Calculation'!$D84/3600,0)</f>
        <v>0</v>
      </c>
      <c r="P84" s="11">
        <f>IFERROR('Input Data Shift A'!O88*'Shift A Calculation'!$D84/3600,0)</f>
        <v>0</v>
      </c>
      <c r="Q84" s="11">
        <f>IFERROR('Input Data Shift A'!P88*'Shift A Calculation'!$D84/3600,0)</f>
        <v>0</v>
      </c>
      <c r="R84" s="11">
        <f>IFERROR('Input Data Shift A'!Q88*'Shift A Calculation'!$D84/3600,0)</f>
        <v>0</v>
      </c>
      <c r="S84" s="11">
        <f>IFERROR('Input Data Shift A'!R88*'Shift A Calculation'!$D84/3600,0)</f>
        <v>0</v>
      </c>
      <c r="T84" s="11">
        <f>IFERROR('Input Data Shift A'!S88*'Shift A Calculation'!$D84/3600,0)</f>
        <v>0</v>
      </c>
      <c r="U84" s="11">
        <f>IFERROR('Input Data Shift A'!T88*'Shift A Calculation'!$D84/3600,0)</f>
        <v>0</v>
      </c>
      <c r="V84" s="11">
        <f>IFERROR('Input Data Shift A'!U88*'Shift A Calculation'!$D84/3600,0)</f>
        <v>0</v>
      </c>
      <c r="W84" s="11">
        <f>IFERROR('Input Data Shift A'!V88*'Shift A Calculation'!$D84/3600,0)</f>
        <v>0</v>
      </c>
      <c r="X84" s="11">
        <f>IFERROR('Input Data Shift A'!W88*'Shift A Calculation'!$D84/3600,0)</f>
        <v>0</v>
      </c>
      <c r="Y84" s="11">
        <f>IFERROR('Input Data Shift A'!X88*'Shift A Calculation'!$D84/3600,0)</f>
        <v>0</v>
      </c>
      <c r="Z84" s="11">
        <f>IFERROR('Input Data Shift A'!Y88*'Shift A Calculation'!$D84/3600,0)</f>
        <v>0</v>
      </c>
      <c r="AA84" s="11">
        <f>IFERROR('Input Data Shift A'!Z88*'Shift A Calculation'!$D84/3600,0)</f>
        <v>0</v>
      </c>
      <c r="AB84" s="11">
        <f>IFERROR('Input Data Shift A'!AA88*'Shift A Calculation'!$D84/3600,0)</f>
        <v>0</v>
      </c>
      <c r="AC84" s="11">
        <f>IFERROR('Input Data Shift A'!AB88*'Shift A Calculation'!$D84/3600,0)</f>
        <v>0</v>
      </c>
      <c r="AD84" s="11">
        <f>IFERROR('Input Data Shift A'!AC88*'Shift A Calculation'!$D84/3600,0)</f>
        <v>0</v>
      </c>
      <c r="AE84" s="11">
        <f>IFERROR('Input Data Shift A'!AD88*'Shift A Calculation'!$D84/3600,0)</f>
        <v>0</v>
      </c>
      <c r="AF84" s="11">
        <f>IFERROR('Input Data Shift A'!AE88*'Shift A Calculation'!$D84/3600,0)</f>
        <v>0</v>
      </c>
      <c r="AG84" s="11">
        <f>IFERROR('Input Data Shift A'!AF88*'Shift A Calculation'!$D84/3600,0)</f>
        <v>0</v>
      </c>
      <c r="AH84" s="11">
        <f>IFERROR('Input Data Shift A'!AG88*'Shift A Calculation'!$D84/3600,0)</f>
        <v>0</v>
      </c>
      <c r="AI84" s="11">
        <f>IFERROR('Input Data Shift A'!AH88*'Shift A Calculation'!$D84/3600,0)</f>
        <v>0</v>
      </c>
      <c r="AJ84" s="11">
        <f t="shared" si="2"/>
        <v>0</v>
      </c>
    </row>
    <row r="85" spans="2:36">
      <c r="B85" s="8">
        <v>83</v>
      </c>
      <c r="C85" s="9" t="str">
        <f>+Kousu!B93</f>
        <v>AE262100-78306G</v>
      </c>
      <c r="D85" s="10">
        <f>+Kousu!S93</f>
        <v>15.340909090909092</v>
      </c>
      <c r="E85" s="11">
        <f>IFERROR('Input Data Shift A'!D89*'Shift A Calculation'!$D85/3600,0)</f>
        <v>0</v>
      </c>
      <c r="F85" s="11">
        <f>IFERROR('Input Data Shift A'!E89*'Shift A Calculation'!$D85/3600,0)</f>
        <v>0</v>
      </c>
      <c r="G85" s="11">
        <f>IFERROR('Input Data Shift A'!F89*'Shift A Calculation'!$D85/3600,0)</f>
        <v>0</v>
      </c>
      <c r="H85" s="11">
        <f>IFERROR('Input Data Shift A'!G89*'Shift A Calculation'!$D85/3600,0)</f>
        <v>0</v>
      </c>
      <c r="I85" s="11">
        <f>IFERROR('Input Data Shift A'!H89*'Shift A Calculation'!$D85/3600,0)</f>
        <v>0</v>
      </c>
      <c r="J85" s="11">
        <f>IFERROR('Input Data Shift A'!I89*'Shift A Calculation'!$D85/3600,0)</f>
        <v>0</v>
      </c>
      <c r="K85" s="11">
        <f>IFERROR('Input Data Shift A'!J89*'Shift A Calculation'!$D85/3600,0)</f>
        <v>0</v>
      </c>
      <c r="L85" s="11">
        <f>IFERROR('Input Data Shift A'!K89*'Shift A Calculation'!$D85/3600,0)</f>
        <v>0</v>
      </c>
      <c r="M85" s="11">
        <f>IFERROR('Input Data Shift A'!L89*'Shift A Calculation'!$D85/3600,0)</f>
        <v>0</v>
      </c>
      <c r="N85" s="11">
        <f>IFERROR('Input Data Shift A'!M89*'Shift A Calculation'!$D85/3600,0)</f>
        <v>12.28125</v>
      </c>
      <c r="O85" s="11">
        <f>IFERROR('Input Data Shift A'!N89*'Shift A Calculation'!$D85/3600,0)</f>
        <v>0</v>
      </c>
      <c r="P85" s="11">
        <f>IFERROR('Input Data Shift A'!O89*'Shift A Calculation'!$D85/3600,0)</f>
        <v>6.1321022727272734</v>
      </c>
      <c r="Q85" s="11">
        <f>IFERROR('Input Data Shift A'!P89*'Shift A Calculation'!$D85/3600,0)</f>
        <v>0</v>
      </c>
      <c r="R85" s="11">
        <f>IFERROR('Input Data Shift A'!Q89*'Shift A Calculation'!$D85/3600,0)</f>
        <v>0</v>
      </c>
      <c r="S85" s="11">
        <f>IFERROR('Input Data Shift A'!R89*'Shift A Calculation'!$D85/3600,0)</f>
        <v>0</v>
      </c>
      <c r="T85" s="11">
        <f>IFERROR('Input Data Shift A'!S89*'Shift A Calculation'!$D85/3600,0)</f>
        <v>0</v>
      </c>
      <c r="U85" s="11">
        <f>IFERROR('Input Data Shift A'!T89*'Shift A Calculation'!$D85/3600,0)</f>
        <v>2.1775568181818183</v>
      </c>
      <c r="V85" s="11">
        <f>IFERROR('Input Data Shift A'!U89*'Shift A Calculation'!$D85/3600,0)</f>
        <v>0</v>
      </c>
      <c r="W85" s="11">
        <f>IFERROR('Input Data Shift A'!V89*'Shift A Calculation'!$D85/3600,0)</f>
        <v>0</v>
      </c>
      <c r="X85" s="11">
        <f>IFERROR('Input Data Shift A'!W89*'Shift A Calculation'!$D85/3600,0)</f>
        <v>0</v>
      </c>
      <c r="Y85" s="11">
        <f>IFERROR('Input Data Shift A'!X89*'Shift A Calculation'!$D85/3600,0)</f>
        <v>0</v>
      </c>
      <c r="Z85" s="11">
        <f>IFERROR('Input Data Shift A'!Y89*'Shift A Calculation'!$D85/3600,0)</f>
        <v>0</v>
      </c>
      <c r="AA85" s="11">
        <f>IFERROR('Input Data Shift A'!Z89*'Shift A Calculation'!$D85/3600,0)</f>
        <v>0</v>
      </c>
      <c r="AB85" s="11">
        <f>IFERROR('Input Data Shift A'!AA89*'Shift A Calculation'!$D85/3600,0)</f>
        <v>0</v>
      </c>
      <c r="AC85" s="11">
        <f>IFERROR('Input Data Shift A'!AB89*'Shift A Calculation'!$D85/3600,0)</f>
        <v>0</v>
      </c>
      <c r="AD85" s="11">
        <f>IFERROR('Input Data Shift A'!AC89*'Shift A Calculation'!$D85/3600,0)</f>
        <v>0</v>
      </c>
      <c r="AE85" s="11">
        <f>IFERROR('Input Data Shift A'!AD89*'Shift A Calculation'!$D85/3600,0)</f>
        <v>0</v>
      </c>
      <c r="AF85" s="11">
        <f>IFERROR('Input Data Shift A'!AE89*'Shift A Calculation'!$D85/3600,0)</f>
        <v>0</v>
      </c>
      <c r="AG85" s="11">
        <f>IFERROR('Input Data Shift A'!AF89*'Shift A Calculation'!$D85/3600,0)</f>
        <v>0</v>
      </c>
      <c r="AH85" s="11">
        <f>IFERROR('Input Data Shift A'!AG89*'Shift A Calculation'!$D85/3600,0)</f>
        <v>0</v>
      </c>
      <c r="AI85" s="11">
        <f>IFERROR('Input Data Shift A'!AH89*'Shift A Calculation'!$D85/3600,0)</f>
        <v>0</v>
      </c>
      <c r="AJ85" s="11">
        <f t="shared" si="2"/>
        <v>20.590909090909093</v>
      </c>
    </row>
    <row r="86" spans="2:36">
      <c r="B86" s="8">
        <v>84</v>
      </c>
      <c r="C86" s="9" t="str">
        <f>+Kousu!B94</f>
        <v>AE262100-7840</v>
      </c>
      <c r="D86" s="10">
        <f>+Kousu!S94</f>
        <v>15.340909090909092</v>
      </c>
      <c r="E86" s="11">
        <f>IFERROR('Input Data Shift A'!D90*'Shift A Calculation'!$D86/3600,0)</f>
        <v>0</v>
      </c>
      <c r="F86" s="11">
        <f>IFERROR('Input Data Shift A'!E90*'Shift A Calculation'!$D86/3600,0)</f>
        <v>0</v>
      </c>
      <c r="G86" s="11">
        <f>IFERROR('Input Data Shift A'!F90*'Shift A Calculation'!$D86/3600,0)</f>
        <v>0</v>
      </c>
      <c r="H86" s="11">
        <f>IFERROR('Input Data Shift A'!G90*'Shift A Calculation'!$D86/3600,0)</f>
        <v>0</v>
      </c>
      <c r="I86" s="11">
        <f>IFERROR('Input Data Shift A'!H90*'Shift A Calculation'!$D86/3600,0)</f>
        <v>0</v>
      </c>
      <c r="J86" s="11">
        <f>IFERROR('Input Data Shift A'!I90*'Shift A Calculation'!$D86/3600,0)</f>
        <v>0</v>
      </c>
      <c r="K86" s="11">
        <f>IFERROR('Input Data Shift A'!J90*'Shift A Calculation'!$D86/3600,0)</f>
        <v>0</v>
      </c>
      <c r="L86" s="11">
        <f>IFERROR('Input Data Shift A'!K90*'Shift A Calculation'!$D86/3600,0)</f>
        <v>0</v>
      </c>
      <c r="M86" s="11">
        <f>IFERROR('Input Data Shift A'!L90*'Shift A Calculation'!$D86/3600,0)</f>
        <v>0</v>
      </c>
      <c r="N86" s="11">
        <f>IFERROR('Input Data Shift A'!M90*'Shift A Calculation'!$D86/3600,0)</f>
        <v>0</v>
      </c>
      <c r="O86" s="11">
        <f>IFERROR('Input Data Shift A'!N90*'Shift A Calculation'!$D86/3600,0)</f>
        <v>0</v>
      </c>
      <c r="P86" s="11">
        <f>IFERROR('Input Data Shift A'!O90*'Shift A Calculation'!$D86/3600,0)</f>
        <v>0</v>
      </c>
      <c r="Q86" s="11">
        <f>IFERROR('Input Data Shift A'!P90*'Shift A Calculation'!$D86/3600,0)</f>
        <v>0</v>
      </c>
      <c r="R86" s="11">
        <f>IFERROR('Input Data Shift A'!Q90*'Shift A Calculation'!$D86/3600,0)</f>
        <v>0</v>
      </c>
      <c r="S86" s="11">
        <f>IFERROR('Input Data Shift A'!R90*'Shift A Calculation'!$D86/3600,0)</f>
        <v>0</v>
      </c>
      <c r="T86" s="11">
        <f>IFERROR('Input Data Shift A'!S90*'Shift A Calculation'!$D86/3600,0)</f>
        <v>0</v>
      </c>
      <c r="U86" s="11">
        <f>IFERROR('Input Data Shift A'!T90*'Shift A Calculation'!$D86/3600,0)</f>
        <v>0</v>
      </c>
      <c r="V86" s="11">
        <f>IFERROR('Input Data Shift A'!U90*'Shift A Calculation'!$D86/3600,0)</f>
        <v>0</v>
      </c>
      <c r="W86" s="11">
        <f>IFERROR('Input Data Shift A'!V90*'Shift A Calculation'!$D86/3600,0)</f>
        <v>0</v>
      </c>
      <c r="X86" s="11">
        <f>IFERROR('Input Data Shift A'!W90*'Shift A Calculation'!$D86/3600,0)</f>
        <v>0</v>
      </c>
      <c r="Y86" s="11">
        <f>IFERROR('Input Data Shift A'!X90*'Shift A Calculation'!$D86/3600,0)</f>
        <v>0</v>
      </c>
      <c r="Z86" s="11">
        <f>IFERROR('Input Data Shift A'!Y90*'Shift A Calculation'!$D86/3600,0)</f>
        <v>0</v>
      </c>
      <c r="AA86" s="11">
        <f>IFERROR('Input Data Shift A'!Z90*'Shift A Calculation'!$D86/3600,0)</f>
        <v>0</v>
      </c>
      <c r="AB86" s="11">
        <f>IFERROR('Input Data Shift A'!AA90*'Shift A Calculation'!$D86/3600,0)</f>
        <v>0</v>
      </c>
      <c r="AC86" s="11">
        <f>IFERROR('Input Data Shift A'!AB90*'Shift A Calculation'!$D86/3600,0)</f>
        <v>0</v>
      </c>
      <c r="AD86" s="11">
        <f>IFERROR('Input Data Shift A'!AC90*'Shift A Calculation'!$D86/3600,0)</f>
        <v>0</v>
      </c>
      <c r="AE86" s="11">
        <f>IFERROR('Input Data Shift A'!AD90*'Shift A Calculation'!$D86/3600,0)</f>
        <v>0</v>
      </c>
      <c r="AF86" s="11">
        <f>IFERROR('Input Data Shift A'!AE90*'Shift A Calculation'!$D86/3600,0)</f>
        <v>0</v>
      </c>
      <c r="AG86" s="11">
        <f>IFERROR('Input Data Shift A'!AF90*'Shift A Calculation'!$D86/3600,0)</f>
        <v>0</v>
      </c>
      <c r="AH86" s="11">
        <f>IFERROR('Input Data Shift A'!AG90*'Shift A Calculation'!$D86/3600,0)</f>
        <v>0</v>
      </c>
      <c r="AI86" s="11">
        <f>IFERROR('Input Data Shift A'!AH90*'Shift A Calculation'!$D86/3600,0)</f>
        <v>0</v>
      </c>
      <c r="AJ86" s="11">
        <f t="shared" si="2"/>
        <v>0</v>
      </c>
    </row>
    <row r="87" spans="2:36">
      <c r="B87" s="8">
        <v>85</v>
      </c>
      <c r="C87" s="9" t="str">
        <f>+Kousu!B95</f>
        <v>AE262100-7850</v>
      </c>
      <c r="D87" s="10">
        <f>+Kousu!S95</f>
        <v>15.340909090909092</v>
      </c>
      <c r="E87" s="11">
        <f>IFERROR('Input Data Shift A'!D91*'Shift A Calculation'!$D87/3600,0)</f>
        <v>0</v>
      </c>
      <c r="F87" s="11">
        <f>IFERROR('Input Data Shift A'!E91*'Shift A Calculation'!$D87/3600,0)</f>
        <v>0</v>
      </c>
      <c r="G87" s="11">
        <f>IFERROR('Input Data Shift A'!F91*'Shift A Calculation'!$D87/3600,0)</f>
        <v>0</v>
      </c>
      <c r="H87" s="11">
        <f>IFERROR('Input Data Shift A'!G91*'Shift A Calculation'!$D87/3600,0)</f>
        <v>0</v>
      </c>
      <c r="I87" s="11">
        <f>IFERROR('Input Data Shift A'!H91*'Shift A Calculation'!$D87/3600,0)</f>
        <v>0</v>
      </c>
      <c r="J87" s="11">
        <f>IFERROR('Input Data Shift A'!I91*'Shift A Calculation'!$D87/3600,0)</f>
        <v>0</v>
      </c>
      <c r="K87" s="11">
        <f>IFERROR('Input Data Shift A'!J91*'Shift A Calculation'!$D87/3600,0)</f>
        <v>0</v>
      </c>
      <c r="L87" s="11">
        <f>IFERROR('Input Data Shift A'!K91*'Shift A Calculation'!$D87/3600,0)</f>
        <v>0</v>
      </c>
      <c r="M87" s="11">
        <f>IFERROR('Input Data Shift A'!L91*'Shift A Calculation'!$D87/3600,0)</f>
        <v>0</v>
      </c>
      <c r="N87" s="11">
        <f>IFERROR('Input Data Shift A'!M91*'Shift A Calculation'!$D87/3600,0)</f>
        <v>0</v>
      </c>
      <c r="O87" s="11">
        <f>IFERROR('Input Data Shift A'!N91*'Shift A Calculation'!$D87/3600,0)</f>
        <v>0</v>
      </c>
      <c r="P87" s="11">
        <f>IFERROR('Input Data Shift A'!O91*'Shift A Calculation'!$D87/3600,0)</f>
        <v>0</v>
      </c>
      <c r="Q87" s="11">
        <f>IFERROR('Input Data Shift A'!P91*'Shift A Calculation'!$D87/3600,0)</f>
        <v>0</v>
      </c>
      <c r="R87" s="11">
        <f>IFERROR('Input Data Shift A'!Q91*'Shift A Calculation'!$D87/3600,0)</f>
        <v>0</v>
      </c>
      <c r="S87" s="11">
        <f>IFERROR('Input Data Shift A'!R91*'Shift A Calculation'!$D87/3600,0)</f>
        <v>0</v>
      </c>
      <c r="T87" s="11">
        <f>IFERROR('Input Data Shift A'!S91*'Shift A Calculation'!$D87/3600,0)</f>
        <v>0</v>
      </c>
      <c r="U87" s="11">
        <f>IFERROR('Input Data Shift A'!T91*'Shift A Calculation'!$D87/3600,0)</f>
        <v>0</v>
      </c>
      <c r="V87" s="11">
        <f>IFERROR('Input Data Shift A'!U91*'Shift A Calculation'!$D87/3600,0)</f>
        <v>0</v>
      </c>
      <c r="W87" s="11">
        <f>IFERROR('Input Data Shift A'!V91*'Shift A Calculation'!$D87/3600,0)</f>
        <v>0</v>
      </c>
      <c r="X87" s="11">
        <f>IFERROR('Input Data Shift A'!W91*'Shift A Calculation'!$D87/3600,0)</f>
        <v>0</v>
      </c>
      <c r="Y87" s="11">
        <f>IFERROR('Input Data Shift A'!X91*'Shift A Calculation'!$D87/3600,0)</f>
        <v>0</v>
      </c>
      <c r="Z87" s="11">
        <f>IFERROR('Input Data Shift A'!Y91*'Shift A Calculation'!$D87/3600,0)</f>
        <v>0</v>
      </c>
      <c r="AA87" s="11">
        <f>IFERROR('Input Data Shift A'!Z91*'Shift A Calculation'!$D87/3600,0)</f>
        <v>0</v>
      </c>
      <c r="AB87" s="11">
        <f>IFERROR('Input Data Shift A'!AA91*'Shift A Calculation'!$D87/3600,0)</f>
        <v>0</v>
      </c>
      <c r="AC87" s="11">
        <f>IFERROR('Input Data Shift A'!AB91*'Shift A Calculation'!$D87/3600,0)</f>
        <v>0</v>
      </c>
      <c r="AD87" s="11">
        <f>IFERROR('Input Data Shift A'!AC91*'Shift A Calculation'!$D87/3600,0)</f>
        <v>0</v>
      </c>
      <c r="AE87" s="11">
        <f>IFERROR('Input Data Shift A'!AD91*'Shift A Calculation'!$D87/3600,0)</f>
        <v>0</v>
      </c>
      <c r="AF87" s="11">
        <f>IFERROR('Input Data Shift A'!AE91*'Shift A Calculation'!$D87/3600,0)</f>
        <v>0</v>
      </c>
      <c r="AG87" s="11">
        <f>IFERROR('Input Data Shift A'!AF91*'Shift A Calculation'!$D87/3600,0)</f>
        <v>0</v>
      </c>
      <c r="AH87" s="11">
        <f>IFERROR('Input Data Shift A'!AG91*'Shift A Calculation'!$D87/3600,0)</f>
        <v>0</v>
      </c>
      <c r="AI87" s="11">
        <f>IFERROR('Input Data Shift A'!AH91*'Shift A Calculation'!$D87/3600,0)</f>
        <v>0</v>
      </c>
      <c r="AJ87" s="11">
        <f t="shared" si="2"/>
        <v>0</v>
      </c>
    </row>
    <row r="88" spans="2:36">
      <c r="B88" s="8">
        <v>86</v>
      </c>
      <c r="C88" s="9" t="str">
        <f>+Kousu!B96</f>
        <v>AE262100-7860</v>
      </c>
      <c r="D88" s="10">
        <f>+Kousu!S96</f>
        <v>15.340909090909092</v>
      </c>
      <c r="E88" s="11">
        <f>IFERROR('Input Data Shift A'!D92*'Shift A Calculation'!$D88/3600,0)</f>
        <v>0</v>
      </c>
      <c r="F88" s="11">
        <f>IFERROR('Input Data Shift A'!E92*'Shift A Calculation'!$D88/3600,0)</f>
        <v>0</v>
      </c>
      <c r="G88" s="11">
        <f>IFERROR('Input Data Shift A'!F92*'Shift A Calculation'!$D88/3600,0)</f>
        <v>0</v>
      </c>
      <c r="H88" s="11">
        <f>IFERROR('Input Data Shift A'!G92*'Shift A Calculation'!$D88/3600,0)</f>
        <v>0</v>
      </c>
      <c r="I88" s="11">
        <f>IFERROR('Input Data Shift A'!H92*'Shift A Calculation'!$D88/3600,0)</f>
        <v>0</v>
      </c>
      <c r="J88" s="11">
        <f>IFERROR('Input Data Shift A'!I92*'Shift A Calculation'!$D88/3600,0)</f>
        <v>0</v>
      </c>
      <c r="K88" s="11">
        <f>IFERROR('Input Data Shift A'!J92*'Shift A Calculation'!$D88/3600,0)</f>
        <v>0</v>
      </c>
      <c r="L88" s="11">
        <f>IFERROR('Input Data Shift A'!K92*'Shift A Calculation'!$D88/3600,0)</f>
        <v>0</v>
      </c>
      <c r="M88" s="11">
        <f>IFERROR('Input Data Shift A'!L92*'Shift A Calculation'!$D88/3600,0)</f>
        <v>0</v>
      </c>
      <c r="N88" s="11">
        <f>IFERROR('Input Data Shift A'!M92*'Shift A Calculation'!$D88/3600,0)</f>
        <v>0</v>
      </c>
      <c r="O88" s="11">
        <f>IFERROR('Input Data Shift A'!N92*'Shift A Calculation'!$D88/3600,0)</f>
        <v>0</v>
      </c>
      <c r="P88" s="11">
        <f>IFERROR('Input Data Shift A'!O92*'Shift A Calculation'!$D88/3600,0)</f>
        <v>0</v>
      </c>
      <c r="Q88" s="11">
        <f>IFERROR('Input Data Shift A'!P92*'Shift A Calculation'!$D88/3600,0)</f>
        <v>0</v>
      </c>
      <c r="R88" s="11">
        <f>IFERROR('Input Data Shift A'!Q92*'Shift A Calculation'!$D88/3600,0)</f>
        <v>0</v>
      </c>
      <c r="S88" s="11">
        <f>IFERROR('Input Data Shift A'!R92*'Shift A Calculation'!$D88/3600,0)</f>
        <v>0</v>
      </c>
      <c r="T88" s="11">
        <f>IFERROR('Input Data Shift A'!S92*'Shift A Calculation'!$D88/3600,0)</f>
        <v>0</v>
      </c>
      <c r="U88" s="11">
        <f>IFERROR('Input Data Shift A'!T92*'Shift A Calculation'!$D88/3600,0)</f>
        <v>0</v>
      </c>
      <c r="V88" s="11">
        <f>IFERROR('Input Data Shift A'!U92*'Shift A Calculation'!$D88/3600,0)</f>
        <v>0</v>
      </c>
      <c r="W88" s="11">
        <f>IFERROR('Input Data Shift A'!V92*'Shift A Calculation'!$D88/3600,0)</f>
        <v>0</v>
      </c>
      <c r="X88" s="11">
        <f>IFERROR('Input Data Shift A'!W92*'Shift A Calculation'!$D88/3600,0)</f>
        <v>0</v>
      </c>
      <c r="Y88" s="11">
        <f>IFERROR('Input Data Shift A'!X92*'Shift A Calculation'!$D88/3600,0)</f>
        <v>0</v>
      </c>
      <c r="Z88" s="11">
        <f>IFERROR('Input Data Shift A'!Y92*'Shift A Calculation'!$D88/3600,0)</f>
        <v>0</v>
      </c>
      <c r="AA88" s="11">
        <f>IFERROR('Input Data Shift A'!Z92*'Shift A Calculation'!$D88/3600,0)</f>
        <v>0</v>
      </c>
      <c r="AB88" s="11">
        <f>IFERROR('Input Data Shift A'!AA92*'Shift A Calculation'!$D88/3600,0)</f>
        <v>0</v>
      </c>
      <c r="AC88" s="11">
        <f>IFERROR('Input Data Shift A'!AB92*'Shift A Calculation'!$D88/3600,0)</f>
        <v>0</v>
      </c>
      <c r="AD88" s="11">
        <f>IFERROR('Input Data Shift A'!AC92*'Shift A Calculation'!$D88/3600,0)</f>
        <v>0</v>
      </c>
      <c r="AE88" s="11">
        <f>IFERROR('Input Data Shift A'!AD92*'Shift A Calculation'!$D88/3600,0)</f>
        <v>0</v>
      </c>
      <c r="AF88" s="11">
        <f>IFERROR('Input Data Shift A'!AE92*'Shift A Calculation'!$D88/3600,0)</f>
        <v>0</v>
      </c>
      <c r="AG88" s="11">
        <f>IFERROR('Input Data Shift A'!AF92*'Shift A Calculation'!$D88/3600,0)</f>
        <v>0</v>
      </c>
      <c r="AH88" s="11">
        <f>IFERROR('Input Data Shift A'!AG92*'Shift A Calculation'!$D88/3600,0)</f>
        <v>0</v>
      </c>
      <c r="AI88" s="11">
        <f>IFERROR('Input Data Shift A'!AH92*'Shift A Calculation'!$D88/3600,0)</f>
        <v>0</v>
      </c>
      <c r="AJ88" s="11">
        <f t="shared" si="2"/>
        <v>0</v>
      </c>
    </row>
    <row r="89" spans="2:36">
      <c r="B89" s="8">
        <v>87</v>
      </c>
      <c r="C89" s="9" t="str">
        <f>+Kousu!B97</f>
        <v>AE262100-78606G</v>
      </c>
      <c r="D89" s="10">
        <f>+Kousu!S97</f>
        <v>15.340909090909092</v>
      </c>
      <c r="E89" s="11">
        <f>IFERROR('Input Data Shift A'!D93*'Shift A Calculation'!$D89/3600,0)</f>
        <v>0</v>
      </c>
      <c r="F89" s="11">
        <f>IFERROR('Input Data Shift A'!E93*'Shift A Calculation'!$D89/3600,0)</f>
        <v>0</v>
      </c>
      <c r="G89" s="11">
        <f>IFERROR('Input Data Shift A'!F93*'Shift A Calculation'!$D89/3600,0)</f>
        <v>0</v>
      </c>
      <c r="H89" s="11">
        <f>IFERROR('Input Data Shift A'!G93*'Shift A Calculation'!$D89/3600,0)</f>
        <v>0</v>
      </c>
      <c r="I89" s="11">
        <f>IFERROR('Input Data Shift A'!H93*'Shift A Calculation'!$D89/3600,0)</f>
        <v>0</v>
      </c>
      <c r="J89" s="11">
        <f>IFERROR('Input Data Shift A'!I93*'Shift A Calculation'!$D89/3600,0)</f>
        <v>0</v>
      </c>
      <c r="K89" s="11">
        <f>IFERROR('Input Data Shift A'!J93*'Shift A Calculation'!$D89/3600,0)</f>
        <v>0</v>
      </c>
      <c r="L89" s="11">
        <f>IFERROR('Input Data Shift A'!K93*'Shift A Calculation'!$D89/3600,0)</f>
        <v>0</v>
      </c>
      <c r="M89" s="11">
        <f>IFERROR('Input Data Shift A'!L93*'Shift A Calculation'!$D89/3600,0)</f>
        <v>0</v>
      </c>
      <c r="N89" s="11">
        <f>IFERROR('Input Data Shift A'!M93*'Shift A Calculation'!$D89/3600,0)</f>
        <v>0</v>
      </c>
      <c r="O89" s="11">
        <f>IFERROR('Input Data Shift A'!N93*'Shift A Calculation'!$D89/3600,0)</f>
        <v>0</v>
      </c>
      <c r="P89" s="11">
        <f>IFERROR('Input Data Shift A'!O93*'Shift A Calculation'!$D89/3600,0)</f>
        <v>0</v>
      </c>
      <c r="Q89" s="11">
        <f>IFERROR('Input Data Shift A'!P93*'Shift A Calculation'!$D89/3600,0)</f>
        <v>0</v>
      </c>
      <c r="R89" s="11">
        <f>IFERROR('Input Data Shift A'!Q93*'Shift A Calculation'!$D89/3600,0)</f>
        <v>0</v>
      </c>
      <c r="S89" s="11">
        <f>IFERROR('Input Data Shift A'!R93*'Shift A Calculation'!$D89/3600,0)</f>
        <v>0</v>
      </c>
      <c r="T89" s="11">
        <f>IFERROR('Input Data Shift A'!S93*'Shift A Calculation'!$D89/3600,0)</f>
        <v>0</v>
      </c>
      <c r="U89" s="11">
        <f>IFERROR('Input Data Shift A'!T93*'Shift A Calculation'!$D89/3600,0)</f>
        <v>0</v>
      </c>
      <c r="V89" s="11">
        <f>IFERROR('Input Data Shift A'!U93*'Shift A Calculation'!$D89/3600,0)</f>
        <v>0</v>
      </c>
      <c r="W89" s="11">
        <f>IFERROR('Input Data Shift A'!V93*'Shift A Calculation'!$D89/3600,0)</f>
        <v>0</v>
      </c>
      <c r="X89" s="11">
        <f>IFERROR('Input Data Shift A'!W93*'Shift A Calculation'!$D89/3600,0)</f>
        <v>0</v>
      </c>
      <c r="Y89" s="11">
        <f>IFERROR('Input Data Shift A'!X93*'Shift A Calculation'!$D89/3600,0)</f>
        <v>0</v>
      </c>
      <c r="Z89" s="11">
        <f>IFERROR('Input Data Shift A'!Y93*'Shift A Calculation'!$D89/3600,0)</f>
        <v>0</v>
      </c>
      <c r="AA89" s="11">
        <f>IFERROR('Input Data Shift A'!Z93*'Shift A Calculation'!$D89/3600,0)</f>
        <v>0</v>
      </c>
      <c r="AB89" s="11">
        <f>IFERROR('Input Data Shift A'!AA93*'Shift A Calculation'!$D89/3600,0)</f>
        <v>0</v>
      </c>
      <c r="AC89" s="11">
        <f>IFERROR('Input Data Shift A'!AB93*'Shift A Calculation'!$D89/3600,0)</f>
        <v>0</v>
      </c>
      <c r="AD89" s="11">
        <f>IFERROR('Input Data Shift A'!AC93*'Shift A Calculation'!$D89/3600,0)</f>
        <v>0</v>
      </c>
      <c r="AE89" s="11">
        <f>IFERROR('Input Data Shift A'!AD93*'Shift A Calculation'!$D89/3600,0)</f>
        <v>0</v>
      </c>
      <c r="AF89" s="11">
        <f>IFERROR('Input Data Shift A'!AE93*'Shift A Calculation'!$D89/3600,0)</f>
        <v>0</v>
      </c>
      <c r="AG89" s="11">
        <f>IFERROR('Input Data Shift A'!AF93*'Shift A Calculation'!$D89/3600,0)</f>
        <v>0</v>
      </c>
      <c r="AH89" s="11">
        <f>IFERROR('Input Data Shift A'!AG93*'Shift A Calculation'!$D89/3600,0)</f>
        <v>0</v>
      </c>
      <c r="AI89" s="11">
        <f>IFERROR('Input Data Shift A'!AH93*'Shift A Calculation'!$D89/3600,0)</f>
        <v>0</v>
      </c>
      <c r="AJ89" s="11">
        <f t="shared" si="2"/>
        <v>0</v>
      </c>
    </row>
    <row r="90" spans="2:36">
      <c r="B90" s="8">
        <v>88</v>
      </c>
      <c r="C90" s="9" t="str">
        <f>+Kousu!B98</f>
        <v>AE262100-7870</v>
      </c>
      <c r="D90" s="10">
        <f>+Kousu!S98</f>
        <v>15.340909090909092</v>
      </c>
      <c r="E90" s="11">
        <f>IFERROR('Input Data Shift A'!D94*'Shift A Calculation'!$D90/3600,0)</f>
        <v>0</v>
      </c>
      <c r="F90" s="11">
        <f>IFERROR('Input Data Shift A'!E94*'Shift A Calculation'!$D90/3600,0)</f>
        <v>0</v>
      </c>
      <c r="G90" s="11">
        <f>IFERROR('Input Data Shift A'!F94*'Shift A Calculation'!$D90/3600,0)</f>
        <v>0</v>
      </c>
      <c r="H90" s="11">
        <f>IFERROR('Input Data Shift A'!G94*'Shift A Calculation'!$D90/3600,0)</f>
        <v>0</v>
      </c>
      <c r="I90" s="11">
        <f>IFERROR('Input Data Shift A'!H94*'Shift A Calculation'!$D90/3600,0)</f>
        <v>0</v>
      </c>
      <c r="J90" s="11">
        <f>IFERROR('Input Data Shift A'!I94*'Shift A Calculation'!$D90/3600,0)</f>
        <v>0</v>
      </c>
      <c r="K90" s="11">
        <f>IFERROR('Input Data Shift A'!J94*'Shift A Calculation'!$D90/3600,0)</f>
        <v>0</v>
      </c>
      <c r="L90" s="11">
        <f>IFERROR('Input Data Shift A'!K94*'Shift A Calculation'!$D90/3600,0)</f>
        <v>0</v>
      </c>
      <c r="M90" s="11">
        <f>IFERROR('Input Data Shift A'!L94*'Shift A Calculation'!$D90/3600,0)</f>
        <v>0</v>
      </c>
      <c r="N90" s="11">
        <f>IFERROR('Input Data Shift A'!M94*'Shift A Calculation'!$D90/3600,0)</f>
        <v>0</v>
      </c>
      <c r="O90" s="11">
        <f>IFERROR('Input Data Shift A'!N94*'Shift A Calculation'!$D90/3600,0)</f>
        <v>0</v>
      </c>
      <c r="P90" s="11">
        <f>IFERROR('Input Data Shift A'!O94*'Shift A Calculation'!$D90/3600,0)</f>
        <v>0</v>
      </c>
      <c r="Q90" s="11">
        <f>IFERROR('Input Data Shift A'!P94*'Shift A Calculation'!$D90/3600,0)</f>
        <v>0</v>
      </c>
      <c r="R90" s="11">
        <f>IFERROR('Input Data Shift A'!Q94*'Shift A Calculation'!$D90/3600,0)</f>
        <v>0</v>
      </c>
      <c r="S90" s="11">
        <f>IFERROR('Input Data Shift A'!R94*'Shift A Calculation'!$D90/3600,0)</f>
        <v>0</v>
      </c>
      <c r="T90" s="11">
        <f>IFERROR('Input Data Shift A'!S94*'Shift A Calculation'!$D90/3600,0)</f>
        <v>0</v>
      </c>
      <c r="U90" s="11">
        <f>IFERROR('Input Data Shift A'!T94*'Shift A Calculation'!$D90/3600,0)</f>
        <v>0</v>
      </c>
      <c r="V90" s="11">
        <f>IFERROR('Input Data Shift A'!U94*'Shift A Calculation'!$D90/3600,0)</f>
        <v>0</v>
      </c>
      <c r="W90" s="11">
        <f>IFERROR('Input Data Shift A'!V94*'Shift A Calculation'!$D90/3600,0)</f>
        <v>0</v>
      </c>
      <c r="X90" s="11">
        <f>IFERROR('Input Data Shift A'!W94*'Shift A Calculation'!$D90/3600,0)</f>
        <v>0</v>
      </c>
      <c r="Y90" s="11">
        <f>IFERROR('Input Data Shift A'!X94*'Shift A Calculation'!$D90/3600,0)</f>
        <v>0</v>
      </c>
      <c r="Z90" s="11">
        <f>IFERROR('Input Data Shift A'!Y94*'Shift A Calculation'!$D90/3600,0)</f>
        <v>0</v>
      </c>
      <c r="AA90" s="11">
        <f>IFERROR('Input Data Shift A'!Z94*'Shift A Calculation'!$D90/3600,0)</f>
        <v>0</v>
      </c>
      <c r="AB90" s="11">
        <f>IFERROR('Input Data Shift A'!AA94*'Shift A Calculation'!$D90/3600,0)</f>
        <v>0</v>
      </c>
      <c r="AC90" s="11">
        <f>IFERROR('Input Data Shift A'!AB94*'Shift A Calculation'!$D90/3600,0)</f>
        <v>0</v>
      </c>
      <c r="AD90" s="11">
        <f>IFERROR('Input Data Shift A'!AC94*'Shift A Calculation'!$D90/3600,0)</f>
        <v>0</v>
      </c>
      <c r="AE90" s="11">
        <f>IFERROR('Input Data Shift A'!AD94*'Shift A Calculation'!$D90/3600,0)</f>
        <v>0</v>
      </c>
      <c r="AF90" s="11">
        <f>IFERROR('Input Data Shift A'!AE94*'Shift A Calculation'!$D90/3600,0)</f>
        <v>0</v>
      </c>
      <c r="AG90" s="11">
        <f>IFERROR('Input Data Shift A'!AF94*'Shift A Calculation'!$D90/3600,0)</f>
        <v>0</v>
      </c>
      <c r="AH90" s="11">
        <f>IFERROR('Input Data Shift A'!AG94*'Shift A Calculation'!$D90/3600,0)</f>
        <v>0</v>
      </c>
      <c r="AI90" s="11">
        <f>IFERROR('Input Data Shift A'!AH94*'Shift A Calculation'!$D90/3600,0)</f>
        <v>0</v>
      </c>
      <c r="AJ90" s="11">
        <f t="shared" si="2"/>
        <v>0</v>
      </c>
    </row>
    <row r="91" spans="2:36">
      <c r="B91" s="8">
        <v>89</v>
      </c>
      <c r="C91" s="9" t="str">
        <f>+Kousu!B99</f>
        <v>AE262100-78706G</v>
      </c>
      <c r="D91" s="10">
        <f>+Kousu!S99</f>
        <v>15.340909090909092</v>
      </c>
      <c r="E91" s="11">
        <f>IFERROR('Input Data Shift A'!D95*'Shift A Calculation'!$D91/3600,0)</f>
        <v>0</v>
      </c>
      <c r="F91" s="11">
        <f>IFERROR('Input Data Shift A'!E95*'Shift A Calculation'!$D91/3600,0)</f>
        <v>0</v>
      </c>
      <c r="G91" s="11">
        <f>IFERROR('Input Data Shift A'!F95*'Shift A Calculation'!$D91/3600,0)</f>
        <v>0</v>
      </c>
      <c r="H91" s="11">
        <f>IFERROR('Input Data Shift A'!G95*'Shift A Calculation'!$D91/3600,0)</f>
        <v>0</v>
      </c>
      <c r="I91" s="11">
        <f>IFERROR('Input Data Shift A'!H95*'Shift A Calculation'!$D91/3600,0)</f>
        <v>0</v>
      </c>
      <c r="J91" s="11">
        <f>IFERROR('Input Data Shift A'!I95*'Shift A Calculation'!$D91/3600,0)</f>
        <v>0</v>
      </c>
      <c r="K91" s="11">
        <f>IFERROR('Input Data Shift A'!J95*'Shift A Calculation'!$D91/3600,0)</f>
        <v>0</v>
      </c>
      <c r="L91" s="11">
        <f>IFERROR('Input Data Shift A'!K95*'Shift A Calculation'!$D91/3600,0)</f>
        <v>0</v>
      </c>
      <c r="M91" s="11">
        <f>IFERROR('Input Data Shift A'!L95*'Shift A Calculation'!$D91/3600,0)</f>
        <v>0</v>
      </c>
      <c r="N91" s="11">
        <f>IFERROR('Input Data Shift A'!M95*'Shift A Calculation'!$D91/3600,0)</f>
        <v>0</v>
      </c>
      <c r="O91" s="11">
        <f>IFERROR('Input Data Shift A'!N95*'Shift A Calculation'!$D91/3600,0)</f>
        <v>0</v>
      </c>
      <c r="P91" s="11">
        <f>IFERROR('Input Data Shift A'!O95*'Shift A Calculation'!$D91/3600,0)</f>
        <v>0</v>
      </c>
      <c r="Q91" s="11">
        <f>IFERROR('Input Data Shift A'!P95*'Shift A Calculation'!$D91/3600,0)</f>
        <v>0</v>
      </c>
      <c r="R91" s="11">
        <f>IFERROR('Input Data Shift A'!Q95*'Shift A Calculation'!$D91/3600,0)</f>
        <v>0</v>
      </c>
      <c r="S91" s="11">
        <f>IFERROR('Input Data Shift A'!R95*'Shift A Calculation'!$D91/3600,0)</f>
        <v>0</v>
      </c>
      <c r="T91" s="11">
        <f>IFERROR('Input Data Shift A'!S95*'Shift A Calculation'!$D91/3600,0)</f>
        <v>0</v>
      </c>
      <c r="U91" s="11">
        <f>IFERROR('Input Data Shift A'!T95*'Shift A Calculation'!$D91/3600,0)</f>
        <v>0</v>
      </c>
      <c r="V91" s="11">
        <f>IFERROR('Input Data Shift A'!U95*'Shift A Calculation'!$D91/3600,0)</f>
        <v>0</v>
      </c>
      <c r="W91" s="11">
        <f>IFERROR('Input Data Shift A'!V95*'Shift A Calculation'!$D91/3600,0)</f>
        <v>0</v>
      </c>
      <c r="X91" s="11">
        <f>IFERROR('Input Data Shift A'!W95*'Shift A Calculation'!$D91/3600,0)</f>
        <v>0</v>
      </c>
      <c r="Y91" s="11">
        <f>IFERROR('Input Data Shift A'!X95*'Shift A Calculation'!$D91/3600,0)</f>
        <v>0</v>
      </c>
      <c r="Z91" s="11">
        <f>IFERROR('Input Data Shift A'!Y95*'Shift A Calculation'!$D91/3600,0)</f>
        <v>0</v>
      </c>
      <c r="AA91" s="11">
        <f>IFERROR('Input Data Shift A'!Z95*'Shift A Calculation'!$D91/3600,0)</f>
        <v>0</v>
      </c>
      <c r="AB91" s="11">
        <f>IFERROR('Input Data Shift A'!AA95*'Shift A Calculation'!$D91/3600,0)</f>
        <v>0</v>
      </c>
      <c r="AC91" s="11">
        <f>IFERROR('Input Data Shift A'!AB95*'Shift A Calculation'!$D91/3600,0)</f>
        <v>0</v>
      </c>
      <c r="AD91" s="11">
        <f>IFERROR('Input Data Shift A'!AC95*'Shift A Calculation'!$D91/3600,0)</f>
        <v>0</v>
      </c>
      <c r="AE91" s="11">
        <f>IFERROR('Input Data Shift A'!AD95*'Shift A Calculation'!$D91/3600,0)</f>
        <v>0</v>
      </c>
      <c r="AF91" s="11">
        <f>IFERROR('Input Data Shift A'!AE95*'Shift A Calculation'!$D91/3600,0)</f>
        <v>0</v>
      </c>
      <c r="AG91" s="11">
        <f>IFERROR('Input Data Shift A'!AF95*'Shift A Calculation'!$D91/3600,0)</f>
        <v>0</v>
      </c>
      <c r="AH91" s="11">
        <f>IFERROR('Input Data Shift A'!AG95*'Shift A Calculation'!$D91/3600,0)</f>
        <v>0</v>
      </c>
      <c r="AI91" s="11">
        <f>IFERROR('Input Data Shift A'!AH95*'Shift A Calculation'!$D91/3600,0)</f>
        <v>0</v>
      </c>
      <c r="AJ91" s="11">
        <f t="shared" si="2"/>
        <v>0</v>
      </c>
    </row>
    <row r="92" spans="2:36">
      <c r="B92" s="8">
        <v>90</v>
      </c>
      <c r="C92" s="9" t="str">
        <f>+Kousu!B100</f>
        <v>AE262100-7880</v>
      </c>
      <c r="D92" s="10">
        <f>+Kousu!S100</f>
        <v>15.340909090909092</v>
      </c>
      <c r="E92" s="11">
        <f>IFERROR('Input Data Shift A'!D96*'Shift A Calculation'!$D92/3600,0)</f>
        <v>0</v>
      </c>
      <c r="F92" s="11">
        <f>IFERROR('Input Data Shift A'!E96*'Shift A Calculation'!$D92/3600,0)</f>
        <v>0</v>
      </c>
      <c r="G92" s="11">
        <f>IFERROR('Input Data Shift A'!F96*'Shift A Calculation'!$D92/3600,0)</f>
        <v>0</v>
      </c>
      <c r="H92" s="11">
        <f>IFERROR('Input Data Shift A'!G96*'Shift A Calculation'!$D92/3600,0)</f>
        <v>0</v>
      </c>
      <c r="I92" s="11">
        <f>IFERROR('Input Data Shift A'!H96*'Shift A Calculation'!$D92/3600,0)</f>
        <v>0</v>
      </c>
      <c r="J92" s="11">
        <f>IFERROR('Input Data Shift A'!I96*'Shift A Calculation'!$D92/3600,0)</f>
        <v>0</v>
      </c>
      <c r="K92" s="11">
        <f>IFERROR('Input Data Shift A'!J96*'Shift A Calculation'!$D92/3600,0)</f>
        <v>0</v>
      </c>
      <c r="L92" s="11">
        <f>IFERROR('Input Data Shift A'!K96*'Shift A Calculation'!$D92/3600,0)</f>
        <v>0</v>
      </c>
      <c r="M92" s="11">
        <f>IFERROR('Input Data Shift A'!L96*'Shift A Calculation'!$D92/3600,0)</f>
        <v>0</v>
      </c>
      <c r="N92" s="11">
        <f>IFERROR('Input Data Shift A'!M96*'Shift A Calculation'!$D92/3600,0)</f>
        <v>0</v>
      </c>
      <c r="O92" s="11">
        <f>IFERROR('Input Data Shift A'!N96*'Shift A Calculation'!$D92/3600,0)</f>
        <v>0</v>
      </c>
      <c r="P92" s="11">
        <f>IFERROR('Input Data Shift A'!O96*'Shift A Calculation'!$D92/3600,0)</f>
        <v>0</v>
      </c>
      <c r="Q92" s="11">
        <f>IFERROR('Input Data Shift A'!P96*'Shift A Calculation'!$D92/3600,0)</f>
        <v>0</v>
      </c>
      <c r="R92" s="11">
        <f>IFERROR('Input Data Shift A'!Q96*'Shift A Calculation'!$D92/3600,0)</f>
        <v>0</v>
      </c>
      <c r="S92" s="11">
        <f>IFERROR('Input Data Shift A'!R96*'Shift A Calculation'!$D92/3600,0)</f>
        <v>0</v>
      </c>
      <c r="T92" s="11">
        <f>IFERROR('Input Data Shift A'!S96*'Shift A Calculation'!$D92/3600,0)</f>
        <v>0</v>
      </c>
      <c r="U92" s="11">
        <f>IFERROR('Input Data Shift A'!T96*'Shift A Calculation'!$D92/3600,0)</f>
        <v>0</v>
      </c>
      <c r="V92" s="11">
        <f>IFERROR('Input Data Shift A'!U96*'Shift A Calculation'!$D92/3600,0)</f>
        <v>0</v>
      </c>
      <c r="W92" s="11">
        <f>IFERROR('Input Data Shift A'!V96*'Shift A Calculation'!$D92/3600,0)</f>
        <v>0</v>
      </c>
      <c r="X92" s="11">
        <f>IFERROR('Input Data Shift A'!W96*'Shift A Calculation'!$D92/3600,0)</f>
        <v>0</v>
      </c>
      <c r="Y92" s="11">
        <f>IFERROR('Input Data Shift A'!X96*'Shift A Calculation'!$D92/3600,0)</f>
        <v>0</v>
      </c>
      <c r="Z92" s="11">
        <f>IFERROR('Input Data Shift A'!Y96*'Shift A Calculation'!$D92/3600,0)</f>
        <v>0</v>
      </c>
      <c r="AA92" s="11">
        <f>IFERROR('Input Data Shift A'!Z96*'Shift A Calculation'!$D92/3600,0)</f>
        <v>0</v>
      </c>
      <c r="AB92" s="11">
        <f>IFERROR('Input Data Shift A'!AA96*'Shift A Calculation'!$D92/3600,0)</f>
        <v>0</v>
      </c>
      <c r="AC92" s="11">
        <f>IFERROR('Input Data Shift A'!AB96*'Shift A Calculation'!$D92/3600,0)</f>
        <v>0</v>
      </c>
      <c r="AD92" s="11">
        <f>IFERROR('Input Data Shift A'!AC96*'Shift A Calculation'!$D92/3600,0)</f>
        <v>0</v>
      </c>
      <c r="AE92" s="11">
        <f>IFERROR('Input Data Shift A'!AD96*'Shift A Calculation'!$D92/3600,0)</f>
        <v>0</v>
      </c>
      <c r="AF92" s="11">
        <f>IFERROR('Input Data Shift A'!AE96*'Shift A Calculation'!$D92/3600,0)</f>
        <v>0</v>
      </c>
      <c r="AG92" s="11">
        <f>IFERROR('Input Data Shift A'!AF96*'Shift A Calculation'!$D92/3600,0)</f>
        <v>0</v>
      </c>
      <c r="AH92" s="11">
        <f>IFERROR('Input Data Shift A'!AG96*'Shift A Calculation'!$D92/3600,0)</f>
        <v>0</v>
      </c>
      <c r="AI92" s="11">
        <f>IFERROR('Input Data Shift A'!AH96*'Shift A Calculation'!$D92/3600,0)</f>
        <v>0</v>
      </c>
      <c r="AJ92" s="11">
        <f t="shared" si="2"/>
        <v>0</v>
      </c>
    </row>
    <row r="93" spans="2:36">
      <c r="B93" s="8">
        <v>91</v>
      </c>
      <c r="C93" s="9" t="str">
        <f>+Kousu!B101</f>
        <v>AE262100-78806G</v>
      </c>
      <c r="D93" s="10">
        <f>+Kousu!S101</f>
        <v>15.340909090909092</v>
      </c>
      <c r="E93" s="11">
        <f>IFERROR('Input Data Shift A'!D97*'Shift A Calculation'!$D93/3600,0)</f>
        <v>0</v>
      </c>
      <c r="F93" s="11">
        <f>IFERROR('Input Data Shift A'!E97*'Shift A Calculation'!$D93/3600,0)</f>
        <v>0</v>
      </c>
      <c r="G93" s="11">
        <f>IFERROR('Input Data Shift A'!F97*'Shift A Calculation'!$D93/3600,0)</f>
        <v>0</v>
      </c>
      <c r="H93" s="11">
        <f>IFERROR('Input Data Shift A'!G97*'Shift A Calculation'!$D93/3600,0)</f>
        <v>0</v>
      </c>
      <c r="I93" s="11">
        <f>IFERROR('Input Data Shift A'!H97*'Shift A Calculation'!$D93/3600,0)</f>
        <v>0</v>
      </c>
      <c r="J93" s="11">
        <f>IFERROR('Input Data Shift A'!I97*'Shift A Calculation'!$D93/3600,0)</f>
        <v>0</v>
      </c>
      <c r="K93" s="11">
        <f>IFERROR('Input Data Shift A'!J97*'Shift A Calculation'!$D93/3600,0)</f>
        <v>0</v>
      </c>
      <c r="L93" s="11">
        <f>IFERROR('Input Data Shift A'!K97*'Shift A Calculation'!$D93/3600,0)</f>
        <v>0</v>
      </c>
      <c r="M93" s="11">
        <f>IFERROR('Input Data Shift A'!L97*'Shift A Calculation'!$D93/3600,0)</f>
        <v>0</v>
      </c>
      <c r="N93" s="11">
        <f>IFERROR('Input Data Shift A'!M97*'Shift A Calculation'!$D93/3600,0)</f>
        <v>0</v>
      </c>
      <c r="O93" s="11">
        <f>IFERROR('Input Data Shift A'!N97*'Shift A Calculation'!$D93/3600,0)</f>
        <v>2.5738636363636367</v>
      </c>
      <c r="P93" s="11">
        <f>IFERROR('Input Data Shift A'!O97*'Shift A Calculation'!$D93/3600,0)</f>
        <v>6.1363636363636367</v>
      </c>
      <c r="Q93" s="11">
        <f>IFERROR('Input Data Shift A'!P97*'Shift A Calculation'!$D93/3600,0)</f>
        <v>0</v>
      </c>
      <c r="R93" s="11">
        <f>IFERROR('Input Data Shift A'!Q97*'Shift A Calculation'!$D93/3600,0)</f>
        <v>0</v>
      </c>
      <c r="S93" s="11">
        <f>IFERROR('Input Data Shift A'!R97*'Shift A Calculation'!$D93/3600,0)</f>
        <v>0</v>
      </c>
      <c r="T93" s="11">
        <f>IFERROR('Input Data Shift A'!S97*'Shift A Calculation'!$D93/3600,0)</f>
        <v>0</v>
      </c>
      <c r="U93" s="11">
        <f>IFERROR('Input Data Shift A'!T97*'Shift A Calculation'!$D93/3600,0)</f>
        <v>0</v>
      </c>
      <c r="V93" s="11">
        <f>IFERROR('Input Data Shift A'!U97*'Shift A Calculation'!$D93/3600,0)</f>
        <v>0</v>
      </c>
      <c r="W93" s="11">
        <f>IFERROR('Input Data Shift A'!V97*'Shift A Calculation'!$D93/3600,0)</f>
        <v>0</v>
      </c>
      <c r="X93" s="11">
        <f>IFERROR('Input Data Shift A'!W97*'Shift A Calculation'!$D93/3600,0)</f>
        <v>0</v>
      </c>
      <c r="Y93" s="11">
        <f>IFERROR('Input Data Shift A'!X97*'Shift A Calculation'!$D93/3600,0)</f>
        <v>0</v>
      </c>
      <c r="Z93" s="11">
        <f>IFERROR('Input Data Shift A'!Y97*'Shift A Calculation'!$D93/3600,0)</f>
        <v>0</v>
      </c>
      <c r="AA93" s="11">
        <f>IFERROR('Input Data Shift A'!Z97*'Shift A Calculation'!$D93/3600,0)</f>
        <v>0</v>
      </c>
      <c r="AB93" s="11">
        <f>IFERROR('Input Data Shift A'!AA97*'Shift A Calculation'!$D93/3600,0)</f>
        <v>0</v>
      </c>
      <c r="AC93" s="11">
        <f>IFERROR('Input Data Shift A'!AB97*'Shift A Calculation'!$D93/3600,0)</f>
        <v>0</v>
      </c>
      <c r="AD93" s="11">
        <f>IFERROR('Input Data Shift A'!AC97*'Shift A Calculation'!$D93/3600,0)</f>
        <v>0</v>
      </c>
      <c r="AE93" s="11">
        <f>IFERROR('Input Data Shift A'!AD97*'Shift A Calculation'!$D93/3600,0)</f>
        <v>0</v>
      </c>
      <c r="AF93" s="11">
        <f>IFERROR('Input Data Shift A'!AE97*'Shift A Calculation'!$D93/3600,0)</f>
        <v>0</v>
      </c>
      <c r="AG93" s="11">
        <f>IFERROR('Input Data Shift A'!AF97*'Shift A Calculation'!$D93/3600,0)</f>
        <v>0</v>
      </c>
      <c r="AH93" s="11">
        <f>IFERROR('Input Data Shift A'!AG97*'Shift A Calculation'!$D93/3600,0)</f>
        <v>0</v>
      </c>
      <c r="AI93" s="11">
        <f>IFERROR('Input Data Shift A'!AH97*'Shift A Calculation'!$D93/3600,0)</f>
        <v>0</v>
      </c>
      <c r="AJ93" s="11">
        <f t="shared" si="2"/>
        <v>8.7102272727272734</v>
      </c>
    </row>
    <row r="94" spans="2:36">
      <c r="B94" s="8">
        <v>92</v>
      </c>
      <c r="C94" s="9" t="str">
        <f>+Kousu!B102</f>
        <v>AE262100-7890</v>
      </c>
      <c r="D94" s="10">
        <f>+Kousu!S102</f>
        <v>15.340909090909092</v>
      </c>
      <c r="E94" s="11">
        <f>IFERROR('Input Data Shift A'!D98*'Shift A Calculation'!$D94/3600,0)</f>
        <v>0</v>
      </c>
      <c r="F94" s="11">
        <f>IFERROR('Input Data Shift A'!E98*'Shift A Calculation'!$D94/3600,0)</f>
        <v>0</v>
      </c>
      <c r="G94" s="11">
        <f>IFERROR('Input Data Shift A'!F98*'Shift A Calculation'!$D94/3600,0)</f>
        <v>0</v>
      </c>
      <c r="H94" s="11">
        <f>IFERROR('Input Data Shift A'!G98*'Shift A Calculation'!$D94/3600,0)</f>
        <v>0</v>
      </c>
      <c r="I94" s="11">
        <f>IFERROR('Input Data Shift A'!H98*'Shift A Calculation'!$D94/3600,0)</f>
        <v>0</v>
      </c>
      <c r="J94" s="11">
        <f>IFERROR('Input Data Shift A'!I98*'Shift A Calculation'!$D94/3600,0)</f>
        <v>0</v>
      </c>
      <c r="K94" s="11">
        <f>IFERROR('Input Data Shift A'!J98*'Shift A Calculation'!$D94/3600,0)</f>
        <v>0</v>
      </c>
      <c r="L94" s="11">
        <f>IFERROR('Input Data Shift A'!K98*'Shift A Calculation'!$D94/3600,0)</f>
        <v>0</v>
      </c>
      <c r="M94" s="11">
        <f>IFERROR('Input Data Shift A'!L98*'Shift A Calculation'!$D94/3600,0)</f>
        <v>0</v>
      </c>
      <c r="N94" s="11">
        <f>IFERROR('Input Data Shift A'!M98*'Shift A Calculation'!$D94/3600,0)</f>
        <v>0</v>
      </c>
      <c r="O94" s="11">
        <f>IFERROR('Input Data Shift A'!N98*'Shift A Calculation'!$D94/3600,0)</f>
        <v>0</v>
      </c>
      <c r="P94" s="11">
        <f>IFERROR('Input Data Shift A'!O98*'Shift A Calculation'!$D94/3600,0)</f>
        <v>0</v>
      </c>
      <c r="Q94" s="11">
        <f>IFERROR('Input Data Shift A'!P98*'Shift A Calculation'!$D94/3600,0)</f>
        <v>0</v>
      </c>
      <c r="R94" s="11">
        <f>IFERROR('Input Data Shift A'!Q98*'Shift A Calculation'!$D94/3600,0)</f>
        <v>0</v>
      </c>
      <c r="S94" s="11">
        <f>IFERROR('Input Data Shift A'!R98*'Shift A Calculation'!$D94/3600,0)</f>
        <v>0</v>
      </c>
      <c r="T94" s="11">
        <f>IFERROR('Input Data Shift A'!S98*'Shift A Calculation'!$D94/3600,0)</f>
        <v>0</v>
      </c>
      <c r="U94" s="11">
        <f>IFERROR('Input Data Shift A'!T98*'Shift A Calculation'!$D94/3600,0)</f>
        <v>0</v>
      </c>
      <c r="V94" s="11">
        <f>IFERROR('Input Data Shift A'!U98*'Shift A Calculation'!$D94/3600,0)</f>
        <v>0</v>
      </c>
      <c r="W94" s="11">
        <f>IFERROR('Input Data Shift A'!V98*'Shift A Calculation'!$D94/3600,0)</f>
        <v>0</v>
      </c>
      <c r="X94" s="11">
        <f>IFERROR('Input Data Shift A'!W98*'Shift A Calculation'!$D94/3600,0)</f>
        <v>0</v>
      </c>
      <c r="Y94" s="11">
        <f>IFERROR('Input Data Shift A'!X98*'Shift A Calculation'!$D94/3600,0)</f>
        <v>0</v>
      </c>
      <c r="Z94" s="11">
        <f>IFERROR('Input Data Shift A'!Y98*'Shift A Calculation'!$D94/3600,0)</f>
        <v>0</v>
      </c>
      <c r="AA94" s="11">
        <f>IFERROR('Input Data Shift A'!Z98*'Shift A Calculation'!$D94/3600,0)</f>
        <v>0</v>
      </c>
      <c r="AB94" s="11">
        <f>IFERROR('Input Data Shift A'!AA98*'Shift A Calculation'!$D94/3600,0)</f>
        <v>0</v>
      </c>
      <c r="AC94" s="11">
        <f>IFERROR('Input Data Shift A'!AB98*'Shift A Calculation'!$D94/3600,0)</f>
        <v>0</v>
      </c>
      <c r="AD94" s="11">
        <f>IFERROR('Input Data Shift A'!AC98*'Shift A Calculation'!$D94/3600,0)</f>
        <v>0</v>
      </c>
      <c r="AE94" s="11">
        <f>IFERROR('Input Data Shift A'!AD98*'Shift A Calculation'!$D94/3600,0)</f>
        <v>0</v>
      </c>
      <c r="AF94" s="11">
        <f>IFERROR('Input Data Shift A'!AE98*'Shift A Calculation'!$D94/3600,0)</f>
        <v>0</v>
      </c>
      <c r="AG94" s="11">
        <f>IFERROR('Input Data Shift A'!AF98*'Shift A Calculation'!$D94/3600,0)</f>
        <v>0</v>
      </c>
      <c r="AH94" s="11">
        <f>IFERROR('Input Data Shift A'!AG98*'Shift A Calculation'!$D94/3600,0)</f>
        <v>0</v>
      </c>
      <c r="AI94" s="11">
        <f>IFERROR('Input Data Shift A'!AH98*'Shift A Calculation'!$D94/3600,0)</f>
        <v>0</v>
      </c>
      <c r="AJ94" s="11">
        <f t="shared" si="2"/>
        <v>0</v>
      </c>
    </row>
    <row r="95" spans="2:36">
      <c r="B95" s="8">
        <v>93</v>
      </c>
      <c r="C95" s="9" t="str">
        <f>+Kousu!B103</f>
        <v>AE262100-78906G</v>
      </c>
      <c r="D95" s="10">
        <f>+Kousu!S103</f>
        <v>15.340909090909092</v>
      </c>
      <c r="E95" s="11">
        <f>IFERROR('Input Data Shift A'!D99*'Shift A Calculation'!$D95/3600,0)</f>
        <v>0</v>
      </c>
      <c r="F95" s="11">
        <f>IFERROR('Input Data Shift A'!E99*'Shift A Calculation'!$D95/3600,0)</f>
        <v>0</v>
      </c>
      <c r="G95" s="11">
        <f>IFERROR('Input Data Shift A'!F99*'Shift A Calculation'!$D95/3600,0)</f>
        <v>0</v>
      </c>
      <c r="H95" s="11">
        <f>IFERROR('Input Data Shift A'!G99*'Shift A Calculation'!$D95/3600,0)</f>
        <v>0</v>
      </c>
      <c r="I95" s="11">
        <f>IFERROR('Input Data Shift A'!H99*'Shift A Calculation'!$D95/3600,0)</f>
        <v>0</v>
      </c>
      <c r="J95" s="11">
        <f>IFERROR('Input Data Shift A'!I99*'Shift A Calculation'!$D95/3600,0)</f>
        <v>0</v>
      </c>
      <c r="K95" s="11">
        <f>IFERROR('Input Data Shift A'!J99*'Shift A Calculation'!$D95/3600,0)</f>
        <v>0</v>
      </c>
      <c r="L95" s="11">
        <f>IFERROR('Input Data Shift A'!K99*'Shift A Calculation'!$D95/3600,0)</f>
        <v>0</v>
      </c>
      <c r="M95" s="11">
        <f>IFERROR('Input Data Shift A'!L99*'Shift A Calculation'!$D95/3600,0)</f>
        <v>0</v>
      </c>
      <c r="N95" s="11">
        <f>IFERROR('Input Data Shift A'!M99*'Shift A Calculation'!$D95/3600,0)</f>
        <v>0</v>
      </c>
      <c r="O95" s="11">
        <f>IFERROR('Input Data Shift A'!N99*'Shift A Calculation'!$D95/3600,0)</f>
        <v>2.578125</v>
      </c>
      <c r="P95" s="11">
        <f>IFERROR('Input Data Shift A'!O99*'Shift A Calculation'!$D95/3600,0)</f>
        <v>2.578125</v>
      </c>
      <c r="Q95" s="11">
        <f>IFERROR('Input Data Shift A'!P99*'Shift A Calculation'!$D95/3600,0)</f>
        <v>0</v>
      </c>
      <c r="R95" s="11">
        <f>IFERROR('Input Data Shift A'!Q99*'Shift A Calculation'!$D95/3600,0)</f>
        <v>0</v>
      </c>
      <c r="S95" s="11">
        <f>IFERROR('Input Data Shift A'!R99*'Shift A Calculation'!$D95/3600,0)</f>
        <v>0</v>
      </c>
      <c r="T95" s="11">
        <f>IFERROR('Input Data Shift A'!S99*'Shift A Calculation'!$D95/3600,0)</f>
        <v>0</v>
      </c>
      <c r="U95" s="11">
        <f>IFERROR('Input Data Shift A'!T99*'Shift A Calculation'!$D95/3600,0)</f>
        <v>0</v>
      </c>
      <c r="V95" s="11">
        <f>IFERROR('Input Data Shift A'!U99*'Shift A Calculation'!$D95/3600,0)</f>
        <v>0</v>
      </c>
      <c r="W95" s="11">
        <f>IFERROR('Input Data Shift A'!V99*'Shift A Calculation'!$D95/3600,0)</f>
        <v>0</v>
      </c>
      <c r="X95" s="11">
        <f>IFERROR('Input Data Shift A'!W99*'Shift A Calculation'!$D95/3600,0)</f>
        <v>0</v>
      </c>
      <c r="Y95" s="11">
        <f>IFERROR('Input Data Shift A'!X99*'Shift A Calculation'!$D95/3600,0)</f>
        <v>0</v>
      </c>
      <c r="Z95" s="11">
        <f>IFERROR('Input Data Shift A'!Y99*'Shift A Calculation'!$D95/3600,0)</f>
        <v>0</v>
      </c>
      <c r="AA95" s="11">
        <f>IFERROR('Input Data Shift A'!Z99*'Shift A Calculation'!$D95/3600,0)</f>
        <v>0</v>
      </c>
      <c r="AB95" s="11">
        <f>IFERROR('Input Data Shift A'!AA99*'Shift A Calculation'!$D95/3600,0)</f>
        <v>0</v>
      </c>
      <c r="AC95" s="11">
        <f>IFERROR('Input Data Shift A'!AB99*'Shift A Calculation'!$D95/3600,0)</f>
        <v>0</v>
      </c>
      <c r="AD95" s="11">
        <f>IFERROR('Input Data Shift A'!AC99*'Shift A Calculation'!$D95/3600,0)</f>
        <v>0</v>
      </c>
      <c r="AE95" s="11">
        <f>IFERROR('Input Data Shift A'!AD99*'Shift A Calculation'!$D95/3600,0)</f>
        <v>0</v>
      </c>
      <c r="AF95" s="11">
        <f>IFERROR('Input Data Shift A'!AE99*'Shift A Calculation'!$D95/3600,0)</f>
        <v>0</v>
      </c>
      <c r="AG95" s="11">
        <f>IFERROR('Input Data Shift A'!AF99*'Shift A Calculation'!$D95/3600,0)</f>
        <v>0</v>
      </c>
      <c r="AH95" s="11">
        <f>IFERROR('Input Data Shift A'!AG99*'Shift A Calculation'!$D95/3600,0)</f>
        <v>0</v>
      </c>
      <c r="AI95" s="11">
        <f>IFERROR('Input Data Shift A'!AH99*'Shift A Calculation'!$D95/3600,0)</f>
        <v>0</v>
      </c>
      <c r="AJ95" s="11">
        <f t="shared" ref="AJ95:AJ126" si="3">+SUM(E95:AI95)</f>
        <v>5.15625</v>
      </c>
    </row>
    <row r="96" spans="2:36">
      <c r="B96" s="8">
        <v>94</v>
      </c>
      <c r="C96" s="9" t="str">
        <f>+Kousu!B104</f>
        <v>AE262100-67518R</v>
      </c>
      <c r="D96" s="10">
        <f>+Kousu!S104</f>
        <v>15.340909090909092</v>
      </c>
      <c r="E96" s="11">
        <f>IFERROR('Input Data Shift A'!D100*'Shift A Calculation'!$D96/3600,0)</f>
        <v>0</v>
      </c>
      <c r="F96" s="11">
        <f>IFERROR('Input Data Shift A'!E100*'Shift A Calculation'!$D96/3600,0)</f>
        <v>0</v>
      </c>
      <c r="G96" s="11">
        <f>IFERROR('Input Data Shift A'!F100*'Shift A Calculation'!$D96/3600,0)</f>
        <v>0</v>
      </c>
      <c r="H96" s="11">
        <f>IFERROR('Input Data Shift A'!G100*'Shift A Calculation'!$D96/3600,0)</f>
        <v>0</v>
      </c>
      <c r="I96" s="11">
        <f>IFERROR('Input Data Shift A'!H100*'Shift A Calculation'!$D96/3600,0)</f>
        <v>0</v>
      </c>
      <c r="J96" s="11">
        <f>IFERROR('Input Data Shift A'!I100*'Shift A Calculation'!$D96/3600,0)</f>
        <v>0</v>
      </c>
      <c r="K96" s="11">
        <f>IFERROR('Input Data Shift A'!J100*'Shift A Calculation'!$D96/3600,0)</f>
        <v>0</v>
      </c>
      <c r="L96" s="11">
        <f>IFERROR('Input Data Shift A'!K100*'Shift A Calculation'!$D96/3600,0)</f>
        <v>0</v>
      </c>
      <c r="M96" s="11">
        <f>IFERROR('Input Data Shift A'!L100*'Shift A Calculation'!$D96/3600,0)</f>
        <v>0</v>
      </c>
      <c r="N96" s="11">
        <f>IFERROR('Input Data Shift A'!M100*'Shift A Calculation'!$D96/3600,0)</f>
        <v>0</v>
      </c>
      <c r="O96" s="11">
        <f>IFERROR('Input Data Shift A'!N100*'Shift A Calculation'!$D96/3600,0)</f>
        <v>0</v>
      </c>
      <c r="P96" s="11">
        <f>IFERROR('Input Data Shift A'!O100*'Shift A Calculation'!$D96/3600,0)</f>
        <v>0</v>
      </c>
      <c r="Q96" s="11">
        <f>IFERROR('Input Data Shift A'!P100*'Shift A Calculation'!$D96/3600,0)</f>
        <v>0</v>
      </c>
      <c r="R96" s="11">
        <f>IFERROR('Input Data Shift A'!Q100*'Shift A Calculation'!$D96/3600,0)</f>
        <v>0</v>
      </c>
      <c r="S96" s="11">
        <f>IFERROR('Input Data Shift A'!R100*'Shift A Calculation'!$D96/3600,0)</f>
        <v>0</v>
      </c>
      <c r="T96" s="11">
        <f>IFERROR('Input Data Shift A'!S100*'Shift A Calculation'!$D96/3600,0)</f>
        <v>0</v>
      </c>
      <c r="U96" s="11">
        <f>IFERROR('Input Data Shift A'!T100*'Shift A Calculation'!$D96/3600,0)</f>
        <v>0</v>
      </c>
      <c r="V96" s="11">
        <f>IFERROR('Input Data Shift A'!U100*'Shift A Calculation'!$D96/3600,0)</f>
        <v>0</v>
      </c>
      <c r="W96" s="11">
        <f>IFERROR('Input Data Shift A'!V100*'Shift A Calculation'!$D96/3600,0)</f>
        <v>0</v>
      </c>
      <c r="X96" s="11">
        <f>IFERROR('Input Data Shift A'!W100*'Shift A Calculation'!$D96/3600,0)</f>
        <v>0</v>
      </c>
      <c r="Y96" s="11">
        <f>IFERROR('Input Data Shift A'!X100*'Shift A Calculation'!$D96/3600,0)</f>
        <v>0</v>
      </c>
      <c r="Z96" s="11">
        <f>IFERROR('Input Data Shift A'!Y100*'Shift A Calculation'!$D96/3600,0)</f>
        <v>0</v>
      </c>
      <c r="AA96" s="11">
        <f>IFERROR('Input Data Shift A'!Z100*'Shift A Calculation'!$D96/3600,0)</f>
        <v>0</v>
      </c>
      <c r="AB96" s="11">
        <f>IFERROR('Input Data Shift A'!AA100*'Shift A Calculation'!$D96/3600,0)</f>
        <v>0</v>
      </c>
      <c r="AC96" s="11">
        <f>IFERROR('Input Data Shift A'!AB100*'Shift A Calculation'!$D96/3600,0)</f>
        <v>0</v>
      </c>
      <c r="AD96" s="11">
        <f>IFERROR('Input Data Shift A'!AC100*'Shift A Calculation'!$D96/3600,0)</f>
        <v>0</v>
      </c>
      <c r="AE96" s="11">
        <f>IFERROR('Input Data Shift A'!AD100*'Shift A Calculation'!$D96/3600,0)</f>
        <v>0</v>
      </c>
      <c r="AF96" s="11">
        <f>IFERROR('Input Data Shift A'!AE100*'Shift A Calculation'!$D96/3600,0)</f>
        <v>0</v>
      </c>
      <c r="AG96" s="11">
        <f>IFERROR('Input Data Shift A'!AF100*'Shift A Calculation'!$D96/3600,0)</f>
        <v>0</v>
      </c>
      <c r="AH96" s="11">
        <f>IFERROR('Input Data Shift A'!AG100*'Shift A Calculation'!$D96/3600,0)</f>
        <v>0</v>
      </c>
      <c r="AI96" s="11">
        <f>IFERROR('Input Data Shift A'!AH100*'Shift A Calculation'!$D96/3600,0)</f>
        <v>0</v>
      </c>
      <c r="AJ96" s="11">
        <f t="shared" si="3"/>
        <v>0</v>
      </c>
    </row>
    <row r="97" spans="2:36">
      <c r="B97" s="8">
        <v>95</v>
      </c>
      <c r="C97" s="9" t="str">
        <f>+Kousu!B105</f>
        <v>AE262100-67618R</v>
      </c>
      <c r="D97" s="10">
        <f>+Kousu!S105</f>
        <v>15.340909090909092</v>
      </c>
      <c r="E97" s="11">
        <f>IFERROR('Input Data Shift A'!D101*'Shift A Calculation'!$D97/3600,0)</f>
        <v>0</v>
      </c>
      <c r="F97" s="11">
        <f>IFERROR('Input Data Shift A'!E101*'Shift A Calculation'!$D97/3600,0)</f>
        <v>0</v>
      </c>
      <c r="G97" s="11">
        <f>IFERROR('Input Data Shift A'!F101*'Shift A Calculation'!$D97/3600,0)</f>
        <v>0</v>
      </c>
      <c r="H97" s="11">
        <f>IFERROR('Input Data Shift A'!G101*'Shift A Calculation'!$D97/3600,0)</f>
        <v>0</v>
      </c>
      <c r="I97" s="11">
        <f>IFERROR('Input Data Shift A'!H101*'Shift A Calculation'!$D97/3600,0)</f>
        <v>0</v>
      </c>
      <c r="J97" s="11">
        <f>IFERROR('Input Data Shift A'!I101*'Shift A Calculation'!$D97/3600,0)</f>
        <v>0</v>
      </c>
      <c r="K97" s="11">
        <f>IFERROR('Input Data Shift A'!J101*'Shift A Calculation'!$D97/3600,0)</f>
        <v>0</v>
      </c>
      <c r="L97" s="11">
        <f>IFERROR('Input Data Shift A'!K101*'Shift A Calculation'!$D97/3600,0)</f>
        <v>0</v>
      </c>
      <c r="M97" s="11">
        <f>IFERROR('Input Data Shift A'!L101*'Shift A Calculation'!$D97/3600,0)</f>
        <v>0</v>
      </c>
      <c r="N97" s="11">
        <f>IFERROR('Input Data Shift A'!M101*'Shift A Calculation'!$D97/3600,0)</f>
        <v>0</v>
      </c>
      <c r="O97" s="11">
        <f>IFERROR('Input Data Shift A'!N101*'Shift A Calculation'!$D97/3600,0)</f>
        <v>0</v>
      </c>
      <c r="P97" s="11">
        <f>IFERROR('Input Data Shift A'!O101*'Shift A Calculation'!$D97/3600,0)</f>
        <v>0</v>
      </c>
      <c r="Q97" s="11">
        <f>IFERROR('Input Data Shift A'!P101*'Shift A Calculation'!$D97/3600,0)</f>
        <v>0</v>
      </c>
      <c r="R97" s="11">
        <f>IFERROR('Input Data Shift A'!Q101*'Shift A Calculation'!$D97/3600,0)</f>
        <v>0</v>
      </c>
      <c r="S97" s="11">
        <f>IFERROR('Input Data Shift A'!R101*'Shift A Calculation'!$D97/3600,0)</f>
        <v>0</v>
      </c>
      <c r="T97" s="11">
        <f>IFERROR('Input Data Shift A'!S101*'Shift A Calculation'!$D97/3600,0)</f>
        <v>0</v>
      </c>
      <c r="U97" s="11">
        <f>IFERROR('Input Data Shift A'!T101*'Shift A Calculation'!$D97/3600,0)</f>
        <v>0</v>
      </c>
      <c r="V97" s="11">
        <f>IFERROR('Input Data Shift A'!U101*'Shift A Calculation'!$D97/3600,0)</f>
        <v>0</v>
      </c>
      <c r="W97" s="11">
        <f>IFERROR('Input Data Shift A'!V101*'Shift A Calculation'!$D97/3600,0)</f>
        <v>0</v>
      </c>
      <c r="X97" s="11">
        <f>IFERROR('Input Data Shift A'!W101*'Shift A Calculation'!$D97/3600,0)</f>
        <v>0</v>
      </c>
      <c r="Y97" s="11">
        <f>IFERROR('Input Data Shift A'!X101*'Shift A Calculation'!$D97/3600,0)</f>
        <v>0</v>
      </c>
      <c r="Z97" s="11">
        <f>IFERROR('Input Data Shift A'!Y101*'Shift A Calculation'!$D97/3600,0)</f>
        <v>0</v>
      </c>
      <c r="AA97" s="11">
        <f>IFERROR('Input Data Shift A'!Z101*'Shift A Calculation'!$D97/3600,0)</f>
        <v>0</v>
      </c>
      <c r="AB97" s="11">
        <f>IFERROR('Input Data Shift A'!AA101*'Shift A Calculation'!$D97/3600,0)</f>
        <v>0</v>
      </c>
      <c r="AC97" s="11">
        <f>IFERROR('Input Data Shift A'!AB101*'Shift A Calculation'!$D97/3600,0)</f>
        <v>0</v>
      </c>
      <c r="AD97" s="11">
        <f>IFERROR('Input Data Shift A'!AC101*'Shift A Calculation'!$D97/3600,0)</f>
        <v>0</v>
      </c>
      <c r="AE97" s="11">
        <f>IFERROR('Input Data Shift A'!AD101*'Shift A Calculation'!$D97/3600,0)</f>
        <v>0</v>
      </c>
      <c r="AF97" s="11">
        <f>IFERROR('Input Data Shift A'!AE101*'Shift A Calculation'!$D97/3600,0)</f>
        <v>0</v>
      </c>
      <c r="AG97" s="11">
        <f>IFERROR('Input Data Shift A'!AF101*'Shift A Calculation'!$D97/3600,0)</f>
        <v>0</v>
      </c>
      <c r="AH97" s="11">
        <f>IFERROR('Input Data Shift A'!AG101*'Shift A Calculation'!$D97/3600,0)</f>
        <v>0</v>
      </c>
      <c r="AI97" s="11">
        <f>IFERROR('Input Data Shift A'!AH101*'Shift A Calculation'!$D97/3600,0)</f>
        <v>0</v>
      </c>
      <c r="AJ97" s="11">
        <f t="shared" si="3"/>
        <v>0</v>
      </c>
    </row>
    <row r="98" spans="2:36">
      <c r="B98" s="8">
        <v>96</v>
      </c>
      <c r="C98" s="9">
        <f>+Kousu!B106</f>
        <v>0</v>
      </c>
      <c r="D98" s="10" t="e">
        <f>+Kousu!S106</f>
        <v>#VALUE!</v>
      </c>
      <c r="E98" s="11">
        <f>IFERROR('Input Data Shift A'!D102*'Shift A Calculation'!$D98/3600,0)</f>
        <v>0</v>
      </c>
      <c r="F98" s="11">
        <f>IFERROR('Input Data Shift A'!E102*'Shift A Calculation'!$D98/3600,0)</f>
        <v>0</v>
      </c>
      <c r="G98" s="11">
        <f>IFERROR('Input Data Shift A'!F102*'Shift A Calculation'!$D98/3600,0)</f>
        <v>0</v>
      </c>
      <c r="H98" s="11">
        <f>IFERROR('Input Data Shift A'!G102*'Shift A Calculation'!$D98/3600,0)</f>
        <v>0</v>
      </c>
      <c r="I98" s="11">
        <f>IFERROR('Input Data Shift A'!H102*'Shift A Calculation'!$D98/3600,0)</f>
        <v>0</v>
      </c>
      <c r="J98" s="11">
        <f>IFERROR('Input Data Shift A'!I102*'Shift A Calculation'!$D98/3600,0)</f>
        <v>0</v>
      </c>
      <c r="K98" s="11">
        <f>IFERROR('Input Data Shift A'!J102*'Shift A Calculation'!$D98/3600,0)</f>
        <v>0</v>
      </c>
      <c r="L98" s="11">
        <f>IFERROR('Input Data Shift A'!K102*'Shift A Calculation'!$D98/3600,0)</f>
        <v>0</v>
      </c>
      <c r="M98" s="11">
        <f>IFERROR('Input Data Shift A'!L102*'Shift A Calculation'!$D98/3600,0)</f>
        <v>0</v>
      </c>
      <c r="N98" s="11">
        <f>IFERROR('Input Data Shift A'!M102*'Shift A Calculation'!$D98/3600,0)</f>
        <v>0</v>
      </c>
      <c r="O98" s="11">
        <f>IFERROR('Input Data Shift A'!N102*'Shift A Calculation'!$D98/3600,0)</f>
        <v>0</v>
      </c>
      <c r="P98" s="11">
        <f>IFERROR('Input Data Shift A'!O102*'Shift A Calculation'!$D98/3600,0)</f>
        <v>0</v>
      </c>
      <c r="Q98" s="11">
        <f>IFERROR('Input Data Shift A'!P102*'Shift A Calculation'!$D98/3600,0)</f>
        <v>0</v>
      </c>
      <c r="R98" s="11">
        <f>IFERROR('Input Data Shift A'!Q102*'Shift A Calculation'!$D98/3600,0)</f>
        <v>0</v>
      </c>
      <c r="S98" s="11">
        <f>IFERROR('Input Data Shift A'!R102*'Shift A Calculation'!$D98/3600,0)</f>
        <v>0</v>
      </c>
      <c r="T98" s="11">
        <f>IFERROR('Input Data Shift A'!S102*'Shift A Calculation'!$D98/3600,0)</f>
        <v>0</v>
      </c>
      <c r="U98" s="11">
        <f>IFERROR('Input Data Shift A'!T102*'Shift A Calculation'!$D98/3600,0)</f>
        <v>0</v>
      </c>
      <c r="V98" s="11">
        <f>IFERROR('Input Data Shift A'!U102*'Shift A Calculation'!$D98/3600,0)</f>
        <v>0</v>
      </c>
      <c r="W98" s="11">
        <f>IFERROR('Input Data Shift A'!V102*'Shift A Calculation'!$D98/3600,0)</f>
        <v>0</v>
      </c>
      <c r="X98" s="11">
        <f>IFERROR('Input Data Shift A'!W102*'Shift A Calculation'!$D98/3600,0)</f>
        <v>0</v>
      </c>
      <c r="Y98" s="11">
        <f>IFERROR('Input Data Shift A'!X102*'Shift A Calculation'!$D98/3600,0)</f>
        <v>0</v>
      </c>
      <c r="Z98" s="11">
        <f>IFERROR('Input Data Shift A'!Y102*'Shift A Calculation'!$D98/3600,0)</f>
        <v>0</v>
      </c>
      <c r="AA98" s="11">
        <f>IFERROR('Input Data Shift A'!Z102*'Shift A Calculation'!$D98/3600,0)</f>
        <v>0</v>
      </c>
      <c r="AB98" s="11">
        <f>IFERROR('Input Data Shift A'!AA102*'Shift A Calculation'!$D98/3600,0)</f>
        <v>0</v>
      </c>
      <c r="AC98" s="11">
        <f>IFERROR('Input Data Shift A'!AB102*'Shift A Calculation'!$D98/3600,0)</f>
        <v>0</v>
      </c>
      <c r="AD98" s="11">
        <f>IFERROR('Input Data Shift A'!AC102*'Shift A Calculation'!$D98/3600,0)</f>
        <v>0</v>
      </c>
      <c r="AE98" s="11">
        <f>IFERROR('Input Data Shift A'!AD102*'Shift A Calculation'!$D98/3600,0)</f>
        <v>0</v>
      </c>
      <c r="AF98" s="11">
        <f>IFERROR('Input Data Shift A'!AE102*'Shift A Calculation'!$D98/3600,0)</f>
        <v>0</v>
      </c>
      <c r="AG98" s="11">
        <f>IFERROR('Input Data Shift A'!AF102*'Shift A Calculation'!$D98/3600,0)</f>
        <v>0</v>
      </c>
      <c r="AH98" s="11">
        <f>IFERROR('Input Data Shift A'!AG102*'Shift A Calculation'!$D98/3600,0)</f>
        <v>0</v>
      </c>
      <c r="AI98" s="11">
        <f>IFERROR('Input Data Shift A'!AH102*'Shift A Calculation'!$D98/3600,0)</f>
        <v>0</v>
      </c>
      <c r="AJ98" s="11">
        <f t="shared" si="3"/>
        <v>0</v>
      </c>
    </row>
    <row r="99" spans="2:36">
      <c r="B99" s="8">
        <v>97</v>
      </c>
      <c r="C99" s="9">
        <f>+Kousu!B107</f>
        <v>0</v>
      </c>
      <c r="D99" s="10" t="e">
        <f>+Kousu!S107</f>
        <v>#VALUE!</v>
      </c>
      <c r="E99" s="11">
        <f>IFERROR('Input Data Shift A'!D103*'Shift A Calculation'!$D99/3600,0)</f>
        <v>0</v>
      </c>
      <c r="F99" s="11">
        <f>IFERROR('Input Data Shift A'!E103*'Shift A Calculation'!$D99/3600,0)</f>
        <v>0</v>
      </c>
      <c r="G99" s="11">
        <f>IFERROR('Input Data Shift A'!F103*'Shift A Calculation'!$D99/3600,0)</f>
        <v>0</v>
      </c>
      <c r="H99" s="11">
        <f>IFERROR('Input Data Shift A'!G103*'Shift A Calculation'!$D99/3600,0)</f>
        <v>0</v>
      </c>
      <c r="I99" s="11">
        <f>IFERROR('Input Data Shift A'!H103*'Shift A Calculation'!$D99/3600,0)</f>
        <v>0</v>
      </c>
      <c r="J99" s="11">
        <f>IFERROR('Input Data Shift A'!I103*'Shift A Calculation'!$D99/3600,0)</f>
        <v>0</v>
      </c>
      <c r="K99" s="11">
        <f>IFERROR('Input Data Shift A'!J103*'Shift A Calculation'!$D99/3600,0)</f>
        <v>0</v>
      </c>
      <c r="L99" s="11">
        <f>IFERROR('Input Data Shift A'!K103*'Shift A Calculation'!$D99/3600,0)</f>
        <v>0</v>
      </c>
      <c r="M99" s="11">
        <f>IFERROR('Input Data Shift A'!L103*'Shift A Calculation'!$D99/3600,0)</f>
        <v>0</v>
      </c>
      <c r="N99" s="11">
        <f>IFERROR('Input Data Shift A'!M103*'Shift A Calculation'!$D99/3600,0)</f>
        <v>0</v>
      </c>
      <c r="O99" s="11">
        <f>IFERROR('Input Data Shift A'!N103*'Shift A Calculation'!$D99/3600,0)</f>
        <v>0</v>
      </c>
      <c r="P99" s="11">
        <f>IFERROR('Input Data Shift A'!O103*'Shift A Calculation'!$D99/3600,0)</f>
        <v>0</v>
      </c>
      <c r="Q99" s="11">
        <f>IFERROR('Input Data Shift A'!P103*'Shift A Calculation'!$D99/3600,0)</f>
        <v>0</v>
      </c>
      <c r="R99" s="11">
        <f>IFERROR('Input Data Shift A'!Q103*'Shift A Calculation'!$D99/3600,0)</f>
        <v>0</v>
      </c>
      <c r="S99" s="11">
        <f>IFERROR('Input Data Shift A'!R103*'Shift A Calculation'!$D99/3600,0)</f>
        <v>0</v>
      </c>
      <c r="T99" s="11">
        <f>IFERROR('Input Data Shift A'!S103*'Shift A Calculation'!$D99/3600,0)</f>
        <v>0</v>
      </c>
      <c r="U99" s="11">
        <f>IFERROR('Input Data Shift A'!T103*'Shift A Calculation'!$D99/3600,0)</f>
        <v>0</v>
      </c>
      <c r="V99" s="11">
        <f>IFERROR('Input Data Shift A'!U103*'Shift A Calculation'!$D99/3600,0)</f>
        <v>0</v>
      </c>
      <c r="W99" s="11">
        <f>IFERROR('Input Data Shift A'!V103*'Shift A Calculation'!$D99/3600,0)</f>
        <v>0</v>
      </c>
      <c r="X99" s="11">
        <f>IFERROR('Input Data Shift A'!W103*'Shift A Calculation'!$D99/3600,0)</f>
        <v>0</v>
      </c>
      <c r="Y99" s="11">
        <f>IFERROR('Input Data Shift A'!X103*'Shift A Calculation'!$D99/3600,0)</f>
        <v>0</v>
      </c>
      <c r="Z99" s="11">
        <f>IFERROR('Input Data Shift A'!Y103*'Shift A Calculation'!$D99/3600,0)</f>
        <v>0</v>
      </c>
      <c r="AA99" s="11">
        <f>IFERROR('Input Data Shift A'!Z103*'Shift A Calculation'!$D99/3600,0)</f>
        <v>0</v>
      </c>
      <c r="AB99" s="11">
        <f>IFERROR('Input Data Shift A'!AA103*'Shift A Calculation'!$D99/3600,0)</f>
        <v>0</v>
      </c>
      <c r="AC99" s="11">
        <f>IFERROR('Input Data Shift A'!AB103*'Shift A Calculation'!$D99/3600,0)</f>
        <v>0</v>
      </c>
      <c r="AD99" s="11">
        <f>IFERROR('Input Data Shift A'!AC103*'Shift A Calculation'!$D99/3600,0)</f>
        <v>0</v>
      </c>
      <c r="AE99" s="11">
        <f>IFERROR('Input Data Shift A'!AD103*'Shift A Calculation'!$D99/3600,0)</f>
        <v>0</v>
      </c>
      <c r="AF99" s="11">
        <f>IFERROR('Input Data Shift A'!AE103*'Shift A Calculation'!$D99/3600,0)</f>
        <v>0</v>
      </c>
      <c r="AG99" s="11">
        <f>IFERROR('Input Data Shift A'!AF103*'Shift A Calculation'!$D99/3600,0)</f>
        <v>0</v>
      </c>
      <c r="AH99" s="11">
        <f>IFERROR('Input Data Shift A'!AG103*'Shift A Calculation'!$D99/3600,0)</f>
        <v>0</v>
      </c>
      <c r="AI99" s="11">
        <f>IFERROR('Input Data Shift A'!AH103*'Shift A Calculation'!$D99/3600,0)</f>
        <v>0</v>
      </c>
      <c r="AJ99" s="11">
        <f t="shared" si="3"/>
        <v>0</v>
      </c>
    </row>
    <row r="100" spans="2:36">
      <c r="B100" s="8">
        <v>98</v>
      </c>
      <c r="C100" s="9">
        <f>+Kousu!B108</f>
        <v>0</v>
      </c>
      <c r="D100" s="10" t="e">
        <f>+Kousu!S108</f>
        <v>#VALUE!</v>
      </c>
      <c r="E100" s="11">
        <f>IFERROR('Input Data Shift A'!D104*'Shift A Calculation'!$D100/3600,0)</f>
        <v>0</v>
      </c>
      <c r="F100" s="11">
        <f>IFERROR('Input Data Shift A'!E104*'Shift A Calculation'!$D100/3600,0)</f>
        <v>0</v>
      </c>
      <c r="G100" s="11">
        <f>IFERROR('Input Data Shift A'!F104*'Shift A Calculation'!$D100/3600,0)</f>
        <v>0</v>
      </c>
      <c r="H100" s="11">
        <f>IFERROR('Input Data Shift A'!G104*'Shift A Calculation'!$D100/3600,0)</f>
        <v>0</v>
      </c>
      <c r="I100" s="11">
        <f>IFERROR('Input Data Shift A'!H104*'Shift A Calculation'!$D100/3600,0)</f>
        <v>0</v>
      </c>
      <c r="J100" s="11">
        <f>IFERROR('Input Data Shift A'!I104*'Shift A Calculation'!$D100/3600,0)</f>
        <v>0</v>
      </c>
      <c r="K100" s="11">
        <f>IFERROR('Input Data Shift A'!J104*'Shift A Calculation'!$D100/3600,0)</f>
        <v>0</v>
      </c>
      <c r="L100" s="11">
        <f>IFERROR('Input Data Shift A'!K104*'Shift A Calculation'!$D100/3600,0)</f>
        <v>0</v>
      </c>
      <c r="M100" s="11">
        <f>IFERROR('Input Data Shift A'!L104*'Shift A Calculation'!$D100/3600,0)</f>
        <v>0</v>
      </c>
      <c r="N100" s="11">
        <f>IFERROR('Input Data Shift A'!M104*'Shift A Calculation'!$D100/3600,0)</f>
        <v>0</v>
      </c>
      <c r="O100" s="11">
        <f>IFERROR('Input Data Shift A'!N104*'Shift A Calculation'!$D100/3600,0)</f>
        <v>0</v>
      </c>
      <c r="P100" s="11">
        <f>IFERROR('Input Data Shift A'!O104*'Shift A Calculation'!$D100/3600,0)</f>
        <v>0</v>
      </c>
      <c r="Q100" s="11">
        <f>IFERROR('Input Data Shift A'!P104*'Shift A Calculation'!$D100/3600,0)</f>
        <v>0</v>
      </c>
      <c r="R100" s="11">
        <f>IFERROR('Input Data Shift A'!Q104*'Shift A Calculation'!$D100/3600,0)</f>
        <v>0</v>
      </c>
      <c r="S100" s="11">
        <f>IFERROR('Input Data Shift A'!R104*'Shift A Calculation'!$D100/3600,0)</f>
        <v>0</v>
      </c>
      <c r="T100" s="11">
        <f>IFERROR('Input Data Shift A'!S104*'Shift A Calculation'!$D100/3600,0)</f>
        <v>0</v>
      </c>
      <c r="U100" s="11">
        <f>IFERROR('Input Data Shift A'!T104*'Shift A Calculation'!$D100/3600,0)</f>
        <v>0</v>
      </c>
      <c r="V100" s="11">
        <f>IFERROR('Input Data Shift A'!U104*'Shift A Calculation'!$D100/3600,0)</f>
        <v>0</v>
      </c>
      <c r="W100" s="11">
        <f>IFERROR('Input Data Shift A'!V104*'Shift A Calculation'!$D100/3600,0)</f>
        <v>0</v>
      </c>
      <c r="X100" s="11">
        <f>IFERROR('Input Data Shift A'!W104*'Shift A Calculation'!$D100/3600,0)</f>
        <v>0</v>
      </c>
      <c r="Y100" s="11">
        <f>IFERROR('Input Data Shift A'!X104*'Shift A Calculation'!$D100/3600,0)</f>
        <v>0</v>
      </c>
      <c r="Z100" s="11">
        <f>IFERROR('Input Data Shift A'!Y104*'Shift A Calculation'!$D100/3600,0)</f>
        <v>0</v>
      </c>
      <c r="AA100" s="11">
        <f>IFERROR('Input Data Shift A'!Z104*'Shift A Calculation'!$D100/3600,0)</f>
        <v>0</v>
      </c>
      <c r="AB100" s="11">
        <f>IFERROR('Input Data Shift A'!AA104*'Shift A Calculation'!$D100/3600,0)</f>
        <v>0</v>
      </c>
      <c r="AC100" s="11">
        <f>IFERROR('Input Data Shift A'!AB104*'Shift A Calculation'!$D100/3600,0)</f>
        <v>0</v>
      </c>
      <c r="AD100" s="11">
        <f>IFERROR('Input Data Shift A'!AC104*'Shift A Calculation'!$D100/3600,0)</f>
        <v>0</v>
      </c>
      <c r="AE100" s="11">
        <f>IFERROR('Input Data Shift A'!AD104*'Shift A Calculation'!$D100/3600,0)</f>
        <v>0</v>
      </c>
      <c r="AF100" s="11">
        <f>IFERROR('Input Data Shift A'!AE104*'Shift A Calculation'!$D100/3600,0)</f>
        <v>0</v>
      </c>
      <c r="AG100" s="11">
        <f>IFERROR('Input Data Shift A'!AF104*'Shift A Calculation'!$D100/3600,0)</f>
        <v>0</v>
      </c>
      <c r="AH100" s="11">
        <f>IFERROR('Input Data Shift A'!AG104*'Shift A Calculation'!$D100/3600,0)</f>
        <v>0</v>
      </c>
      <c r="AI100" s="11">
        <f>IFERROR('Input Data Shift A'!AH104*'Shift A Calculation'!$D100/3600,0)</f>
        <v>0</v>
      </c>
      <c r="AJ100" s="11">
        <f t="shared" si="3"/>
        <v>0</v>
      </c>
    </row>
    <row r="101" spans="2:36">
      <c r="B101" s="8">
        <v>99</v>
      </c>
      <c r="C101" s="9">
        <f>+Kousu!B109</f>
        <v>0</v>
      </c>
      <c r="D101" s="10" t="e">
        <f>+Kousu!S109</f>
        <v>#VALUE!</v>
      </c>
      <c r="E101" s="11">
        <f>IFERROR('Input Data Shift A'!D105*'Shift A Calculation'!$D101/3600,0)</f>
        <v>0</v>
      </c>
      <c r="F101" s="11">
        <f>IFERROR('Input Data Shift A'!E105*'Shift A Calculation'!$D101/3600,0)</f>
        <v>0</v>
      </c>
      <c r="G101" s="11">
        <f>IFERROR('Input Data Shift A'!F105*'Shift A Calculation'!$D101/3600,0)</f>
        <v>0</v>
      </c>
      <c r="H101" s="11">
        <f>IFERROR('Input Data Shift A'!G105*'Shift A Calculation'!$D101/3600,0)</f>
        <v>0</v>
      </c>
      <c r="I101" s="11">
        <f>IFERROR('Input Data Shift A'!H105*'Shift A Calculation'!$D101/3600,0)</f>
        <v>0</v>
      </c>
      <c r="J101" s="11">
        <f>IFERROR('Input Data Shift A'!I105*'Shift A Calculation'!$D101/3600,0)</f>
        <v>0</v>
      </c>
      <c r="K101" s="11">
        <f>IFERROR('Input Data Shift A'!J105*'Shift A Calculation'!$D101/3600,0)</f>
        <v>0</v>
      </c>
      <c r="L101" s="11">
        <f>IFERROR('Input Data Shift A'!K105*'Shift A Calculation'!$D101/3600,0)</f>
        <v>0</v>
      </c>
      <c r="M101" s="11">
        <f>IFERROR('Input Data Shift A'!L105*'Shift A Calculation'!$D101/3600,0)</f>
        <v>0</v>
      </c>
      <c r="N101" s="11">
        <f>IFERROR('Input Data Shift A'!M105*'Shift A Calculation'!$D101/3600,0)</f>
        <v>0</v>
      </c>
      <c r="O101" s="11">
        <f>IFERROR('Input Data Shift A'!N105*'Shift A Calculation'!$D101/3600,0)</f>
        <v>0</v>
      </c>
      <c r="P101" s="11">
        <f>IFERROR('Input Data Shift A'!O105*'Shift A Calculation'!$D101/3600,0)</f>
        <v>0</v>
      </c>
      <c r="Q101" s="11">
        <f>IFERROR('Input Data Shift A'!P105*'Shift A Calculation'!$D101/3600,0)</f>
        <v>0</v>
      </c>
      <c r="R101" s="11">
        <f>IFERROR('Input Data Shift A'!Q105*'Shift A Calculation'!$D101/3600,0)</f>
        <v>0</v>
      </c>
      <c r="S101" s="11">
        <f>IFERROR('Input Data Shift A'!R105*'Shift A Calculation'!$D101/3600,0)</f>
        <v>0</v>
      </c>
      <c r="T101" s="11">
        <f>IFERROR('Input Data Shift A'!S105*'Shift A Calculation'!$D101/3600,0)</f>
        <v>0</v>
      </c>
      <c r="U101" s="11">
        <f>IFERROR('Input Data Shift A'!T105*'Shift A Calculation'!$D101/3600,0)</f>
        <v>0</v>
      </c>
      <c r="V101" s="11">
        <f>IFERROR('Input Data Shift A'!U105*'Shift A Calculation'!$D101/3600,0)</f>
        <v>0</v>
      </c>
      <c r="W101" s="11">
        <f>IFERROR('Input Data Shift A'!V105*'Shift A Calculation'!$D101/3600,0)</f>
        <v>0</v>
      </c>
      <c r="X101" s="11">
        <f>IFERROR('Input Data Shift A'!W105*'Shift A Calculation'!$D101/3600,0)</f>
        <v>0</v>
      </c>
      <c r="Y101" s="11">
        <f>IFERROR('Input Data Shift A'!X105*'Shift A Calculation'!$D101/3600,0)</f>
        <v>0</v>
      </c>
      <c r="Z101" s="11">
        <f>IFERROR('Input Data Shift A'!Y105*'Shift A Calculation'!$D101/3600,0)</f>
        <v>0</v>
      </c>
      <c r="AA101" s="11">
        <f>IFERROR('Input Data Shift A'!Z105*'Shift A Calculation'!$D101/3600,0)</f>
        <v>0</v>
      </c>
      <c r="AB101" s="11">
        <f>IFERROR('Input Data Shift A'!AA105*'Shift A Calculation'!$D101/3600,0)</f>
        <v>0</v>
      </c>
      <c r="AC101" s="11">
        <f>IFERROR('Input Data Shift A'!AB105*'Shift A Calculation'!$D101/3600,0)</f>
        <v>0</v>
      </c>
      <c r="AD101" s="11">
        <f>IFERROR('Input Data Shift A'!AC105*'Shift A Calculation'!$D101/3600,0)</f>
        <v>0</v>
      </c>
      <c r="AE101" s="11">
        <f>IFERROR('Input Data Shift A'!AD105*'Shift A Calculation'!$D101/3600,0)</f>
        <v>0</v>
      </c>
      <c r="AF101" s="11">
        <f>IFERROR('Input Data Shift A'!AE105*'Shift A Calculation'!$D101/3600,0)</f>
        <v>0</v>
      </c>
      <c r="AG101" s="11">
        <f>IFERROR('Input Data Shift A'!AF105*'Shift A Calculation'!$D101/3600,0)</f>
        <v>0</v>
      </c>
      <c r="AH101" s="11">
        <f>IFERROR('Input Data Shift A'!AG105*'Shift A Calculation'!$D101/3600,0)</f>
        <v>0</v>
      </c>
      <c r="AI101" s="11">
        <f>IFERROR('Input Data Shift A'!AH105*'Shift A Calculation'!$D101/3600,0)</f>
        <v>0</v>
      </c>
      <c r="AJ101" s="11">
        <f t="shared" si="3"/>
        <v>0</v>
      </c>
    </row>
    <row r="102" spans="2:36">
      <c r="B102" s="8">
        <v>100</v>
      </c>
      <c r="C102" s="9">
        <f>+Kousu!B110</f>
        <v>0</v>
      </c>
      <c r="D102" s="10" t="e">
        <f>+Kousu!S110</f>
        <v>#VALUE!</v>
      </c>
      <c r="E102" s="11">
        <f>IFERROR('Input Data Shift A'!D106*'Shift A Calculation'!$D102/3600,0)</f>
        <v>0</v>
      </c>
      <c r="F102" s="11">
        <f>IFERROR('Input Data Shift A'!E106*'Shift A Calculation'!$D102/3600,0)</f>
        <v>0</v>
      </c>
      <c r="G102" s="11">
        <f>IFERROR('Input Data Shift A'!F106*'Shift A Calculation'!$D102/3600,0)</f>
        <v>0</v>
      </c>
      <c r="H102" s="11">
        <f>IFERROR('Input Data Shift A'!G106*'Shift A Calculation'!$D102/3600,0)</f>
        <v>0</v>
      </c>
      <c r="I102" s="11">
        <f>IFERROR('Input Data Shift A'!H106*'Shift A Calculation'!$D102/3600,0)</f>
        <v>0</v>
      </c>
      <c r="J102" s="11">
        <f>IFERROR('Input Data Shift A'!I106*'Shift A Calculation'!$D102/3600,0)</f>
        <v>0</v>
      </c>
      <c r="K102" s="11">
        <f>IFERROR('Input Data Shift A'!J106*'Shift A Calculation'!$D102/3600,0)</f>
        <v>0</v>
      </c>
      <c r="L102" s="11">
        <f>IFERROR('Input Data Shift A'!K106*'Shift A Calculation'!$D102/3600,0)</f>
        <v>0</v>
      </c>
      <c r="M102" s="11">
        <f>IFERROR('Input Data Shift A'!L106*'Shift A Calculation'!$D102/3600,0)</f>
        <v>0</v>
      </c>
      <c r="N102" s="11">
        <f>IFERROR('Input Data Shift A'!M106*'Shift A Calculation'!$D102/3600,0)</f>
        <v>0</v>
      </c>
      <c r="O102" s="11">
        <f>IFERROR('Input Data Shift A'!N106*'Shift A Calculation'!$D102/3600,0)</f>
        <v>0</v>
      </c>
      <c r="P102" s="11">
        <f>IFERROR('Input Data Shift A'!O106*'Shift A Calculation'!$D102/3600,0)</f>
        <v>0</v>
      </c>
      <c r="Q102" s="11">
        <f>IFERROR('Input Data Shift A'!P106*'Shift A Calculation'!$D102/3600,0)</f>
        <v>0</v>
      </c>
      <c r="R102" s="11">
        <f>IFERROR('Input Data Shift A'!Q106*'Shift A Calculation'!$D102/3600,0)</f>
        <v>0</v>
      </c>
      <c r="S102" s="11">
        <f>IFERROR('Input Data Shift A'!R106*'Shift A Calculation'!$D102/3600,0)</f>
        <v>0</v>
      </c>
      <c r="T102" s="11">
        <f>IFERROR('Input Data Shift A'!S106*'Shift A Calculation'!$D102/3600,0)</f>
        <v>0</v>
      </c>
      <c r="U102" s="11">
        <f>IFERROR('Input Data Shift A'!T106*'Shift A Calculation'!$D102/3600,0)</f>
        <v>0</v>
      </c>
      <c r="V102" s="11">
        <f>IFERROR('Input Data Shift A'!U106*'Shift A Calculation'!$D102/3600,0)</f>
        <v>0</v>
      </c>
      <c r="W102" s="11">
        <f>IFERROR('Input Data Shift A'!V106*'Shift A Calculation'!$D102/3600,0)</f>
        <v>0</v>
      </c>
      <c r="X102" s="11">
        <f>IFERROR('Input Data Shift A'!W106*'Shift A Calculation'!$D102/3600,0)</f>
        <v>0</v>
      </c>
      <c r="Y102" s="11">
        <f>IFERROR('Input Data Shift A'!X106*'Shift A Calculation'!$D102/3600,0)</f>
        <v>0</v>
      </c>
      <c r="Z102" s="11">
        <f>IFERROR('Input Data Shift A'!Y106*'Shift A Calculation'!$D102/3600,0)</f>
        <v>0</v>
      </c>
      <c r="AA102" s="11">
        <f>IFERROR('Input Data Shift A'!Z106*'Shift A Calculation'!$D102/3600,0)</f>
        <v>0</v>
      </c>
      <c r="AB102" s="11">
        <f>IFERROR('Input Data Shift A'!AA106*'Shift A Calculation'!$D102/3600,0)</f>
        <v>0</v>
      </c>
      <c r="AC102" s="11">
        <f>IFERROR('Input Data Shift A'!AB106*'Shift A Calculation'!$D102/3600,0)</f>
        <v>0</v>
      </c>
      <c r="AD102" s="11">
        <f>IFERROR('Input Data Shift A'!AC106*'Shift A Calculation'!$D102/3600,0)</f>
        <v>0</v>
      </c>
      <c r="AE102" s="11">
        <f>IFERROR('Input Data Shift A'!AD106*'Shift A Calculation'!$D102/3600,0)</f>
        <v>0</v>
      </c>
      <c r="AF102" s="11">
        <f>IFERROR('Input Data Shift A'!AE106*'Shift A Calculation'!$D102/3600,0)</f>
        <v>0</v>
      </c>
      <c r="AG102" s="11">
        <f>IFERROR('Input Data Shift A'!AF106*'Shift A Calculation'!$D102/3600,0)</f>
        <v>0</v>
      </c>
      <c r="AH102" s="11">
        <f>IFERROR('Input Data Shift A'!AG106*'Shift A Calculation'!$D102/3600,0)</f>
        <v>0</v>
      </c>
      <c r="AI102" s="11">
        <f>IFERROR('Input Data Shift A'!AH106*'Shift A Calculation'!$D102/3600,0)</f>
        <v>0</v>
      </c>
      <c r="AJ102" s="11">
        <f t="shared" si="3"/>
        <v>0</v>
      </c>
    </row>
    <row r="103" spans="2:36">
      <c r="B103" s="8">
        <v>101</v>
      </c>
      <c r="C103" s="9">
        <f>+Kousu!B111</f>
        <v>0</v>
      </c>
      <c r="D103" s="10" t="e">
        <f>+Kousu!S111</f>
        <v>#VALUE!</v>
      </c>
      <c r="E103" s="11">
        <f>IFERROR('Input Data Shift A'!D107*'Shift A Calculation'!$D103/3600,0)</f>
        <v>0</v>
      </c>
      <c r="F103" s="11">
        <f>IFERROR('Input Data Shift A'!E107*'Shift A Calculation'!$D103/3600,0)</f>
        <v>0</v>
      </c>
      <c r="G103" s="11">
        <f>IFERROR('Input Data Shift A'!F107*'Shift A Calculation'!$D103/3600,0)</f>
        <v>0</v>
      </c>
      <c r="H103" s="11">
        <f>IFERROR('Input Data Shift A'!G107*'Shift A Calculation'!$D103/3600,0)</f>
        <v>0</v>
      </c>
      <c r="I103" s="11">
        <f>IFERROR('Input Data Shift A'!H107*'Shift A Calculation'!$D103/3600,0)</f>
        <v>0</v>
      </c>
      <c r="J103" s="11">
        <f>IFERROR('Input Data Shift A'!I107*'Shift A Calculation'!$D103/3600,0)</f>
        <v>0</v>
      </c>
      <c r="K103" s="11">
        <f>IFERROR('Input Data Shift A'!J107*'Shift A Calculation'!$D103/3600,0)</f>
        <v>0</v>
      </c>
      <c r="L103" s="11">
        <f>IFERROR('Input Data Shift A'!K107*'Shift A Calculation'!$D103/3600,0)</f>
        <v>0</v>
      </c>
      <c r="M103" s="11">
        <f>IFERROR('Input Data Shift A'!L107*'Shift A Calculation'!$D103/3600,0)</f>
        <v>0</v>
      </c>
      <c r="N103" s="11">
        <f>IFERROR('Input Data Shift A'!M107*'Shift A Calculation'!$D103/3600,0)</f>
        <v>0</v>
      </c>
      <c r="O103" s="11">
        <f>IFERROR('Input Data Shift A'!N107*'Shift A Calculation'!$D103/3600,0)</f>
        <v>0</v>
      </c>
      <c r="P103" s="11">
        <f>IFERROR('Input Data Shift A'!O107*'Shift A Calculation'!$D103/3600,0)</f>
        <v>0</v>
      </c>
      <c r="Q103" s="11">
        <f>IFERROR('Input Data Shift A'!P107*'Shift A Calculation'!$D103/3600,0)</f>
        <v>0</v>
      </c>
      <c r="R103" s="11">
        <f>IFERROR('Input Data Shift A'!Q107*'Shift A Calculation'!$D103/3600,0)</f>
        <v>0</v>
      </c>
      <c r="S103" s="11">
        <f>IFERROR('Input Data Shift A'!R107*'Shift A Calculation'!$D103/3600,0)</f>
        <v>0</v>
      </c>
      <c r="T103" s="11">
        <f>IFERROR('Input Data Shift A'!S107*'Shift A Calculation'!$D103/3600,0)</f>
        <v>0</v>
      </c>
      <c r="U103" s="11">
        <f>IFERROR('Input Data Shift A'!T107*'Shift A Calculation'!$D103/3600,0)</f>
        <v>0</v>
      </c>
      <c r="V103" s="11">
        <f>IFERROR('Input Data Shift A'!U107*'Shift A Calculation'!$D103/3600,0)</f>
        <v>0</v>
      </c>
      <c r="W103" s="11">
        <f>IFERROR('Input Data Shift A'!V107*'Shift A Calculation'!$D103/3600,0)</f>
        <v>0</v>
      </c>
      <c r="X103" s="11">
        <f>IFERROR('Input Data Shift A'!W107*'Shift A Calculation'!$D103/3600,0)</f>
        <v>0</v>
      </c>
      <c r="Y103" s="11">
        <f>IFERROR('Input Data Shift A'!X107*'Shift A Calculation'!$D103/3600,0)</f>
        <v>0</v>
      </c>
      <c r="Z103" s="11">
        <f>IFERROR('Input Data Shift A'!Y107*'Shift A Calculation'!$D103/3600,0)</f>
        <v>0</v>
      </c>
      <c r="AA103" s="11">
        <f>IFERROR('Input Data Shift A'!Z107*'Shift A Calculation'!$D103/3600,0)</f>
        <v>0</v>
      </c>
      <c r="AB103" s="11">
        <f>IFERROR('Input Data Shift A'!AA107*'Shift A Calculation'!$D103/3600,0)</f>
        <v>0</v>
      </c>
      <c r="AC103" s="11">
        <f>IFERROR('Input Data Shift A'!AB107*'Shift A Calculation'!$D103/3600,0)</f>
        <v>0</v>
      </c>
      <c r="AD103" s="11">
        <f>IFERROR('Input Data Shift A'!AC107*'Shift A Calculation'!$D103/3600,0)</f>
        <v>0</v>
      </c>
      <c r="AE103" s="11">
        <f>IFERROR('Input Data Shift A'!AD107*'Shift A Calculation'!$D103/3600,0)</f>
        <v>0</v>
      </c>
      <c r="AF103" s="11">
        <f>IFERROR('Input Data Shift A'!AE107*'Shift A Calculation'!$D103/3600,0)</f>
        <v>0</v>
      </c>
      <c r="AG103" s="11">
        <f>IFERROR('Input Data Shift A'!AF107*'Shift A Calculation'!$D103/3600,0)</f>
        <v>0</v>
      </c>
      <c r="AH103" s="11">
        <f>IFERROR('Input Data Shift A'!AG107*'Shift A Calculation'!$D103/3600,0)</f>
        <v>0</v>
      </c>
      <c r="AI103" s="11">
        <f>IFERROR('Input Data Shift A'!AH107*'Shift A Calculation'!$D103/3600,0)</f>
        <v>0</v>
      </c>
      <c r="AJ103" s="11">
        <f t="shared" si="3"/>
        <v>0</v>
      </c>
    </row>
    <row r="104" spans="2:36">
      <c r="B104" s="8">
        <v>102</v>
      </c>
      <c r="C104" s="9">
        <f>+Kousu!B112</f>
        <v>0</v>
      </c>
      <c r="D104" s="10" t="e">
        <f>+Kousu!S112</f>
        <v>#VALUE!</v>
      </c>
      <c r="E104" s="11">
        <f>IFERROR('Input Data Shift A'!D108*'Shift A Calculation'!$D104/3600,0)</f>
        <v>0</v>
      </c>
      <c r="F104" s="11">
        <f>IFERROR('Input Data Shift A'!E108*'Shift A Calculation'!$D104/3600,0)</f>
        <v>0</v>
      </c>
      <c r="G104" s="11">
        <f>IFERROR('Input Data Shift A'!F108*'Shift A Calculation'!$D104/3600,0)</f>
        <v>0</v>
      </c>
      <c r="H104" s="11">
        <f>IFERROR('Input Data Shift A'!G108*'Shift A Calculation'!$D104/3600,0)</f>
        <v>0</v>
      </c>
      <c r="I104" s="11">
        <f>IFERROR('Input Data Shift A'!H108*'Shift A Calculation'!$D104/3600,0)</f>
        <v>0</v>
      </c>
      <c r="J104" s="11">
        <f>IFERROR('Input Data Shift A'!I108*'Shift A Calculation'!$D104/3600,0)</f>
        <v>0</v>
      </c>
      <c r="K104" s="11">
        <f>IFERROR('Input Data Shift A'!J108*'Shift A Calculation'!$D104/3600,0)</f>
        <v>0</v>
      </c>
      <c r="L104" s="11">
        <f>IFERROR('Input Data Shift A'!K108*'Shift A Calculation'!$D104/3600,0)</f>
        <v>0</v>
      </c>
      <c r="M104" s="11">
        <f>IFERROR('Input Data Shift A'!L108*'Shift A Calculation'!$D104/3600,0)</f>
        <v>0</v>
      </c>
      <c r="N104" s="11">
        <f>IFERROR('Input Data Shift A'!M108*'Shift A Calculation'!$D104/3600,0)</f>
        <v>0</v>
      </c>
      <c r="O104" s="11">
        <f>IFERROR('Input Data Shift A'!N108*'Shift A Calculation'!$D104/3600,0)</f>
        <v>0</v>
      </c>
      <c r="P104" s="11">
        <f>IFERROR('Input Data Shift A'!O108*'Shift A Calculation'!$D104/3600,0)</f>
        <v>0</v>
      </c>
      <c r="Q104" s="11">
        <f>IFERROR('Input Data Shift A'!P108*'Shift A Calculation'!$D104/3600,0)</f>
        <v>0</v>
      </c>
      <c r="R104" s="11">
        <f>IFERROR('Input Data Shift A'!Q108*'Shift A Calculation'!$D104/3600,0)</f>
        <v>0</v>
      </c>
      <c r="S104" s="11">
        <f>IFERROR('Input Data Shift A'!R108*'Shift A Calculation'!$D104/3600,0)</f>
        <v>0</v>
      </c>
      <c r="T104" s="11">
        <f>IFERROR('Input Data Shift A'!S108*'Shift A Calculation'!$D104/3600,0)</f>
        <v>0</v>
      </c>
      <c r="U104" s="11">
        <f>IFERROR('Input Data Shift A'!T108*'Shift A Calculation'!$D104/3600,0)</f>
        <v>0</v>
      </c>
      <c r="V104" s="11">
        <f>IFERROR('Input Data Shift A'!U108*'Shift A Calculation'!$D104/3600,0)</f>
        <v>0</v>
      </c>
      <c r="W104" s="11">
        <f>IFERROR('Input Data Shift A'!V108*'Shift A Calculation'!$D104/3600,0)</f>
        <v>0</v>
      </c>
      <c r="X104" s="11">
        <f>IFERROR('Input Data Shift A'!W108*'Shift A Calculation'!$D104/3600,0)</f>
        <v>0</v>
      </c>
      <c r="Y104" s="11">
        <f>IFERROR('Input Data Shift A'!X108*'Shift A Calculation'!$D104/3600,0)</f>
        <v>0</v>
      </c>
      <c r="Z104" s="11">
        <f>IFERROR('Input Data Shift A'!Y108*'Shift A Calculation'!$D104/3600,0)</f>
        <v>0</v>
      </c>
      <c r="AA104" s="11">
        <f>IFERROR('Input Data Shift A'!Z108*'Shift A Calculation'!$D104/3600,0)</f>
        <v>0</v>
      </c>
      <c r="AB104" s="11">
        <f>IFERROR('Input Data Shift A'!AA108*'Shift A Calculation'!$D104/3600,0)</f>
        <v>0</v>
      </c>
      <c r="AC104" s="11">
        <f>IFERROR('Input Data Shift A'!AB108*'Shift A Calculation'!$D104/3600,0)</f>
        <v>0</v>
      </c>
      <c r="AD104" s="11">
        <f>IFERROR('Input Data Shift A'!AC108*'Shift A Calculation'!$D104/3600,0)</f>
        <v>0</v>
      </c>
      <c r="AE104" s="11">
        <f>IFERROR('Input Data Shift A'!AD108*'Shift A Calculation'!$D104/3600,0)</f>
        <v>0</v>
      </c>
      <c r="AF104" s="11">
        <f>IFERROR('Input Data Shift A'!AE108*'Shift A Calculation'!$D104/3600,0)</f>
        <v>0</v>
      </c>
      <c r="AG104" s="11">
        <f>IFERROR('Input Data Shift A'!AF108*'Shift A Calculation'!$D104/3600,0)</f>
        <v>0</v>
      </c>
      <c r="AH104" s="11">
        <f>IFERROR('Input Data Shift A'!AG108*'Shift A Calculation'!$D104/3600,0)</f>
        <v>0</v>
      </c>
      <c r="AI104" s="11">
        <f>IFERROR('Input Data Shift A'!AH108*'Shift A Calculation'!$D104/3600,0)</f>
        <v>0</v>
      </c>
      <c r="AJ104" s="11">
        <f t="shared" si="3"/>
        <v>0</v>
      </c>
    </row>
    <row r="105" spans="2:36">
      <c r="B105" s="8">
        <v>103</v>
      </c>
      <c r="C105" s="9">
        <f>+Kousu!B113</f>
        <v>0</v>
      </c>
      <c r="D105" s="10" t="e">
        <f>+Kousu!S113</f>
        <v>#VALUE!</v>
      </c>
      <c r="E105" s="11">
        <f>IFERROR('Input Data Shift A'!D109*'Shift A Calculation'!$D105/3600,0)</f>
        <v>0</v>
      </c>
      <c r="F105" s="11">
        <f>IFERROR('Input Data Shift A'!E109*'Shift A Calculation'!$D105/3600,0)</f>
        <v>0</v>
      </c>
      <c r="G105" s="11">
        <f>IFERROR('Input Data Shift A'!F109*'Shift A Calculation'!$D105/3600,0)</f>
        <v>0</v>
      </c>
      <c r="H105" s="11">
        <f>IFERROR('Input Data Shift A'!G109*'Shift A Calculation'!$D105/3600,0)</f>
        <v>0</v>
      </c>
      <c r="I105" s="11">
        <f>IFERROR('Input Data Shift A'!H109*'Shift A Calculation'!$D105/3600,0)</f>
        <v>0</v>
      </c>
      <c r="J105" s="11">
        <f>IFERROR('Input Data Shift A'!I109*'Shift A Calculation'!$D105/3600,0)</f>
        <v>0</v>
      </c>
      <c r="K105" s="11">
        <f>IFERROR('Input Data Shift A'!J109*'Shift A Calculation'!$D105/3600,0)</f>
        <v>0</v>
      </c>
      <c r="L105" s="11">
        <f>IFERROR('Input Data Shift A'!K109*'Shift A Calculation'!$D105/3600,0)</f>
        <v>0</v>
      </c>
      <c r="M105" s="11">
        <f>IFERROR('Input Data Shift A'!L109*'Shift A Calculation'!$D105/3600,0)</f>
        <v>0</v>
      </c>
      <c r="N105" s="11">
        <f>IFERROR('Input Data Shift A'!M109*'Shift A Calculation'!$D105/3600,0)</f>
        <v>0</v>
      </c>
      <c r="O105" s="11">
        <f>IFERROR('Input Data Shift A'!N109*'Shift A Calculation'!$D105/3600,0)</f>
        <v>0</v>
      </c>
      <c r="P105" s="11">
        <f>IFERROR('Input Data Shift A'!O109*'Shift A Calculation'!$D105/3600,0)</f>
        <v>0</v>
      </c>
      <c r="Q105" s="11">
        <f>IFERROR('Input Data Shift A'!P109*'Shift A Calculation'!$D105/3600,0)</f>
        <v>0</v>
      </c>
      <c r="R105" s="11">
        <f>IFERROR('Input Data Shift A'!Q109*'Shift A Calculation'!$D105/3600,0)</f>
        <v>0</v>
      </c>
      <c r="S105" s="11">
        <f>IFERROR('Input Data Shift A'!R109*'Shift A Calculation'!$D105/3600,0)</f>
        <v>0</v>
      </c>
      <c r="T105" s="11">
        <f>IFERROR('Input Data Shift A'!S109*'Shift A Calculation'!$D105/3600,0)</f>
        <v>0</v>
      </c>
      <c r="U105" s="11">
        <f>IFERROR('Input Data Shift A'!T109*'Shift A Calculation'!$D105/3600,0)</f>
        <v>0</v>
      </c>
      <c r="V105" s="11">
        <f>IFERROR('Input Data Shift A'!U109*'Shift A Calculation'!$D105/3600,0)</f>
        <v>0</v>
      </c>
      <c r="W105" s="11">
        <f>IFERROR('Input Data Shift A'!V109*'Shift A Calculation'!$D105/3600,0)</f>
        <v>0</v>
      </c>
      <c r="X105" s="11">
        <f>IFERROR('Input Data Shift A'!W109*'Shift A Calculation'!$D105/3600,0)</f>
        <v>0</v>
      </c>
      <c r="Y105" s="11">
        <f>IFERROR('Input Data Shift A'!X109*'Shift A Calculation'!$D105/3600,0)</f>
        <v>0</v>
      </c>
      <c r="Z105" s="11">
        <f>IFERROR('Input Data Shift A'!Y109*'Shift A Calculation'!$D105/3600,0)</f>
        <v>0</v>
      </c>
      <c r="AA105" s="11">
        <f>IFERROR('Input Data Shift A'!Z109*'Shift A Calculation'!$D105/3600,0)</f>
        <v>0</v>
      </c>
      <c r="AB105" s="11">
        <f>IFERROR('Input Data Shift A'!AA109*'Shift A Calculation'!$D105/3600,0)</f>
        <v>0</v>
      </c>
      <c r="AC105" s="11">
        <f>IFERROR('Input Data Shift A'!AB109*'Shift A Calculation'!$D105/3600,0)</f>
        <v>0</v>
      </c>
      <c r="AD105" s="11">
        <f>IFERROR('Input Data Shift A'!AC109*'Shift A Calculation'!$D105/3600,0)</f>
        <v>0</v>
      </c>
      <c r="AE105" s="11">
        <f>IFERROR('Input Data Shift A'!AD109*'Shift A Calculation'!$D105/3600,0)</f>
        <v>0</v>
      </c>
      <c r="AF105" s="11">
        <f>IFERROR('Input Data Shift A'!AE109*'Shift A Calculation'!$D105/3600,0)</f>
        <v>0</v>
      </c>
      <c r="AG105" s="11">
        <f>IFERROR('Input Data Shift A'!AF109*'Shift A Calculation'!$D105/3600,0)</f>
        <v>0</v>
      </c>
      <c r="AH105" s="11">
        <f>IFERROR('Input Data Shift A'!AG109*'Shift A Calculation'!$D105/3600,0)</f>
        <v>0</v>
      </c>
      <c r="AI105" s="11">
        <f>IFERROR('Input Data Shift A'!AH109*'Shift A Calculation'!$D105/3600,0)</f>
        <v>0</v>
      </c>
      <c r="AJ105" s="11">
        <f t="shared" si="3"/>
        <v>0</v>
      </c>
    </row>
    <row r="106" spans="2:36">
      <c r="B106" s="8">
        <v>104</v>
      </c>
      <c r="C106" s="9">
        <f>+Kousu!B114</f>
        <v>0</v>
      </c>
      <c r="D106" s="10" t="e">
        <f>+Kousu!S114</f>
        <v>#VALUE!</v>
      </c>
      <c r="E106" s="11">
        <f>IFERROR('Input Data Shift A'!D110*'Shift A Calculation'!$D106/3600,0)</f>
        <v>0</v>
      </c>
      <c r="F106" s="11">
        <f>IFERROR('Input Data Shift A'!E110*'Shift A Calculation'!$D106/3600,0)</f>
        <v>0</v>
      </c>
      <c r="G106" s="11">
        <f>IFERROR('Input Data Shift A'!F110*'Shift A Calculation'!$D106/3600,0)</f>
        <v>0</v>
      </c>
      <c r="H106" s="11">
        <f>IFERROR('Input Data Shift A'!G110*'Shift A Calculation'!$D106/3600,0)</f>
        <v>0</v>
      </c>
      <c r="I106" s="11">
        <f>IFERROR('Input Data Shift A'!H110*'Shift A Calculation'!$D106/3600,0)</f>
        <v>0</v>
      </c>
      <c r="J106" s="11">
        <f>IFERROR('Input Data Shift A'!I110*'Shift A Calculation'!$D106/3600,0)</f>
        <v>0</v>
      </c>
      <c r="K106" s="11">
        <f>IFERROR('Input Data Shift A'!J110*'Shift A Calculation'!$D106/3600,0)</f>
        <v>0</v>
      </c>
      <c r="L106" s="11">
        <f>IFERROR('Input Data Shift A'!K110*'Shift A Calculation'!$D106/3600,0)</f>
        <v>0</v>
      </c>
      <c r="M106" s="11">
        <f>IFERROR('Input Data Shift A'!L110*'Shift A Calculation'!$D106/3600,0)</f>
        <v>0</v>
      </c>
      <c r="N106" s="11">
        <f>IFERROR('Input Data Shift A'!M110*'Shift A Calculation'!$D106/3600,0)</f>
        <v>0</v>
      </c>
      <c r="O106" s="11">
        <f>IFERROR('Input Data Shift A'!N110*'Shift A Calculation'!$D106/3600,0)</f>
        <v>0</v>
      </c>
      <c r="P106" s="11">
        <f>IFERROR('Input Data Shift A'!O110*'Shift A Calculation'!$D106/3600,0)</f>
        <v>0</v>
      </c>
      <c r="Q106" s="11">
        <f>IFERROR('Input Data Shift A'!P110*'Shift A Calculation'!$D106/3600,0)</f>
        <v>0</v>
      </c>
      <c r="R106" s="11">
        <f>IFERROR('Input Data Shift A'!Q110*'Shift A Calculation'!$D106/3600,0)</f>
        <v>0</v>
      </c>
      <c r="S106" s="11">
        <f>IFERROR('Input Data Shift A'!R110*'Shift A Calculation'!$D106/3600,0)</f>
        <v>0</v>
      </c>
      <c r="T106" s="11">
        <f>IFERROR('Input Data Shift A'!S110*'Shift A Calculation'!$D106/3600,0)</f>
        <v>0</v>
      </c>
      <c r="U106" s="11">
        <f>IFERROR('Input Data Shift A'!T110*'Shift A Calculation'!$D106/3600,0)</f>
        <v>0</v>
      </c>
      <c r="V106" s="11">
        <f>IFERROR('Input Data Shift A'!U110*'Shift A Calculation'!$D106/3600,0)</f>
        <v>0</v>
      </c>
      <c r="W106" s="11">
        <f>IFERROR('Input Data Shift A'!V110*'Shift A Calculation'!$D106/3600,0)</f>
        <v>0</v>
      </c>
      <c r="X106" s="11">
        <f>IFERROR('Input Data Shift A'!W110*'Shift A Calculation'!$D106/3600,0)</f>
        <v>0</v>
      </c>
      <c r="Y106" s="11">
        <f>IFERROR('Input Data Shift A'!X110*'Shift A Calculation'!$D106/3600,0)</f>
        <v>0</v>
      </c>
      <c r="Z106" s="11">
        <f>IFERROR('Input Data Shift A'!Y110*'Shift A Calculation'!$D106/3600,0)</f>
        <v>0</v>
      </c>
      <c r="AA106" s="11">
        <f>IFERROR('Input Data Shift A'!Z110*'Shift A Calculation'!$D106/3600,0)</f>
        <v>0</v>
      </c>
      <c r="AB106" s="11">
        <f>IFERROR('Input Data Shift A'!AA110*'Shift A Calculation'!$D106/3600,0)</f>
        <v>0</v>
      </c>
      <c r="AC106" s="11">
        <f>IFERROR('Input Data Shift A'!AB110*'Shift A Calculation'!$D106/3600,0)</f>
        <v>0</v>
      </c>
      <c r="AD106" s="11">
        <f>IFERROR('Input Data Shift A'!AC110*'Shift A Calculation'!$D106/3600,0)</f>
        <v>0</v>
      </c>
      <c r="AE106" s="11">
        <f>IFERROR('Input Data Shift A'!AD110*'Shift A Calculation'!$D106/3600,0)</f>
        <v>0</v>
      </c>
      <c r="AF106" s="11">
        <f>IFERROR('Input Data Shift A'!AE110*'Shift A Calculation'!$D106/3600,0)</f>
        <v>0</v>
      </c>
      <c r="AG106" s="11">
        <f>IFERROR('Input Data Shift A'!AF110*'Shift A Calculation'!$D106/3600,0)</f>
        <v>0</v>
      </c>
      <c r="AH106" s="11">
        <f>IFERROR('Input Data Shift A'!AG110*'Shift A Calculation'!$D106/3600,0)</f>
        <v>0</v>
      </c>
      <c r="AI106" s="11">
        <f>IFERROR('Input Data Shift A'!AH110*'Shift A Calculation'!$D106/3600,0)</f>
        <v>0</v>
      </c>
      <c r="AJ106" s="11">
        <f t="shared" si="3"/>
        <v>0</v>
      </c>
    </row>
    <row r="107" spans="2:36">
      <c r="B107" s="8">
        <v>105</v>
      </c>
      <c r="C107" s="9">
        <f>+Kousu!B115</f>
        <v>0</v>
      </c>
      <c r="D107" s="10" t="e">
        <f>+Kousu!S115</f>
        <v>#VALUE!</v>
      </c>
      <c r="E107" s="11">
        <f>IFERROR('Input Data Shift A'!D111*'Shift A Calculation'!$D107/3600,0)</f>
        <v>0</v>
      </c>
      <c r="F107" s="11">
        <f>IFERROR('Input Data Shift A'!E111*'Shift A Calculation'!$D107/3600,0)</f>
        <v>0</v>
      </c>
      <c r="G107" s="11">
        <f>IFERROR('Input Data Shift A'!F111*'Shift A Calculation'!$D107/3600,0)</f>
        <v>0</v>
      </c>
      <c r="H107" s="11">
        <f>IFERROR('Input Data Shift A'!G111*'Shift A Calculation'!$D107/3600,0)</f>
        <v>0</v>
      </c>
      <c r="I107" s="11">
        <f>IFERROR('Input Data Shift A'!H111*'Shift A Calculation'!$D107/3600,0)</f>
        <v>0</v>
      </c>
      <c r="J107" s="11">
        <f>IFERROR('Input Data Shift A'!I111*'Shift A Calculation'!$D107/3600,0)</f>
        <v>0</v>
      </c>
      <c r="K107" s="11">
        <f>IFERROR('Input Data Shift A'!J111*'Shift A Calculation'!$D107/3600,0)</f>
        <v>0</v>
      </c>
      <c r="L107" s="11">
        <f>IFERROR('Input Data Shift A'!K111*'Shift A Calculation'!$D107/3600,0)</f>
        <v>0</v>
      </c>
      <c r="M107" s="11">
        <f>IFERROR('Input Data Shift A'!L111*'Shift A Calculation'!$D107/3600,0)</f>
        <v>0</v>
      </c>
      <c r="N107" s="11">
        <f>IFERROR('Input Data Shift A'!M111*'Shift A Calculation'!$D107/3600,0)</f>
        <v>0</v>
      </c>
      <c r="O107" s="11">
        <f>IFERROR('Input Data Shift A'!N111*'Shift A Calculation'!$D107/3600,0)</f>
        <v>0</v>
      </c>
      <c r="P107" s="11">
        <f>IFERROR('Input Data Shift A'!O111*'Shift A Calculation'!$D107/3600,0)</f>
        <v>0</v>
      </c>
      <c r="Q107" s="11">
        <f>IFERROR('Input Data Shift A'!P111*'Shift A Calculation'!$D107/3600,0)</f>
        <v>0</v>
      </c>
      <c r="R107" s="11">
        <f>IFERROR('Input Data Shift A'!Q111*'Shift A Calculation'!$D107/3600,0)</f>
        <v>0</v>
      </c>
      <c r="S107" s="11">
        <f>IFERROR('Input Data Shift A'!R111*'Shift A Calculation'!$D107/3600,0)</f>
        <v>0</v>
      </c>
      <c r="T107" s="11">
        <f>IFERROR('Input Data Shift A'!S111*'Shift A Calculation'!$D107/3600,0)</f>
        <v>0</v>
      </c>
      <c r="U107" s="11">
        <f>IFERROR('Input Data Shift A'!T111*'Shift A Calculation'!$D107/3600,0)</f>
        <v>0</v>
      </c>
      <c r="V107" s="11">
        <f>IFERROR('Input Data Shift A'!U111*'Shift A Calculation'!$D107/3600,0)</f>
        <v>0</v>
      </c>
      <c r="W107" s="11">
        <f>IFERROR('Input Data Shift A'!V111*'Shift A Calculation'!$D107/3600,0)</f>
        <v>0</v>
      </c>
      <c r="X107" s="11">
        <f>IFERROR('Input Data Shift A'!W111*'Shift A Calculation'!$D107/3600,0)</f>
        <v>0</v>
      </c>
      <c r="Y107" s="11">
        <f>IFERROR('Input Data Shift A'!X111*'Shift A Calculation'!$D107/3600,0)</f>
        <v>0</v>
      </c>
      <c r="Z107" s="11">
        <f>IFERROR('Input Data Shift A'!Y111*'Shift A Calculation'!$D107/3600,0)</f>
        <v>0</v>
      </c>
      <c r="AA107" s="11">
        <f>IFERROR('Input Data Shift A'!Z111*'Shift A Calculation'!$D107/3600,0)</f>
        <v>0</v>
      </c>
      <c r="AB107" s="11">
        <f>IFERROR('Input Data Shift A'!AA111*'Shift A Calculation'!$D107/3600,0)</f>
        <v>0</v>
      </c>
      <c r="AC107" s="11">
        <f>IFERROR('Input Data Shift A'!AB111*'Shift A Calculation'!$D107/3600,0)</f>
        <v>0</v>
      </c>
      <c r="AD107" s="11">
        <f>IFERROR('Input Data Shift A'!AC111*'Shift A Calculation'!$D107/3600,0)</f>
        <v>0</v>
      </c>
      <c r="AE107" s="11">
        <f>IFERROR('Input Data Shift A'!AD111*'Shift A Calculation'!$D107/3600,0)</f>
        <v>0</v>
      </c>
      <c r="AF107" s="11">
        <f>IFERROR('Input Data Shift A'!AE111*'Shift A Calculation'!$D107/3600,0)</f>
        <v>0</v>
      </c>
      <c r="AG107" s="11">
        <f>IFERROR('Input Data Shift A'!AF111*'Shift A Calculation'!$D107/3600,0)</f>
        <v>0</v>
      </c>
      <c r="AH107" s="11">
        <f>IFERROR('Input Data Shift A'!AG111*'Shift A Calculation'!$D107/3600,0)</f>
        <v>0</v>
      </c>
      <c r="AI107" s="11">
        <f>IFERROR('Input Data Shift A'!AH111*'Shift A Calculation'!$D107/3600,0)</f>
        <v>0</v>
      </c>
      <c r="AJ107" s="11">
        <f t="shared" si="3"/>
        <v>0</v>
      </c>
    </row>
    <row r="108" spans="2:36">
      <c r="B108" s="8">
        <v>106</v>
      </c>
      <c r="C108" s="9">
        <f>+Kousu!B116</f>
        <v>0</v>
      </c>
      <c r="D108" s="10" t="e">
        <f>+Kousu!S116</f>
        <v>#VALUE!</v>
      </c>
      <c r="E108" s="11">
        <f>IFERROR('Input Data Shift A'!D112*'Shift A Calculation'!$D108/3600,0)</f>
        <v>0</v>
      </c>
      <c r="F108" s="11">
        <f>IFERROR('Input Data Shift A'!E112*'Shift A Calculation'!$D108/3600,0)</f>
        <v>0</v>
      </c>
      <c r="G108" s="11">
        <f>IFERROR('Input Data Shift A'!F112*'Shift A Calculation'!$D108/3600,0)</f>
        <v>0</v>
      </c>
      <c r="H108" s="11">
        <f>IFERROR('Input Data Shift A'!G112*'Shift A Calculation'!$D108/3600,0)</f>
        <v>0</v>
      </c>
      <c r="I108" s="11">
        <f>IFERROR('Input Data Shift A'!H112*'Shift A Calculation'!$D108/3600,0)</f>
        <v>0</v>
      </c>
      <c r="J108" s="11">
        <f>IFERROR('Input Data Shift A'!I112*'Shift A Calculation'!$D108/3600,0)</f>
        <v>0</v>
      </c>
      <c r="K108" s="11">
        <f>IFERROR('Input Data Shift A'!J112*'Shift A Calculation'!$D108/3600,0)</f>
        <v>0</v>
      </c>
      <c r="L108" s="11">
        <f>IFERROR('Input Data Shift A'!K112*'Shift A Calculation'!$D108/3600,0)</f>
        <v>0</v>
      </c>
      <c r="M108" s="11">
        <f>IFERROR('Input Data Shift A'!L112*'Shift A Calculation'!$D108/3600,0)</f>
        <v>0</v>
      </c>
      <c r="N108" s="11">
        <f>IFERROR('Input Data Shift A'!M112*'Shift A Calculation'!$D108/3600,0)</f>
        <v>0</v>
      </c>
      <c r="O108" s="11">
        <f>IFERROR('Input Data Shift A'!N112*'Shift A Calculation'!$D108/3600,0)</f>
        <v>0</v>
      </c>
      <c r="P108" s="11">
        <f>IFERROR('Input Data Shift A'!O112*'Shift A Calculation'!$D108/3600,0)</f>
        <v>0</v>
      </c>
      <c r="Q108" s="11">
        <f>IFERROR('Input Data Shift A'!P112*'Shift A Calculation'!$D108/3600,0)</f>
        <v>0</v>
      </c>
      <c r="R108" s="11">
        <f>IFERROR('Input Data Shift A'!Q112*'Shift A Calculation'!$D108/3600,0)</f>
        <v>0</v>
      </c>
      <c r="S108" s="11">
        <f>IFERROR('Input Data Shift A'!R112*'Shift A Calculation'!$D108/3600,0)</f>
        <v>0</v>
      </c>
      <c r="T108" s="11">
        <f>IFERROR('Input Data Shift A'!S112*'Shift A Calculation'!$D108/3600,0)</f>
        <v>0</v>
      </c>
      <c r="U108" s="11">
        <f>IFERROR('Input Data Shift A'!T112*'Shift A Calculation'!$D108/3600,0)</f>
        <v>0</v>
      </c>
      <c r="V108" s="11">
        <f>IFERROR('Input Data Shift A'!U112*'Shift A Calculation'!$D108/3600,0)</f>
        <v>0</v>
      </c>
      <c r="W108" s="11">
        <f>IFERROR('Input Data Shift A'!V112*'Shift A Calculation'!$D108/3600,0)</f>
        <v>0</v>
      </c>
      <c r="X108" s="11">
        <f>IFERROR('Input Data Shift A'!W112*'Shift A Calculation'!$D108/3600,0)</f>
        <v>0</v>
      </c>
      <c r="Y108" s="11">
        <f>IFERROR('Input Data Shift A'!X112*'Shift A Calculation'!$D108/3600,0)</f>
        <v>0</v>
      </c>
      <c r="Z108" s="11">
        <f>IFERROR('Input Data Shift A'!Y112*'Shift A Calculation'!$D108/3600,0)</f>
        <v>0</v>
      </c>
      <c r="AA108" s="11">
        <f>IFERROR('Input Data Shift A'!Z112*'Shift A Calculation'!$D108/3600,0)</f>
        <v>0</v>
      </c>
      <c r="AB108" s="11">
        <f>IFERROR('Input Data Shift A'!AA112*'Shift A Calculation'!$D108/3600,0)</f>
        <v>0</v>
      </c>
      <c r="AC108" s="11">
        <f>IFERROR('Input Data Shift A'!AB112*'Shift A Calculation'!$D108/3600,0)</f>
        <v>0</v>
      </c>
      <c r="AD108" s="11">
        <f>IFERROR('Input Data Shift A'!AC112*'Shift A Calculation'!$D108/3600,0)</f>
        <v>0</v>
      </c>
      <c r="AE108" s="11">
        <f>IFERROR('Input Data Shift A'!AD112*'Shift A Calculation'!$D108/3600,0)</f>
        <v>0</v>
      </c>
      <c r="AF108" s="11">
        <f>IFERROR('Input Data Shift A'!AE112*'Shift A Calculation'!$D108/3600,0)</f>
        <v>0</v>
      </c>
      <c r="AG108" s="11">
        <f>IFERROR('Input Data Shift A'!AF112*'Shift A Calculation'!$D108/3600,0)</f>
        <v>0</v>
      </c>
      <c r="AH108" s="11">
        <f>IFERROR('Input Data Shift A'!AG112*'Shift A Calculation'!$D108/3600,0)</f>
        <v>0</v>
      </c>
      <c r="AI108" s="11">
        <f>IFERROR('Input Data Shift A'!AH112*'Shift A Calculation'!$D108/3600,0)</f>
        <v>0</v>
      </c>
      <c r="AJ108" s="11">
        <f t="shared" si="3"/>
        <v>0</v>
      </c>
    </row>
    <row r="109" spans="2:36">
      <c r="B109" s="8">
        <v>107</v>
      </c>
      <c r="C109" s="9">
        <f>+Kousu!B117</f>
        <v>0</v>
      </c>
      <c r="D109" s="10" t="e">
        <f>+Kousu!S117</f>
        <v>#VALUE!</v>
      </c>
      <c r="E109" s="11">
        <f>IFERROR('Input Data Shift A'!D113*'Shift A Calculation'!$D109/3600,0)</f>
        <v>0</v>
      </c>
      <c r="F109" s="11">
        <f>IFERROR('Input Data Shift A'!E113*'Shift A Calculation'!$D109/3600,0)</f>
        <v>0</v>
      </c>
      <c r="G109" s="11">
        <f>IFERROR('Input Data Shift A'!F113*'Shift A Calculation'!$D109/3600,0)</f>
        <v>0</v>
      </c>
      <c r="H109" s="11">
        <f>IFERROR('Input Data Shift A'!G113*'Shift A Calculation'!$D109/3600,0)</f>
        <v>0</v>
      </c>
      <c r="I109" s="11">
        <f>IFERROR('Input Data Shift A'!H113*'Shift A Calculation'!$D109/3600,0)</f>
        <v>0</v>
      </c>
      <c r="J109" s="11">
        <f>IFERROR('Input Data Shift A'!I113*'Shift A Calculation'!$D109/3600,0)</f>
        <v>0</v>
      </c>
      <c r="K109" s="11">
        <f>IFERROR('Input Data Shift A'!J113*'Shift A Calculation'!$D109/3600,0)</f>
        <v>0</v>
      </c>
      <c r="L109" s="11">
        <f>IFERROR('Input Data Shift A'!K113*'Shift A Calculation'!$D109/3600,0)</f>
        <v>0</v>
      </c>
      <c r="M109" s="11">
        <f>IFERROR('Input Data Shift A'!L113*'Shift A Calculation'!$D109/3600,0)</f>
        <v>0</v>
      </c>
      <c r="N109" s="11">
        <f>IFERROR('Input Data Shift A'!M113*'Shift A Calculation'!$D109/3600,0)</f>
        <v>0</v>
      </c>
      <c r="O109" s="11">
        <f>IFERROR('Input Data Shift A'!N113*'Shift A Calculation'!$D109/3600,0)</f>
        <v>0</v>
      </c>
      <c r="P109" s="11">
        <f>IFERROR('Input Data Shift A'!O113*'Shift A Calculation'!$D109/3600,0)</f>
        <v>0</v>
      </c>
      <c r="Q109" s="11">
        <f>IFERROR('Input Data Shift A'!P113*'Shift A Calculation'!$D109/3600,0)</f>
        <v>0</v>
      </c>
      <c r="R109" s="11">
        <f>IFERROR('Input Data Shift A'!Q113*'Shift A Calculation'!$D109/3600,0)</f>
        <v>0</v>
      </c>
      <c r="S109" s="11">
        <f>IFERROR('Input Data Shift A'!R113*'Shift A Calculation'!$D109/3600,0)</f>
        <v>0</v>
      </c>
      <c r="T109" s="11">
        <f>IFERROR('Input Data Shift A'!S113*'Shift A Calculation'!$D109/3600,0)</f>
        <v>0</v>
      </c>
      <c r="U109" s="11">
        <f>IFERROR('Input Data Shift A'!T113*'Shift A Calculation'!$D109/3600,0)</f>
        <v>0</v>
      </c>
      <c r="V109" s="11">
        <f>IFERROR('Input Data Shift A'!U113*'Shift A Calculation'!$D109/3600,0)</f>
        <v>0</v>
      </c>
      <c r="W109" s="11">
        <f>IFERROR('Input Data Shift A'!V113*'Shift A Calculation'!$D109/3600,0)</f>
        <v>0</v>
      </c>
      <c r="X109" s="11">
        <f>IFERROR('Input Data Shift A'!W113*'Shift A Calculation'!$D109/3600,0)</f>
        <v>0</v>
      </c>
      <c r="Y109" s="11">
        <f>IFERROR('Input Data Shift A'!X113*'Shift A Calculation'!$D109/3600,0)</f>
        <v>0</v>
      </c>
      <c r="Z109" s="11">
        <f>IFERROR('Input Data Shift A'!Y113*'Shift A Calculation'!$D109/3600,0)</f>
        <v>0</v>
      </c>
      <c r="AA109" s="11">
        <f>IFERROR('Input Data Shift A'!Z113*'Shift A Calculation'!$D109/3600,0)</f>
        <v>0</v>
      </c>
      <c r="AB109" s="11">
        <f>IFERROR('Input Data Shift A'!AA113*'Shift A Calculation'!$D109/3600,0)</f>
        <v>0</v>
      </c>
      <c r="AC109" s="11">
        <f>IFERROR('Input Data Shift A'!AB113*'Shift A Calculation'!$D109/3600,0)</f>
        <v>0</v>
      </c>
      <c r="AD109" s="11">
        <f>IFERROR('Input Data Shift A'!AC113*'Shift A Calculation'!$D109/3600,0)</f>
        <v>0</v>
      </c>
      <c r="AE109" s="11">
        <f>IFERROR('Input Data Shift A'!AD113*'Shift A Calculation'!$D109/3600,0)</f>
        <v>0</v>
      </c>
      <c r="AF109" s="11">
        <f>IFERROR('Input Data Shift A'!AE113*'Shift A Calculation'!$D109/3600,0)</f>
        <v>0</v>
      </c>
      <c r="AG109" s="11">
        <f>IFERROR('Input Data Shift A'!AF113*'Shift A Calculation'!$D109/3600,0)</f>
        <v>0</v>
      </c>
      <c r="AH109" s="11">
        <f>IFERROR('Input Data Shift A'!AG113*'Shift A Calculation'!$D109/3600,0)</f>
        <v>0</v>
      </c>
      <c r="AI109" s="11">
        <f>IFERROR('Input Data Shift A'!AH113*'Shift A Calculation'!$D109/3600,0)</f>
        <v>0</v>
      </c>
      <c r="AJ109" s="11">
        <f t="shared" si="3"/>
        <v>0</v>
      </c>
    </row>
    <row r="110" spans="2:36">
      <c r="B110" s="8">
        <v>108</v>
      </c>
      <c r="C110" s="9">
        <f>+Kousu!B118</f>
        <v>0</v>
      </c>
      <c r="D110" s="10" t="e">
        <f>+Kousu!S118</f>
        <v>#VALUE!</v>
      </c>
      <c r="E110" s="11">
        <f>IFERROR('Input Data Shift A'!D114*'Shift A Calculation'!$D110/3600,0)</f>
        <v>0</v>
      </c>
      <c r="F110" s="11">
        <f>IFERROR('Input Data Shift A'!E114*'Shift A Calculation'!$D110/3600,0)</f>
        <v>0</v>
      </c>
      <c r="G110" s="11">
        <f>IFERROR('Input Data Shift A'!F114*'Shift A Calculation'!$D110/3600,0)</f>
        <v>0</v>
      </c>
      <c r="H110" s="11">
        <f>IFERROR('Input Data Shift A'!G114*'Shift A Calculation'!$D110/3600,0)</f>
        <v>0</v>
      </c>
      <c r="I110" s="11">
        <f>IFERROR('Input Data Shift A'!H114*'Shift A Calculation'!$D110/3600,0)</f>
        <v>0</v>
      </c>
      <c r="J110" s="11">
        <f>IFERROR('Input Data Shift A'!I114*'Shift A Calculation'!$D110/3600,0)</f>
        <v>0</v>
      </c>
      <c r="K110" s="11">
        <f>IFERROR('Input Data Shift A'!J114*'Shift A Calculation'!$D110/3600,0)</f>
        <v>0</v>
      </c>
      <c r="L110" s="11">
        <f>IFERROR('Input Data Shift A'!K114*'Shift A Calculation'!$D110/3600,0)</f>
        <v>0</v>
      </c>
      <c r="M110" s="11">
        <f>IFERROR('Input Data Shift A'!L114*'Shift A Calculation'!$D110/3600,0)</f>
        <v>0</v>
      </c>
      <c r="N110" s="11">
        <f>IFERROR('Input Data Shift A'!M114*'Shift A Calculation'!$D110/3600,0)</f>
        <v>0</v>
      </c>
      <c r="O110" s="11">
        <f>IFERROR('Input Data Shift A'!N114*'Shift A Calculation'!$D110/3600,0)</f>
        <v>0</v>
      </c>
      <c r="P110" s="11">
        <f>IFERROR('Input Data Shift A'!O114*'Shift A Calculation'!$D110/3600,0)</f>
        <v>0</v>
      </c>
      <c r="Q110" s="11">
        <f>IFERROR('Input Data Shift A'!P114*'Shift A Calculation'!$D110/3600,0)</f>
        <v>0</v>
      </c>
      <c r="R110" s="11">
        <f>IFERROR('Input Data Shift A'!Q114*'Shift A Calculation'!$D110/3600,0)</f>
        <v>0</v>
      </c>
      <c r="S110" s="11">
        <f>IFERROR('Input Data Shift A'!R114*'Shift A Calculation'!$D110/3600,0)</f>
        <v>0</v>
      </c>
      <c r="T110" s="11">
        <f>IFERROR('Input Data Shift A'!S114*'Shift A Calculation'!$D110/3600,0)</f>
        <v>0</v>
      </c>
      <c r="U110" s="11">
        <f>IFERROR('Input Data Shift A'!T114*'Shift A Calculation'!$D110/3600,0)</f>
        <v>0</v>
      </c>
      <c r="V110" s="11">
        <f>IFERROR('Input Data Shift A'!U114*'Shift A Calculation'!$D110/3600,0)</f>
        <v>0</v>
      </c>
      <c r="W110" s="11">
        <f>IFERROR('Input Data Shift A'!V114*'Shift A Calculation'!$D110/3600,0)</f>
        <v>0</v>
      </c>
      <c r="X110" s="11">
        <f>IFERROR('Input Data Shift A'!W114*'Shift A Calculation'!$D110/3600,0)</f>
        <v>0</v>
      </c>
      <c r="Y110" s="11">
        <f>IFERROR('Input Data Shift A'!X114*'Shift A Calculation'!$D110/3600,0)</f>
        <v>0</v>
      </c>
      <c r="Z110" s="11">
        <f>IFERROR('Input Data Shift A'!Y114*'Shift A Calculation'!$D110/3600,0)</f>
        <v>0</v>
      </c>
      <c r="AA110" s="11">
        <f>IFERROR('Input Data Shift A'!Z114*'Shift A Calculation'!$D110/3600,0)</f>
        <v>0</v>
      </c>
      <c r="AB110" s="11">
        <f>IFERROR('Input Data Shift A'!AA114*'Shift A Calculation'!$D110/3600,0)</f>
        <v>0</v>
      </c>
      <c r="AC110" s="11">
        <f>IFERROR('Input Data Shift A'!AB114*'Shift A Calculation'!$D110/3600,0)</f>
        <v>0</v>
      </c>
      <c r="AD110" s="11">
        <f>IFERROR('Input Data Shift A'!AC114*'Shift A Calculation'!$D110/3600,0)</f>
        <v>0</v>
      </c>
      <c r="AE110" s="11">
        <f>IFERROR('Input Data Shift A'!AD114*'Shift A Calculation'!$D110/3600,0)</f>
        <v>0</v>
      </c>
      <c r="AF110" s="11">
        <f>IFERROR('Input Data Shift A'!AE114*'Shift A Calculation'!$D110/3600,0)</f>
        <v>0</v>
      </c>
      <c r="AG110" s="11">
        <f>IFERROR('Input Data Shift A'!AF114*'Shift A Calculation'!$D110/3600,0)</f>
        <v>0</v>
      </c>
      <c r="AH110" s="11">
        <f>IFERROR('Input Data Shift A'!AG114*'Shift A Calculation'!$D110/3600,0)</f>
        <v>0</v>
      </c>
      <c r="AI110" s="11">
        <f>IFERROR('Input Data Shift A'!AH114*'Shift A Calculation'!$D110/3600,0)</f>
        <v>0</v>
      </c>
      <c r="AJ110" s="11">
        <f t="shared" si="3"/>
        <v>0</v>
      </c>
    </row>
    <row r="111" spans="2:36">
      <c r="B111" s="8">
        <v>109</v>
      </c>
      <c r="C111" s="9">
        <f>+Kousu!B119</f>
        <v>0</v>
      </c>
      <c r="D111" s="10" t="e">
        <f>+Kousu!S119</f>
        <v>#VALUE!</v>
      </c>
      <c r="E111" s="11">
        <f>IFERROR('Input Data Shift A'!D115*'Shift A Calculation'!$D111/3600,0)</f>
        <v>0</v>
      </c>
      <c r="F111" s="11">
        <f>IFERROR('Input Data Shift A'!E115*'Shift A Calculation'!$D111/3600,0)</f>
        <v>0</v>
      </c>
      <c r="G111" s="11">
        <f>IFERROR('Input Data Shift A'!F115*'Shift A Calculation'!$D111/3600,0)</f>
        <v>0</v>
      </c>
      <c r="H111" s="11">
        <f>IFERROR('Input Data Shift A'!G115*'Shift A Calculation'!$D111/3600,0)</f>
        <v>0</v>
      </c>
      <c r="I111" s="11">
        <f>IFERROR('Input Data Shift A'!H115*'Shift A Calculation'!$D111/3600,0)</f>
        <v>0</v>
      </c>
      <c r="J111" s="11">
        <f>IFERROR('Input Data Shift A'!I115*'Shift A Calculation'!$D111/3600,0)</f>
        <v>0</v>
      </c>
      <c r="K111" s="11">
        <f>IFERROR('Input Data Shift A'!J115*'Shift A Calculation'!$D111/3600,0)</f>
        <v>0</v>
      </c>
      <c r="L111" s="11">
        <f>IFERROR('Input Data Shift A'!K115*'Shift A Calculation'!$D111/3600,0)</f>
        <v>0</v>
      </c>
      <c r="M111" s="11">
        <f>IFERROR('Input Data Shift A'!L115*'Shift A Calculation'!$D111/3600,0)</f>
        <v>0</v>
      </c>
      <c r="N111" s="11">
        <f>IFERROR('Input Data Shift A'!M115*'Shift A Calculation'!$D111/3600,0)</f>
        <v>0</v>
      </c>
      <c r="O111" s="11">
        <f>IFERROR('Input Data Shift A'!N115*'Shift A Calculation'!$D111/3600,0)</f>
        <v>0</v>
      </c>
      <c r="P111" s="11">
        <f>IFERROR('Input Data Shift A'!O115*'Shift A Calculation'!$D111/3600,0)</f>
        <v>0</v>
      </c>
      <c r="Q111" s="11">
        <f>IFERROR('Input Data Shift A'!P115*'Shift A Calculation'!$D111/3600,0)</f>
        <v>0</v>
      </c>
      <c r="R111" s="11">
        <f>IFERROR('Input Data Shift A'!Q115*'Shift A Calculation'!$D111/3600,0)</f>
        <v>0</v>
      </c>
      <c r="S111" s="11">
        <f>IFERROR('Input Data Shift A'!R115*'Shift A Calculation'!$D111/3600,0)</f>
        <v>0</v>
      </c>
      <c r="T111" s="11">
        <f>IFERROR('Input Data Shift A'!S115*'Shift A Calculation'!$D111/3600,0)</f>
        <v>0</v>
      </c>
      <c r="U111" s="11">
        <f>IFERROR('Input Data Shift A'!T115*'Shift A Calculation'!$D111/3600,0)</f>
        <v>0</v>
      </c>
      <c r="V111" s="11">
        <f>IFERROR('Input Data Shift A'!U115*'Shift A Calculation'!$D111/3600,0)</f>
        <v>0</v>
      </c>
      <c r="W111" s="11">
        <f>IFERROR('Input Data Shift A'!V115*'Shift A Calculation'!$D111/3600,0)</f>
        <v>0</v>
      </c>
      <c r="X111" s="11">
        <f>IFERROR('Input Data Shift A'!W115*'Shift A Calculation'!$D111/3600,0)</f>
        <v>0</v>
      </c>
      <c r="Y111" s="11">
        <f>IFERROR('Input Data Shift A'!X115*'Shift A Calculation'!$D111/3600,0)</f>
        <v>0</v>
      </c>
      <c r="Z111" s="11">
        <f>IFERROR('Input Data Shift A'!Y115*'Shift A Calculation'!$D111/3600,0)</f>
        <v>0</v>
      </c>
      <c r="AA111" s="11">
        <f>IFERROR('Input Data Shift A'!Z115*'Shift A Calculation'!$D111/3600,0)</f>
        <v>0</v>
      </c>
      <c r="AB111" s="11">
        <f>IFERROR('Input Data Shift A'!AA115*'Shift A Calculation'!$D111/3600,0)</f>
        <v>0</v>
      </c>
      <c r="AC111" s="11">
        <f>IFERROR('Input Data Shift A'!AB115*'Shift A Calculation'!$D111/3600,0)</f>
        <v>0</v>
      </c>
      <c r="AD111" s="11">
        <f>IFERROR('Input Data Shift A'!AC115*'Shift A Calculation'!$D111/3600,0)</f>
        <v>0</v>
      </c>
      <c r="AE111" s="11">
        <f>IFERROR('Input Data Shift A'!AD115*'Shift A Calculation'!$D111/3600,0)</f>
        <v>0</v>
      </c>
      <c r="AF111" s="11">
        <f>IFERROR('Input Data Shift A'!AE115*'Shift A Calculation'!$D111/3600,0)</f>
        <v>0</v>
      </c>
      <c r="AG111" s="11">
        <f>IFERROR('Input Data Shift A'!AF115*'Shift A Calculation'!$D111/3600,0)</f>
        <v>0</v>
      </c>
      <c r="AH111" s="11">
        <f>IFERROR('Input Data Shift A'!AG115*'Shift A Calculation'!$D111/3600,0)</f>
        <v>0</v>
      </c>
      <c r="AI111" s="11">
        <f>IFERROR('Input Data Shift A'!AH115*'Shift A Calculation'!$D111/3600,0)</f>
        <v>0</v>
      </c>
      <c r="AJ111" s="11">
        <f t="shared" si="3"/>
        <v>0</v>
      </c>
    </row>
    <row r="112" spans="2:36">
      <c r="B112" s="8">
        <v>110</v>
      </c>
      <c r="C112" s="9">
        <f>+Kousu!B120</f>
        <v>0</v>
      </c>
      <c r="D112" s="10" t="e">
        <f>+Kousu!S120</f>
        <v>#VALUE!</v>
      </c>
      <c r="E112" s="11">
        <f>IFERROR('Input Data Shift A'!D116*'Shift A Calculation'!$D112/3600,0)</f>
        <v>0</v>
      </c>
      <c r="F112" s="11">
        <f>IFERROR('Input Data Shift A'!E116*'Shift A Calculation'!$D112/3600,0)</f>
        <v>0</v>
      </c>
      <c r="G112" s="11">
        <f>IFERROR('Input Data Shift A'!F116*'Shift A Calculation'!$D112/3600,0)</f>
        <v>0</v>
      </c>
      <c r="H112" s="11">
        <f>IFERROR('Input Data Shift A'!G116*'Shift A Calculation'!$D112/3600,0)</f>
        <v>0</v>
      </c>
      <c r="I112" s="11">
        <f>IFERROR('Input Data Shift A'!H116*'Shift A Calculation'!$D112/3600,0)</f>
        <v>0</v>
      </c>
      <c r="J112" s="11">
        <f>IFERROR('Input Data Shift A'!I116*'Shift A Calculation'!$D112/3600,0)</f>
        <v>0</v>
      </c>
      <c r="K112" s="11">
        <f>IFERROR('Input Data Shift A'!J116*'Shift A Calculation'!$D112/3600,0)</f>
        <v>0</v>
      </c>
      <c r="L112" s="11">
        <f>IFERROR('Input Data Shift A'!K116*'Shift A Calculation'!$D112/3600,0)</f>
        <v>0</v>
      </c>
      <c r="M112" s="11">
        <f>IFERROR('Input Data Shift A'!L116*'Shift A Calculation'!$D112/3600,0)</f>
        <v>0</v>
      </c>
      <c r="N112" s="11">
        <f>IFERROR('Input Data Shift A'!M116*'Shift A Calculation'!$D112/3600,0)</f>
        <v>0</v>
      </c>
      <c r="O112" s="11">
        <f>IFERROR('Input Data Shift A'!N116*'Shift A Calculation'!$D112/3600,0)</f>
        <v>0</v>
      </c>
      <c r="P112" s="11">
        <f>IFERROR('Input Data Shift A'!O116*'Shift A Calculation'!$D112/3600,0)</f>
        <v>0</v>
      </c>
      <c r="Q112" s="11">
        <f>IFERROR('Input Data Shift A'!P116*'Shift A Calculation'!$D112/3600,0)</f>
        <v>0</v>
      </c>
      <c r="R112" s="11">
        <f>IFERROR('Input Data Shift A'!Q116*'Shift A Calculation'!$D112/3600,0)</f>
        <v>0</v>
      </c>
      <c r="S112" s="11">
        <f>IFERROR('Input Data Shift A'!R116*'Shift A Calculation'!$D112/3600,0)</f>
        <v>0</v>
      </c>
      <c r="T112" s="11">
        <f>IFERROR('Input Data Shift A'!S116*'Shift A Calculation'!$D112/3600,0)</f>
        <v>0</v>
      </c>
      <c r="U112" s="11">
        <f>IFERROR('Input Data Shift A'!T116*'Shift A Calculation'!$D112/3600,0)</f>
        <v>0</v>
      </c>
      <c r="V112" s="11">
        <f>IFERROR('Input Data Shift A'!U116*'Shift A Calculation'!$D112/3600,0)</f>
        <v>0</v>
      </c>
      <c r="W112" s="11">
        <f>IFERROR('Input Data Shift A'!V116*'Shift A Calculation'!$D112/3600,0)</f>
        <v>0</v>
      </c>
      <c r="X112" s="11">
        <f>IFERROR('Input Data Shift A'!W116*'Shift A Calculation'!$D112/3600,0)</f>
        <v>0</v>
      </c>
      <c r="Y112" s="11">
        <f>IFERROR('Input Data Shift A'!X116*'Shift A Calculation'!$D112/3600,0)</f>
        <v>0</v>
      </c>
      <c r="Z112" s="11">
        <f>IFERROR('Input Data Shift A'!Y116*'Shift A Calculation'!$D112/3600,0)</f>
        <v>0</v>
      </c>
      <c r="AA112" s="11">
        <f>IFERROR('Input Data Shift A'!Z116*'Shift A Calculation'!$D112/3600,0)</f>
        <v>0</v>
      </c>
      <c r="AB112" s="11">
        <f>IFERROR('Input Data Shift A'!AA116*'Shift A Calculation'!$D112/3600,0)</f>
        <v>0</v>
      </c>
      <c r="AC112" s="11">
        <f>IFERROR('Input Data Shift A'!AB116*'Shift A Calculation'!$D112/3600,0)</f>
        <v>0</v>
      </c>
      <c r="AD112" s="11">
        <f>IFERROR('Input Data Shift A'!AC116*'Shift A Calculation'!$D112/3600,0)</f>
        <v>0</v>
      </c>
      <c r="AE112" s="11">
        <f>IFERROR('Input Data Shift A'!AD116*'Shift A Calculation'!$D112/3600,0)</f>
        <v>0</v>
      </c>
      <c r="AF112" s="11">
        <f>IFERROR('Input Data Shift A'!AE116*'Shift A Calculation'!$D112/3600,0)</f>
        <v>0</v>
      </c>
      <c r="AG112" s="11">
        <f>IFERROR('Input Data Shift A'!AF116*'Shift A Calculation'!$D112/3600,0)</f>
        <v>0</v>
      </c>
      <c r="AH112" s="11">
        <f>IFERROR('Input Data Shift A'!AG116*'Shift A Calculation'!$D112/3600,0)</f>
        <v>0</v>
      </c>
      <c r="AI112" s="11">
        <f>IFERROR('Input Data Shift A'!AH116*'Shift A Calculation'!$D112/3600,0)</f>
        <v>0</v>
      </c>
      <c r="AJ112" s="11">
        <f t="shared" si="3"/>
        <v>0</v>
      </c>
    </row>
    <row r="113" spans="2:36">
      <c r="B113" s="8">
        <v>111</v>
      </c>
      <c r="C113" s="9">
        <f>+Kousu!B121</f>
        <v>0</v>
      </c>
      <c r="D113" s="10" t="e">
        <f>+Kousu!S121</f>
        <v>#VALUE!</v>
      </c>
      <c r="E113" s="11">
        <f>IFERROR('Input Data Shift A'!D117*'Shift A Calculation'!$D113/3600,0)</f>
        <v>0</v>
      </c>
      <c r="F113" s="11">
        <f>IFERROR('Input Data Shift A'!E117*'Shift A Calculation'!$D113/3600,0)</f>
        <v>0</v>
      </c>
      <c r="G113" s="11">
        <f>IFERROR('Input Data Shift A'!F117*'Shift A Calculation'!$D113/3600,0)</f>
        <v>0</v>
      </c>
      <c r="H113" s="11">
        <f>IFERROR('Input Data Shift A'!G117*'Shift A Calculation'!$D113/3600,0)</f>
        <v>0</v>
      </c>
      <c r="I113" s="11">
        <f>IFERROR('Input Data Shift A'!H117*'Shift A Calculation'!$D113/3600,0)</f>
        <v>0</v>
      </c>
      <c r="J113" s="11">
        <f>IFERROR('Input Data Shift A'!I117*'Shift A Calculation'!$D113/3600,0)</f>
        <v>0</v>
      </c>
      <c r="K113" s="11">
        <f>IFERROR('Input Data Shift A'!J117*'Shift A Calculation'!$D113/3600,0)</f>
        <v>0</v>
      </c>
      <c r="L113" s="11">
        <f>IFERROR('Input Data Shift A'!K117*'Shift A Calculation'!$D113/3600,0)</f>
        <v>0</v>
      </c>
      <c r="M113" s="11">
        <f>IFERROR('Input Data Shift A'!L117*'Shift A Calculation'!$D113/3600,0)</f>
        <v>0</v>
      </c>
      <c r="N113" s="11">
        <f>IFERROR('Input Data Shift A'!M117*'Shift A Calculation'!$D113/3600,0)</f>
        <v>0</v>
      </c>
      <c r="O113" s="11">
        <f>IFERROR('Input Data Shift A'!N117*'Shift A Calculation'!$D113/3600,0)</f>
        <v>0</v>
      </c>
      <c r="P113" s="11">
        <f>IFERROR('Input Data Shift A'!O117*'Shift A Calculation'!$D113/3600,0)</f>
        <v>0</v>
      </c>
      <c r="Q113" s="11">
        <f>IFERROR('Input Data Shift A'!P117*'Shift A Calculation'!$D113/3600,0)</f>
        <v>0</v>
      </c>
      <c r="R113" s="11">
        <f>IFERROR('Input Data Shift A'!Q117*'Shift A Calculation'!$D113/3600,0)</f>
        <v>0</v>
      </c>
      <c r="S113" s="11">
        <f>IFERROR('Input Data Shift A'!R117*'Shift A Calculation'!$D113/3600,0)</f>
        <v>0</v>
      </c>
      <c r="T113" s="11">
        <f>IFERROR('Input Data Shift A'!S117*'Shift A Calculation'!$D113/3600,0)</f>
        <v>0</v>
      </c>
      <c r="U113" s="11">
        <f>IFERROR('Input Data Shift A'!T117*'Shift A Calculation'!$D113/3600,0)</f>
        <v>0</v>
      </c>
      <c r="V113" s="11">
        <f>IFERROR('Input Data Shift A'!U117*'Shift A Calculation'!$D113/3600,0)</f>
        <v>0</v>
      </c>
      <c r="W113" s="11">
        <f>IFERROR('Input Data Shift A'!V117*'Shift A Calculation'!$D113/3600,0)</f>
        <v>0</v>
      </c>
      <c r="X113" s="11">
        <f>IFERROR('Input Data Shift A'!W117*'Shift A Calculation'!$D113/3600,0)</f>
        <v>0</v>
      </c>
      <c r="Y113" s="11">
        <f>IFERROR('Input Data Shift A'!X117*'Shift A Calculation'!$D113/3600,0)</f>
        <v>0</v>
      </c>
      <c r="Z113" s="11">
        <f>IFERROR('Input Data Shift A'!Y117*'Shift A Calculation'!$D113/3600,0)</f>
        <v>0</v>
      </c>
      <c r="AA113" s="11">
        <f>IFERROR('Input Data Shift A'!Z117*'Shift A Calculation'!$D113/3600,0)</f>
        <v>0</v>
      </c>
      <c r="AB113" s="11">
        <f>IFERROR('Input Data Shift A'!AA117*'Shift A Calculation'!$D113/3600,0)</f>
        <v>0</v>
      </c>
      <c r="AC113" s="11">
        <f>IFERROR('Input Data Shift A'!AB117*'Shift A Calculation'!$D113/3600,0)</f>
        <v>0</v>
      </c>
      <c r="AD113" s="11">
        <f>IFERROR('Input Data Shift A'!AC117*'Shift A Calculation'!$D113/3600,0)</f>
        <v>0</v>
      </c>
      <c r="AE113" s="11">
        <f>IFERROR('Input Data Shift A'!AD117*'Shift A Calculation'!$D113/3600,0)</f>
        <v>0</v>
      </c>
      <c r="AF113" s="11">
        <f>IFERROR('Input Data Shift A'!AE117*'Shift A Calculation'!$D113/3600,0)</f>
        <v>0</v>
      </c>
      <c r="AG113" s="11">
        <f>IFERROR('Input Data Shift A'!AF117*'Shift A Calculation'!$D113/3600,0)</f>
        <v>0</v>
      </c>
      <c r="AH113" s="11">
        <f>IFERROR('Input Data Shift A'!AG117*'Shift A Calculation'!$D113/3600,0)</f>
        <v>0</v>
      </c>
      <c r="AI113" s="11">
        <f>IFERROR('Input Data Shift A'!AH117*'Shift A Calculation'!$D113/3600,0)</f>
        <v>0</v>
      </c>
      <c r="AJ113" s="11">
        <f t="shared" si="3"/>
        <v>0</v>
      </c>
    </row>
    <row r="114" spans="2:36">
      <c r="B114" s="8">
        <v>112</v>
      </c>
      <c r="C114" s="9">
        <f>+Kousu!B122</f>
        <v>0</v>
      </c>
      <c r="D114" s="10" t="e">
        <f>+Kousu!S122</f>
        <v>#VALUE!</v>
      </c>
      <c r="E114" s="11">
        <f>IFERROR('Input Data Shift A'!D118*'Shift A Calculation'!$D114/3600,0)</f>
        <v>0</v>
      </c>
      <c r="F114" s="11">
        <f>IFERROR('Input Data Shift A'!E118*'Shift A Calculation'!$D114/3600,0)</f>
        <v>0</v>
      </c>
      <c r="G114" s="11">
        <f>IFERROR('Input Data Shift A'!F118*'Shift A Calculation'!$D114/3600,0)</f>
        <v>0</v>
      </c>
      <c r="H114" s="11">
        <f>IFERROR('Input Data Shift A'!G118*'Shift A Calculation'!$D114/3600,0)</f>
        <v>0</v>
      </c>
      <c r="I114" s="11">
        <f>IFERROR('Input Data Shift A'!H118*'Shift A Calculation'!$D114/3600,0)</f>
        <v>0</v>
      </c>
      <c r="J114" s="11">
        <f>IFERROR('Input Data Shift A'!I118*'Shift A Calculation'!$D114/3600,0)</f>
        <v>0</v>
      </c>
      <c r="K114" s="11">
        <f>IFERROR('Input Data Shift A'!J118*'Shift A Calculation'!$D114/3600,0)</f>
        <v>0</v>
      </c>
      <c r="L114" s="11">
        <f>IFERROR('Input Data Shift A'!K118*'Shift A Calculation'!$D114/3600,0)</f>
        <v>0</v>
      </c>
      <c r="M114" s="11">
        <f>IFERROR('Input Data Shift A'!L118*'Shift A Calculation'!$D114/3600,0)</f>
        <v>0</v>
      </c>
      <c r="N114" s="11">
        <f>IFERROR('Input Data Shift A'!M118*'Shift A Calculation'!$D114/3600,0)</f>
        <v>0</v>
      </c>
      <c r="O114" s="11">
        <f>IFERROR('Input Data Shift A'!N118*'Shift A Calculation'!$D114/3600,0)</f>
        <v>0</v>
      </c>
      <c r="P114" s="11">
        <f>IFERROR('Input Data Shift A'!O118*'Shift A Calculation'!$D114/3600,0)</f>
        <v>0</v>
      </c>
      <c r="Q114" s="11">
        <f>IFERROR('Input Data Shift A'!P118*'Shift A Calculation'!$D114/3600,0)</f>
        <v>0</v>
      </c>
      <c r="R114" s="11">
        <f>IFERROR('Input Data Shift A'!Q118*'Shift A Calculation'!$D114/3600,0)</f>
        <v>0</v>
      </c>
      <c r="S114" s="11">
        <f>IFERROR('Input Data Shift A'!R118*'Shift A Calculation'!$D114/3600,0)</f>
        <v>0</v>
      </c>
      <c r="T114" s="11">
        <f>IFERROR('Input Data Shift A'!S118*'Shift A Calculation'!$D114/3600,0)</f>
        <v>0</v>
      </c>
      <c r="U114" s="11">
        <f>IFERROR('Input Data Shift A'!T118*'Shift A Calculation'!$D114/3600,0)</f>
        <v>0</v>
      </c>
      <c r="V114" s="11">
        <f>IFERROR('Input Data Shift A'!U118*'Shift A Calculation'!$D114/3600,0)</f>
        <v>0</v>
      </c>
      <c r="W114" s="11">
        <f>IFERROR('Input Data Shift A'!V118*'Shift A Calculation'!$D114/3600,0)</f>
        <v>0</v>
      </c>
      <c r="X114" s="11">
        <f>IFERROR('Input Data Shift A'!W118*'Shift A Calculation'!$D114/3600,0)</f>
        <v>0</v>
      </c>
      <c r="Y114" s="11">
        <f>IFERROR('Input Data Shift A'!X118*'Shift A Calculation'!$D114/3600,0)</f>
        <v>0</v>
      </c>
      <c r="Z114" s="11">
        <f>IFERROR('Input Data Shift A'!Y118*'Shift A Calculation'!$D114/3600,0)</f>
        <v>0</v>
      </c>
      <c r="AA114" s="11">
        <f>IFERROR('Input Data Shift A'!Z118*'Shift A Calculation'!$D114/3600,0)</f>
        <v>0</v>
      </c>
      <c r="AB114" s="11">
        <f>IFERROR('Input Data Shift A'!AA118*'Shift A Calculation'!$D114/3600,0)</f>
        <v>0</v>
      </c>
      <c r="AC114" s="11">
        <f>IFERROR('Input Data Shift A'!AB118*'Shift A Calculation'!$D114/3600,0)</f>
        <v>0</v>
      </c>
      <c r="AD114" s="11">
        <f>IFERROR('Input Data Shift A'!AC118*'Shift A Calculation'!$D114/3600,0)</f>
        <v>0</v>
      </c>
      <c r="AE114" s="11">
        <f>IFERROR('Input Data Shift A'!AD118*'Shift A Calculation'!$D114/3600,0)</f>
        <v>0</v>
      </c>
      <c r="AF114" s="11">
        <f>IFERROR('Input Data Shift A'!AE118*'Shift A Calculation'!$D114/3600,0)</f>
        <v>0</v>
      </c>
      <c r="AG114" s="11">
        <f>IFERROR('Input Data Shift A'!AF118*'Shift A Calculation'!$D114/3600,0)</f>
        <v>0</v>
      </c>
      <c r="AH114" s="11">
        <f>IFERROR('Input Data Shift A'!AG118*'Shift A Calculation'!$D114/3600,0)</f>
        <v>0</v>
      </c>
      <c r="AI114" s="11">
        <f>IFERROR('Input Data Shift A'!AH118*'Shift A Calculation'!$D114/3600,0)</f>
        <v>0</v>
      </c>
      <c r="AJ114" s="11">
        <f t="shared" si="3"/>
        <v>0</v>
      </c>
    </row>
    <row r="115" spans="2:36">
      <c r="B115" s="8">
        <v>113</v>
      </c>
      <c r="C115" s="9">
        <f>+Kousu!B123</f>
        <v>0</v>
      </c>
      <c r="D115" s="10" t="e">
        <f>+Kousu!S123</f>
        <v>#VALUE!</v>
      </c>
      <c r="E115" s="11">
        <f>IFERROR('Input Data Shift A'!D119*'Shift A Calculation'!$D115/3600,0)</f>
        <v>0</v>
      </c>
      <c r="F115" s="11">
        <f>IFERROR('Input Data Shift A'!E119*'Shift A Calculation'!$D115/3600,0)</f>
        <v>0</v>
      </c>
      <c r="G115" s="11">
        <f>IFERROR('Input Data Shift A'!F119*'Shift A Calculation'!$D115/3600,0)</f>
        <v>0</v>
      </c>
      <c r="H115" s="11">
        <f>IFERROR('Input Data Shift A'!G119*'Shift A Calculation'!$D115/3600,0)</f>
        <v>0</v>
      </c>
      <c r="I115" s="11">
        <f>IFERROR('Input Data Shift A'!H119*'Shift A Calculation'!$D115/3600,0)</f>
        <v>0</v>
      </c>
      <c r="J115" s="11">
        <f>IFERROR('Input Data Shift A'!I119*'Shift A Calculation'!$D115/3600,0)</f>
        <v>0</v>
      </c>
      <c r="K115" s="11">
        <f>IFERROR('Input Data Shift A'!J119*'Shift A Calculation'!$D115/3600,0)</f>
        <v>0</v>
      </c>
      <c r="L115" s="11">
        <f>IFERROR('Input Data Shift A'!K119*'Shift A Calculation'!$D115/3600,0)</f>
        <v>0</v>
      </c>
      <c r="M115" s="11">
        <f>IFERROR('Input Data Shift A'!L119*'Shift A Calculation'!$D115/3600,0)</f>
        <v>0</v>
      </c>
      <c r="N115" s="11">
        <f>IFERROR('Input Data Shift A'!M119*'Shift A Calculation'!$D115/3600,0)</f>
        <v>0</v>
      </c>
      <c r="O115" s="11">
        <f>IFERROR('Input Data Shift A'!N119*'Shift A Calculation'!$D115/3600,0)</f>
        <v>0</v>
      </c>
      <c r="P115" s="11">
        <f>IFERROR('Input Data Shift A'!O119*'Shift A Calculation'!$D115/3600,0)</f>
        <v>0</v>
      </c>
      <c r="Q115" s="11">
        <f>IFERROR('Input Data Shift A'!P119*'Shift A Calculation'!$D115/3600,0)</f>
        <v>0</v>
      </c>
      <c r="R115" s="11">
        <f>IFERROR('Input Data Shift A'!Q119*'Shift A Calculation'!$D115/3600,0)</f>
        <v>0</v>
      </c>
      <c r="S115" s="11">
        <f>IFERROR('Input Data Shift A'!R119*'Shift A Calculation'!$D115/3600,0)</f>
        <v>0</v>
      </c>
      <c r="T115" s="11">
        <f>IFERROR('Input Data Shift A'!S119*'Shift A Calculation'!$D115/3600,0)</f>
        <v>0</v>
      </c>
      <c r="U115" s="11">
        <f>IFERROR('Input Data Shift A'!T119*'Shift A Calculation'!$D115/3600,0)</f>
        <v>0</v>
      </c>
      <c r="V115" s="11">
        <f>IFERROR('Input Data Shift A'!U119*'Shift A Calculation'!$D115/3600,0)</f>
        <v>0</v>
      </c>
      <c r="W115" s="11">
        <f>IFERROR('Input Data Shift A'!V119*'Shift A Calculation'!$D115/3600,0)</f>
        <v>0</v>
      </c>
      <c r="X115" s="11">
        <f>IFERROR('Input Data Shift A'!W119*'Shift A Calculation'!$D115/3600,0)</f>
        <v>0</v>
      </c>
      <c r="Y115" s="11">
        <f>IFERROR('Input Data Shift A'!X119*'Shift A Calculation'!$D115/3600,0)</f>
        <v>0</v>
      </c>
      <c r="Z115" s="11">
        <f>IFERROR('Input Data Shift A'!Y119*'Shift A Calculation'!$D115/3600,0)</f>
        <v>0</v>
      </c>
      <c r="AA115" s="11">
        <f>IFERROR('Input Data Shift A'!Z119*'Shift A Calculation'!$D115/3600,0)</f>
        <v>0</v>
      </c>
      <c r="AB115" s="11">
        <f>IFERROR('Input Data Shift A'!AA119*'Shift A Calculation'!$D115/3600,0)</f>
        <v>0</v>
      </c>
      <c r="AC115" s="11">
        <f>IFERROR('Input Data Shift A'!AB119*'Shift A Calculation'!$D115/3600,0)</f>
        <v>0</v>
      </c>
      <c r="AD115" s="11">
        <f>IFERROR('Input Data Shift A'!AC119*'Shift A Calculation'!$D115/3600,0)</f>
        <v>0</v>
      </c>
      <c r="AE115" s="11">
        <f>IFERROR('Input Data Shift A'!AD119*'Shift A Calculation'!$D115/3600,0)</f>
        <v>0</v>
      </c>
      <c r="AF115" s="11">
        <f>IFERROR('Input Data Shift A'!AE119*'Shift A Calculation'!$D115/3600,0)</f>
        <v>0</v>
      </c>
      <c r="AG115" s="11">
        <f>IFERROR('Input Data Shift A'!AF119*'Shift A Calculation'!$D115/3600,0)</f>
        <v>0</v>
      </c>
      <c r="AH115" s="11">
        <f>IFERROR('Input Data Shift A'!AG119*'Shift A Calculation'!$D115/3600,0)</f>
        <v>0</v>
      </c>
      <c r="AI115" s="11">
        <f>IFERROR('Input Data Shift A'!AH119*'Shift A Calculation'!$D115/3600,0)</f>
        <v>0</v>
      </c>
      <c r="AJ115" s="11">
        <f t="shared" si="3"/>
        <v>0</v>
      </c>
    </row>
    <row r="116" spans="2:36">
      <c r="B116" s="8">
        <v>114</v>
      </c>
      <c r="C116" s="9">
        <f>+Kousu!B124</f>
        <v>0</v>
      </c>
      <c r="D116" s="10" t="e">
        <f>+Kousu!S124</f>
        <v>#VALUE!</v>
      </c>
      <c r="E116" s="11">
        <f>IFERROR('Input Data Shift A'!D120*'Shift A Calculation'!$D116/3600,0)</f>
        <v>0</v>
      </c>
      <c r="F116" s="11">
        <f>IFERROR('Input Data Shift A'!E120*'Shift A Calculation'!$D116/3600,0)</f>
        <v>0</v>
      </c>
      <c r="G116" s="11">
        <f>IFERROR('Input Data Shift A'!F120*'Shift A Calculation'!$D116/3600,0)</f>
        <v>0</v>
      </c>
      <c r="H116" s="11">
        <f>IFERROR('Input Data Shift A'!G120*'Shift A Calculation'!$D116/3600,0)</f>
        <v>0</v>
      </c>
      <c r="I116" s="11">
        <f>IFERROR('Input Data Shift A'!H120*'Shift A Calculation'!$D116/3600,0)</f>
        <v>0</v>
      </c>
      <c r="J116" s="11">
        <f>IFERROR('Input Data Shift A'!I120*'Shift A Calculation'!$D116/3600,0)</f>
        <v>0</v>
      </c>
      <c r="K116" s="11">
        <f>IFERROR('Input Data Shift A'!J120*'Shift A Calculation'!$D116/3600,0)</f>
        <v>0</v>
      </c>
      <c r="L116" s="11">
        <f>IFERROR('Input Data Shift A'!K120*'Shift A Calculation'!$D116/3600,0)</f>
        <v>0</v>
      </c>
      <c r="M116" s="11">
        <f>IFERROR('Input Data Shift A'!L120*'Shift A Calculation'!$D116/3600,0)</f>
        <v>0</v>
      </c>
      <c r="N116" s="11">
        <f>IFERROR('Input Data Shift A'!M120*'Shift A Calculation'!$D116/3600,0)</f>
        <v>0</v>
      </c>
      <c r="O116" s="11">
        <f>IFERROR('Input Data Shift A'!N120*'Shift A Calculation'!$D116/3600,0)</f>
        <v>0</v>
      </c>
      <c r="P116" s="11">
        <f>IFERROR('Input Data Shift A'!O120*'Shift A Calculation'!$D116/3600,0)</f>
        <v>0</v>
      </c>
      <c r="Q116" s="11">
        <f>IFERROR('Input Data Shift A'!P120*'Shift A Calculation'!$D116/3600,0)</f>
        <v>0</v>
      </c>
      <c r="R116" s="11">
        <f>IFERROR('Input Data Shift A'!Q120*'Shift A Calculation'!$D116/3600,0)</f>
        <v>0</v>
      </c>
      <c r="S116" s="11">
        <f>IFERROR('Input Data Shift A'!R120*'Shift A Calculation'!$D116/3600,0)</f>
        <v>0</v>
      </c>
      <c r="T116" s="11">
        <f>IFERROR('Input Data Shift A'!S120*'Shift A Calculation'!$D116/3600,0)</f>
        <v>0</v>
      </c>
      <c r="U116" s="11">
        <f>IFERROR('Input Data Shift A'!T120*'Shift A Calculation'!$D116/3600,0)</f>
        <v>0</v>
      </c>
      <c r="V116" s="11">
        <f>IFERROR('Input Data Shift A'!U120*'Shift A Calculation'!$D116/3600,0)</f>
        <v>0</v>
      </c>
      <c r="W116" s="11">
        <f>IFERROR('Input Data Shift A'!V120*'Shift A Calculation'!$D116/3600,0)</f>
        <v>0</v>
      </c>
      <c r="X116" s="11">
        <f>IFERROR('Input Data Shift A'!W120*'Shift A Calculation'!$D116/3600,0)</f>
        <v>0</v>
      </c>
      <c r="Y116" s="11">
        <f>IFERROR('Input Data Shift A'!X120*'Shift A Calculation'!$D116/3600,0)</f>
        <v>0</v>
      </c>
      <c r="Z116" s="11">
        <f>IFERROR('Input Data Shift A'!Y120*'Shift A Calculation'!$D116/3600,0)</f>
        <v>0</v>
      </c>
      <c r="AA116" s="11">
        <f>IFERROR('Input Data Shift A'!Z120*'Shift A Calculation'!$D116/3600,0)</f>
        <v>0</v>
      </c>
      <c r="AB116" s="11">
        <f>IFERROR('Input Data Shift A'!AA120*'Shift A Calculation'!$D116/3600,0)</f>
        <v>0</v>
      </c>
      <c r="AC116" s="11">
        <f>IFERROR('Input Data Shift A'!AB120*'Shift A Calculation'!$D116/3600,0)</f>
        <v>0</v>
      </c>
      <c r="AD116" s="11">
        <f>IFERROR('Input Data Shift A'!AC120*'Shift A Calculation'!$D116/3600,0)</f>
        <v>0</v>
      </c>
      <c r="AE116" s="11">
        <f>IFERROR('Input Data Shift A'!AD120*'Shift A Calculation'!$D116/3600,0)</f>
        <v>0</v>
      </c>
      <c r="AF116" s="11">
        <f>IFERROR('Input Data Shift A'!AE120*'Shift A Calculation'!$D116/3600,0)</f>
        <v>0</v>
      </c>
      <c r="AG116" s="11">
        <f>IFERROR('Input Data Shift A'!AF120*'Shift A Calculation'!$D116/3600,0)</f>
        <v>0</v>
      </c>
      <c r="AH116" s="11">
        <f>IFERROR('Input Data Shift A'!AG120*'Shift A Calculation'!$D116/3600,0)</f>
        <v>0</v>
      </c>
      <c r="AI116" s="11">
        <f>IFERROR('Input Data Shift A'!AH120*'Shift A Calculation'!$D116/3600,0)</f>
        <v>0</v>
      </c>
      <c r="AJ116" s="11">
        <f t="shared" si="3"/>
        <v>0</v>
      </c>
    </row>
    <row r="117" spans="2:36">
      <c r="B117" s="8">
        <v>115</v>
      </c>
      <c r="C117" s="9">
        <f>+Kousu!B125</f>
        <v>0</v>
      </c>
      <c r="D117" s="10" t="e">
        <f>+Kousu!S125</f>
        <v>#VALUE!</v>
      </c>
      <c r="E117" s="11">
        <f>IFERROR('Input Data Shift A'!D121*'Shift A Calculation'!$D117/3600,0)</f>
        <v>0</v>
      </c>
      <c r="F117" s="11">
        <f>IFERROR('Input Data Shift A'!E121*'Shift A Calculation'!$D117/3600,0)</f>
        <v>0</v>
      </c>
      <c r="G117" s="11">
        <f>IFERROR('Input Data Shift A'!F121*'Shift A Calculation'!$D117/3600,0)</f>
        <v>0</v>
      </c>
      <c r="H117" s="11">
        <f>IFERROR('Input Data Shift A'!G121*'Shift A Calculation'!$D117/3600,0)</f>
        <v>0</v>
      </c>
      <c r="I117" s="11">
        <f>IFERROR('Input Data Shift A'!H121*'Shift A Calculation'!$D117/3600,0)</f>
        <v>0</v>
      </c>
      <c r="J117" s="11">
        <f>IFERROR('Input Data Shift A'!I121*'Shift A Calculation'!$D117/3600,0)</f>
        <v>0</v>
      </c>
      <c r="K117" s="11">
        <f>IFERROR('Input Data Shift A'!J121*'Shift A Calculation'!$D117/3600,0)</f>
        <v>0</v>
      </c>
      <c r="L117" s="11">
        <f>IFERROR('Input Data Shift A'!K121*'Shift A Calculation'!$D117/3600,0)</f>
        <v>0</v>
      </c>
      <c r="M117" s="11">
        <f>IFERROR('Input Data Shift A'!L121*'Shift A Calculation'!$D117/3600,0)</f>
        <v>0</v>
      </c>
      <c r="N117" s="11">
        <f>IFERROR('Input Data Shift A'!M121*'Shift A Calculation'!$D117/3600,0)</f>
        <v>0</v>
      </c>
      <c r="O117" s="11">
        <f>IFERROR('Input Data Shift A'!N121*'Shift A Calculation'!$D117/3600,0)</f>
        <v>0</v>
      </c>
      <c r="P117" s="11">
        <f>IFERROR('Input Data Shift A'!O121*'Shift A Calculation'!$D117/3600,0)</f>
        <v>0</v>
      </c>
      <c r="Q117" s="11">
        <f>IFERROR('Input Data Shift A'!P121*'Shift A Calculation'!$D117/3600,0)</f>
        <v>0</v>
      </c>
      <c r="R117" s="11">
        <f>IFERROR('Input Data Shift A'!Q121*'Shift A Calculation'!$D117/3600,0)</f>
        <v>0</v>
      </c>
      <c r="S117" s="11">
        <f>IFERROR('Input Data Shift A'!R121*'Shift A Calculation'!$D117/3600,0)</f>
        <v>0</v>
      </c>
      <c r="T117" s="11">
        <f>IFERROR('Input Data Shift A'!S121*'Shift A Calculation'!$D117/3600,0)</f>
        <v>0</v>
      </c>
      <c r="U117" s="11">
        <f>IFERROR('Input Data Shift A'!T121*'Shift A Calculation'!$D117/3600,0)</f>
        <v>0</v>
      </c>
      <c r="V117" s="11">
        <f>IFERROR('Input Data Shift A'!U121*'Shift A Calculation'!$D117/3600,0)</f>
        <v>0</v>
      </c>
      <c r="W117" s="11">
        <f>IFERROR('Input Data Shift A'!V121*'Shift A Calculation'!$D117/3600,0)</f>
        <v>0</v>
      </c>
      <c r="X117" s="11">
        <f>IFERROR('Input Data Shift A'!W121*'Shift A Calculation'!$D117/3600,0)</f>
        <v>0</v>
      </c>
      <c r="Y117" s="11">
        <f>IFERROR('Input Data Shift A'!X121*'Shift A Calculation'!$D117/3600,0)</f>
        <v>0</v>
      </c>
      <c r="Z117" s="11">
        <f>IFERROR('Input Data Shift A'!Y121*'Shift A Calculation'!$D117/3600,0)</f>
        <v>0</v>
      </c>
      <c r="AA117" s="11">
        <f>IFERROR('Input Data Shift A'!Z121*'Shift A Calculation'!$D117/3600,0)</f>
        <v>0</v>
      </c>
      <c r="AB117" s="11">
        <f>IFERROR('Input Data Shift A'!AA121*'Shift A Calculation'!$D117/3600,0)</f>
        <v>0</v>
      </c>
      <c r="AC117" s="11">
        <f>IFERROR('Input Data Shift A'!AB121*'Shift A Calculation'!$D117/3600,0)</f>
        <v>0</v>
      </c>
      <c r="AD117" s="11">
        <f>IFERROR('Input Data Shift A'!AC121*'Shift A Calculation'!$D117/3600,0)</f>
        <v>0</v>
      </c>
      <c r="AE117" s="11">
        <f>IFERROR('Input Data Shift A'!AD121*'Shift A Calculation'!$D117/3600,0)</f>
        <v>0</v>
      </c>
      <c r="AF117" s="11">
        <f>IFERROR('Input Data Shift A'!AE121*'Shift A Calculation'!$D117/3600,0)</f>
        <v>0</v>
      </c>
      <c r="AG117" s="11">
        <f>IFERROR('Input Data Shift A'!AF121*'Shift A Calculation'!$D117/3600,0)</f>
        <v>0</v>
      </c>
      <c r="AH117" s="11">
        <f>IFERROR('Input Data Shift A'!AG121*'Shift A Calculation'!$D117/3600,0)</f>
        <v>0</v>
      </c>
      <c r="AI117" s="11">
        <f>IFERROR('Input Data Shift A'!AH121*'Shift A Calculation'!$D117/3600,0)</f>
        <v>0</v>
      </c>
      <c r="AJ117" s="11">
        <f t="shared" si="3"/>
        <v>0</v>
      </c>
    </row>
    <row r="118" spans="2:36">
      <c r="B118" s="8">
        <v>116</v>
      </c>
      <c r="C118" s="9">
        <f>+Kousu!B126</f>
        <v>0</v>
      </c>
      <c r="D118" s="10" t="e">
        <f>+Kousu!S126</f>
        <v>#VALUE!</v>
      </c>
      <c r="E118" s="11">
        <f>IFERROR('Input Data Shift A'!D122*'Shift A Calculation'!$D118/3600,0)</f>
        <v>0</v>
      </c>
      <c r="F118" s="11">
        <f>IFERROR('Input Data Shift A'!E122*'Shift A Calculation'!$D118/3600,0)</f>
        <v>0</v>
      </c>
      <c r="G118" s="11">
        <f>IFERROR('Input Data Shift A'!F122*'Shift A Calculation'!$D118/3600,0)</f>
        <v>0</v>
      </c>
      <c r="H118" s="11">
        <f>IFERROR('Input Data Shift A'!G122*'Shift A Calculation'!$D118/3600,0)</f>
        <v>0</v>
      </c>
      <c r="I118" s="11">
        <f>IFERROR('Input Data Shift A'!H122*'Shift A Calculation'!$D118/3600,0)</f>
        <v>0</v>
      </c>
      <c r="J118" s="11">
        <f>IFERROR('Input Data Shift A'!I122*'Shift A Calculation'!$D118/3600,0)</f>
        <v>0</v>
      </c>
      <c r="K118" s="11">
        <f>IFERROR('Input Data Shift A'!J122*'Shift A Calculation'!$D118/3600,0)</f>
        <v>0</v>
      </c>
      <c r="L118" s="11">
        <f>IFERROR('Input Data Shift A'!K122*'Shift A Calculation'!$D118/3600,0)</f>
        <v>0</v>
      </c>
      <c r="M118" s="11">
        <f>IFERROR('Input Data Shift A'!L122*'Shift A Calculation'!$D118/3600,0)</f>
        <v>0</v>
      </c>
      <c r="N118" s="11">
        <f>IFERROR('Input Data Shift A'!M122*'Shift A Calculation'!$D118/3600,0)</f>
        <v>0</v>
      </c>
      <c r="O118" s="11">
        <f>IFERROR('Input Data Shift A'!N122*'Shift A Calculation'!$D118/3600,0)</f>
        <v>0</v>
      </c>
      <c r="P118" s="11">
        <f>IFERROR('Input Data Shift A'!O122*'Shift A Calculation'!$D118/3600,0)</f>
        <v>0</v>
      </c>
      <c r="Q118" s="11">
        <f>IFERROR('Input Data Shift A'!P122*'Shift A Calculation'!$D118/3600,0)</f>
        <v>0</v>
      </c>
      <c r="R118" s="11">
        <f>IFERROR('Input Data Shift A'!Q122*'Shift A Calculation'!$D118/3600,0)</f>
        <v>0</v>
      </c>
      <c r="S118" s="11">
        <f>IFERROR('Input Data Shift A'!R122*'Shift A Calculation'!$D118/3600,0)</f>
        <v>0</v>
      </c>
      <c r="T118" s="11">
        <f>IFERROR('Input Data Shift A'!S122*'Shift A Calculation'!$D118/3600,0)</f>
        <v>0</v>
      </c>
      <c r="U118" s="11">
        <f>IFERROR('Input Data Shift A'!T122*'Shift A Calculation'!$D118/3600,0)</f>
        <v>0</v>
      </c>
      <c r="V118" s="11">
        <f>IFERROR('Input Data Shift A'!U122*'Shift A Calculation'!$D118/3600,0)</f>
        <v>0</v>
      </c>
      <c r="W118" s="11">
        <f>IFERROR('Input Data Shift A'!V122*'Shift A Calculation'!$D118/3600,0)</f>
        <v>0</v>
      </c>
      <c r="X118" s="11">
        <f>IFERROR('Input Data Shift A'!W122*'Shift A Calculation'!$D118/3600,0)</f>
        <v>0</v>
      </c>
      <c r="Y118" s="11">
        <f>IFERROR('Input Data Shift A'!X122*'Shift A Calculation'!$D118/3600,0)</f>
        <v>0</v>
      </c>
      <c r="Z118" s="11">
        <f>IFERROR('Input Data Shift A'!Y122*'Shift A Calculation'!$D118/3600,0)</f>
        <v>0</v>
      </c>
      <c r="AA118" s="11">
        <f>IFERROR('Input Data Shift A'!Z122*'Shift A Calculation'!$D118/3600,0)</f>
        <v>0</v>
      </c>
      <c r="AB118" s="11">
        <f>IFERROR('Input Data Shift A'!AA122*'Shift A Calculation'!$D118/3600,0)</f>
        <v>0</v>
      </c>
      <c r="AC118" s="11">
        <f>IFERROR('Input Data Shift A'!AB122*'Shift A Calculation'!$D118/3600,0)</f>
        <v>0</v>
      </c>
      <c r="AD118" s="11">
        <f>IFERROR('Input Data Shift A'!AC122*'Shift A Calculation'!$D118/3600,0)</f>
        <v>0</v>
      </c>
      <c r="AE118" s="11">
        <f>IFERROR('Input Data Shift A'!AD122*'Shift A Calculation'!$D118/3600,0)</f>
        <v>0</v>
      </c>
      <c r="AF118" s="11">
        <f>IFERROR('Input Data Shift A'!AE122*'Shift A Calculation'!$D118/3600,0)</f>
        <v>0</v>
      </c>
      <c r="AG118" s="11">
        <f>IFERROR('Input Data Shift A'!AF122*'Shift A Calculation'!$D118/3600,0)</f>
        <v>0</v>
      </c>
      <c r="AH118" s="11">
        <f>IFERROR('Input Data Shift A'!AG122*'Shift A Calculation'!$D118/3600,0)</f>
        <v>0</v>
      </c>
      <c r="AI118" s="11">
        <f>IFERROR('Input Data Shift A'!AH122*'Shift A Calculation'!$D118/3600,0)</f>
        <v>0</v>
      </c>
      <c r="AJ118" s="11">
        <f t="shared" si="3"/>
        <v>0</v>
      </c>
    </row>
    <row r="119" spans="2:36">
      <c r="B119" s="8">
        <v>117</v>
      </c>
      <c r="C119" s="9">
        <f>+Kousu!B127</f>
        <v>0</v>
      </c>
      <c r="D119" s="10" t="e">
        <f>+Kousu!S127</f>
        <v>#VALUE!</v>
      </c>
      <c r="E119" s="11">
        <f>IFERROR('Input Data Shift A'!D123*'Shift A Calculation'!$D119/3600,0)</f>
        <v>0</v>
      </c>
      <c r="F119" s="11">
        <f>IFERROR('Input Data Shift A'!E123*'Shift A Calculation'!$D119/3600,0)</f>
        <v>0</v>
      </c>
      <c r="G119" s="11">
        <f>IFERROR('Input Data Shift A'!F123*'Shift A Calculation'!$D119/3600,0)</f>
        <v>0</v>
      </c>
      <c r="H119" s="11">
        <f>IFERROR('Input Data Shift A'!G123*'Shift A Calculation'!$D119/3600,0)</f>
        <v>0</v>
      </c>
      <c r="I119" s="11">
        <f>IFERROR('Input Data Shift A'!H123*'Shift A Calculation'!$D119/3600,0)</f>
        <v>0</v>
      </c>
      <c r="J119" s="11">
        <f>IFERROR('Input Data Shift A'!I123*'Shift A Calculation'!$D119/3600,0)</f>
        <v>0</v>
      </c>
      <c r="K119" s="11">
        <f>IFERROR('Input Data Shift A'!J123*'Shift A Calculation'!$D119/3600,0)</f>
        <v>0</v>
      </c>
      <c r="L119" s="11">
        <f>IFERROR('Input Data Shift A'!K123*'Shift A Calculation'!$D119/3600,0)</f>
        <v>0</v>
      </c>
      <c r="M119" s="11">
        <f>IFERROR('Input Data Shift A'!L123*'Shift A Calculation'!$D119/3600,0)</f>
        <v>0</v>
      </c>
      <c r="N119" s="11">
        <f>IFERROR('Input Data Shift A'!M123*'Shift A Calculation'!$D119/3600,0)</f>
        <v>0</v>
      </c>
      <c r="O119" s="11">
        <f>IFERROR('Input Data Shift A'!N123*'Shift A Calculation'!$D119/3600,0)</f>
        <v>0</v>
      </c>
      <c r="P119" s="11">
        <f>IFERROR('Input Data Shift A'!O123*'Shift A Calculation'!$D119/3600,0)</f>
        <v>0</v>
      </c>
      <c r="Q119" s="11">
        <f>IFERROR('Input Data Shift A'!P123*'Shift A Calculation'!$D119/3600,0)</f>
        <v>0</v>
      </c>
      <c r="R119" s="11">
        <f>IFERROR('Input Data Shift A'!Q123*'Shift A Calculation'!$D119/3600,0)</f>
        <v>0</v>
      </c>
      <c r="S119" s="11">
        <f>IFERROR('Input Data Shift A'!R123*'Shift A Calculation'!$D119/3600,0)</f>
        <v>0</v>
      </c>
      <c r="T119" s="11">
        <f>IFERROR('Input Data Shift A'!S123*'Shift A Calculation'!$D119/3600,0)</f>
        <v>0</v>
      </c>
      <c r="U119" s="11">
        <f>IFERROR('Input Data Shift A'!T123*'Shift A Calculation'!$D119/3600,0)</f>
        <v>0</v>
      </c>
      <c r="V119" s="11">
        <f>IFERROR('Input Data Shift A'!U123*'Shift A Calculation'!$D119/3600,0)</f>
        <v>0</v>
      </c>
      <c r="W119" s="11">
        <f>IFERROR('Input Data Shift A'!V123*'Shift A Calculation'!$D119/3600,0)</f>
        <v>0</v>
      </c>
      <c r="X119" s="11">
        <f>IFERROR('Input Data Shift A'!W123*'Shift A Calculation'!$D119/3600,0)</f>
        <v>0</v>
      </c>
      <c r="Y119" s="11">
        <f>IFERROR('Input Data Shift A'!X123*'Shift A Calculation'!$D119/3600,0)</f>
        <v>0</v>
      </c>
      <c r="Z119" s="11">
        <f>IFERROR('Input Data Shift A'!Y123*'Shift A Calculation'!$D119/3600,0)</f>
        <v>0</v>
      </c>
      <c r="AA119" s="11">
        <f>IFERROR('Input Data Shift A'!Z123*'Shift A Calculation'!$D119/3600,0)</f>
        <v>0</v>
      </c>
      <c r="AB119" s="11">
        <f>IFERROR('Input Data Shift A'!AA123*'Shift A Calculation'!$D119/3600,0)</f>
        <v>0</v>
      </c>
      <c r="AC119" s="11">
        <f>IFERROR('Input Data Shift A'!AB123*'Shift A Calculation'!$D119/3600,0)</f>
        <v>0</v>
      </c>
      <c r="AD119" s="11">
        <f>IFERROR('Input Data Shift A'!AC123*'Shift A Calculation'!$D119/3600,0)</f>
        <v>0</v>
      </c>
      <c r="AE119" s="11">
        <f>IFERROR('Input Data Shift A'!AD123*'Shift A Calculation'!$D119/3600,0)</f>
        <v>0</v>
      </c>
      <c r="AF119" s="11">
        <f>IFERROR('Input Data Shift A'!AE123*'Shift A Calculation'!$D119/3600,0)</f>
        <v>0</v>
      </c>
      <c r="AG119" s="11">
        <f>IFERROR('Input Data Shift A'!AF123*'Shift A Calculation'!$D119/3600,0)</f>
        <v>0</v>
      </c>
      <c r="AH119" s="11">
        <f>IFERROR('Input Data Shift A'!AG123*'Shift A Calculation'!$D119/3600,0)</f>
        <v>0</v>
      </c>
      <c r="AI119" s="11">
        <f>IFERROR('Input Data Shift A'!AH123*'Shift A Calculation'!$D119/3600,0)</f>
        <v>0</v>
      </c>
      <c r="AJ119" s="11">
        <f t="shared" si="3"/>
        <v>0</v>
      </c>
    </row>
    <row r="120" spans="2:36">
      <c r="B120" s="8">
        <v>118</v>
      </c>
      <c r="C120" s="9">
        <f>+Kousu!B128</f>
        <v>0</v>
      </c>
      <c r="D120" s="10" t="e">
        <f>+Kousu!S128</f>
        <v>#VALUE!</v>
      </c>
      <c r="E120" s="11">
        <f>IFERROR('Input Data Shift A'!D124*'Shift A Calculation'!$D120/3600,0)</f>
        <v>0</v>
      </c>
      <c r="F120" s="11">
        <f>IFERROR('Input Data Shift A'!E124*'Shift A Calculation'!$D120/3600,0)</f>
        <v>0</v>
      </c>
      <c r="G120" s="11">
        <f>IFERROR('Input Data Shift A'!F124*'Shift A Calculation'!$D120/3600,0)</f>
        <v>0</v>
      </c>
      <c r="H120" s="11">
        <f>IFERROR('Input Data Shift A'!G124*'Shift A Calculation'!$D120/3600,0)</f>
        <v>0</v>
      </c>
      <c r="I120" s="11">
        <f>IFERROR('Input Data Shift A'!H124*'Shift A Calculation'!$D120/3600,0)</f>
        <v>0</v>
      </c>
      <c r="J120" s="11">
        <f>IFERROR('Input Data Shift A'!I124*'Shift A Calculation'!$D120/3600,0)</f>
        <v>0</v>
      </c>
      <c r="K120" s="11">
        <f>IFERROR('Input Data Shift A'!J124*'Shift A Calculation'!$D120/3600,0)</f>
        <v>0</v>
      </c>
      <c r="L120" s="11">
        <f>IFERROR('Input Data Shift A'!K124*'Shift A Calculation'!$D120/3600,0)</f>
        <v>0</v>
      </c>
      <c r="M120" s="11">
        <f>IFERROR('Input Data Shift A'!L124*'Shift A Calculation'!$D120/3600,0)</f>
        <v>0</v>
      </c>
      <c r="N120" s="11">
        <f>IFERROR('Input Data Shift A'!M124*'Shift A Calculation'!$D120/3600,0)</f>
        <v>0</v>
      </c>
      <c r="O120" s="11">
        <f>IFERROR('Input Data Shift A'!N124*'Shift A Calculation'!$D120/3600,0)</f>
        <v>0</v>
      </c>
      <c r="P120" s="11">
        <f>IFERROR('Input Data Shift A'!O124*'Shift A Calculation'!$D120/3600,0)</f>
        <v>0</v>
      </c>
      <c r="Q120" s="11">
        <f>IFERROR('Input Data Shift A'!P124*'Shift A Calculation'!$D120/3600,0)</f>
        <v>0</v>
      </c>
      <c r="R120" s="11">
        <f>IFERROR('Input Data Shift A'!Q124*'Shift A Calculation'!$D120/3600,0)</f>
        <v>0</v>
      </c>
      <c r="S120" s="11">
        <f>IFERROR('Input Data Shift A'!R124*'Shift A Calculation'!$D120/3600,0)</f>
        <v>0</v>
      </c>
      <c r="T120" s="11">
        <f>IFERROR('Input Data Shift A'!S124*'Shift A Calculation'!$D120/3600,0)</f>
        <v>0</v>
      </c>
      <c r="U120" s="11">
        <f>IFERROR('Input Data Shift A'!T124*'Shift A Calculation'!$D120/3600,0)</f>
        <v>0</v>
      </c>
      <c r="V120" s="11">
        <f>IFERROR('Input Data Shift A'!U124*'Shift A Calculation'!$D120/3600,0)</f>
        <v>0</v>
      </c>
      <c r="W120" s="11">
        <f>IFERROR('Input Data Shift A'!V124*'Shift A Calculation'!$D120/3600,0)</f>
        <v>0</v>
      </c>
      <c r="X120" s="11">
        <f>IFERROR('Input Data Shift A'!W124*'Shift A Calculation'!$D120/3600,0)</f>
        <v>0</v>
      </c>
      <c r="Y120" s="11">
        <f>IFERROR('Input Data Shift A'!X124*'Shift A Calculation'!$D120/3600,0)</f>
        <v>0</v>
      </c>
      <c r="Z120" s="11">
        <f>IFERROR('Input Data Shift A'!Y124*'Shift A Calculation'!$D120/3600,0)</f>
        <v>0</v>
      </c>
      <c r="AA120" s="11">
        <f>IFERROR('Input Data Shift A'!Z124*'Shift A Calculation'!$D120/3600,0)</f>
        <v>0</v>
      </c>
      <c r="AB120" s="11">
        <f>IFERROR('Input Data Shift A'!AA124*'Shift A Calculation'!$D120/3600,0)</f>
        <v>0</v>
      </c>
      <c r="AC120" s="11">
        <f>IFERROR('Input Data Shift A'!AB124*'Shift A Calculation'!$D120/3600,0)</f>
        <v>0</v>
      </c>
      <c r="AD120" s="11">
        <f>IFERROR('Input Data Shift A'!AC124*'Shift A Calculation'!$D120/3600,0)</f>
        <v>0</v>
      </c>
      <c r="AE120" s="11">
        <f>IFERROR('Input Data Shift A'!AD124*'Shift A Calculation'!$D120/3600,0)</f>
        <v>0</v>
      </c>
      <c r="AF120" s="11">
        <f>IFERROR('Input Data Shift A'!AE124*'Shift A Calculation'!$D120/3600,0)</f>
        <v>0</v>
      </c>
      <c r="AG120" s="11">
        <f>IFERROR('Input Data Shift A'!AF124*'Shift A Calculation'!$D120/3600,0)</f>
        <v>0</v>
      </c>
      <c r="AH120" s="11">
        <f>IFERROR('Input Data Shift A'!AG124*'Shift A Calculation'!$D120/3600,0)</f>
        <v>0</v>
      </c>
      <c r="AI120" s="11">
        <f>IFERROR('Input Data Shift A'!AH124*'Shift A Calculation'!$D120/3600,0)</f>
        <v>0</v>
      </c>
      <c r="AJ120" s="11">
        <f t="shared" si="3"/>
        <v>0</v>
      </c>
    </row>
    <row r="121" spans="2:36">
      <c r="B121" s="8">
        <v>119</v>
      </c>
      <c r="C121" s="9">
        <f>+Kousu!B129</f>
        <v>0</v>
      </c>
      <c r="D121" s="10" t="e">
        <f>+Kousu!S129</f>
        <v>#VALUE!</v>
      </c>
      <c r="E121" s="11">
        <f>IFERROR('Input Data Shift A'!D125*'Shift A Calculation'!$D121/3600,0)</f>
        <v>0</v>
      </c>
      <c r="F121" s="11">
        <f>IFERROR('Input Data Shift A'!E125*'Shift A Calculation'!$D121/3600,0)</f>
        <v>0</v>
      </c>
      <c r="G121" s="11">
        <f>IFERROR('Input Data Shift A'!F125*'Shift A Calculation'!$D121/3600,0)</f>
        <v>0</v>
      </c>
      <c r="H121" s="11">
        <f>IFERROR('Input Data Shift A'!G125*'Shift A Calculation'!$D121/3600,0)</f>
        <v>0</v>
      </c>
      <c r="I121" s="11">
        <f>IFERROR('Input Data Shift A'!H125*'Shift A Calculation'!$D121/3600,0)</f>
        <v>0</v>
      </c>
      <c r="J121" s="11">
        <f>IFERROR('Input Data Shift A'!I125*'Shift A Calculation'!$D121/3600,0)</f>
        <v>0</v>
      </c>
      <c r="K121" s="11">
        <f>IFERROR('Input Data Shift A'!J125*'Shift A Calculation'!$D121/3600,0)</f>
        <v>0</v>
      </c>
      <c r="L121" s="11">
        <f>IFERROR('Input Data Shift A'!K125*'Shift A Calculation'!$D121/3600,0)</f>
        <v>0</v>
      </c>
      <c r="M121" s="11">
        <f>IFERROR('Input Data Shift A'!L125*'Shift A Calculation'!$D121/3600,0)</f>
        <v>0</v>
      </c>
      <c r="N121" s="11">
        <f>IFERROR('Input Data Shift A'!M125*'Shift A Calculation'!$D121/3600,0)</f>
        <v>0</v>
      </c>
      <c r="O121" s="11">
        <f>IFERROR('Input Data Shift A'!N125*'Shift A Calculation'!$D121/3600,0)</f>
        <v>0</v>
      </c>
      <c r="P121" s="11">
        <f>IFERROR('Input Data Shift A'!O125*'Shift A Calculation'!$D121/3600,0)</f>
        <v>0</v>
      </c>
      <c r="Q121" s="11">
        <f>IFERROR('Input Data Shift A'!P125*'Shift A Calculation'!$D121/3600,0)</f>
        <v>0</v>
      </c>
      <c r="R121" s="11">
        <f>IFERROR('Input Data Shift A'!Q125*'Shift A Calculation'!$D121/3600,0)</f>
        <v>0</v>
      </c>
      <c r="S121" s="11">
        <f>IFERROR('Input Data Shift A'!R125*'Shift A Calculation'!$D121/3600,0)</f>
        <v>0</v>
      </c>
      <c r="T121" s="11">
        <f>IFERROR('Input Data Shift A'!S125*'Shift A Calculation'!$D121/3600,0)</f>
        <v>0</v>
      </c>
      <c r="U121" s="11">
        <f>IFERROR('Input Data Shift A'!T125*'Shift A Calculation'!$D121/3600,0)</f>
        <v>0</v>
      </c>
      <c r="V121" s="11">
        <f>IFERROR('Input Data Shift A'!U125*'Shift A Calculation'!$D121/3600,0)</f>
        <v>0</v>
      </c>
      <c r="W121" s="11">
        <f>IFERROR('Input Data Shift A'!V125*'Shift A Calculation'!$D121/3600,0)</f>
        <v>0</v>
      </c>
      <c r="X121" s="11">
        <f>IFERROR('Input Data Shift A'!W125*'Shift A Calculation'!$D121/3600,0)</f>
        <v>0</v>
      </c>
      <c r="Y121" s="11">
        <f>IFERROR('Input Data Shift A'!X125*'Shift A Calculation'!$D121/3600,0)</f>
        <v>0</v>
      </c>
      <c r="Z121" s="11">
        <f>IFERROR('Input Data Shift A'!Y125*'Shift A Calculation'!$D121/3600,0)</f>
        <v>0</v>
      </c>
      <c r="AA121" s="11">
        <f>IFERROR('Input Data Shift A'!Z125*'Shift A Calculation'!$D121/3600,0)</f>
        <v>0</v>
      </c>
      <c r="AB121" s="11">
        <f>IFERROR('Input Data Shift A'!AA125*'Shift A Calculation'!$D121/3600,0)</f>
        <v>0</v>
      </c>
      <c r="AC121" s="11">
        <f>IFERROR('Input Data Shift A'!AB125*'Shift A Calculation'!$D121/3600,0)</f>
        <v>0</v>
      </c>
      <c r="AD121" s="11">
        <f>IFERROR('Input Data Shift A'!AC125*'Shift A Calculation'!$D121/3600,0)</f>
        <v>0</v>
      </c>
      <c r="AE121" s="11">
        <f>IFERROR('Input Data Shift A'!AD125*'Shift A Calculation'!$D121/3600,0)</f>
        <v>0</v>
      </c>
      <c r="AF121" s="11">
        <f>IFERROR('Input Data Shift A'!AE125*'Shift A Calculation'!$D121/3600,0)</f>
        <v>0</v>
      </c>
      <c r="AG121" s="11">
        <f>IFERROR('Input Data Shift A'!AF125*'Shift A Calculation'!$D121/3600,0)</f>
        <v>0</v>
      </c>
      <c r="AH121" s="11">
        <f>IFERROR('Input Data Shift A'!AG125*'Shift A Calculation'!$D121/3600,0)</f>
        <v>0</v>
      </c>
      <c r="AI121" s="11">
        <f>IFERROR('Input Data Shift A'!AH125*'Shift A Calculation'!$D121/3600,0)</f>
        <v>0</v>
      </c>
      <c r="AJ121" s="11">
        <f t="shared" si="3"/>
        <v>0</v>
      </c>
    </row>
    <row r="122" spans="2:36">
      <c r="B122" s="8">
        <v>120</v>
      </c>
      <c r="C122" s="9">
        <f>+Kousu!B130</f>
        <v>0</v>
      </c>
      <c r="D122" s="10" t="e">
        <f>+Kousu!S130</f>
        <v>#VALUE!</v>
      </c>
      <c r="E122" s="11">
        <f>IFERROR('Input Data Shift A'!D126*'Shift A Calculation'!$D122/3600,0)</f>
        <v>0</v>
      </c>
      <c r="F122" s="11">
        <f>IFERROR('Input Data Shift A'!E126*'Shift A Calculation'!$D122/3600,0)</f>
        <v>0</v>
      </c>
      <c r="G122" s="11">
        <f>IFERROR('Input Data Shift A'!F126*'Shift A Calculation'!$D122/3600,0)</f>
        <v>0</v>
      </c>
      <c r="H122" s="11">
        <f>IFERROR('Input Data Shift A'!G126*'Shift A Calculation'!$D122/3600,0)</f>
        <v>0</v>
      </c>
      <c r="I122" s="11">
        <f>IFERROR('Input Data Shift A'!H126*'Shift A Calculation'!$D122/3600,0)</f>
        <v>0</v>
      </c>
      <c r="J122" s="11">
        <f>IFERROR('Input Data Shift A'!I126*'Shift A Calculation'!$D122/3600,0)</f>
        <v>0</v>
      </c>
      <c r="K122" s="11">
        <f>IFERROR('Input Data Shift A'!J126*'Shift A Calculation'!$D122/3600,0)</f>
        <v>0</v>
      </c>
      <c r="L122" s="11">
        <f>IFERROR('Input Data Shift A'!K126*'Shift A Calculation'!$D122/3600,0)</f>
        <v>0</v>
      </c>
      <c r="M122" s="11">
        <f>IFERROR('Input Data Shift A'!L126*'Shift A Calculation'!$D122/3600,0)</f>
        <v>0</v>
      </c>
      <c r="N122" s="11">
        <f>IFERROR('Input Data Shift A'!M126*'Shift A Calculation'!$D122/3600,0)</f>
        <v>0</v>
      </c>
      <c r="O122" s="11">
        <f>IFERROR('Input Data Shift A'!N126*'Shift A Calculation'!$D122/3600,0)</f>
        <v>0</v>
      </c>
      <c r="P122" s="11">
        <f>IFERROR('Input Data Shift A'!O126*'Shift A Calculation'!$D122/3600,0)</f>
        <v>0</v>
      </c>
      <c r="Q122" s="11">
        <f>IFERROR('Input Data Shift A'!P126*'Shift A Calculation'!$D122/3600,0)</f>
        <v>0</v>
      </c>
      <c r="R122" s="11">
        <f>IFERROR('Input Data Shift A'!Q126*'Shift A Calculation'!$D122/3600,0)</f>
        <v>0</v>
      </c>
      <c r="S122" s="11">
        <f>IFERROR('Input Data Shift A'!R126*'Shift A Calculation'!$D122/3600,0)</f>
        <v>0</v>
      </c>
      <c r="T122" s="11">
        <f>IFERROR('Input Data Shift A'!S126*'Shift A Calculation'!$D122/3600,0)</f>
        <v>0</v>
      </c>
      <c r="U122" s="11">
        <f>IFERROR('Input Data Shift A'!T126*'Shift A Calculation'!$D122/3600,0)</f>
        <v>0</v>
      </c>
      <c r="V122" s="11">
        <f>IFERROR('Input Data Shift A'!U126*'Shift A Calculation'!$D122/3600,0)</f>
        <v>0</v>
      </c>
      <c r="W122" s="11">
        <f>IFERROR('Input Data Shift A'!V126*'Shift A Calculation'!$D122/3600,0)</f>
        <v>0</v>
      </c>
      <c r="X122" s="11">
        <f>IFERROR('Input Data Shift A'!W126*'Shift A Calculation'!$D122/3600,0)</f>
        <v>0</v>
      </c>
      <c r="Y122" s="11">
        <f>IFERROR('Input Data Shift A'!X126*'Shift A Calculation'!$D122/3600,0)</f>
        <v>0</v>
      </c>
      <c r="Z122" s="11">
        <f>IFERROR('Input Data Shift A'!Y126*'Shift A Calculation'!$D122/3600,0)</f>
        <v>0</v>
      </c>
      <c r="AA122" s="11">
        <f>IFERROR('Input Data Shift A'!Z126*'Shift A Calculation'!$D122/3600,0)</f>
        <v>0</v>
      </c>
      <c r="AB122" s="11">
        <f>IFERROR('Input Data Shift A'!AA126*'Shift A Calculation'!$D122/3600,0)</f>
        <v>0</v>
      </c>
      <c r="AC122" s="11">
        <f>IFERROR('Input Data Shift A'!AB126*'Shift A Calculation'!$D122/3600,0)</f>
        <v>0</v>
      </c>
      <c r="AD122" s="11">
        <f>IFERROR('Input Data Shift A'!AC126*'Shift A Calculation'!$D122/3600,0)</f>
        <v>0</v>
      </c>
      <c r="AE122" s="11">
        <f>IFERROR('Input Data Shift A'!AD126*'Shift A Calculation'!$D122/3600,0)</f>
        <v>0</v>
      </c>
      <c r="AF122" s="11">
        <f>IFERROR('Input Data Shift A'!AE126*'Shift A Calculation'!$D122/3600,0)</f>
        <v>0</v>
      </c>
      <c r="AG122" s="11">
        <f>IFERROR('Input Data Shift A'!AF126*'Shift A Calculation'!$D122/3600,0)</f>
        <v>0</v>
      </c>
      <c r="AH122" s="11">
        <f>IFERROR('Input Data Shift A'!AG126*'Shift A Calculation'!$D122/3600,0)</f>
        <v>0</v>
      </c>
      <c r="AI122" s="11">
        <f>IFERROR('Input Data Shift A'!AH126*'Shift A Calculation'!$D122/3600,0)</f>
        <v>0</v>
      </c>
      <c r="AJ122" s="11">
        <f t="shared" si="3"/>
        <v>0</v>
      </c>
    </row>
    <row r="123" spans="2:36">
      <c r="B123" s="8">
        <v>121</v>
      </c>
      <c r="C123" s="9">
        <f>+Kousu!B131</f>
        <v>0</v>
      </c>
      <c r="D123" s="10" t="e">
        <f>+Kousu!S131</f>
        <v>#VALUE!</v>
      </c>
      <c r="E123" s="11">
        <f>IFERROR('Input Data Shift A'!D127*'Shift A Calculation'!$D123/3600,0)</f>
        <v>0</v>
      </c>
      <c r="F123" s="11">
        <f>IFERROR('Input Data Shift A'!E127*'Shift A Calculation'!$D123/3600,0)</f>
        <v>0</v>
      </c>
      <c r="G123" s="11">
        <f>IFERROR('Input Data Shift A'!F127*'Shift A Calculation'!$D123/3600,0)</f>
        <v>0</v>
      </c>
      <c r="H123" s="11">
        <f>IFERROR('Input Data Shift A'!G127*'Shift A Calculation'!$D123/3600,0)</f>
        <v>0</v>
      </c>
      <c r="I123" s="11">
        <f>IFERROR('Input Data Shift A'!H127*'Shift A Calculation'!$D123/3600,0)</f>
        <v>0</v>
      </c>
      <c r="J123" s="11">
        <f>IFERROR('Input Data Shift A'!I127*'Shift A Calculation'!$D123/3600,0)</f>
        <v>0</v>
      </c>
      <c r="K123" s="11">
        <f>IFERROR('Input Data Shift A'!J127*'Shift A Calculation'!$D123/3600,0)</f>
        <v>0</v>
      </c>
      <c r="L123" s="11">
        <f>IFERROR('Input Data Shift A'!K127*'Shift A Calculation'!$D123/3600,0)</f>
        <v>0</v>
      </c>
      <c r="M123" s="11">
        <f>IFERROR('Input Data Shift A'!L127*'Shift A Calculation'!$D123/3600,0)</f>
        <v>0</v>
      </c>
      <c r="N123" s="11">
        <f>IFERROR('Input Data Shift A'!M127*'Shift A Calculation'!$D123/3600,0)</f>
        <v>0</v>
      </c>
      <c r="O123" s="11">
        <f>IFERROR('Input Data Shift A'!N127*'Shift A Calculation'!$D123/3600,0)</f>
        <v>0</v>
      </c>
      <c r="P123" s="11">
        <f>IFERROR('Input Data Shift A'!O127*'Shift A Calculation'!$D123/3600,0)</f>
        <v>0</v>
      </c>
      <c r="Q123" s="11">
        <f>IFERROR('Input Data Shift A'!P127*'Shift A Calculation'!$D123/3600,0)</f>
        <v>0</v>
      </c>
      <c r="R123" s="11">
        <f>IFERROR('Input Data Shift A'!Q127*'Shift A Calculation'!$D123/3600,0)</f>
        <v>0</v>
      </c>
      <c r="S123" s="11">
        <f>IFERROR('Input Data Shift A'!R127*'Shift A Calculation'!$D123/3600,0)</f>
        <v>0</v>
      </c>
      <c r="T123" s="11">
        <f>IFERROR('Input Data Shift A'!S127*'Shift A Calculation'!$D123/3600,0)</f>
        <v>0</v>
      </c>
      <c r="U123" s="11">
        <f>IFERROR('Input Data Shift A'!T127*'Shift A Calculation'!$D123/3600,0)</f>
        <v>0</v>
      </c>
      <c r="V123" s="11">
        <f>IFERROR('Input Data Shift A'!U127*'Shift A Calculation'!$D123/3600,0)</f>
        <v>0</v>
      </c>
      <c r="W123" s="11">
        <f>IFERROR('Input Data Shift A'!V127*'Shift A Calculation'!$D123/3600,0)</f>
        <v>0</v>
      </c>
      <c r="X123" s="11">
        <f>IFERROR('Input Data Shift A'!W127*'Shift A Calculation'!$D123/3600,0)</f>
        <v>0</v>
      </c>
      <c r="Y123" s="11">
        <f>IFERROR('Input Data Shift A'!X127*'Shift A Calculation'!$D123/3600,0)</f>
        <v>0</v>
      </c>
      <c r="Z123" s="11">
        <f>IFERROR('Input Data Shift A'!Y127*'Shift A Calculation'!$D123/3600,0)</f>
        <v>0</v>
      </c>
      <c r="AA123" s="11">
        <f>IFERROR('Input Data Shift A'!Z127*'Shift A Calculation'!$D123/3600,0)</f>
        <v>0</v>
      </c>
      <c r="AB123" s="11">
        <f>IFERROR('Input Data Shift A'!AA127*'Shift A Calculation'!$D123/3600,0)</f>
        <v>0</v>
      </c>
      <c r="AC123" s="11">
        <f>IFERROR('Input Data Shift A'!AB127*'Shift A Calculation'!$D123/3600,0)</f>
        <v>0</v>
      </c>
      <c r="AD123" s="11">
        <f>IFERROR('Input Data Shift A'!AC127*'Shift A Calculation'!$D123/3600,0)</f>
        <v>0</v>
      </c>
      <c r="AE123" s="11">
        <f>IFERROR('Input Data Shift A'!AD127*'Shift A Calculation'!$D123/3600,0)</f>
        <v>0</v>
      </c>
      <c r="AF123" s="11">
        <f>IFERROR('Input Data Shift A'!AE127*'Shift A Calculation'!$D123/3600,0)</f>
        <v>0</v>
      </c>
      <c r="AG123" s="11">
        <f>IFERROR('Input Data Shift A'!AF127*'Shift A Calculation'!$D123/3600,0)</f>
        <v>0</v>
      </c>
      <c r="AH123" s="11">
        <f>IFERROR('Input Data Shift A'!AG127*'Shift A Calculation'!$D123/3600,0)</f>
        <v>0</v>
      </c>
      <c r="AI123" s="11">
        <f>IFERROR('Input Data Shift A'!AH127*'Shift A Calculation'!$D123/3600,0)</f>
        <v>0</v>
      </c>
      <c r="AJ123" s="11">
        <f t="shared" si="3"/>
        <v>0</v>
      </c>
    </row>
    <row r="124" spans="2:36">
      <c r="B124" s="8">
        <v>122</v>
      </c>
      <c r="C124" s="9">
        <f>+Kousu!B132</f>
        <v>0</v>
      </c>
      <c r="D124" s="10" t="e">
        <f>+Kousu!S132</f>
        <v>#VALUE!</v>
      </c>
      <c r="E124" s="11">
        <f>IFERROR('Input Data Shift A'!D128*'Shift A Calculation'!$D124/3600,0)</f>
        <v>0</v>
      </c>
      <c r="F124" s="11">
        <f>IFERROR('Input Data Shift A'!E128*'Shift A Calculation'!$D124/3600,0)</f>
        <v>0</v>
      </c>
      <c r="G124" s="11">
        <f>IFERROR('Input Data Shift A'!F128*'Shift A Calculation'!$D124/3600,0)</f>
        <v>0</v>
      </c>
      <c r="H124" s="11">
        <f>IFERROR('Input Data Shift A'!G128*'Shift A Calculation'!$D124/3600,0)</f>
        <v>0</v>
      </c>
      <c r="I124" s="11">
        <f>IFERROR('Input Data Shift A'!H128*'Shift A Calculation'!$D124/3600,0)</f>
        <v>0</v>
      </c>
      <c r="J124" s="11">
        <f>IFERROR('Input Data Shift A'!I128*'Shift A Calculation'!$D124/3600,0)</f>
        <v>0</v>
      </c>
      <c r="K124" s="11">
        <f>IFERROR('Input Data Shift A'!J128*'Shift A Calculation'!$D124/3600,0)</f>
        <v>0</v>
      </c>
      <c r="L124" s="11">
        <f>IFERROR('Input Data Shift A'!K128*'Shift A Calculation'!$D124/3600,0)</f>
        <v>0</v>
      </c>
      <c r="M124" s="11">
        <f>IFERROR('Input Data Shift A'!L128*'Shift A Calculation'!$D124/3600,0)</f>
        <v>0</v>
      </c>
      <c r="N124" s="11">
        <f>IFERROR('Input Data Shift A'!M128*'Shift A Calculation'!$D124/3600,0)</f>
        <v>0</v>
      </c>
      <c r="O124" s="11">
        <f>IFERROR('Input Data Shift A'!N128*'Shift A Calculation'!$D124/3600,0)</f>
        <v>0</v>
      </c>
      <c r="P124" s="11">
        <f>IFERROR('Input Data Shift A'!O128*'Shift A Calculation'!$D124/3600,0)</f>
        <v>0</v>
      </c>
      <c r="Q124" s="11">
        <f>IFERROR('Input Data Shift A'!P128*'Shift A Calculation'!$D124/3600,0)</f>
        <v>0</v>
      </c>
      <c r="R124" s="11">
        <f>IFERROR('Input Data Shift A'!Q128*'Shift A Calculation'!$D124/3600,0)</f>
        <v>0</v>
      </c>
      <c r="S124" s="11">
        <f>IFERROR('Input Data Shift A'!R128*'Shift A Calculation'!$D124/3600,0)</f>
        <v>0</v>
      </c>
      <c r="T124" s="11">
        <f>IFERROR('Input Data Shift A'!S128*'Shift A Calculation'!$D124/3600,0)</f>
        <v>0</v>
      </c>
      <c r="U124" s="11">
        <f>IFERROR('Input Data Shift A'!T128*'Shift A Calculation'!$D124/3600,0)</f>
        <v>0</v>
      </c>
      <c r="V124" s="11">
        <f>IFERROR('Input Data Shift A'!U128*'Shift A Calculation'!$D124/3600,0)</f>
        <v>0</v>
      </c>
      <c r="W124" s="11">
        <f>IFERROR('Input Data Shift A'!V128*'Shift A Calculation'!$D124/3600,0)</f>
        <v>0</v>
      </c>
      <c r="X124" s="11">
        <f>IFERROR('Input Data Shift A'!W128*'Shift A Calculation'!$D124/3600,0)</f>
        <v>0</v>
      </c>
      <c r="Y124" s="11">
        <f>IFERROR('Input Data Shift A'!X128*'Shift A Calculation'!$D124/3600,0)</f>
        <v>0</v>
      </c>
      <c r="Z124" s="11">
        <f>IFERROR('Input Data Shift A'!Y128*'Shift A Calculation'!$D124/3600,0)</f>
        <v>0</v>
      </c>
      <c r="AA124" s="11">
        <f>IFERROR('Input Data Shift A'!Z128*'Shift A Calculation'!$D124/3600,0)</f>
        <v>0</v>
      </c>
      <c r="AB124" s="11">
        <f>IFERROR('Input Data Shift A'!AA128*'Shift A Calculation'!$D124/3600,0)</f>
        <v>0</v>
      </c>
      <c r="AC124" s="11">
        <f>IFERROR('Input Data Shift A'!AB128*'Shift A Calculation'!$D124/3600,0)</f>
        <v>0</v>
      </c>
      <c r="AD124" s="11">
        <f>IFERROR('Input Data Shift A'!AC128*'Shift A Calculation'!$D124/3600,0)</f>
        <v>0</v>
      </c>
      <c r="AE124" s="11">
        <f>IFERROR('Input Data Shift A'!AD128*'Shift A Calculation'!$D124/3600,0)</f>
        <v>0</v>
      </c>
      <c r="AF124" s="11">
        <f>IFERROR('Input Data Shift A'!AE128*'Shift A Calculation'!$D124/3600,0)</f>
        <v>0</v>
      </c>
      <c r="AG124" s="11">
        <f>IFERROR('Input Data Shift A'!AF128*'Shift A Calculation'!$D124/3600,0)</f>
        <v>0</v>
      </c>
      <c r="AH124" s="11">
        <f>IFERROR('Input Data Shift A'!AG128*'Shift A Calculation'!$D124/3600,0)</f>
        <v>0</v>
      </c>
      <c r="AI124" s="11">
        <f>IFERROR('Input Data Shift A'!AH128*'Shift A Calculation'!$D124/3600,0)</f>
        <v>0</v>
      </c>
      <c r="AJ124" s="11">
        <f t="shared" si="3"/>
        <v>0</v>
      </c>
    </row>
    <row r="125" spans="2:36">
      <c r="B125" s="8">
        <v>123</v>
      </c>
      <c r="C125" s="9">
        <f>+Kousu!B133</f>
        <v>0</v>
      </c>
      <c r="D125" s="10" t="e">
        <f>+Kousu!S133</f>
        <v>#VALUE!</v>
      </c>
      <c r="E125" s="11">
        <f>IFERROR('Input Data Shift A'!D129*'Shift A Calculation'!$D125/3600,0)</f>
        <v>0</v>
      </c>
      <c r="F125" s="11">
        <f>IFERROR('Input Data Shift A'!E129*'Shift A Calculation'!$D125/3600,0)</f>
        <v>0</v>
      </c>
      <c r="G125" s="11">
        <f>IFERROR('Input Data Shift A'!F129*'Shift A Calculation'!$D125/3600,0)</f>
        <v>0</v>
      </c>
      <c r="H125" s="11">
        <f>IFERROR('Input Data Shift A'!G129*'Shift A Calculation'!$D125/3600,0)</f>
        <v>0</v>
      </c>
      <c r="I125" s="11">
        <f>IFERROR('Input Data Shift A'!H129*'Shift A Calculation'!$D125/3600,0)</f>
        <v>0</v>
      </c>
      <c r="J125" s="11">
        <f>IFERROR('Input Data Shift A'!I129*'Shift A Calculation'!$D125/3600,0)</f>
        <v>0</v>
      </c>
      <c r="K125" s="11">
        <f>IFERROR('Input Data Shift A'!J129*'Shift A Calculation'!$D125/3600,0)</f>
        <v>0</v>
      </c>
      <c r="L125" s="11">
        <f>IFERROR('Input Data Shift A'!K129*'Shift A Calculation'!$D125/3600,0)</f>
        <v>0</v>
      </c>
      <c r="M125" s="11">
        <f>IFERROR('Input Data Shift A'!L129*'Shift A Calculation'!$D125/3600,0)</f>
        <v>0</v>
      </c>
      <c r="N125" s="11">
        <f>IFERROR('Input Data Shift A'!M129*'Shift A Calculation'!$D125/3600,0)</f>
        <v>0</v>
      </c>
      <c r="O125" s="11">
        <f>IFERROR('Input Data Shift A'!N129*'Shift A Calculation'!$D125/3600,0)</f>
        <v>0</v>
      </c>
      <c r="P125" s="11">
        <f>IFERROR('Input Data Shift A'!O129*'Shift A Calculation'!$D125/3600,0)</f>
        <v>0</v>
      </c>
      <c r="Q125" s="11">
        <f>IFERROR('Input Data Shift A'!P129*'Shift A Calculation'!$D125/3600,0)</f>
        <v>0</v>
      </c>
      <c r="R125" s="11">
        <f>IFERROR('Input Data Shift A'!Q129*'Shift A Calculation'!$D125/3600,0)</f>
        <v>0</v>
      </c>
      <c r="S125" s="11">
        <f>IFERROR('Input Data Shift A'!R129*'Shift A Calculation'!$D125/3600,0)</f>
        <v>0</v>
      </c>
      <c r="T125" s="11">
        <f>IFERROR('Input Data Shift A'!S129*'Shift A Calculation'!$D125/3600,0)</f>
        <v>0</v>
      </c>
      <c r="U125" s="11">
        <f>IFERROR('Input Data Shift A'!T129*'Shift A Calculation'!$D125/3600,0)</f>
        <v>0</v>
      </c>
      <c r="V125" s="11">
        <f>IFERROR('Input Data Shift A'!U129*'Shift A Calculation'!$D125/3600,0)</f>
        <v>0</v>
      </c>
      <c r="W125" s="11">
        <f>IFERROR('Input Data Shift A'!V129*'Shift A Calculation'!$D125/3600,0)</f>
        <v>0</v>
      </c>
      <c r="X125" s="11">
        <f>IFERROR('Input Data Shift A'!W129*'Shift A Calculation'!$D125/3600,0)</f>
        <v>0</v>
      </c>
      <c r="Y125" s="11">
        <f>IFERROR('Input Data Shift A'!X129*'Shift A Calculation'!$D125/3600,0)</f>
        <v>0</v>
      </c>
      <c r="Z125" s="11">
        <f>IFERROR('Input Data Shift A'!Y129*'Shift A Calculation'!$D125/3600,0)</f>
        <v>0</v>
      </c>
      <c r="AA125" s="11">
        <f>IFERROR('Input Data Shift A'!Z129*'Shift A Calculation'!$D125/3600,0)</f>
        <v>0</v>
      </c>
      <c r="AB125" s="11">
        <f>IFERROR('Input Data Shift A'!AA129*'Shift A Calculation'!$D125/3600,0)</f>
        <v>0</v>
      </c>
      <c r="AC125" s="11">
        <f>IFERROR('Input Data Shift A'!AB129*'Shift A Calculation'!$D125/3600,0)</f>
        <v>0</v>
      </c>
      <c r="AD125" s="11">
        <f>IFERROR('Input Data Shift A'!AC129*'Shift A Calculation'!$D125/3600,0)</f>
        <v>0</v>
      </c>
      <c r="AE125" s="11">
        <f>IFERROR('Input Data Shift A'!AD129*'Shift A Calculation'!$D125/3600,0)</f>
        <v>0</v>
      </c>
      <c r="AF125" s="11">
        <f>IFERROR('Input Data Shift A'!AE129*'Shift A Calculation'!$D125/3600,0)</f>
        <v>0</v>
      </c>
      <c r="AG125" s="11">
        <f>IFERROR('Input Data Shift A'!AF129*'Shift A Calculation'!$D125/3600,0)</f>
        <v>0</v>
      </c>
      <c r="AH125" s="11">
        <f>IFERROR('Input Data Shift A'!AG129*'Shift A Calculation'!$D125/3600,0)</f>
        <v>0</v>
      </c>
      <c r="AI125" s="11">
        <f>IFERROR('Input Data Shift A'!AH129*'Shift A Calculation'!$D125/3600,0)</f>
        <v>0</v>
      </c>
      <c r="AJ125" s="11">
        <f t="shared" si="3"/>
        <v>0</v>
      </c>
    </row>
    <row r="126" spans="2:36">
      <c r="B126" s="8">
        <v>124</v>
      </c>
      <c r="C126" s="9">
        <f>+Kousu!B134</f>
        <v>0</v>
      </c>
      <c r="D126" s="10" t="e">
        <f>+Kousu!S134</f>
        <v>#VALUE!</v>
      </c>
      <c r="E126" s="11">
        <f>IFERROR('Input Data Shift A'!D130*'Shift A Calculation'!$D126/3600,0)</f>
        <v>0</v>
      </c>
      <c r="F126" s="11">
        <f>IFERROR('Input Data Shift A'!E130*'Shift A Calculation'!$D126/3600,0)</f>
        <v>0</v>
      </c>
      <c r="G126" s="11">
        <f>IFERROR('Input Data Shift A'!F130*'Shift A Calculation'!$D126/3600,0)</f>
        <v>0</v>
      </c>
      <c r="H126" s="11">
        <f>IFERROR('Input Data Shift A'!G130*'Shift A Calculation'!$D126/3600,0)</f>
        <v>0</v>
      </c>
      <c r="I126" s="11">
        <f>IFERROR('Input Data Shift A'!H130*'Shift A Calculation'!$D126/3600,0)</f>
        <v>0</v>
      </c>
      <c r="J126" s="11">
        <f>IFERROR('Input Data Shift A'!I130*'Shift A Calculation'!$D126/3600,0)</f>
        <v>0</v>
      </c>
      <c r="K126" s="11">
        <f>IFERROR('Input Data Shift A'!J130*'Shift A Calculation'!$D126/3600,0)</f>
        <v>0</v>
      </c>
      <c r="L126" s="11">
        <f>IFERROR('Input Data Shift A'!K130*'Shift A Calculation'!$D126/3600,0)</f>
        <v>0</v>
      </c>
      <c r="M126" s="11">
        <f>IFERROR('Input Data Shift A'!L130*'Shift A Calculation'!$D126/3600,0)</f>
        <v>0</v>
      </c>
      <c r="N126" s="11">
        <f>IFERROR('Input Data Shift A'!M130*'Shift A Calculation'!$D126/3600,0)</f>
        <v>0</v>
      </c>
      <c r="O126" s="11">
        <f>IFERROR('Input Data Shift A'!N130*'Shift A Calculation'!$D126/3600,0)</f>
        <v>0</v>
      </c>
      <c r="P126" s="11">
        <f>IFERROR('Input Data Shift A'!O130*'Shift A Calculation'!$D126/3600,0)</f>
        <v>0</v>
      </c>
      <c r="Q126" s="11">
        <f>IFERROR('Input Data Shift A'!P130*'Shift A Calculation'!$D126/3600,0)</f>
        <v>0</v>
      </c>
      <c r="R126" s="11">
        <f>IFERROR('Input Data Shift A'!Q130*'Shift A Calculation'!$D126/3600,0)</f>
        <v>0</v>
      </c>
      <c r="S126" s="11">
        <f>IFERROR('Input Data Shift A'!R130*'Shift A Calculation'!$D126/3600,0)</f>
        <v>0</v>
      </c>
      <c r="T126" s="11">
        <f>IFERROR('Input Data Shift A'!S130*'Shift A Calculation'!$D126/3600,0)</f>
        <v>0</v>
      </c>
      <c r="U126" s="11">
        <f>IFERROR('Input Data Shift A'!T130*'Shift A Calculation'!$D126/3600,0)</f>
        <v>0</v>
      </c>
      <c r="V126" s="11">
        <f>IFERROR('Input Data Shift A'!U130*'Shift A Calculation'!$D126/3600,0)</f>
        <v>0</v>
      </c>
      <c r="W126" s="11">
        <f>IFERROR('Input Data Shift A'!V130*'Shift A Calculation'!$D126/3600,0)</f>
        <v>0</v>
      </c>
      <c r="X126" s="11">
        <f>IFERROR('Input Data Shift A'!W130*'Shift A Calculation'!$D126/3600,0)</f>
        <v>0</v>
      </c>
      <c r="Y126" s="11">
        <f>IFERROR('Input Data Shift A'!X130*'Shift A Calculation'!$D126/3600,0)</f>
        <v>0</v>
      </c>
      <c r="Z126" s="11">
        <f>IFERROR('Input Data Shift A'!Y130*'Shift A Calculation'!$D126/3600,0)</f>
        <v>0</v>
      </c>
      <c r="AA126" s="11">
        <f>IFERROR('Input Data Shift A'!Z130*'Shift A Calculation'!$D126/3600,0)</f>
        <v>0</v>
      </c>
      <c r="AB126" s="11">
        <f>IFERROR('Input Data Shift A'!AA130*'Shift A Calculation'!$D126/3600,0)</f>
        <v>0</v>
      </c>
      <c r="AC126" s="11">
        <f>IFERROR('Input Data Shift A'!AB130*'Shift A Calculation'!$D126/3600,0)</f>
        <v>0</v>
      </c>
      <c r="AD126" s="11">
        <f>IFERROR('Input Data Shift A'!AC130*'Shift A Calculation'!$D126/3600,0)</f>
        <v>0</v>
      </c>
      <c r="AE126" s="11">
        <f>IFERROR('Input Data Shift A'!AD130*'Shift A Calculation'!$D126/3600,0)</f>
        <v>0</v>
      </c>
      <c r="AF126" s="11">
        <f>IFERROR('Input Data Shift A'!AE130*'Shift A Calculation'!$D126/3600,0)</f>
        <v>0</v>
      </c>
      <c r="AG126" s="11">
        <f>IFERROR('Input Data Shift A'!AF130*'Shift A Calculation'!$D126/3600,0)</f>
        <v>0</v>
      </c>
      <c r="AH126" s="11">
        <f>IFERROR('Input Data Shift A'!AG130*'Shift A Calculation'!$D126/3600,0)</f>
        <v>0</v>
      </c>
      <c r="AI126" s="11">
        <f>IFERROR('Input Data Shift A'!AH130*'Shift A Calculation'!$D126/3600,0)</f>
        <v>0</v>
      </c>
      <c r="AJ126" s="11">
        <f t="shared" si="3"/>
        <v>0</v>
      </c>
    </row>
    <row r="127" spans="2:36">
      <c r="B127" s="8">
        <v>125</v>
      </c>
      <c r="C127" s="9">
        <f>+Kousu!B135</f>
        <v>0</v>
      </c>
      <c r="D127" s="10" t="e">
        <f>+Kousu!S135</f>
        <v>#VALUE!</v>
      </c>
      <c r="E127" s="11">
        <f>IFERROR('Input Data Shift A'!D131*'Shift A Calculation'!$D127/3600,0)</f>
        <v>0</v>
      </c>
      <c r="F127" s="11">
        <f>IFERROR('Input Data Shift A'!E131*'Shift A Calculation'!$D127/3600,0)</f>
        <v>0</v>
      </c>
      <c r="G127" s="11">
        <f>IFERROR('Input Data Shift A'!F131*'Shift A Calculation'!$D127/3600,0)</f>
        <v>0</v>
      </c>
      <c r="H127" s="11">
        <f>IFERROR('Input Data Shift A'!G131*'Shift A Calculation'!$D127/3600,0)</f>
        <v>0</v>
      </c>
      <c r="I127" s="11">
        <f>IFERROR('Input Data Shift A'!H131*'Shift A Calculation'!$D127/3600,0)</f>
        <v>0</v>
      </c>
      <c r="J127" s="11">
        <f>IFERROR('Input Data Shift A'!I131*'Shift A Calculation'!$D127/3600,0)</f>
        <v>0</v>
      </c>
      <c r="K127" s="11">
        <f>IFERROR('Input Data Shift A'!J131*'Shift A Calculation'!$D127/3600,0)</f>
        <v>0</v>
      </c>
      <c r="L127" s="11">
        <f>IFERROR('Input Data Shift A'!K131*'Shift A Calculation'!$D127/3600,0)</f>
        <v>0</v>
      </c>
      <c r="M127" s="11">
        <f>IFERROR('Input Data Shift A'!L131*'Shift A Calculation'!$D127/3600,0)</f>
        <v>0</v>
      </c>
      <c r="N127" s="11">
        <f>IFERROR('Input Data Shift A'!M131*'Shift A Calculation'!$D127/3600,0)</f>
        <v>0</v>
      </c>
      <c r="O127" s="11">
        <f>IFERROR('Input Data Shift A'!N131*'Shift A Calculation'!$D127/3600,0)</f>
        <v>0</v>
      </c>
      <c r="P127" s="11">
        <f>IFERROR('Input Data Shift A'!O131*'Shift A Calculation'!$D127/3600,0)</f>
        <v>0</v>
      </c>
      <c r="Q127" s="11">
        <f>IFERROR('Input Data Shift A'!P131*'Shift A Calculation'!$D127/3600,0)</f>
        <v>0</v>
      </c>
      <c r="R127" s="11">
        <f>IFERROR('Input Data Shift A'!Q131*'Shift A Calculation'!$D127/3600,0)</f>
        <v>0</v>
      </c>
      <c r="S127" s="11">
        <f>IFERROR('Input Data Shift A'!R131*'Shift A Calculation'!$D127/3600,0)</f>
        <v>0</v>
      </c>
      <c r="T127" s="11">
        <f>IFERROR('Input Data Shift A'!S131*'Shift A Calculation'!$D127/3600,0)</f>
        <v>0</v>
      </c>
      <c r="U127" s="11">
        <f>IFERROR('Input Data Shift A'!T131*'Shift A Calculation'!$D127/3600,0)</f>
        <v>0</v>
      </c>
      <c r="V127" s="11">
        <f>IFERROR('Input Data Shift A'!U131*'Shift A Calculation'!$D127/3600,0)</f>
        <v>0</v>
      </c>
      <c r="W127" s="11">
        <f>IFERROR('Input Data Shift A'!V131*'Shift A Calculation'!$D127/3600,0)</f>
        <v>0</v>
      </c>
      <c r="X127" s="11">
        <f>IFERROR('Input Data Shift A'!W131*'Shift A Calculation'!$D127/3600,0)</f>
        <v>0</v>
      </c>
      <c r="Y127" s="11">
        <f>IFERROR('Input Data Shift A'!X131*'Shift A Calculation'!$D127/3600,0)</f>
        <v>0</v>
      </c>
      <c r="Z127" s="11">
        <f>IFERROR('Input Data Shift A'!Y131*'Shift A Calculation'!$D127/3600,0)</f>
        <v>0</v>
      </c>
      <c r="AA127" s="11">
        <f>IFERROR('Input Data Shift A'!Z131*'Shift A Calculation'!$D127/3600,0)</f>
        <v>0</v>
      </c>
      <c r="AB127" s="11">
        <f>IFERROR('Input Data Shift A'!AA131*'Shift A Calculation'!$D127/3600,0)</f>
        <v>0</v>
      </c>
      <c r="AC127" s="11">
        <f>IFERROR('Input Data Shift A'!AB131*'Shift A Calculation'!$D127/3600,0)</f>
        <v>0</v>
      </c>
      <c r="AD127" s="11">
        <f>IFERROR('Input Data Shift A'!AC131*'Shift A Calculation'!$D127/3600,0)</f>
        <v>0</v>
      </c>
      <c r="AE127" s="11">
        <f>IFERROR('Input Data Shift A'!AD131*'Shift A Calculation'!$D127/3600,0)</f>
        <v>0</v>
      </c>
      <c r="AF127" s="11">
        <f>IFERROR('Input Data Shift A'!AE131*'Shift A Calculation'!$D127/3600,0)</f>
        <v>0</v>
      </c>
      <c r="AG127" s="11">
        <f>IFERROR('Input Data Shift A'!AF131*'Shift A Calculation'!$D127/3600,0)</f>
        <v>0</v>
      </c>
      <c r="AH127" s="11">
        <f>IFERROR('Input Data Shift A'!AG131*'Shift A Calculation'!$D127/3600,0)</f>
        <v>0</v>
      </c>
      <c r="AI127" s="11">
        <f>IFERROR('Input Data Shift A'!AH131*'Shift A Calculation'!$D127/3600,0)</f>
        <v>0</v>
      </c>
      <c r="AJ127" s="11">
        <f t="shared" ref="AJ127:AJ132" si="4">+SUM(E127:AI127)</f>
        <v>0</v>
      </c>
    </row>
    <row r="128" spans="2:36">
      <c r="B128" s="8">
        <v>126</v>
      </c>
      <c r="C128" s="9">
        <f>+Kousu!B136</f>
        <v>0</v>
      </c>
      <c r="D128" s="10" t="e">
        <f>+Kousu!S136</f>
        <v>#VALUE!</v>
      </c>
      <c r="E128" s="11">
        <f>IFERROR('Input Data Shift A'!D132*'Shift A Calculation'!$D128/3600,0)</f>
        <v>0</v>
      </c>
      <c r="F128" s="11">
        <f>IFERROR('Input Data Shift A'!E132*'Shift A Calculation'!$D128/3600,0)</f>
        <v>0</v>
      </c>
      <c r="G128" s="11">
        <f>IFERROR('Input Data Shift A'!F132*'Shift A Calculation'!$D128/3600,0)</f>
        <v>0</v>
      </c>
      <c r="H128" s="11">
        <f>IFERROR('Input Data Shift A'!G132*'Shift A Calculation'!$D128/3600,0)</f>
        <v>0</v>
      </c>
      <c r="I128" s="11">
        <f>IFERROR('Input Data Shift A'!H132*'Shift A Calculation'!$D128/3600,0)</f>
        <v>0</v>
      </c>
      <c r="J128" s="11">
        <f>IFERROR('Input Data Shift A'!I132*'Shift A Calculation'!$D128/3600,0)</f>
        <v>0</v>
      </c>
      <c r="K128" s="11">
        <f>IFERROR('Input Data Shift A'!J132*'Shift A Calculation'!$D128/3600,0)</f>
        <v>0</v>
      </c>
      <c r="L128" s="11">
        <f>IFERROR('Input Data Shift A'!K132*'Shift A Calculation'!$D128/3600,0)</f>
        <v>0</v>
      </c>
      <c r="M128" s="11">
        <f>IFERROR('Input Data Shift A'!L132*'Shift A Calculation'!$D128/3600,0)</f>
        <v>0</v>
      </c>
      <c r="N128" s="11">
        <f>IFERROR('Input Data Shift A'!M132*'Shift A Calculation'!$D128/3600,0)</f>
        <v>0</v>
      </c>
      <c r="O128" s="11">
        <f>IFERROR('Input Data Shift A'!N132*'Shift A Calculation'!$D128/3600,0)</f>
        <v>0</v>
      </c>
      <c r="P128" s="11">
        <f>IFERROR('Input Data Shift A'!O132*'Shift A Calculation'!$D128/3600,0)</f>
        <v>0</v>
      </c>
      <c r="Q128" s="11">
        <f>IFERROR('Input Data Shift A'!P132*'Shift A Calculation'!$D128/3600,0)</f>
        <v>0</v>
      </c>
      <c r="R128" s="11">
        <f>IFERROR('Input Data Shift A'!Q132*'Shift A Calculation'!$D128/3600,0)</f>
        <v>0</v>
      </c>
      <c r="S128" s="11">
        <f>IFERROR('Input Data Shift A'!R132*'Shift A Calculation'!$D128/3600,0)</f>
        <v>0</v>
      </c>
      <c r="T128" s="11">
        <f>IFERROR('Input Data Shift A'!S132*'Shift A Calculation'!$D128/3600,0)</f>
        <v>0</v>
      </c>
      <c r="U128" s="11">
        <f>IFERROR('Input Data Shift A'!T132*'Shift A Calculation'!$D128/3600,0)</f>
        <v>0</v>
      </c>
      <c r="V128" s="11">
        <f>IFERROR('Input Data Shift A'!U132*'Shift A Calculation'!$D128/3600,0)</f>
        <v>0</v>
      </c>
      <c r="W128" s="11">
        <f>IFERROR('Input Data Shift A'!V132*'Shift A Calculation'!$D128/3600,0)</f>
        <v>0</v>
      </c>
      <c r="X128" s="11">
        <f>IFERROR('Input Data Shift A'!W132*'Shift A Calculation'!$D128/3600,0)</f>
        <v>0</v>
      </c>
      <c r="Y128" s="11">
        <f>IFERROR('Input Data Shift A'!X132*'Shift A Calculation'!$D128/3600,0)</f>
        <v>0</v>
      </c>
      <c r="Z128" s="11">
        <f>IFERROR('Input Data Shift A'!Y132*'Shift A Calculation'!$D128/3600,0)</f>
        <v>0</v>
      </c>
      <c r="AA128" s="11">
        <f>IFERROR('Input Data Shift A'!Z132*'Shift A Calculation'!$D128/3600,0)</f>
        <v>0</v>
      </c>
      <c r="AB128" s="11">
        <f>IFERROR('Input Data Shift A'!AA132*'Shift A Calculation'!$D128/3600,0)</f>
        <v>0</v>
      </c>
      <c r="AC128" s="11">
        <f>IFERROR('Input Data Shift A'!AB132*'Shift A Calculation'!$D128/3600,0)</f>
        <v>0</v>
      </c>
      <c r="AD128" s="11">
        <f>IFERROR('Input Data Shift A'!AC132*'Shift A Calculation'!$D128/3600,0)</f>
        <v>0</v>
      </c>
      <c r="AE128" s="11">
        <f>IFERROR('Input Data Shift A'!AD132*'Shift A Calculation'!$D128/3600,0)</f>
        <v>0</v>
      </c>
      <c r="AF128" s="11">
        <f>IFERROR('Input Data Shift A'!AE132*'Shift A Calculation'!$D128/3600,0)</f>
        <v>0</v>
      </c>
      <c r="AG128" s="11">
        <f>IFERROR('Input Data Shift A'!AF132*'Shift A Calculation'!$D128/3600,0)</f>
        <v>0</v>
      </c>
      <c r="AH128" s="11">
        <f>IFERROR('Input Data Shift A'!AG132*'Shift A Calculation'!$D128/3600,0)</f>
        <v>0</v>
      </c>
      <c r="AI128" s="11">
        <f>IFERROR('Input Data Shift A'!AH132*'Shift A Calculation'!$D128/3600,0)</f>
        <v>0</v>
      </c>
      <c r="AJ128" s="11">
        <f t="shared" si="4"/>
        <v>0</v>
      </c>
    </row>
    <row r="129" spans="2:36">
      <c r="B129" s="8">
        <v>127</v>
      </c>
      <c r="C129" s="9">
        <f>+Kousu!B137</f>
        <v>0</v>
      </c>
      <c r="D129" s="10" t="e">
        <f>+Kousu!S137</f>
        <v>#VALUE!</v>
      </c>
      <c r="E129" s="11">
        <f>IFERROR('Input Data Shift A'!D133*'Shift A Calculation'!$D129/3600,0)</f>
        <v>0</v>
      </c>
      <c r="F129" s="11">
        <f>IFERROR('Input Data Shift A'!E133*'Shift A Calculation'!$D129/3600,0)</f>
        <v>0</v>
      </c>
      <c r="G129" s="11">
        <f>IFERROR('Input Data Shift A'!F133*'Shift A Calculation'!$D129/3600,0)</f>
        <v>0</v>
      </c>
      <c r="H129" s="11">
        <f>IFERROR('Input Data Shift A'!G133*'Shift A Calculation'!$D129/3600,0)</f>
        <v>0</v>
      </c>
      <c r="I129" s="11">
        <f>IFERROR('Input Data Shift A'!H133*'Shift A Calculation'!$D129/3600,0)</f>
        <v>0</v>
      </c>
      <c r="J129" s="11">
        <f>IFERROR('Input Data Shift A'!I133*'Shift A Calculation'!$D129/3600,0)</f>
        <v>0</v>
      </c>
      <c r="K129" s="11">
        <f>IFERROR('Input Data Shift A'!J133*'Shift A Calculation'!$D129/3600,0)</f>
        <v>0</v>
      </c>
      <c r="L129" s="11">
        <f>IFERROR('Input Data Shift A'!K133*'Shift A Calculation'!$D129/3600,0)</f>
        <v>0</v>
      </c>
      <c r="M129" s="11">
        <f>IFERROR('Input Data Shift A'!L133*'Shift A Calculation'!$D129/3600,0)</f>
        <v>0</v>
      </c>
      <c r="N129" s="11">
        <f>IFERROR('Input Data Shift A'!M133*'Shift A Calculation'!$D129/3600,0)</f>
        <v>0</v>
      </c>
      <c r="O129" s="11">
        <f>IFERROR('Input Data Shift A'!N133*'Shift A Calculation'!$D129/3600,0)</f>
        <v>0</v>
      </c>
      <c r="P129" s="11">
        <f>IFERROR('Input Data Shift A'!O133*'Shift A Calculation'!$D129/3600,0)</f>
        <v>0</v>
      </c>
      <c r="Q129" s="11">
        <f>IFERROR('Input Data Shift A'!P133*'Shift A Calculation'!$D129/3600,0)</f>
        <v>0</v>
      </c>
      <c r="R129" s="11">
        <f>IFERROR('Input Data Shift A'!Q133*'Shift A Calculation'!$D129/3600,0)</f>
        <v>0</v>
      </c>
      <c r="S129" s="11">
        <f>IFERROR('Input Data Shift A'!R133*'Shift A Calculation'!$D129/3600,0)</f>
        <v>0</v>
      </c>
      <c r="T129" s="11">
        <f>IFERROR('Input Data Shift A'!S133*'Shift A Calculation'!$D129/3600,0)</f>
        <v>0</v>
      </c>
      <c r="U129" s="11">
        <f>IFERROR('Input Data Shift A'!T133*'Shift A Calculation'!$D129/3600,0)</f>
        <v>0</v>
      </c>
      <c r="V129" s="11">
        <f>IFERROR('Input Data Shift A'!U133*'Shift A Calculation'!$D129/3600,0)</f>
        <v>0</v>
      </c>
      <c r="W129" s="11">
        <f>IFERROR('Input Data Shift A'!V133*'Shift A Calculation'!$D129/3600,0)</f>
        <v>0</v>
      </c>
      <c r="X129" s="11">
        <f>IFERROR('Input Data Shift A'!W133*'Shift A Calculation'!$D129/3600,0)</f>
        <v>0</v>
      </c>
      <c r="Y129" s="11">
        <f>IFERROR('Input Data Shift A'!X133*'Shift A Calculation'!$D129/3600,0)</f>
        <v>0</v>
      </c>
      <c r="Z129" s="11">
        <f>IFERROR('Input Data Shift A'!Y133*'Shift A Calculation'!$D129/3600,0)</f>
        <v>0</v>
      </c>
      <c r="AA129" s="11">
        <f>IFERROR('Input Data Shift A'!Z133*'Shift A Calculation'!$D129/3600,0)</f>
        <v>0</v>
      </c>
      <c r="AB129" s="11">
        <f>IFERROR('Input Data Shift A'!AA133*'Shift A Calculation'!$D129/3600,0)</f>
        <v>0</v>
      </c>
      <c r="AC129" s="11">
        <f>IFERROR('Input Data Shift A'!AB133*'Shift A Calculation'!$D129/3600,0)</f>
        <v>0</v>
      </c>
      <c r="AD129" s="11">
        <f>IFERROR('Input Data Shift A'!AC133*'Shift A Calculation'!$D129/3600,0)</f>
        <v>0</v>
      </c>
      <c r="AE129" s="11">
        <f>IFERROR('Input Data Shift A'!AD133*'Shift A Calculation'!$D129/3600,0)</f>
        <v>0</v>
      </c>
      <c r="AF129" s="11">
        <f>IFERROR('Input Data Shift A'!AE133*'Shift A Calculation'!$D129/3600,0)</f>
        <v>0</v>
      </c>
      <c r="AG129" s="11">
        <f>IFERROR('Input Data Shift A'!AF133*'Shift A Calculation'!$D129/3600,0)</f>
        <v>0</v>
      </c>
      <c r="AH129" s="11">
        <f>IFERROR('Input Data Shift A'!AG133*'Shift A Calculation'!$D129/3600,0)</f>
        <v>0</v>
      </c>
      <c r="AI129" s="11">
        <f>IFERROR('Input Data Shift A'!AH133*'Shift A Calculation'!$D129/3600,0)</f>
        <v>0</v>
      </c>
      <c r="AJ129" s="11">
        <f t="shared" si="4"/>
        <v>0</v>
      </c>
    </row>
    <row r="130" spans="2:36">
      <c r="B130" s="8">
        <v>128</v>
      </c>
      <c r="C130" s="9">
        <f>+Kousu!B138</f>
        <v>0</v>
      </c>
      <c r="D130" s="10" t="e">
        <f>+Kousu!S138</f>
        <v>#VALUE!</v>
      </c>
      <c r="E130" s="11">
        <f>IFERROR('Input Data Shift A'!D134*'Shift A Calculation'!$D130/3600,0)</f>
        <v>0</v>
      </c>
      <c r="F130" s="11">
        <f>IFERROR('Input Data Shift A'!E134*'Shift A Calculation'!$D130/3600,0)</f>
        <v>0</v>
      </c>
      <c r="G130" s="11">
        <f>IFERROR('Input Data Shift A'!F134*'Shift A Calculation'!$D130/3600,0)</f>
        <v>0</v>
      </c>
      <c r="H130" s="11">
        <f>IFERROR('Input Data Shift A'!G134*'Shift A Calculation'!$D130/3600,0)</f>
        <v>0</v>
      </c>
      <c r="I130" s="11">
        <f>IFERROR('Input Data Shift A'!H134*'Shift A Calculation'!$D130/3600,0)</f>
        <v>0</v>
      </c>
      <c r="J130" s="11">
        <f>IFERROR('Input Data Shift A'!I134*'Shift A Calculation'!$D130/3600,0)</f>
        <v>0</v>
      </c>
      <c r="K130" s="11">
        <f>IFERROR('Input Data Shift A'!J134*'Shift A Calculation'!$D130/3600,0)</f>
        <v>0</v>
      </c>
      <c r="L130" s="11">
        <f>IFERROR('Input Data Shift A'!K134*'Shift A Calculation'!$D130/3600,0)</f>
        <v>0</v>
      </c>
      <c r="M130" s="11">
        <f>IFERROR('Input Data Shift A'!L134*'Shift A Calculation'!$D130/3600,0)</f>
        <v>0</v>
      </c>
      <c r="N130" s="11">
        <f>IFERROR('Input Data Shift A'!M134*'Shift A Calculation'!$D130/3600,0)</f>
        <v>0</v>
      </c>
      <c r="O130" s="11">
        <f>IFERROR('Input Data Shift A'!N134*'Shift A Calculation'!$D130/3600,0)</f>
        <v>0</v>
      </c>
      <c r="P130" s="11">
        <f>IFERROR('Input Data Shift A'!O134*'Shift A Calculation'!$D130/3600,0)</f>
        <v>0</v>
      </c>
      <c r="Q130" s="11">
        <f>IFERROR('Input Data Shift A'!P134*'Shift A Calculation'!$D130/3600,0)</f>
        <v>0</v>
      </c>
      <c r="R130" s="11">
        <f>IFERROR('Input Data Shift A'!Q134*'Shift A Calculation'!$D130/3600,0)</f>
        <v>0</v>
      </c>
      <c r="S130" s="11">
        <f>IFERROR('Input Data Shift A'!R134*'Shift A Calculation'!$D130/3600,0)</f>
        <v>0</v>
      </c>
      <c r="T130" s="11">
        <f>IFERROR('Input Data Shift A'!S134*'Shift A Calculation'!$D130/3600,0)</f>
        <v>0</v>
      </c>
      <c r="U130" s="11">
        <f>IFERROR('Input Data Shift A'!T134*'Shift A Calculation'!$D130/3600,0)</f>
        <v>0</v>
      </c>
      <c r="V130" s="11">
        <f>IFERROR('Input Data Shift A'!U134*'Shift A Calculation'!$D130/3600,0)</f>
        <v>0</v>
      </c>
      <c r="W130" s="11">
        <f>IFERROR('Input Data Shift A'!V134*'Shift A Calculation'!$D130/3600,0)</f>
        <v>0</v>
      </c>
      <c r="X130" s="11">
        <f>IFERROR('Input Data Shift A'!W134*'Shift A Calculation'!$D130/3600,0)</f>
        <v>0</v>
      </c>
      <c r="Y130" s="11">
        <f>IFERROR('Input Data Shift A'!X134*'Shift A Calculation'!$D130/3600,0)</f>
        <v>0</v>
      </c>
      <c r="Z130" s="11">
        <f>IFERROR('Input Data Shift A'!Y134*'Shift A Calculation'!$D130/3600,0)</f>
        <v>0</v>
      </c>
      <c r="AA130" s="11">
        <f>IFERROR('Input Data Shift A'!Z134*'Shift A Calculation'!$D130/3600,0)</f>
        <v>0</v>
      </c>
      <c r="AB130" s="11">
        <f>IFERROR('Input Data Shift A'!AA134*'Shift A Calculation'!$D130/3600,0)</f>
        <v>0</v>
      </c>
      <c r="AC130" s="11">
        <f>IFERROR('Input Data Shift A'!AB134*'Shift A Calculation'!$D130/3600,0)</f>
        <v>0</v>
      </c>
      <c r="AD130" s="11">
        <f>IFERROR('Input Data Shift A'!AC134*'Shift A Calculation'!$D130/3600,0)</f>
        <v>0</v>
      </c>
      <c r="AE130" s="11">
        <f>IFERROR('Input Data Shift A'!AD134*'Shift A Calculation'!$D130/3600,0)</f>
        <v>0</v>
      </c>
      <c r="AF130" s="11">
        <f>IFERROR('Input Data Shift A'!AE134*'Shift A Calculation'!$D130/3600,0)</f>
        <v>0</v>
      </c>
      <c r="AG130" s="11">
        <f>IFERROR('Input Data Shift A'!AF134*'Shift A Calculation'!$D130/3600,0)</f>
        <v>0</v>
      </c>
      <c r="AH130" s="11">
        <f>IFERROR('Input Data Shift A'!AG134*'Shift A Calculation'!$D130/3600,0)</f>
        <v>0</v>
      </c>
      <c r="AI130" s="11">
        <f>IFERROR('Input Data Shift A'!AH134*'Shift A Calculation'!$D130/3600,0)</f>
        <v>0</v>
      </c>
      <c r="AJ130" s="11">
        <f t="shared" si="4"/>
        <v>0</v>
      </c>
    </row>
    <row r="131" spans="2:36">
      <c r="B131" s="8">
        <v>129</v>
      </c>
      <c r="C131" s="9">
        <f>+Kousu!B139</f>
        <v>0</v>
      </c>
      <c r="D131" s="10" t="e">
        <f>+Kousu!S139</f>
        <v>#VALUE!</v>
      </c>
      <c r="E131" s="11">
        <f>IFERROR('Input Data Shift A'!D135*'Shift A Calculation'!$D131/3600,0)</f>
        <v>0</v>
      </c>
      <c r="F131" s="11">
        <f>IFERROR('Input Data Shift A'!E135*'Shift A Calculation'!$D131/3600,0)</f>
        <v>0</v>
      </c>
      <c r="G131" s="11">
        <f>IFERROR('Input Data Shift A'!F135*'Shift A Calculation'!$D131/3600,0)</f>
        <v>0</v>
      </c>
      <c r="H131" s="11">
        <f>IFERROR('Input Data Shift A'!G135*'Shift A Calculation'!$D131/3600,0)</f>
        <v>0</v>
      </c>
      <c r="I131" s="11">
        <f>IFERROR('Input Data Shift A'!H135*'Shift A Calculation'!$D131/3600,0)</f>
        <v>0</v>
      </c>
      <c r="J131" s="11">
        <f>IFERROR('Input Data Shift A'!I135*'Shift A Calculation'!$D131/3600,0)</f>
        <v>0</v>
      </c>
      <c r="K131" s="11">
        <f>IFERROR('Input Data Shift A'!J135*'Shift A Calculation'!$D131/3600,0)</f>
        <v>0</v>
      </c>
      <c r="L131" s="11">
        <f>IFERROR('Input Data Shift A'!K135*'Shift A Calculation'!$D131/3600,0)</f>
        <v>0</v>
      </c>
      <c r="M131" s="11">
        <f>IFERROR('Input Data Shift A'!L135*'Shift A Calculation'!$D131/3600,0)</f>
        <v>0</v>
      </c>
      <c r="N131" s="11">
        <f>IFERROR('Input Data Shift A'!M135*'Shift A Calculation'!$D131/3600,0)</f>
        <v>0</v>
      </c>
      <c r="O131" s="11">
        <f>IFERROR('Input Data Shift A'!N135*'Shift A Calculation'!$D131/3600,0)</f>
        <v>0</v>
      </c>
      <c r="P131" s="11">
        <f>IFERROR('Input Data Shift A'!O135*'Shift A Calculation'!$D131/3600,0)</f>
        <v>0</v>
      </c>
      <c r="Q131" s="11">
        <f>IFERROR('Input Data Shift A'!P135*'Shift A Calculation'!$D131/3600,0)</f>
        <v>0</v>
      </c>
      <c r="R131" s="11">
        <f>IFERROR('Input Data Shift A'!Q135*'Shift A Calculation'!$D131/3600,0)</f>
        <v>0</v>
      </c>
      <c r="S131" s="11">
        <f>IFERROR('Input Data Shift A'!R135*'Shift A Calculation'!$D131/3600,0)</f>
        <v>0</v>
      </c>
      <c r="T131" s="11">
        <f>IFERROR('Input Data Shift A'!S135*'Shift A Calculation'!$D131/3600,0)</f>
        <v>0</v>
      </c>
      <c r="U131" s="11">
        <f>IFERROR('Input Data Shift A'!T135*'Shift A Calculation'!$D131/3600,0)</f>
        <v>0</v>
      </c>
      <c r="V131" s="11">
        <f>IFERROR('Input Data Shift A'!U135*'Shift A Calculation'!$D131/3600,0)</f>
        <v>0</v>
      </c>
      <c r="W131" s="11">
        <f>IFERROR('Input Data Shift A'!V135*'Shift A Calculation'!$D131/3600,0)</f>
        <v>0</v>
      </c>
      <c r="X131" s="11">
        <f>IFERROR('Input Data Shift A'!W135*'Shift A Calculation'!$D131/3600,0)</f>
        <v>0</v>
      </c>
      <c r="Y131" s="11">
        <f>IFERROR('Input Data Shift A'!X135*'Shift A Calculation'!$D131/3600,0)</f>
        <v>0</v>
      </c>
      <c r="Z131" s="11">
        <f>IFERROR('Input Data Shift A'!Y135*'Shift A Calculation'!$D131/3600,0)</f>
        <v>0</v>
      </c>
      <c r="AA131" s="11">
        <f>IFERROR('Input Data Shift A'!Z135*'Shift A Calculation'!$D131/3600,0)</f>
        <v>0</v>
      </c>
      <c r="AB131" s="11">
        <f>IFERROR('Input Data Shift A'!AA135*'Shift A Calculation'!$D131/3600,0)</f>
        <v>0</v>
      </c>
      <c r="AC131" s="11">
        <f>IFERROR('Input Data Shift A'!AB135*'Shift A Calculation'!$D131/3600,0)</f>
        <v>0</v>
      </c>
      <c r="AD131" s="11">
        <f>IFERROR('Input Data Shift A'!AC135*'Shift A Calculation'!$D131/3600,0)</f>
        <v>0</v>
      </c>
      <c r="AE131" s="11">
        <f>IFERROR('Input Data Shift A'!AD135*'Shift A Calculation'!$D131/3600,0)</f>
        <v>0</v>
      </c>
      <c r="AF131" s="11">
        <f>IFERROR('Input Data Shift A'!AE135*'Shift A Calculation'!$D131/3600,0)</f>
        <v>0</v>
      </c>
      <c r="AG131" s="11">
        <f>IFERROR('Input Data Shift A'!AF135*'Shift A Calculation'!$D131/3600,0)</f>
        <v>0</v>
      </c>
      <c r="AH131" s="11">
        <f>IFERROR('Input Data Shift A'!AG135*'Shift A Calculation'!$D131/3600,0)</f>
        <v>0</v>
      </c>
      <c r="AI131" s="11">
        <f>IFERROR('Input Data Shift A'!AH135*'Shift A Calculation'!$D131/3600,0)</f>
        <v>0</v>
      </c>
      <c r="AJ131" s="11">
        <f t="shared" si="4"/>
        <v>0</v>
      </c>
    </row>
    <row r="132" spans="2:36">
      <c r="B132" s="8">
        <v>130</v>
      </c>
      <c r="C132" s="9">
        <f>+Kousu!B140</f>
        <v>0</v>
      </c>
      <c r="D132" s="10" t="e">
        <f>+Kousu!S140</f>
        <v>#VALUE!</v>
      </c>
      <c r="E132" s="406">
        <f>IFERROR('Input Data Shift A'!D136*'Shift A Calculation'!$D132/3600,0)</f>
        <v>0</v>
      </c>
      <c r="F132" s="406">
        <f>IFERROR('Input Data Shift A'!E136*'Shift A Calculation'!$D132/3600,0)</f>
        <v>0</v>
      </c>
      <c r="G132" s="406">
        <f>IFERROR('Input Data Shift A'!F136*'Shift A Calculation'!$D132/3600,0)</f>
        <v>0</v>
      </c>
      <c r="H132" s="406">
        <f>IFERROR('Input Data Shift A'!G136*'Shift A Calculation'!$D132/3600,0)</f>
        <v>0</v>
      </c>
      <c r="I132" s="406">
        <f>IFERROR('Input Data Shift A'!H136*'Shift A Calculation'!$D132/3600,0)</f>
        <v>0</v>
      </c>
      <c r="J132" s="406">
        <f>IFERROR('Input Data Shift A'!I136*'Shift A Calculation'!$D132/3600,0)</f>
        <v>0</v>
      </c>
      <c r="K132" s="406">
        <f>IFERROR('Input Data Shift A'!J136*'Shift A Calculation'!$D132/3600,0)</f>
        <v>0</v>
      </c>
      <c r="L132" s="406">
        <f>IFERROR('Input Data Shift A'!K136*'Shift A Calculation'!$D132/3600,0)</f>
        <v>0</v>
      </c>
      <c r="M132" s="406">
        <f>IFERROR('Input Data Shift A'!L136*'Shift A Calculation'!$D132/3600,0)</f>
        <v>0</v>
      </c>
      <c r="N132" s="406">
        <f>IFERROR('Input Data Shift A'!M136*'Shift A Calculation'!$D132/3600,0)</f>
        <v>0</v>
      </c>
      <c r="O132" s="406">
        <f>IFERROR('Input Data Shift A'!N136*'Shift A Calculation'!$D132/3600,0)</f>
        <v>0</v>
      </c>
      <c r="P132" s="406">
        <f>IFERROR('Input Data Shift A'!O136*'Shift A Calculation'!$D132/3600,0)</f>
        <v>0</v>
      </c>
      <c r="Q132" s="406">
        <f>IFERROR('Input Data Shift A'!P136*'Shift A Calculation'!$D132/3600,0)</f>
        <v>0</v>
      </c>
      <c r="R132" s="406">
        <f>IFERROR('Input Data Shift A'!Q136*'Shift A Calculation'!$D132/3600,0)</f>
        <v>0</v>
      </c>
      <c r="S132" s="406">
        <f>IFERROR('Input Data Shift A'!R136*'Shift A Calculation'!$D132/3600,0)</f>
        <v>0</v>
      </c>
      <c r="T132" s="406">
        <f>IFERROR('Input Data Shift A'!S136*'Shift A Calculation'!$D132/3600,0)</f>
        <v>0</v>
      </c>
      <c r="U132" s="406">
        <f>IFERROR('Input Data Shift A'!T136*'Shift A Calculation'!$D132/3600,0)</f>
        <v>0</v>
      </c>
      <c r="V132" s="406">
        <f>IFERROR('Input Data Shift A'!U136*'Shift A Calculation'!$D132/3600,0)</f>
        <v>0</v>
      </c>
      <c r="W132" s="406">
        <f>IFERROR('Input Data Shift A'!V136*'Shift A Calculation'!$D132/3600,0)</f>
        <v>0</v>
      </c>
      <c r="X132" s="406">
        <f>IFERROR('Input Data Shift A'!W136*'Shift A Calculation'!$D132/3600,0)</f>
        <v>0</v>
      </c>
      <c r="Y132" s="406">
        <f>IFERROR('Input Data Shift A'!X136*'Shift A Calculation'!$D132/3600,0)</f>
        <v>0</v>
      </c>
      <c r="Z132" s="406">
        <f>IFERROR('Input Data Shift A'!Y136*'Shift A Calculation'!$D132/3600,0)</f>
        <v>0</v>
      </c>
      <c r="AA132" s="406">
        <f>IFERROR('Input Data Shift A'!Z136*'Shift A Calculation'!$D132/3600,0)</f>
        <v>0</v>
      </c>
      <c r="AB132" s="406">
        <f>IFERROR('Input Data Shift A'!AA136*'Shift A Calculation'!$D132/3600,0)</f>
        <v>0</v>
      </c>
      <c r="AC132" s="406">
        <f>IFERROR('Input Data Shift A'!AB136*'Shift A Calculation'!$D132/3600,0)</f>
        <v>0</v>
      </c>
      <c r="AD132" s="406">
        <f>IFERROR('Input Data Shift A'!AC136*'Shift A Calculation'!$D132/3600,0)</f>
        <v>0</v>
      </c>
      <c r="AE132" s="406">
        <f>IFERROR('Input Data Shift A'!AD136*'Shift A Calculation'!$D132/3600,0)</f>
        <v>0</v>
      </c>
      <c r="AF132" s="406">
        <f>IFERROR('Input Data Shift A'!AE136*'Shift A Calculation'!$D132/3600,0)</f>
        <v>0</v>
      </c>
      <c r="AG132" s="406">
        <f>IFERROR('Input Data Shift A'!AF136*'Shift A Calculation'!$D132/3600,0)</f>
        <v>0</v>
      </c>
      <c r="AH132" s="406">
        <f>IFERROR('Input Data Shift A'!AG136*'Shift A Calculation'!$D132/3600,0)</f>
        <v>0</v>
      </c>
      <c r="AI132" s="406">
        <f>IFERROR('Input Data Shift A'!AH136*'Shift A Calculation'!$D132/3600,0)</f>
        <v>0</v>
      </c>
      <c r="AJ132" s="11">
        <f t="shared" si="4"/>
        <v>0</v>
      </c>
    </row>
    <row r="133" spans="2:36">
      <c r="B133" s="599" t="s">
        <v>3585</v>
      </c>
      <c r="C133" s="599"/>
      <c r="D133" s="599"/>
      <c r="E133" s="12">
        <f t="shared" ref="E133:AJ133" si="5">+SUM(E3:E132)</f>
        <v>39.826704545454547</v>
      </c>
      <c r="F133" s="12">
        <f t="shared" si="5"/>
        <v>0</v>
      </c>
      <c r="G133" s="12">
        <f t="shared" si="5"/>
        <v>49.845170454545467</v>
      </c>
      <c r="H133" s="12">
        <f t="shared" si="5"/>
        <v>49.001420454545453</v>
      </c>
      <c r="I133" s="12">
        <f t="shared" si="5"/>
        <v>48.707386363636367</v>
      </c>
      <c r="J133" s="12">
        <f t="shared" si="5"/>
        <v>49.431818181818187</v>
      </c>
      <c r="K133" s="12">
        <f t="shared" si="5"/>
        <v>43.176136363636367</v>
      </c>
      <c r="L133" s="12">
        <f t="shared" si="5"/>
        <v>0</v>
      </c>
      <c r="M133" s="12">
        <f t="shared" si="5"/>
        <v>0</v>
      </c>
      <c r="N133" s="12">
        <f t="shared" si="5"/>
        <v>49.606534090909093</v>
      </c>
      <c r="O133" s="12">
        <f t="shared" si="5"/>
        <v>44.134943181818187</v>
      </c>
      <c r="P133" s="12">
        <f t="shared" si="5"/>
        <v>47.90198863636364</v>
      </c>
      <c r="Q133" s="12">
        <f t="shared" si="5"/>
        <v>38.31818181818182</v>
      </c>
      <c r="R133" s="12">
        <f t="shared" si="5"/>
        <v>15.920454545454547</v>
      </c>
      <c r="S133" s="12">
        <f t="shared" si="5"/>
        <v>0</v>
      </c>
      <c r="T133" s="12">
        <f t="shared" si="5"/>
        <v>41.987215909090907</v>
      </c>
      <c r="U133" s="12">
        <f t="shared" si="5"/>
        <v>39.04261363636364</v>
      </c>
      <c r="V133" s="12">
        <f t="shared" si="5"/>
        <v>49.674715909090914</v>
      </c>
      <c r="W133" s="12">
        <f t="shared" si="5"/>
        <v>0</v>
      </c>
      <c r="X133" s="12">
        <f t="shared" si="5"/>
        <v>0</v>
      </c>
      <c r="Y133" s="12">
        <f t="shared" si="5"/>
        <v>0</v>
      </c>
      <c r="Z133" s="12">
        <f t="shared" si="5"/>
        <v>0</v>
      </c>
      <c r="AA133" s="12">
        <f t="shared" si="5"/>
        <v>0</v>
      </c>
      <c r="AB133" s="12">
        <f t="shared" si="5"/>
        <v>0</v>
      </c>
      <c r="AC133" s="12">
        <f t="shared" si="5"/>
        <v>0</v>
      </c>
      <c r="AD133" s="12">
        <f t="shared" si="5"/>
        <v>0</v>
      </c>
      <c r="AE133" s="12">
        <f t="shared" si="5"/>
        <v>0</v>
      </c>
      <c r="AF133" s="12">
        <f t="shared" si="5"/>
        <v>0</v>
      </c>
      <c r="AG133" s="12">
        <f t="shared" si="5"/>
        <v>0</v>
      </c>
      <c r="AH133" s="12">
        <f t="shared" si="5"/>
        <v>0</v>
      </c>
      <c r="AI133" s="12">
        <f t="shared" si="5"/>
        <v>0</v>
      </c>
      <c r="AJ133" s="12">
        <f t="shared" si="5"/>
        <v>606.57528409090924</v>
      </c>
    </row>
    <row r="134" spans="2:36">
      <c r="B134" s="599" t="s">
        <v>3586</v>
      </c>
      <c r="C134" s="599"/>
      <c r="D134" s="599"/>
      <c r="E134" s="12">
        <f>+E133</f>
        <v>39.826704545454547</v>
      </c>
      <c r="F134" s="12">
        <f t="shared" ref="F134:AI134" si="6">+F133+E134</f>
        <v>39.826704545454547</v>
      </c>
      <c r="G134" s="12">
        <f t="shared" si="6"/>
        <v>89.671875000000014</v>
      </c>
      <c r="H134" s="12">
        <f t="shared" si="6"/>
        <v>138.67329545454547</v>
      </c>
      <c r="I134" s="12">
        <f t="shared" si="6"/>
        <v>187.38068181818184</v>
      </c>
      <c r="J134" s="12">
        <f t="shared" si="6"/>
        <v>236.81250000000003</v>
      </c>
      <c r="K134" s="12">
        <f t="shared" si="6"/>
        <v>279.98863636363637</v>
      </c>
      <c r="L134" s="12">
        <f t="shared" si="6"/>
        <v>279.98863636363637</v>
      </c>
      <c r="M134" s="12">
        <f t="shared" si="6"/>
        <v>279.98863636363637</v>
      </c>
      <c r="N134" s="12">
        <f t="shared" si="6"/>
        <v>329.5951704545455</v>
      </c>
      <c r="O134" s="12">
        <f t="shared" si="6"/>
        <v>373.73011363636368</v>
      </c>
      <c r="P134" s="12">
        <f t="shared" si="6"/>
        <v>421.63210227272731</v>
      </c>
      <c r="Q134" s="12">
        <f t="shared" si="6"/>
        <v>459.95028409090912</v>
      </c>
      <c r="R134" s="12">
        <f t="shared" si="6"/>
        <v>475.87073863636368</v>
      </c>
      <c r="S134" s="12">
        <f t="shared" si="6"/>
        <v>475.87073863636368</v>
      </c>
      <c r="T134" s="12">
        <f t="shared" si="6"/>
        <v>517.85795454545462</v>
      </c>
      <c r="U134" s="12">
        <f t="shared" si="6"/>
        <v>556.90056818181824</v>
      </c>
      <c r="V134" s="12">
        <f t="shared" si="6"/>
        <v>606.57528409090912</v>
      </c>
      <c r="W134" s="12">
        <f t="shared" si="6"/>
        <v>606.57528409090912</v>
      </c>
      <c r="X134" s="12">
        <f t="shared" si="6"/>
        <v>606.57528409090912</v>
      </c>
      <c r="Y134" s="12">
        <f t="shared" si="6"/>
        <v>606.57528409090912</v>
      </c>
      <c r="Z134" s="12">
        <f t="shared" si="6"/>
        <v>606.57528409090912</v>
      </c>
      <c r="AA134" s="12">
        <f t="shared" si="6"/>
        <v>606.57528409090912</v>
      </c>
      <c r="AB134" s="12">
        <f t="shared" si="6"/>
        <v>606.57528409090912</v>
      </c>
      <c r="AC134" s="12">
        <f t="shared" si="6"/>
        <v>606.57528409090912</v>
      </c>
      <c r="AD134" s="12">
        <f t="shared" si="6"/>
        <v>606.57528409090912</v>
      </c>
      <c r="AE134" s="12">
        <f t="shared" si="6"/>
        <v>606.57528409090912</v>
      </c>
      <c r="AF134" s="12">
        <f t="shared" si="6"/>
        <v>606.57528409090912</v>
      </c>
      <c r="AG134" s="12">
        <f t="shared" si="6"/>
        <v>606.57528409090912</v>
      </c>
      <c r="AH134" s="12">
        <f t="shared" si="6"/>
        <v>606.57528409090912</v>
      </c>
      <c r="AI134" s="12">
        <f t="shared" si="6"/>
        <v>606.57528409090912</v>
      </c>
      <c r="AJ134" s="12">
        <f>+AI134</f>
        <v>606.57528409090912</v>
      </c>
    </row>
    <row r="136" spans="2:36">
      <c r="C136" s="1" t="s">
        <v>3587</v>
      </c>
    </row>
    <row r="137" spans="2:36">
      <c r="B137" s="2"/>
      <c r="C137" s="2"/>
      <c r="D137" s="2" t="s">
        <v>3588</v>
      </c>
      <c r="E137" s="3">
        <v>1</v>
      </c>
      <c r="F137" s="3">
        <v>2</v>
      </c>
      <c r="G137" s="3">
        <v>3</v>
      </c>
      <c r="H137" s="3">
        <v>4</v>
      </c>
      <c r="I137" s="3">
        <v>5</v>
      </c>
      <c r="J137" s="3">
        <v>6</v>
      </c>
      <c r="K137" s="3">
        <v>7</v>
      </c>
      <c r="L137" s="3">
        <v>8</v>
      </c>
      <c r="M137" s="3">
        <v>9</v>
      </c>
      <c r="N137" s="3">
        <v>10</v>
      </c>
      <c r="O137" s="3">
        <v>11</v>
      </c>
      <c r="P137" s="3">
        <v>12</v>
      </c>
      <c r="Q137" s="3">
        <v>13</v>
      </c>
      <c r="R137" s="3">
        <v>14</v>
      </c>
      <c r="S137" s="3">
        <v>15</v>
      </c>
      <c r="T137" s="3">
        <v>16</v>
      </c>
      <c r="U137" s="3">
        <v>17</v>
      </c>
      <c r="V137" s="3">
        <v>18</v>
      </c>
      <c r="W137" s="3">
        <v>19</v>
      </c>
      <c r="X137" s="3">
        <v>20</v>
      </c>
      <c r="Y137" s="3">
        <v>21</v>
      </c>
      <c r="Z137" s="3">
        <v>22</v>
      </c>
      <c r="AA137" s="3">
        <v>23</v>
      </c>
      <c r="AB137" s="3">
        <v>24</v>
      </c>
      <c r="AC137" s="3">
        <v>25</v>
      </c>
      <c r="AD137" s="3">
        <v>26</v>
      </c>
      <c r="AE137" s="3">
        <v>27</v>
      </c>
      <c r="AF137" s="3">
        <v>28</v>
      </c>
      <c r="AG137" s="3">
        <v>29</v>
      </c>
      <c r="AH137" s="3">
        <v>30</v>
      </c>
      <c r="AI137" s="3">
        <v>31</v>
      </c>
      <c r="AJ137" s="3" t="s">
        <v>6</v>
      </c>
    </row>
    <row r="138" spans="2:36">
      <c r="B138" s="4">
        <v>1</v>
      </c>
      <c r="C138" s="5" t="str">
        <f>+C3</f>
        <v>AE062040-35506G</v>
      </c>
      <c r="D138" s="8">
        <f>+Kousu!F11</f>
        <v>2.7</v>
      </c>
      <c r="E138" s="6">
        <f>'Input Data Shift A'!D7*IF('Input Data Shift A'!D$140&gt;0,'Input Data Shift A'!D$140,'Shift A Calculation'!$D138)/3600</f>
        <v>0</v>
      </c>
      <c r="F138" s="6">
        <f>'Input Data Shift A'!E7*IF('Input Data Shift A'!E$140&gt;0,'Input Data Shift A'!E$140,'Shift A Calculation'!$D138)/3600</f>
        <v>0</v>
      </c>
      <c r="G138" s="6">
        <f>'Input Data Shift A'!F7*IF('Input Data Shift A'!F$140&gt;0,'Input Data Shift A'!F$140,'Shift A Calculation'!$D138)/3600</f>
        <v>0</v>
      </c>
      <c r="H138" s="6">
        <f>'Input Data Shift A'!G7*IF('Input Data Shift A'!G$140&gt;0,'Input Data Shift A'!G$140,'Shift A Calculation'!$D138)/3600</f>
        <v>0</v>
      </c>
      <c r="I138" s="6">
        <f>'Input Data Shift A'!H7*IF('Input Data Shift A'!H$140&gt;0,'Input Data Shift A'!H$140,'Shift A Calculation'!$D138)/3600</f>
        <v>0</v>
      </c>
      <c r="J138" s="6">
        <f>'Input Data Shift A'!I7*IF('Input Data Shift A'!I$140&gt;0,'Input Data Shift A'!I$140,'Shift A Calculation'!$D138)/3600</f>
        <v>0</v>
      </c>
      <c r="K138" s="6">
        <f>'Input Data Shift A'!J7*IF('Input Data Shift A'!J$140&gt;0,'Input Data Shift A'!J$140,'Shift A Calculation'!$D138)/3600</f>
        <v>0</v>
      </c>
      <c r="L138" s="6">
        <f>'Input Data Shift A'!K7*IF('Input Data Shift A'!K$140&gt;0,'Input Data Shift A'!K$140,'Shift A Calculation'!$D138)/3600</f>
        <v>0</v>
      </c>
      <c r="M138" s="6">
        <f>'Input Data Shift A'!L7*IF('Input Data Shift A'!L$140&gt;0,'Input Data Shift A'!L$140,'Shift A Calculation'!$D138)/3600</f>
        <v>0</v>
      </c>
      <c r="N138" s="6">
        <f>'Input Data Shift A'!M7*IF('Input Data Shift A'!M$140&gt;0,'Input Data Shift A'!M$140,'Shift A Calculation'!$D138)/3600</f>
        <v>0</v>
      </c>
      <c r="O138" s="6">
        <f>'Input Data Shift A'!N7*IF('Input Data Shift A'!N$140&gt;0,'Input Data Shift A'!N$140,'Shift A Calculation'!$D138)/3600</f>
        <v>0</v>
      </c>
      <c r="P138" s="6">
        <f>'Input Data Shift A'!O7*IF('Input Data Shift A'!O$140&gt;0,'Input Data Shift A'!O$140,'Shift A Calculation'!$D138)/3600</f>
        <v>0</v>
      </c>
      <c r="Q138" s="6">
        <f>'Input Data Shift A'!P7*IF('Input Data Shift A'!P$140&gt;0,'Input Data Shift A'!P$140,'Shift A Calculation'!$D138)/3600</f>
        <v>0</v>
      </c>
      <c r="R138" s="6">
        <f>'Input Data Shift A'!Q7*IF('Input Data Shift A'!Q$140&gt;0,'Input Data Shift A'!Q$140,'Shift A Calculation'!$D138)/3600</f>
        <v>0</v>
      </c>
      <c r="S138" s="6">
        <f>'Input Data Shift A'!R7*IF('Input Data Shift A'!R$140&gt;0,'Input Data Shift A'!R$140,'Shift A Calculation'!$D138)/3600</f>
        <v>0</v>
      </c>
      <c r="T138" s="6">
        <f>'Input Data Shift A'!S7*IF('Input Data Shift A'!S$140&gt;0,'Input Data Shift A'!S$140,'Shift A Calculation'!$D138)/3600</f>
        <v>0</v>
      </c>
      <c r="U138" s="6">
        <f>'Input Data Shift A'!T7*IF('Input Data Shift A'!T$140&gt;0,'Input Data Shift A'!T$140,'Shift A Calculation'!$D138)/3600</f>
        <v>0</v>
      </c>
      <c r="V138" s="6">
        <f>'Input Data Shift A'!U7*IF('Input Data Shift A'!U$140&gt;0,'Input Data Shift A'!U$140,'Shift A Calculation'!$D138)/3600</f>
        <v>0</v>
      </c>
      <c r="W138" s="6">
        <f>'Input Data Shift A'!V7*IF('Input Data Shift A'!V$140&gt;0,'Input Data Shift A'!V$140,'Shift A Calculation'!$D138)/3600</f>
        <v>0</v>
      </c>
      <c r="X138" s="6">
        <f>'Input Data Shift A'!W7*IF('Input Data Shift A'!W$140&gt;0,'Input Data Shift A'!W$140,'Shift A Calculation'!$D138)/3600</f>
        <v>0</v>
      </c>
      <c r="Y138" s="6">
        <f>'Input Data Shift A'!X7*IF('Input Data Shift A'!X$140&gt;0,'Input Data Shift A'!X$140,'Shift A Calculation'!$D138)/3600</f>
        <v>0</v>
      </c>
      <c r="Z138" s="6">
        <f>'Input Data Shift A'!Y7*IF('Input Data Shift A'!Y$140&gt;0,'Input Data Shift A'!Y$140,'Shift A Calculation'!$D138)/3600</f>
        <v>0</v>
      </c>
      <c r="AA138" s="6">
        <f>'Input Data Shift A'!Z7*IF('Input Data Shift A'!Z$140&gt;0,'Input Data Shift A'!Z$140,'Shift A Calculation'!$D138)/3600</f>
        <v>0</v>
      </c>
      <c r="AB138" s="6">
        <f>'Input Data Shift A'!AA7*IF('Input Data Shift A'!AA$140&gt;0,'Input Data Shift A'!AA$140,'Shift A Calculation'!$D138)/3600</f>
        <v>0</v>
      </c>
      <c r="AC138" s="6">
        <f>'Input Data Shift A'!AB7*IF('Input Data Shift A'!AB$140&gt;0,'Input Data Shift A'!AB$140,'Shift A Calculation'!$D138)/3600</f>
        <v>0</v>
      </c>
      <c r="AD138" s="6">
        <f>'Input Data Shift A'!AC7*IF('Input Data Shift A'!AC$140&gt;0,'Input Data Shift A'!AC$140,'Shift A Calculation'!$D138)/3600</f>
        <v>0</v>
      </c>
      <c r="AE138" s="6">
        <f>'Input Data Shift A'!AD7*IF('Input Data Shift A'!AD$140&gt;0,'Input Data Shift A'!AD$140,'Shift A Calculation'!$D138)/3600</f>
        <v>0</v>
      </c>
      <c r="AF138" s="6">
        <f>'Input Data Shift A'!AE7*IF('Input Data Shift A'!AE$140&gt;0,'Input Data Shift A'!AE$140,'Shift A Calculation'!$D138)/3600</f>
        <v>0</v>
      </c>
      <c r="AG138" s="6">
        <f>'Input Data Shift A'!AF7*IF('Input Data Shift A'!AF$140&gt;0,'Input Data Shift A'!AF$140,'Shift A Calculation'!$D138)/3600</f>
        <v>0</v>
      </c>
      <c r="AH138" s="6">
        <f>'Input Data Shift A'!AG7*IF('Input Data Shift A'!AG$140&gt;0,'Input Data Shift A'!AG$140,'Shift A Calculation'!$D138)/3600</f>
        <v>0</v>
      </c>
      <c r="AI138" s="6">
        <f>'Input Data Shift A'!AH7*IF('Input Data Shift A'!AH$140&gt;0,'Input Data Shift A'!AH$140,'Shift A Calculation'!$D138)/3600</f>
        <v>0</v>
      </c>
      <c r="AJ138" s="6">
        <f t="shared" ref="AJ138:AJ146" si="7">+SUM(E138:AI138)</f>
        <v>0</v>
      </c>
    </row>
    <row r="139" spans="2:36">
      <c r="B139" s="8">
        <v>2</v>
      </c>
      <c r="C139" s="9" t="str">
        <f t="shared" ref="C139:C202" si="8">+C4</f>
        <v>AE062040-35508R</v>
      </c>
      <c r="D139" s="8">
        <f>+Kousu!F12</f>
        <v>2.7</v>
      </c>
      <c r="E139" s="10">
        <f>'Input Data Shift A'!D8*IF('Input Data Shift A'!D$140&gt;0,'Input Data Shift A'!D$140,'Shift A Calculation'!$D139)/3600</f>
        <v>0</v>
      </c>
      <c r="F139" s="10">
        <f>'Input Data Shift A'!E8*IF('Input Data Shift A'!E$140&gt;0,'Input Data Shift A'!E$140,'Shift A Calculation'!$D139)/3600</f>
        <v>0</v>
      </c>
      <c r="G139" s="10">
        <f>'Input Data Shift A'!F8*IF('Input Data Shift A'!F$140&gt;0,'Input Data Shift A'!F$140,'Shift A Calculation'!$D139)/3600</f>
        <v>0</v>
      </c>
      <c r="H139" s="10">
        <f>'Input Data Shift A'!G8*IF('Input Data Shift A'!G$140&gt;0,'Input Data Shift A'!G$140,'Shift A Calculation'!$D139)/3600</f>
        <v>0</v>
      </c>
      <c r="I139" s="10">
        <f>'Input Data Shift A'!H8*IF('Input Data Shift A'!H$140&gt;0,'Input Data Shift A'!H$140,'Shift A Calculation'!$D139)/3600</f>
        <v>0</v>
      </c>
      <c r="J139" s="10">
        <f>'Input Data Shift A'!I8*IF('Input Data Shift A'!I$140&gt;0,'Input Data Shift A'!I$140,'Shift A Calculation'!$D139)/3600</f>
        <v>0</v>
      </c>
      <c r="K139" s="10">
        <f>'Input Data Shift A'!J8*IF('Input Data Shift A'!J$140&gt;0,'Input Data Shift A'!J$140,'Shift A Calculation'!$D139)/3600</f>
        <v>0</v>
      </c>
      <c r="L139" s="10">
        <f>'Input Data Shift A'!K8*IF('Input Data Shift A'!K$140&gt;0,'Input Data Shift A'!K$140,'Shift A Calculation'!$D139)/3600</f>
        <v>0</v>
      </c>
      <c r="M139" s="10">
        <f>'Input Data Shift A'!L8*IF('Input Data Shift A'!L$140&gt;0,'Input Data Shift A'!L$140,'Shift A Calculation'!$D139)/3600</f>
        <v>0</v>
      </c>
      <c r="N139" s="10">
        <f>'Input Data Shift A'!M8*IF('Input Data Shift A'!M$140&gt;0,'Input Data Shift A'!M$140,'Shift A Calculation'!$D139)/3600</f>
        <v>0</v>
      </c>
      <c r="O139" s="10">
        <f>'Input Data Shift A'!N8*IF('Input Data Shift A'!N$140&gt;0,'Input Data Shift A'!N$140,'Shift A Calculation'!$D139)/3600</f>
        <v>0</v>
      </c>
      <c r="P139" s="10">
        <f>'Input Data Shift A'!O8*IF('Input Data Shift A'!O$140&gt;0,'Input Data Shift A'!O$140,'Shift A Calculation'!$D139)/3600</f>
        <v>0</v>
      </c>
      <c r="Q139" s="10">
        <f>'Input Data Shift A'!P8*IF('Input Data Shift A'!P$140&gt;0,'Input Data Shift A'!P$140,'Shift A Calculation'!$D139)/3600</f>
        <v>0</v>
      </c>
      <c r="R139" s="10">
        <f>'Input Data Shift A'!Q8*IF('Input Data Shift A'!Q$140&gt;0,'Input Data Shift A'!Q$140,'Shift A Calculation'!$D139)/3600</f>
        <v>0</v>
      </c>
      <c r="S139" s="10">
        <f>'Input Data Shift A'!R8*IF('Input Data Shift A'!R$140&gt;0,'Input Data Shift A'!R$140,'Shift A Calculation'!$D139)/3600</f>
        <v>0</v>
      </c>
      <c r="T139" s="10">
        <f>'Input Data Shift A'!S8*IF('Input Data Shift A'!S$140&gt;0,'Input Data Shift A'!S$140,'Shift A Calculation'!$D139)/3600</f>
        <v>0</v>
      </c>
      <c r="U139" s="10">
        <f>'Input Data Shift A'!T8*IF('Input Data Shift A'!T$140&gt;0,'Input Data Shift A'!T$140,'Shift A Calculation'!$D139)/3600</f>
        <v>0</v>
      </c>
      <c r="V139" s="10">
        <f>'Input Data Shift A'!U8*IF('Input Data Shift A'!U$140&gt;0,'Input Data Shift A'!U$140,'Shift A Calculation'!$D139)/3600</f>
        <v>0</v>
      </c>
      <c r="W139" s="10">
        <f>'Input Data Shift A'!V8*IF('Input Data Shift A'!V$140&gt;0,'Input Data Shift A'!V$140,'Shift A Calculation'!$D139)/3600</f>
        <v>0</v>
      </c>
      <c r="X139" s="10">
        <f>'Input Data Shift A'!W8*IF('Input Data Shift A'!W$140&gt;0,'Input Data Shift A'!W$140,'Shift A Calculation'!$D139)/3600</f>
        <v>0</v>
      </c>
      <c r="Y139" s="10">
        <f>'Input Data Shift A'!X8*IF('Input Data Shift A'!X$140&gt;0,'Input Data Shift A'!X$140,'Shift A Calculation'!$D139)/3600</f>
        <v>0</v>
      </c>
      <c r="Z139" s="10">
        <f>'Input Data Shift A'!Y8*IF('Input Data Shift A'!Y$140&gt;0,'Input Data Shift A'!Y$140,'Shift A Calculation'!$D139)/3600</f>
        <v>0</v>
      </c>
      <c r="AA139" s="10">
        <f>'Input Data Shift A'!Z8*IF('Input Data Shift A'!Z$140&gt;0,'Input Data Shift A'!Z$140,'Shift A Calculation'!$D139)/3600</f>
        <v>0</v>
      </c>
      <c r="AB139" s="10">
        <f>'Input Data Shift A'!AA8*IF('Input Data Shift A'!AA$140&gt;0,'Input Data Shift A'!AA$140,'Shift A Calculation'!$D139)/3600</f>
        <v>0</v>
      </c>
      <c r="AC139" s="10">
        <f>'Input Data Shift A'!AB8*IF('Input Data Shift A'!AB$140&gt;0,'Input Data Shift A'!AB$140,'Shift A Calculation'!$D139)/3600</f>
        <v>0</v>
      </c>
      <c r="AD139" s="10">
        <f>'Input Data Shift A'!AC8*IF('Input Data Shift A'!AC$140&gt;0,'Input Data Shift A'!AC$140,'Shift A Calculation'!$D139)/3600</f>
        <v>0</v>
      </c>
      <c r="AE139" s="10">
        <f>'Input Data Shift A'!AD8*IF('Input Data Shift A'!AD$140&gt;0,'Input Data Shift A'!AD$140,'Shift A Calculation'!$D139)/3600</f>
        <v>0</v>
      </c>
      <c r="AF139" s="10">
        <f>'Input Data Shift A'!AE8*IF('Input Data Shift A'!AE$140&gt;0,'Input Data Shift A'!AE$140,'Shift A Calculation'!$D139)/3600</f>
        <v>0</v>
      </c>
      <c r="AG139" s="10">
        <f>'Input Data Shift A'!AF8*IF('Input Data Shift A'!AF$140&gt;0,'Input Data Shift A'!AF$140,'Shift A Calculation'!$D139)/3600</f>
        <v>0</v>
      </c>
      <c r="AH139" s="10">
        <f>'Input Data Shift A'!AG8*IF('Input Data Shift A'!AG$140&gt;0,'Input Data Shift A'!AG$140,'Shift A Calculation'!$D139)/3600</f>
        <v>0</v>
      </c>
      <c r="AI139" s="10">
        <f>'Input Data Shift A'!AH8*IF('Input Data Shift A'!AH$140&gt;0,'Input Data Shift A'!AH$140,'Shift A Calculation'!$D139)/3600</f>
        <v>0</v>
      </c>
      <c r="AJ139" s="10">
        <f t="shared" si="7"/>
        <v>0</v>
      </c>
    </row>
    <row r="140" spans="2:36">
      <c r="B140" s="8">
        <v>3</v>
      </c>
      <c r="C140" s="9" t="str">
        <f t="shared" si="8"/>
        <v>AE062040-35706G</v>
      </c>
      <c r="D140" s="8">
        <f>+Kousu!F13</f>
        <v>2.7</v>
      </c>
      <c r="E140" s="10">
        <f>'Input Data Shift A'!D9*IF('Input Data Shift A'!D$140&gt;0,'Input Data Shift A'!D$140,'Shift A Calculation'!$D140)/3600</f>
        <v>0</v>
      </c>
      <c r="F140" s="10">
        <f>'Input Data Shift A'!E9*IF('Input Data Shift A'!E$140&gt;0,'Input Data Shift A'!E$140,'Shift A Calculation'!$D140)/3600</f>
        <v>0</v>
      </c>
      <c r="G140" s="10">
        <f>'Input Data Shift A'!F9*IF('Input Data Shift A'!F$140&gt;0,'Input Data Shift A'!F$140,'Shift A Calculation'!$D140)/3600</f>
        <v>0</v>
      </c>
      <c r="H140" s="10">
        <f>'Input Data Shift A'!G9*IF('Input Data Shift A'!G$140&gt;0,'Input Data Shift A'!G$140,'Shift A Calculation'!$D140)/3600</f>
        <v>0</v>
      </c>
      <c r="I140" s="10">
        <f>'Input Data Shift A'!H9*IF('Input Data Shift A'!H$140&gt;0,'Input Data Shift A'!H$140,'Shift A Calculation'!$D140)/3600</f>
        <v>0</v>
      </c>
      <c r="J140" s="10">
        <f>'Input Data Shift A'!I9*IF('Input Data Shift A'!I$140&gt;0,'Input Data Shift A'!I$140,'Shift A Calculation'!$D140)/3600</f>
        <v>0</v>
      </c>
      <c r="K140" s="10">
        <f>'Input Data Shift A'!J9*IF('Input Data Shift A'!J$140&gt;0,'Input Data Shift A'!J$140,'Shift A Calculation'!$D140)/3600</f>
        <v>0</v>
      </c>
      <c r="L140" s="10">
        <f>'Input Data Shift A'!K9*IF('Input Data Shift A'!K$140&gt;0,'Input Data Shift A'!K$140,'Shift A Calculation'!$D140)/3600</f>
        <v>0</v>
      </c>
      <c r="M140" s="10">
        <f>'Input Data Shift A'!L9*IF('Input Data Shift A'!L$140&gt;0,'Input Data Shift A'!L$140,'Shift A Calculation'!$D140)/3600</f>
        <v>0</v>
      </c>
      <c r="N140" s="10">
        <f>'Input Data Shift A'!M9*IF('Input Data Shift A'!M$140&gt;0,'Input Data Shift A'!M$140,'Shift A Calculation'!$D140)/3600</f>
        <v>0</v>
      </c>
      <c r="O140" s="10">
        <f>'Input Data Shift A'!N9*IF('Input Data Shift A'!N$140&gt;0,'Input Data Shift A'!N$140,'Shift A Calculation'!$D140)/3600</f>
        <v>0</v>
      </c>
      <c r="P140" s="10">
        <f>'Input Data Shift A'!O9*IF('Input Data Shift A'!O$140&gt;0,'Input Data Shift A'!O$140,'Shift A Calculation'!$D140)/3600</f>
        <v>0</v>
      </c>
      <c r="Q140" s="10">
        <f>'Input Data Shift A'!P9*IF('Input Data Shift A'!P$140&gt;0,'Input Data Shift A'!P$140,'Shift A Calculation'!$D140)/3600</f>
        <v>0</v>
      </c>
      <c r="R140" s="10">
        <f>'Input Data Shift A'!Q9*IF('Input Data Shift A'!Q$140&gt;0,'Input Data Shift A'!Q$140,'Shift A Calculation'!$D140)/3600</f>
        <v>0</v>
      </c>
      <c r="S140" s="10">
        <f>'Input Data Shift A'!R9*IF('Input Data Shift A'!R$140&gt;0,'Input Data Shift A'!R$140,'Shift A Calculation'!$D140)/3600</f>
        <v>0</v>
      </c>
      <c r="T140" s="10">
        <f>'Input Data Shift A'!S9*IF('Input Data Shift A'!S$140&gt;0,'Input Data Shift A'!S$140,'Shift A Calculation'!$D140)/3600</f>
        <v>0</v>
      </c>
      <c r="U140" s="10">
        <f>'Input Data Shift A'!T9*IF('Input Data Shift A'!T$140&gt;0,'Input Data Shift A'!T$140,'Shift A Calculation'!$D140)/3600</f>
        <v>0</v>
      </c>
      <c r="V140" s="10">
        <f>'Input Data Shift A'!U9*IF('Input Data Shift A'!U$140&gt;0,'Input Data Shift A'!U$140,'Shift A Calculation'!$D140)/3600</f>
        <v>0</v>
      </c>
      <c r="W140" s="10">
        <f>'Input Data Shift A'!V9*IF('Input Data Shift A'!V$140&gt;0,'Input Data Shift A'!V$140,'Shift A Calculation'!$D140)/3600</f>
        <v>0</v>
      </c>
      <c r="X140" s="10">
        <f>'Input Data Shift A'!W9*IF('Input Data Shift A'!W$140&gt;0,'Input Data Shift A'!W$140,'Shift A Calculation'!$D140)/3600</f>
        <v>0</v>
      </c>
      <c r="Y140" s="10">
        <f>'Input Data Shift A'!X9*IF('Input Data Shift A'!X$140&gt;0,'Input Data Shift A'!X$140,'Shift A Calculation'!$D140)/3600</f>
        <v>0</v>
      </c>
      <c r="Z140" s="10">
        <f>'Input Data Shift A'!Y9*IF('Input Data Shift A'!Y$140&gt;0,'Input Data Shift A'!Y$140,'Shift A Calculation'!$D140)/3600</f>
        <v>0</v>
      </c>
      <c r="AA140" s="10">
        <f>'Input Data Shift A'!Z9*IF('Input Data Shift A'!Z$140&gt;0,'Input Data Shift A'!Z$140,'Shift A Calculation'!$D140)/3600</f>
        <v>0</v>
      </c>
      <c r="AB140" s="10">
        <f>'Input Data Shift A'!AA9*IF('Input Data Shift A'!AA$140&gt;0,'Input Data Shift A'!AA$140,'Shift A Calculation'!$D140)/3600</f>
        <v>0</v>
      </c>
      <c r="AC140" s="10">
        <f>'Input Data Shift A'!AB9*IF('Input Data Shift A'!AB$140&gt;0,'Input Data Shift A'!AB$140,'Shift A Calculation'!$D140)/3600</f>
        <v>0</v>
      </c>
      <c r="AD140" s="10">
        <f>'Input Data Shift A'!AC9*IF('Input Data Shift A'!AC$140&gt;0,'Input Data Shift A'!AC$140,'Shift A Calculation'!$D140)/3600</f>
        <v>0</v>
      </c>
      <c r="AE140" s="10">
        <f>'Input Data Shift A'!AD9*IF('Input Data Shift A'!AD$140&gt;0,'Input Data Shift A'!AD$140,'Shift A Calculation'!$D140)/3600</f>
        <v>0</v>
      </c>
      <c r="AF140" s="10">
        <f>'Input Data Shift A'!AE9*IF('Input Data Shift A'!AE$140&gt;0,'Input Data Shift A'!AE$140,'Shift A Calculation'!$D140)/3600</f>
        <v>0</v>
      </c>
      <c r="AG140" s="10">
        <f>'Input Data Shift A'!AF9*IF('Input Data Shift A'!AF$140&gt;0,'Input Data Shift A'!AF$140,'Shift A Calculation'!$D140)/3600</f>
        <v>0</v>
      </c>
      <c r="AH140" s="10">
        <f>'Input Data Shift A'!AG9*IF('Input Data Shift A'!AG$140&gt;0,'Input Data Shift A'!AG$140,'Shift A Calculation'!$D140)/3600</f>
        <v>0</v>
      </c>
      <c r="AI140" s="10">
        <f>'Input Data Shift A'!AH9*IF('Input Data Shift A'!AH$140&gt;0,'Input Data Shift A'!AH$140,'Shift A Calculation'!$D140)/3600</f>
        <v>0</v>
      </c>
      <c r="AJ140" s="10">
        <f t="shared" si="7"/>
        <v>0</v>
      </c>
    </row>
    <row r="141" spans="2:36">
      <c r="B141" s="8">
        <v>4</v>
      </c>
      <c r="C141" s="9" t="str">
        <f t="shared" si="8"/>
        <v>AE062040-35708R</v>
      </c>
      <c r="D141" s="8">
        <f>+Kousu!F14</f>
        <v>2.7</v>
      </c>
      <c r="E141" s="10">
        <f>'Input Data Shift A'!D10*IF('Input Data Shift A'!D$140&gt;0,'Input Data Shift A'!D$140,'Shift A Calculation'!$D141)/3600</f>
        <v>0</v>
      </c>
      <c r="F141" s="10">
        <f>'Input Data Shift A'!E10*IF('Input Data Shift A'!E$140&gt;0,'Input Data Shift A'!E$140,'Shift A Calculation'!$D141)/3600</f>
        <v>0</v>
      </c>
      <c r="G141" s="10">
        <f>'Input Data Shift A'!F10*IF('Input Data Shift A'!F$140&gt;0,'Input Data Shift A'!F$140,'Shift A Calculation'!$D141)/3600</f>
        <v>0</v>
      </c>
      <c r="H141" s="10">
        <f>'Input Data Shift A'!G10*IF('Input Data Shift A'!G$140&gt;0,'Input Data Shift A'!G$140,'Shift A Calculation'!$D141)/3600</f>
        <v>0</v>
      </c>
      <c r="I141" s="10">
        <f>'Input Data Shift A'!H10*IF('Input Data Shift A'!H$140&gt;0,'Input Data Shift A'!H$140,'Shift A Calculation'!$D141)/3600</f>
        <v>0</v>
      </c>
      <c r="J141" s="10">
        <f>'Input Data Shift A'!I10*IF('Input Data Shift A'!I$140&gt;0,'Input Data Shift A'!I$140,'Shift A Calculation'!$D141)/3600</f>
        <v>0</v>
      </c>
      <c r="K141" s="10">
        <f>'Input Data Shift A'!J10*IF('Input Data Shift A'!J$140&gt;0,'Input Data Shift A'!J$140,'Shift A Calculation'!$D141)/3600</f>
        <v>0</v>
      </c>
      <c r="L141" s="10">
        <f>'Input Data Shift A'!K10*IF('Input Data Shift A'!K$140&gt;0,'Input Data Shift A'!K$140,'Shift A Calculation'!$D141)/3600</f>
        <v>0</v>
      </c>
      <c r="M141" s="10">
        <f>'Input Data Shift A'!L10*IF('Input Data Shift A'!L$140&gt;0,'Input Data Shift A'!L$140,'Shift A Calculation'!$D141)/3600</f>
        <v>0</v>
      </c>
      <c r="N141" s="10">
        <f>'Input Data Shift A'!M10*IF('Input Data Shift A'!M$140&gt;0,'Input Data Shift A'!M$140,'Shift A Calculation'!$D141)/3600</f>
        <v>0</v>
      </c>
      <c r="O141" s="10">
        <f>'Input Data Shift A'!N10*IF('Input Data Shift A'!N$140&gt;0,'Input Data Shift A'!N$140,'Shift A Calculation'!$D141)/3600</f>
        <v>0</v>
      </c>
      <c r="P141" s="10">
        <f>'Input Data Shift A'!O10*IF('Input Data Shift A'!O$140&gt;0,'Input Data Shift A'!O$140,'Shift A Calculation'!$D141)/3600</f>
        <v>0</v>
      </c>
      <c r="Q141" s="10">
        <f>'Input Data Shift A'!P10*IF('Input Data Shift A'!P$140&gt;0,'Input Data Shift A'!P$140,'Shift A Calculation'!$D141)/3600</f>
        <v>0</v>
      </c>
      <c r="R141" s="10">
        <f>'Input Data Shift A'!Q10*IF('Input Data Shift A'!Q$140&gt;0,'Input Data Shift A'!Q$140,'Shift A Calculation'!$D141)/3600</f>
        <v>0</v>
      </c>
      <c r="S141" s="10">
        <f>'Input Data Shift A'!R10*IF('Input Data Shift A'!R$140&gt;0,'Input Data Shift A'!R$140,'Shift A Calculation'!$D141)/3600</f>
        <v>0</v>
      </c>
      <c r="T141" s="10">
        <f>'Input Data Shift A'!S10*IF('Input Data Shift A'!S$140&gt;0,'Input Data Shift A'!S$140,'Shift A Calculation'!$D141)/3600</f>
        <v>0</v>
      </c>
      <c r="U141" s="10">
        <f>'Input Data Shift A'!T10*IF('Input Data Shift A'!T$140&gt;0,'Input Data Shift A'!T$140,'Shift A Calculation'!$D141)/3600</f>
        <v>0</v>
      </c>
      <c r="V141" s="10">
        <f>'Input Data Shift A'!U10*IF('Input Data Shift A'!U$140&gt;0,'Input Data Shift A'!U$140,'Shift A Calculation'!$D141)/3600</f>
        <v>0</v>
      </c>
      <c r="W141" s="10">
        <f>'Input Data Shift A'!V10*IF('Input Data Shift A'!V$140&gt;0,'Input Data Shift A'!V$140,'Shift A Calculation'!$D141)/3600</f>
        <v>0</v>
      </c>
      <c r="X141" s="10">
        <f>'Input Data Shift A'!W10*IF('Input Data Shift A'!W$140&gt;0,'Input Data Shift A'!W$140,'Shift A Calculation'!$D141)/3600</f>
        <v>0</v>
      </c>
      <c r="Y141" s="10">
        <f>'Input Data Shift A'!X10*IF('Input Data Shift A'!X$140&gt;0,'Input Data Shift A'!X$140,'Shift A Calculation'!$D141)/3600</f>
        <v>0</v>
      </c>
      <c r="Z141" s="10">
        <f>'Input Data Shift A'!Y10*IF('Input Data Shift A'!Y$140&gt;0,'Input Data Shift A'!Y$140,'Shift A Calculation'!$D141)/3600</f>
        <v>0</v>
      </c>
      <c r="AA141" s="10">
        <f>'Input Data Shift A'!Z10*IF('Input Data Shift A'!Z$140&gt;0,'Input Data Shift A'!Z$140,'Shift A Calculation'!$D141)/3600</f>
        <v>0</v>
      </c>
      <c r="AB141" s="10">
        <f>'Input Data Shift A'!AA10*IF('Input Data Shift A'!AA$140&gt;0,'Input Data Shift A'!AA$140,'Shift A Calculation'!$D141)/3600</f>
        <v>0</v>
      </c>
      <c r="AC141" s="10">
        <f>'Input Data Shift A'!AB10*IF('Input Data Shift A'!AB$140&gt;0,'Input Data Shift A'!AB$140,'Shift A Calculation'!$D141)/3600</f>
        <v>0</v>
      </c>
      <c r="AD141" s="10">
        <f>'Input Data Shift A'!AC10*IF('Input Data Shift A'!AC$140&gt;0,'Input Data Shift A'!AC$140,'Shift A Calculation'!$D141)/3600</f>
        <v>0</v>
      </c>
      <c r="AE141" s="10">
        <f>'Input Data Shift A'!AD10*IF('Input Data Shift A'!AD$140&gt;0,'Input Data Shift A'!AD$140,'Shift A Calculation'!$D141)/3600</f>
        <v>0</v>
      </c>
      <c r="AF141" s="10">
        <f>'Input Data Shift A'!AE10*IF('Input Data Shift A'!AE$140&gt;0,'Input Data Shift A'!AE$140,'Shift A Calculation'!$D141)/3600</f>
        <v>0</v>
      </c>
      <c r="AG141" s="10">
        <f>'Input Data Shift A'!AF10*IF('Input Data Shift A'!AF$140&gt;0,'Input Data Shift A'!AF$140,'Shift A Calculation'!$D141)/3600</f>
        <v>0</v>
      </c>
      <c r="AH141" s="10">
        <f>'Input Data Shift A'!AG10*IF('Input Data Shift A'!AG$140&gt;0,'Input Data Shift A'!AG$140,'Shift A Calculation'!$D141)/3600</f>
        <v>0</v>
      </c>
      <c r="AI141" s="10">
        <f>'Input Data Shift A'!AH10*IF('Input Data Shift A'!AH$140&gt;0,'Input Data Shift A'!AH$140,'Shift A Calculation'!$D141)/3600</f>
        <v>0</v>
      </c>
      <c r="AJ141" s="10">
        <f t="shared" si="7"/>
        <v>0</v>
      </c>
    </row>
    <row r="142" spans="2:36">
      <c r="B142" s="8">
        <v>5</v>
      </c>
      <c r="C142" s="9" t="str">
        <f t="shared" si="8"/>
        <v>AE062040-35800H</v>
      </c>
      <c r="D142" s="8">
        <f>+Kousu!F15</f>
        <v>2.7</v>
      </c>
      <c r="E142" s="10">
        <f>'Input Data Shift A'!D11*IF('Input Data Shift A'!D$140&gt;0,'Input Data Shift A'!D$140,'Shift A Calculation'!$D142)/3600</f>
        <v>0</v>
      </c>
      <c r="F142" s="10">
        <f>'Input Data Shift A'!E11*IF('Input Data Shift A'!E$140&gt;0,'Input Data Shift A'!E$140,'Shift A Calculation'!$D142)/3600</f>
        <v>0</v>
      </c>
      <c r="G142" s="10">
        <f>'Input Data Shift A'!F11*IF('Input Data Shift A'!F$140&gt;0,'Input Data Shift A'!F$140,'Shift A Calculation'!$D142)/3600</f>
        <v>0</v>
      </c>
      <c r="H142" s="10">
        <f>'Input Data Shift A'!G11*IF('Input Data Shift A'!G$140&gt;0,'Input Data Shift A'!G$140,'Shift A Calculation'!$D142)/3600</f>
        <v>0</v>
      </c>
      <c r="I142" s="10">
        <f>'Input Data Shift A'!H11*IF('Input Data Shift A'!H$140&gt;0,'Input Data Shift A'!H$140,'Shift A Calculation'!$D142)/3600</f>
        <v>0</v>
      </c>
      <c r="J142" s="10">
        <f>'Input Data Shift A'!I11*IF('Input Data Shift A'!I$140&gt;0,'Input Data Shift A'!I$140,'Shift A Calculation'!$D142)/3600</f>
        <v>0</v>
      </c>
      <c r="K142" s="10">
        <f>'Input Data Shift A'!J11*IF('Input Data Shift A'!J$140&gt;0,'Input Data Shift A'!J$140,'Shift A Calculation'!$D142)/3600</f>
        <v>0</v>
      </c>
      <c r="L142" s="10">
        <f>'Input Data Shift A'!K11*IF('Input Data Shift A'!K$140&gt;0,'Input Data Shift A'!K$140,'Shift A Calculation'!$D142)/3600</f>
        <v>0</v>
      </c>
      <c r="M142" s="10">
        <f>'Input Data Shift A'!L11*IF('Input Data Shift A'!L$140&gt;0,'Input Data Shift A'!L$140,'Shift A Calculation'!$D142)/3600</f>
        <v>0</v>
      </c>
      <c r="N142" s="10">
        <f>'Input Data Shift A'!M11*IF('Input Data Shift A'!M$140&gt;0,'Input Data Shift A'!M$140,'Shift A Calculation'!$D142)/3600</f>
        <v>0</v>
      </c>
      <c r="O142" s="10">
        <f>'Input Data Shift A'!N11*IF('Input Data Shift A'!N$140&gt;0,'Input Data Shift A'!N$140,'Shift A Calculation'!$D142)/3600</f>
        <v>0</v>
      </c>
      <c r="P142" s="10">
        <f>'Input Data Shift A'!O11*IF('Input Data Shift A'!O$140&gt;0,'Input Data Shift A'!O$140,'Shift A Calculation'!$D142)/3600</f>
        <v>0</v>
      </c>
      <c r="Q142" s="10">
        <f>'Input Data Shift A'!P11*IF('Input Data Shift A'!P$140&gt;0,'Input Data Shift A'!P$140,'Shift A Calculation'!$D142)/3600</f>
        <v>0</v>
      </c>
      <c r="R142" s="10">
        <f>'Input Data Shift A'!Q11*IF('Input Data Shift A'!Q$140&gt;0,'Input Data Shift A'!Q$140,'Shift A Calculation'!$D142)/3600</f>
        <v>0</v>
      </c>
      <c r="S142" s="10">
        <f>'Input Data Shift A'!R11*IF('Input Data Shift A'!R$140&gt;0,'Input Data Shift A'!R$140,'Shift A Calculation'!$D142)/3600</f>
        <v>0</v>
      </c>
      <c r="T142" s="10">
        <f>'Input Data Shift A'!S11*IF('Input Data Shift A'!S$140&gt;0,'Input Data Shift A'!S$140,'Shift A Calculation'!$D142)/3600</f>
        <v>0</v>
      </c>
      <c r="U142" s="10">
        <f>'Input Data Shift A'!T11*IF('Input Data Shift A'!T$140&gt;0,'Input Data Shift A'!T$140,'Shift A Calculation'!$D142)/3600</f>
        <v>0</v>
      </c>
      <c r="V142" s="10">
        <f>'Input Data Shift A'!U11*IF('Input Data Shift A'!U$140&gt;0,'Input Data Shift A'!U$140,'Shift A Calculation'!$D142)/3600</f>
        <v>0</v>
      </c>
      <c r="W142" s="10">
        <f>'Input Data Shift A'!V11*IF('Input Data Shift A'!V$140&gt;0,'Input Data Shift A'!V$140,'Shift A Calculation'!$D142)/3600</f>
        <v>0</v>
      </c>
      <c r="X142" s="10">
        <f>'Input Data Shift A'!W11*IF('Input Data Shift A'!W$140&gt;0,'Input Data Shift A'!W$140,'Shift A Calculation'!$D142)/3600</f>
        <v>0</v>
      </c>
      <c r="Y142" s="10">
        <f>'Input Data Shift A'!X11*IF('Input Data Shift A'!X$140&gt;0,'Input Data Shift A'!X$140,'Shift A Calculation'!$D142)/3600</f>
        <v>0</v>
      </c>
      <c r="Z142" s="10">
        <f>'Input Data Shift A'!Y11*IF('Input Data Shift A'!Y$140&gt;0,'Input Data Shift A'!Y$140,'Shift A Calculation'!$D142)/3600</f>
        <v>0</v>
      </c>
      <c r="AA142" s="10">
        <f>'Input Data Shift A'!Z11*IF('Input Data Shift A'!Z$140&gt;0,'Input Data Shift A'!Z$140,'Shift A Calculation'!$D142)/3600</f>
        <v>0</v>
      </c>
      <c r="AB142" s="10">
        <f>'Input Data Shift A'!AA11*IF('Input Data Shift A'!AA$140&gt;0,'Input Data Shift A'!AA$140,'Shift A Calculation'!$D142)/3600</f>
        <v>0</v>
      </c>
      <c r="AC142" s="10">
        <f>'Input Data Shift A'!AB11*IF('Input Data Shift A'!AB$140&gt;0,'Input Data Shift A'!AB$140,'Shift A Calculation'!$D142)/3600</f>
        <v>0</v>
      </c>
      <c r="AD142" s="10">
        <f>'Input Data Shift A'!AC11*IF('Input Data Shift A'!AC$140&gt;0,'Input Data Shift A'!AC$140,'Shift A Calculation'!$D142)/3600</f>
        <v>0</v>
      </c>
      <c r="AE142" s="10">
        <f>'Input Data Shift A'!AD11*IF('Input Data Shift A'!AD$140&gt;0,'Input Data Shift A'!AD$140,'Shift A Calculation'!$D142)/3600</f>
        <v>0</v>
      </c>
      <c r="AF142" s="10">
        <f>'Input Data Shift A'!AE11*IF('Input Data Shift A'!AE$140&gt;0,'Input Data Shift A'!AE$140,'Shift A Calculation'!$D142)/3600</f>
        <v>0</v>
      </c>
      <c r="AG142" s="10">
        <f>'Input Data Shift A'!AF11*IF('Input Data Shift A'!AF$140&gt;0,'Input Data Shift A'!AF$140,'Shift A Calculation'!$D142)/3600</f>
        <v>0</v>
      </c>
      <c r="AH142" s="10">
        <f>'Input Data Shift A'!AG11*IF('Input Data Shift A'!AG$140&gt;0,'Input Data Shift A'!AG$140,'Shift A Calculation'!$D142)/3600</f>
        <v>0</v>
      </c>
      <c r="AI142" s="10">
        <f>'Input Data Shift A'!AH11*IF('Input Data Shift A'!AH$140&gt;0,'Input Data Shift A'!AH$140,'Shift A Calculation'!$D142)/3600</f>
        <v>0</v>
      </c>
      <c r="AJ142" s="10">
        <f t="shared" si="7"/>
        <v>0</v>
      </c>
    </row>
    <row r="143" spans="2:36">
      <c r="B143" s="8">
        <v>6</v>
      </c>
      <c r="C143" s="9" t="str">
        <f t="shared" si="8"/>
        <v>AE062040-35804H</v>
      </c>
      <c r="D143" s="8">
        <f>+Kousu!F16</f>
        <v>2.7</v>
      </c>
      <c r="E143" s="10">
        <f>'Input Data Shift A'!D12*IF('Input Data Shift A'!D$140&gt;0,'Input Data Shift A'!D$140,'Shift A Calculation'!$D143)/3600</f>
        <v>0</v>
      </c>
      <c r="F143" s="10">
        <f>'Input Data Shift A'!E12*IF('Input Data Shift A'!E$140&gt;0,'Input Data Shift A'!E$140,'Shift A Calculation'!$D143)/3600</f>
        <v>0</v>
      </c>
      <c r="G143" s="10">
        <f>'Input Data Shift A'!F12*IF('Input Data Shift A'!F$140&gt;0,'Input Data Shift A'!F$140,'Shift A Calculation'!$D143)/3600</f>
        <v>0</v>
      </c>
      <c r="H143" s="10">
        <f>'Input Data Shift A'!G12*IF('Input Data Shift A'!G$140&gt;0,'Input Data Shift A'!G$140,'Shift A Calculation'!$D143)/3600</f>
        <v>0</v>
      </c>
      <c r="I143" s="10">
        <f>'Input Data Shift A'!H12*IF('Input Data Shift A'!H$140&gt;0,'Input Data Shift A'!H$140,'Shift A Calculation'!$D143)/3600</f>
        <v>0</v>
      </c>
      <c r="J143" s="10">
        <f>'Input Data Shift A'!I12*IF('Input Data Shift A'!I$140&gt;0,'Input Data Shift A'!I$140,'Shift A Calculation'!$D143)/3600</f>
        <v>0</v>
      </c>
      <c r="K143" s="10">
        <f>'Input Data Shift A'!J12*IF('Input Data Shift A'!J$140&gt;0,'Input Data Shift A'!J$140,'Shift A Calculation'!$D143)/3600</f>
        <v>0</v>
      </c>
      <c r="L143" s="10">
        <f>'Input Data Shift A'!K12*IF('Input Data Shift A'!K$140&gt;0,'Input Data Shift A'!K$140,'Shift A Calculation'!$D143)/3600</f>
        <v>0</v>
      </c>
      <c r="M143" s="10">
        <f>'Input Data Shift A'!L12*IF('Input Data Shift A'!L$140&gt;0,'Input Data Shift A'!L$140,'Shift A Calculation'!$D143)/3600</f>
        <v>0</v>
      </c>
      <c r="N143" s="10">
        <f>'Input Data Shift A'!M12*IF('Input Data Shift A'!M$140&gt;0,'Input Data Shift A'!M$140,'Shift A Calculation'!$D143)/3600</f>
        <v>0</v>
      </c>
      <c r="O143" s="10">
        <f>'Input Data Shift A'!N12*IF('Input Data Shift A'!N$140&gt;0,'Input Data Shift A'!N$140,'Shift A Calculation'!$D143)/3600</f>
        <v>0</v>
      </c>
      <c r="P143" s="10">
        <f>'Input Data Shift A'!O12*IF('Input Data Shift A'!O$140&gt;0,'Input Data Shift A'!O$140,'Shift A Calculation'!$D143)/3600</f>
        <v>0</v>
      </c>
      <c r="Q143" s="10">
        <f>'Input Data Shift A'!P12*IF('Input Data Shift A'!P$140&gt;0,'Input Data Shift A'!P$140,'Shift A Calculation'!$D143)/3600</f>
        <v>0</v>
      </c>
      <c r="R143" s="10">
        <f>'Input Data Shift A'!Q12*IF('Input Data Shift A'!Q$140&gt;0,'Input Data Shift A'!Q$140,'Shift A Calculation'!$D143)/3600</f>
        <v>0</v>
      </c>
      <c r="S143" s="10">
        <f>'Input Data Shift A'!R12*IF('Input Data Shift A'!R$140&gt;0,'Input Data Shift A'!R$140,'Shift A Calculation'!$D143)/3600</f>
        <v>0</v>
      </c>
      <c r="T143" s="10">
        <f>'Input Data Shift A'!S12*IF('Input Data Shift A'!S$140&gt;0,'Input Data Shift A'!S$140,'Shift A Calculation'!$D143)/3600</f>
        <v>0</v>
      </c>
      <c r="U143" s="10">
        <f>'Input Data Shift A'!T12*IF('Input Data Shift A'!T$140&gt;0,'Input Data Shift A'!T$140,'Shift A Calculation'!$D143)/3600</f>
        <v>0</v>
      </c>
      <c r="V143" s="10">
        <f>'Input Data Shift A'!U12*IF('Input Data Shift A'!U$140&gt;0,'Input Data Shift A'!U$140,'Shift A Calculation'!$D143)/3600</f>
        <v>0</v>
      </c>
      <c r="W143" s="10">
        <f>'Input Data Shift A'!V12*IF('Input Data Shift A'!V$140&gt;0,'Input Data Shift A'!V$140,'Shift A Calculation'!$D143)/3600</f>
        <v>0</v>
      </c>
      <c r="X143" s="10">
        <f>'Input Data Shift A'!W12*IF('Input Data Shift A'!W$140&gt;0,'Input Data Shift A'!W$140,'Shift A Calculation'!$D143)/3600</f>
        <v>0</v>
      </c>
      <c r="Y143" s="10">
        <f>'Input Data Shift A'!X12*IF('Input Data Shift A'!X$140&gt;0,'Input Data Shift A'!X$140,'Shift A Calculation'!$D143)/3600</f>
        <v>0</v>
      </c>
      <c r="Z143" s="10">
        <f>'Input Data Shift A'!Y12*IF('Input Data Shift A'!Y$140&gt;0,'Input Data Shift A'!Y$140,'Shift A Calculation'!$D143)/3600</f>
        <v>0</v>
      </c>
      <c r="AA143" s="10">
        <f>'Input Data Shift A'!Z12*IF('Input Data Shift A'!Z$140&gt;0,'Input Data Shift A'!Z$140,'Shift A Calculation'!$D143)/3600</f>
        <v>0</v>
      </c>
      <c r="AB143" s="10">
        <f>'Input Data Shift A'!AA12*IF('Input Data Shift A'!AA$140&gt;0,'Input Data Shift A'!AA$140,'Shift A Calculation'!$D143)/3600</f>
        <v>0</v>
      </c>
      <c r="AC143" s="10">
        <f>'Input Data Shift A'!AB12*IF('Input Data Shift A'!AB$140&gt;0,'Input Data Shift A'!AB$140,'Shift A Calculation'!$D143)/3600</f>
        <v>0</v>
      </c>
      <c r="AD143" s="10">
        <f>'Input Data Shift A'!AC12*IF('Input Data Shift A'!AC$140&gt;0,'Input Data Shift A'!AC$140,'Shift A Calculation'!$D143)/3600</f>
        <v>0</v>
      </c>
      <c r="AE143" s="10">
        <f>'Input Data Shift A'!AD12*IF('Input Data Shift A'!AD$140&gt;0,'Input Data Shift A'!AD$140,'Shift A Calculation'!$D143)/3600</f>
        <v>0</v>
      </c>
      <c r="AF143" s="10">
        <f>'Input Data Shift A'!AE12*IF('Input Data Shift A'!AE$140&gt;0,'Input Data Shift A'!AE$140,'Shift A Calculation'!$D143)/3600</f>
        <v>0</v>
      </c>
      <c r="AG143" s="10">
        <f>'Input Data Shift A'!AF12*IF('Input Data Shift A'!AF$140&gt;0,'Input Data Shift A'!AF$140,'Shift A Calculation'!$D143)/3600</f>
        <v>0</v>
      </c>
      <c r="AH143" s="10">
        <f>'Input Data Shift A'!AG12*IF('Input Data Shift A'!AG$140&gt;0,'Input Data Shift A'!AG$140,'Shift A Calculation'!$D143)/3600</f>
        <v>0</v>
      </c>
      <c r="AI143" s="10">
        <f>'Input Data Shift A'!AH12*IF('Input Data Shift A'!AH$140&gt;0,'Input Data Shift A'!AH$140,'Shift A Calculation'!$D143)/3600</f>
        <v>0</v>
      </c>
      <c r="AJ143" s="10">
        <f t="shared" si="7"/>
        <v>0</v>
      </c>
    </row>
    <row r="144" spans="2:36">
      <c r="B144" s="8">
        <v>7</v>
      </c>
      <c r="C144" s="9" t="str">
        <f t="shared" si="8"/>
        <v>AE062040-36006G</v>
      </c>
      <c r="D144" s="8">
        <f>+Kousu!F17</f>
        <v>2.7</v>
      </c>
      <c r="E144" s="10">
        <f>'Input Data Shift A'!D13*IF('Input Data Shift A'!D$140&gt;0,'Input Data Shift A'!D$140,'Shift A Calculation'!$D144)/3600</f>
        <v>0</v>
      </c>
      <c r="F144" s="10">
        <f>'Input Data Shift A'!E13*IF('Input Data Shift A'!E$140&gt;0,'Input Data Shift A'!E$140,'Shift A Calculation'!$D144)/3600</f>
        <v>0</v>
      </c>
      <c r="G144" s="10">
        <f>'Input Data Shift A'!F13*IF('Input Data Shift A'!F$140&gt;0,'Input Data Shift A'!F$140,'Shift A Calculation'!$D144)/3600</f>
        <v>0</v>
      </c>
      <c r="H144" s="10">
        <f>'Input Data Shift A'!G13*IF('Input Data Shift A'!G$140&gt;0,'Input Data Shift A'!G$140,'Shift A Calculation'!$D144)/3600</f>
        <v>0</v>
      </c>
      <c r="I144" s="10">
        <f>'Input Data Shift A'!H13*IF('Input Data Shift A'!H$140&gt;0,'Input Data Shift A'!H$140,'Shift A Calculation'!$D144)/3600</f>
        <v>0</v>
      </c>
      <c r="J144" s="10">
        <f>'Input Data Shift A'!I13*IF('Input Data Shift A'!I$140&gt;0,'Input Data Shift A'!I$140,'Shift A Calculation'!$D144)/3600</f>
        <v>0</v>
      </c>
      <c r="K144" s="10">
        <f>'Input Data Shift A'!J13*IF('Input Data Shift A'!J$140&gt;0,'Input Data Shift A'!J$140,'Shift A Calculation'!$D144)/3600</f>
        <v>0</v>
      </c>
      <c r="L144" s="10">
        <f>'Input Data Shift A'!K13*IF('Input Data Shift A'!K$140&gt;0,'Input Data Shift A'!K$140,'Shift A Calculation'!$D144)/3600</f>
        <v>0</v>
      </c>
      <c r="M144" s="10">
        <f>'Input Data Shift A'!L13*IF('Input Data Shift A'!L$140&gt;0,'Input Data Shift A'!L$140,'Shift A Calculation'!$D144)/3600</f>
        <v>0</v>
      </c>
      <c r="N144" s="10">
        <f>'Input Data Shift A'!M13*IF('Input Data Shift A'!M$140&gt;0,'Input Data Shift A'!M$140,'Shift A Calculation'!$D144)/3600</f>
        <v>0</v>
      </c>
      <c r="O144" s="10">
        <f>'Input Data Shift A'!N13*IF('Input Data Shift A'!N$140&gt;0,'Input Data Shift A'!N$140,'Shift A Calculation'!$D144)/3600</f>
        <v>0</v>
      </c>
      <c r="P144" s="10">
        <f>'Input Data Shift A'!O13*IF('Input Data Shift A'!O$140&gt;0,'Input Data Shift A'!O$140,'Shift A Calculation'!$D144)/3600</f>
        <v>0</v>
      </c>
      <c r="Q144" s="10">
        <f>'Input Data Shift A'!P13*IF('Input Data Shift A'!P$140&gt;0,'Input Data Shift A'!P$140,'Shift A Calculation'!$D144)/3600</f>
        <v>0</v>
      </c>
      <c r="R144" s="10">
        <f>'Input Data Shift A'!Q13*IF('Input Data Shift A'!Q$140&gt;0,'Input Data Shift A'!Q$140,'Shift A Calculation'!$D144)/3600</f>
        <v>0</v>
      </c>
      <c r="S144" s="10">
        <f>'Input Data Shift A'!R13*IF('Input Data Shift A'!R$140&gt;0,'Input Data Shift A'!R$140,'Shift A Calculation'!$D144)/3600</f>
        <v>0</v>
      </c>
      <c r="T144" s="10">
        <f>'Input Data Shift A'!S13*IF('Input Data Shift A'!S$140&gt;0,'Input Data Shift A'!S$140,'Shift A Calculation'!$D144)/3600</f>
        <v>0</v>
      </c>
      <c r="U144" s="10">
        <f>'Input Data Shift A'!T13*IF('Input Data Shift A'!T$140&gt;0,'Input Data Shift A'!T$140,'Shift A Calculation'!$D144)/3600</f>
        <v>0</v>
      </c>
      <c r="V144" s="10">
        <f>'Input Data Shift A'!U13*IF('Input Data Shift A'!U$140&gt;0,'Input Data Shift A'!U$140,'Shift A Calculation'!$D144)/3600</f>
        <v>0</v>
      </c>
      <c r="W144" s="10">
        <f>'Input Data Shift A'!V13*IF('Input Data Shift A'!V$140&gt;0,'Input Data Shift A'!V$140,'Shift A Calculation'!$D144)/3600</f>
        <v>0</v>
      </c>
      <c r="X144" s="10">
        <f>'Input Data Shift A'!W13*IF('Input Data Shift A'!W$140&gt;0,'Input Data Shift A'!W$140,'Shift A Calculation'!$D144)/3600</f>
        <v>0</v>
      </c>
      <c r="Y144" s="10">
        <f>'Input Data Shift A'!X13*IF('Input Data Shift A'!X$140&gt;0,'Input Data Shift A'!X$140,'Shift A Calculation'!$D144)/3600</f>
        <v>0</v>
      </c>
      <c r="Z144" s="10">
        <f>'Input Data Shift A'!Y13*IF('Input Data Shift A'!Y$140&gt;0,'Input Data Shift A'!Y$140,'Shift A Calculation'!$D144)/3600</f>
        <v>0</v>
      </c>
      <c r="AA144" s="10">
        <f>'Input Data Shift A'!Z13*IF('Input Data Shift A'!Z$140&gt;0,'Input Data Shift A'!Z$140,'Shift A Calculation'!$D144)/3600</f>
        <v>0</v>
      </c>
      <c r="AB144" s="10">
        <f>'Input Data Shift A'!AA13*IF('Input Data Shift A'!AA$140&gt;0,'Input Data Shift A'!AA$140,'Shift A Calculation'!$D144)/3600</f>
        <v>0</v>
      </c>
      <c r="AC144" s="10">
        <f>'Input Data Shift A'!AB13*IF('Input Data Shift A'!AB$140&gt;0,'Input Data Shift A'!AB$140,'Shift A Calculation'!$D144)/3600</f>
        <v>0</v>
      </c>
      <c r="AD144" s="10">
        <f>'Input Data Shift A'!AC13*IF('Input Data Shift A'!AC$140&gt;0,'Input Data Shift A'!AC$140,'Shift A Calculation'!$D144)/3600</f>
        <v>0</v>
      </c>
      <c r="AE144" s="10">
        <f>'Input Data Shift A'!AD13*IF('Input Data Shift A'!AD$140&gt;0,'Input Data Shift A'!AD$140,'Shift A Calculation'!$D144)/3600</f>
        <v>0</v>
      </c>
      <c r="AF144" s="10">
        <f>'Input Data Shift A'!AE13*IF('Input Data Shift A'!AE$140&gt;0,'Input Data Shift A'!AE$140,'Shift A Calculation'!$D144)/3600</f>
        <v>0</v>
      </c>
      <c r="AG144" s="10">
        <f>'Input Data Shift A'!AF13*IF('Input Data Shift A'!AF$140&gt;0,'Input Data Shift A'!AF$140,'Shift A Calculation'!$D144)/3600</f>
        <v>0</v>
      </c>
      <c r="AH144" s="10">
        <f>'Input Data Shift A'!AG13*IF('Input Data Shift A'!AG$140&gt;0,'Input Data Shift A'!AG$140,'Shift A Calculation'!$D144)/3600</f>
        <v>0</v>
      </c>
      <c r="AI144" s="10">
        <f>'Input Data Shift A'!AH13*IF('Input Data Shift A'!AH$140&gt;0,'Input Data Shift A'!AH$140,'Shift A Calculation'!$D144)/3600</f>
        <v>0</v>
      </c>
      <c r="AJ144" s="10">
        <f t="shared" si="7"/>
        <v>0</v>
      </c>
    </row>
    <row r="145" spans="2:36">
      <c r="B145" s="8">
        <v>8</v>
      </c>
      <c r="C145" s="9" t="str">
        <f t="shared" si="8"/>
        <v>AE062040-36106G</v>
      </c>
      <c r="D145" s="8">
        <f>+Kousu!F18</f>
        <v>2.7</v>
      </c>
      <c r="E145" s="10">
        <f>'Input Data Shift A'!D14*IF('Input Data Shift A'!D$140&gt;0,'Input Data Shift A'!D$140,'Shift A Calculation'!$D145)/3600</f>
        <v>0</v>
      </c>
      <c r="F145" s="10">
        <f>'Input Data Shift A'!E14*IF('Input Data Shift A'!E$140&gt;0,'Input Data Shift A'!E$140,'Shift A Calculation'!$D145)/3600</f>
        <v>0</v>
      </c>
      <c r="G145" s="10">
        <f>'Input Data Shift A'!F14*IF('Input Data Shift A'!F$140&gt;0,'Input Data Shift A'!F$140,'Shift A Calculation'!$D145)/3600</f>
        <v>0</v>
      </c>
      <c r="H145" s="10">
        <f>'Input Data Shift A'!G14*IF('Input Data Shift A'!G$140&gt;0,'Input Data Shift A'!G$140,'Shift A Calculation'!$D145)/3600</f>
        <v>0</v>
      </c>
      <c r="I145" s="10">
        <f>'Input Data Shift A'!H14*IF('Input Data Shift A'!H$140&gt;0,'Input Data Shift A'!H$140,'Shift A Calculation'!$D145)/3600</f>
        <v>0</v>
      </c>
      <c r="J145" s="10">
        <f>'Input Data Shift A'!I14*IF('Input Data Shift A'!I$140&gt;0,'Input Data Shift A'!I$140,'Shift A Calculation'!$D145)/3600</f>
        <v>0</v>
      </c>
      <c r="K145" s="10">
        <f>'Input Data Shift A'!J14*IF('Input Data Shift A'!J$140&gt;0,'Input Data Shift A'!J$140,'Shift A Calculation'!$D145)/3600</f>
        <v>0</v>
      </c>
      <c r="L145" s="10">
        <f>'Input Data Shift A'!K14*IF('Input Data Shift A'!K$140&gt;0,'Input Data Shift A'!K$140,'Shift A Calculation'!$D145)/3600</f>
        <v>0</v>
      </c>
      <c r="M145" s="10">
        <f>'Input Data Shift A'!L14*IF('Input Data Shift A'!L$140&gt;0,'Input Data Shift A'!L$140,'Shift A Calculation'!$D145)/3600</f>
        <v>0</v>
      </c>
      <c r="N145" s="10">
        <f>'Input Data Shift A'!M14*IF('Input Data Shift A'!M$140&gt;0,'Input Data Shift A'!M$140,'Shift A Calculation'!$D145)/3600</f>
        <v>0</v>
      </c>
      <c r="O145" s="10">
        <f>'Input Data Shift A'!N14*IF('Input Data Shift A'!N$140&gt;0,'Input Data Shift A'!N$140,'Shift A Calculation'!$D145)/3600</f>
        <v>0</v>
      </c>
      <c r="P145" s="10">
        <f>'Input Data Shift A'!O14*IF('Input Data Shift A'!O$140&gt;0,'Input Data Shift A'!O$140,'Shift A Calculation'!$D145)/3600</f>
        <v>0</v>
      </c>
      <c r="Q145" s="10">
        <f>'Input Data Shift A'!P14*IF('Input Data Shift A'!P$140&gt;0,'Input Data Shift A'!P$140,'Shift A Calculation'!$D145)/3600</f>
        <v>0</v>
      </c>
      <c r="R145" s="10">
        <f>'Input Data Shift A'!Q14*IF('Input Data Shift A'!Q$140&gt;0,'Input Data Shift A'!Q$140,'Shift A Calculation'!$D145)/3600</f>
        <v>0</v>
      </c>
      <c r="S145" s="10">
        <f>'Input Data Shift A'!R14*IF('Input Data Shift A'!R$140&gt;0,'Input Data Shift A'!R$140,'Shift A Calculation'!$D145)/3600</f>
        <v>0</v>
      </c>
      <c r="T145" s="10">
        <f>'Input Data Shift A'!S14*IF('Input Data Shift A'!S$140&gt;0,'Input Data Shift A'!S$140,'Shift A Calculation'!$D145)/3600</f>
        <v>0</v>
      </c>
      <c r="U145" s="10">
        <f>'Input Data Shift A'!T14*IF('Input Data Shift A'!T$140&gt;0,'Input Data Shift A'!T$140,'Shift A Calculation'!$D145)/3600</f>
        <v>0</v>
      </c>
      <c r="V145" s="10">
        <f>'Input Data Shift A'!U14*IF('Input Data Shift A'!U$140&gt;0,'Input Data Shift A'!U$140,'Shift A Calculation'!$D145)/3600</f>
        <v>0</v>
      </c>
      <c r="W145" s="10">
        <f>'Input Data Shift A'!V14*IF('Input Data Shift A'!V$140&gt;0,'Input Data Shift A'!V$140,'Shift A Calculation'!$D145)/3600</f>
        <v>0</v>
      </c>
      <c r="X145" s="10">
        <f>'Input Data Shift A'!W14*IF('Input Data Shift A'!W$140&gt;0,'Input Data Shift A'!W$140,'Shift A Calculation'!$D145)/3600</f>
        <v>0</v>
      </c>
      <c r="Y145" s="10">
        <f>'Input Data Shift A'!X14*IF('Input Data Shift A'!X$140&gt;0,'Input Data Shift A'!X$140,'Shift A Calculation'!$D145)/3600</f>
        <v>0</v>
      </c>
      <c r="Z145" s="10">
        <f>'Input Data Shift A'!Y14*IF('Input Data Shift A'!Y$140&gt;0,'Input Data Shift A'!Y$140,'Shift A Calculation'!$D145)/3600</f>
        <v>0</v>
      </c>
      <c r="AA145" s="10">
        <f>'Input Data Shift A'!Z14*IF('Input Data Shift A'!Z$140&gt;0,'Input Data Shift A'!Z$140,'Shift A Calculation'!$D145)/3600</f>
        <v>0</v>
      </c>
      <c r="AB145" s="10">
        <f>'Input Data Shift A'!AA14*IF('Input Data Shift A'!AA$140&gt;0,'Input Data Shift A'!AA$140,'Shift A Calculation'!$D145)/3600</f>
        <v>0</v>
      </c>
      <c r="AC145" s="10">
        <f>'Input Data Shift A'!AB14*IF('Input Data Shift A'!AB$140&gt;0,'Input Data Shift A'!AB$140,'Shift A Calculation'!$D145)/3600</f>
        <v>0</v>
      </c>
      <c r="AD145" s="10">
        <f>'Input Data Shift A'!AC14*IF('Input Data Shift A'!AC$140&gt;0,'Input Data Shift A'!AC$140,'Shift A Calculation'!$D145)/3600</f>
        <v>0</v>
      </c>
      <c r="AE145" s="10">
        <f>'Input Data Shift A'!AD14*IF('Input Data Shift A'!AD$140&gt;0,'Input Data Shift A'!AD$140,'Shift A Calculation'!$D145)/3600</f>
        <v>0</v>
      </c>
      <c r="AF145" s="10">
        <f>'Input Data Shift A'!AE14*IF('Input Data Shift A'!AE$140&gt;0,'Input Data Shift A'!AE$140,'Shift A Calculation'!$D145)/3600</f>
        <v>0</v>
      </c>
      <c r="AG145" s="10">
        <f>'Input Data Shift A'!AF14*IF('Input Data Shift A'!AF$140&gt;0,'Input Data Shift A'!AF$140,'Shift A Calculation'!$D145)/3600</f>
        <v>0</v>
      </c>
      <c r="AH145" s="10">
        <f>'Input Data Shift A'!AG14*IF('Input Data Shift A'!AG$140&gt;0,'Input Data Shift A'!AG$140,'Shift A Calculation'!$D145)/3600</f>
        <v>0</v>
      </c>
      <c r="AI145" s="10">
        <f>'Input Data Shift A'!AH14*IF('Input Data Shift A'!AH$140&gt;0,'Input Data Shift A'!AH$140,'Shift A Calculation'!$D145)/3600</f>
        <v>0</v>
      </c>
      <c r="AJ145" s="10">
        <f t="shared" si="7"/>
        <v>0</v>
      </c>
    </row>
    <row r="146" spans="2:36">
      <c r="B146" s="8">
        <v>9</v>
      </c>
      <c r="C146" s="9" t="str">
        <f t="shared" si="8"/>
        <v>AE062040-36400C</v>
      </c>
      <c r="D146" s="8">
        <f>+Kousu!F19</f>
        <v>2.7</v>
      </c>
      <c r="E146" s="10">
        <f>'Input Data Shift A'!D15*IF('Input Data Shift A'!D$140&gt;0,'Input Data Shift A'!D$140,'Shift A Calculation'!$D146)/3600</f>
        <v>0</v>
      </c>
      <c r="F146" s="10">
        <f>'Input Data Shift A'!E15*IF('Input Data Shift A'!E$140&gt;0,'Input Data Shift A'!E$140,'Shift A Calculation'!$D146)/3600</f>
        <v>0</v>
      </c>
      <c r="G146" s="10">
        <f>'Input Data Shift A'!F15*IF('Input Data Shift A'!F$140&gt;0,'Input Data Shift A'!F$140,'Shift A Calculation'!$D146)/3600</f>
        <v>0</v>
      </c>
      <c r="H146" s="10">
        <f>'Input Data Shift A'!G15*IF('Input Data Shift A'!G$140&gt;0,'Input Data Shift A'!G$140,'Shift A Calculation'!$D146)/3600</f>
        <v>0</v>
      </c>
      <c r="I146" s="10">
        <f>'Input Data Shift A'!H15*IF('Input Data Shift A'!H$140&gt;0,'Input Data Shift A'!H$140,'Shift A Calculation'!$D146)/3600</f>
        <v>0</v>
      </c>
      <c r="J146" s="10">
        <f>'Input Data Shift A'!I15*IF('Input Data Shift A'!I$140&gt;0,'Input Data Shift A'!I$140,'Shift A Calculation'!$D146)/3600</f>
        <v>0</v>
      </c>
      <c r="K146" s="10">
        <f>'Input Data Shift A'!J15*IF('Input Data Shift A'!J$140&gt;0,'Input Data Shift A'!J$140,'Shift A Calculation'!$D146)/3600</f>
        <v>0</v>
      </c>
      <c r="L146" s="10">
        <f>'Input Data Shift A'!K15*IF('Input Data Shift A'!K$140&gt;0,'Input Data Shift A'!K$140,'Shift A Calculation'!$D146)/3600</f>
        <v>0</v>
      </c>
      <c r="M146" s="10">
        <f>'Input Data Shift A'!L15*IF('Input Data Shift A'!L$140&gt;0,'Input Data Shift A'!L$140,'Shift A Calculation'!$D146)/3600</f>
        <v>0</v>
      </c>
      <c r="N146" s="10">
        <f>'Input Data Shift A'!M15*IF('Input Data Shift A'!M$140&gt;0,'Input Data Shift A'!M$140,'Shift A Calculation'!$D146)/3600</f>
        <v>0</v>
      </c>
      <c r="O146" s="10">
        <f>'Input Data Shift A'!N15*IF('Input Data Shift A'!N$140&gt;0,'Input Data Shift A'!N$140,'Shift A Calculation'!$D146)/3600</f>
        <v>0</v>
      </c>
      <c r="P146" s="10">
        <f>'Input Data Shift A'!O15*IF('Input Data Shift A'!O$140&gt;0,'Input Data Shift A'!O$140,'Shift A Calculation'!$D146)/3600</f>
        <v>0</v>
      </c>
      <c r="Q146" s="10">
        <f>'Input Data Shift A'!P15*IF('Input Data Shift A'!P$140&gt;0,'Input Data Shift A'!P$140,'Shift A Calculation'!$D146)/3600</f>
        <v>0</v>
      </c>
      <c r="R146" s="10">
        <f>'Input Data Shift A'!Q15*IF('Input Data Shift A'!Q$140&gt;0,'Input Data Shift A'!Q$140,'Shift A Calculation'!$D146)/3600</f>
        <v>0</v>
      </c>
      <c r="S146" s="10">
        <f>'Input Data Shift A'!R15*IF('Input Data Shift A'!R$140&gt;0,'Input Data Shift A'!R$140,'Shift A Calculation'!$D146)/3600</f>
        <v>0</v>
      </c>
      <c r="T146" s="10">
        <f>'Input Data Shift A'!S15*IF('Input Data Shift A'!S$140&gt;0,'Input Data Shift A'!S$140,'Shift A Calculation'!$D146)/3600</f>
        <v>0</v>
      </c>
      <c r="U146" s="10">
        <f>'Input Data Shift A'!T15*IF('Input Data Shift A'!T$140&gt;0,'Input Data Shift A'!T$140,'Shift A Calculation'!$D146)/3600</f>
        <v>0</v>
      </c>
      <c r="V146" s="10">
        <f>'Input Data Shift A'!U15*IF('Input Data Shift A'!U$140&gt;0,'Input Data Shift A'!U$140,'Shift A Calculation'!$D146)/3600</f>
        <v>0</v>
      </c>
      <c r="W146" s="10">
        <f>'Input Data Shift A'!V15*IF('Input Data Shift A'!V$140&gt;0,'Input Data Shift A'!V$140,'Shift A Calculation'!$D146)/3600</f>
        <v>0</v>
      </c>
      <c r="X146" s="10">
        <f>'Input Data Shift A'!W15*IF('Input Data Shift A'!W$140&gt;0,'Input Data Shift A'!W$140,'Shift A Calculation'!$D146)/3600</f>
        <v>0</v>
      </c>
      <c r="Y146" s="10">
        <f>'Input Data Shift A'!X15*IF('Input Data Shift A'!X$140&gt;0,'Input Data Shift A'!X$140,'Shift A Calculation'!$D146)/3600</f>
        <v>0</v>
      </c>
      <c r="Z146" s="10">
        <f>'Input Data Shift A'!Y15*IF('Input Data Shift A'!Y$140&gt;0,'Input Data Shift A'!Y$140,'Shift A Calculation'!$D146)/3600</f>
        <v>0</v>
      </c>
      <c r="AA146" s="10">
        <f>'Input Data Shift A'!Z15*IF('Input Data Shift A'!Z$140&gt;0,'Input Data Shift A'!Z$140,'Shift A Calculation'!$D146)/3600</f>
        <v>0</v>
      </c>
      <c r="AB146" s="10">
        <f>'Input Data Shift A'!AA15*IF('Input Data Shift A'!AA$140&gt;0,'Input Data Shift A'!AA$140,'Shift A Calculation'!$D146)/3600</f>
        <v>0</v>
      </c>
      <c r="AC146" s="10">
        <f>'Input Data Shift A'!AB15*IF('Input Data Shift A'!AB$140&gt;0,'Input Data Shift A'!AB$140,'Shift A Calculation'!$D146)/3600</f>
        <v>0</v>
      </c>
      <c r="AD146" s="10">
        <f>'Input Data Shift A'!AC15*IF('Input Data Shift A'!AC$140&gt;0,'Input Data Shift A'!AC$140,'Shift A Calculation'!$D146)/3600</f>
        <v>0</v>
      </c>
      <c r="AE146" s="10">
        <f>'Input Data Shift A'!AD15*IF('Input Data Shift A'!AD$140&gt;0,'Input Data Shift A'!AD$140,'Shift A Calculation'!$D146)/3600</f>
        <v>0</v>
      </c>
      <c r="AF146" s="10">
        <f>'Input Data Shift A'!AE15*IF('Input Data Shift A'!AE$140&gt;0,'Input Data Shift A'!AE$140,'Shift A Calculation'!$D146)/3600</f>
        <v>0</v>
      </c>
      <c r="AG146" s="10">
        <f>'Input Data Shift A'!AF15*IF('Input Data Shift A'!AF$140&gt;0,'Input Data Shift A'!AF$140,'Shift A Calculation'!$D146)/3600</f>
        <v>0</v>
      </c>
      <c r="AH146" s="10">
        <f>'Input Data Shift A'!AG15*IF('Input Data Shift A'!AG$140&gt;0,'Input Data Shift A'!AG$140,'Shift A Calculation'!$D146)/3600</f>
        <v>0</v>
      </c>
      <c r="AI146" s="10">
        <f>'Input Data Shift A'!AH15*IF('Input Data Shift A'!AH$140&gt;0,'Input Data Shift A'!AH$140,'Shift A Calculation'!$D146)/3600</f>
        <v>0</v>
      </c>
      <c r="AJ146" s="10">
        <f t="shared" si="7"/>
        <v>0</v>
      </c>
    </row>
    <row r="147" spans="2:36">
      <c r="B147" s="8">
        <v>10</v>
      </c>
      <c r="C147" s="9" t="str">
        <f t="shared" si="8"/>
        <v>AE062040-36406G</v>
      </c>
      <c r="D147" s="8">
        <f>+Kousu!F20</f>
        <v>2.7</v>
      </c>
      <c r="E147" s="10">
        <f>'Input Data Shift A'!D16*IF('Input Data Shift A'!D$140&gt;0,'Input Data Shift A'!D$140,'Shift A Calculation'!$D147)/3600</f>
        <v>0</v>
      </c>
      <c r="F147" s="10">
        <f>'Input Data Shift A'!E16*IF('Input Data Shift A'!E$140&gt;0,'Input Data Shift A'!E$140,'Shift A Calculation'!$D147)/3600</f>
        <v>0</v>
      </c>
      <c r="G147" s="10">
        <f>'Input Data Shift A'!F16*IF('Input Data Shift A'!F$140&gt;0,'Input Data Shift A'!F$140,'Shift A Calculation'!$D147)/3600</f>
        <v>0</v>
      </c>
      <c r="H147" s="10">
        <f>'Input Data Shift A'!G16*IF('Input Data Shift A'!G$140&gt;0,'Input Data Shift A'!G$140,'Shift A Calculation'!$D147)/3600</f>
        <v>0</v>
      </c>
      <c r="I147" s="10">
        <f>'Input Data Shift A'!H16*IF('Input Data Shift A'!H$140&gt;0,'Input Data Shift A'!H$140,'Shift A Calculation'!$D147)/3600</f>
        <v>0</v>
      </c>
      <c r="J147" s="10">
        <f>'Input Data Shift A'!I16*IF('Input Data Shift A'!I$140&gt;0,'Input Data Shift A'!I$140,'Shift A Calculation'!$D147)/3600</f>
        <v>0</v>
      </c>
      <c r="K147" s="10">
        <f>'Input Data Shift A'!J16*IF('Input Data Shift A'!J$140&gt;0,'Input Data Shift A'!J$140,'Shift A Calculation'!$D147)/3600</f>
        <v>0</v>
      </c>
      <c r="L147" s="10">
        <f>'Input Data Shift A'!K16*IF('Input Data Shift A'!K$140&gt;0,'Input Data Shift A'!K$140,'Shift A Calculation'!$D147)/3600</f>
        <v>0</v>
      </c>
      <c r="M147" s="10">
        <f>'Input Data Shift A'!L16*IF('Input Data Shift A'!L$140&gt;0,'Input Data Shift A'!L$140,'Shift A Calculation'!$D147)/3600</f>
        <v>0</v>
      </c>
      <c r="N147" s="10">
        <f>'Input Data Shift A'!M16*IF('Input Data Shift A'!M$140&gt;0,'Input Data Shift A'!M$140,'Shift A Calculation'!$D147)/3600</f>
        <v>0</v>
      </c>
      <c r="O147" s="10">
        <f>'Input Data Shift A'!N16*IF('Input Data Shift A'!N$140&gt;0,'Input Data Shift A'!N$140,'Shift A Calculation'!$D147)/3600</f>
        <v>0</v>
      </c>
      <c r="P147" s="10">
        <f>'Input Data Shift A'!O16*IF('Input Data Shift A'!O$140&gt;0,'Input Data Shift A'!O$140,'Shift A Calculation'!$D147)/3600</f>
        <v>0</v>
      </c>
      <c r="Q147" s="10">
        <f>'Input Data Shift A'!P16*IF('Input Data Shift A'!P$140&gt;0,'Input Data Shift A'!P$140,'Shift A Calculation'!$D147)/3600</f>
        <v>0</v>
      </c>
      <c r="R147" s="10">
        <f>'Input Data Shift A'!Q16*IF('Input Data Shift A'!Q$140&gt;0,'Input Data Shift A'!Q$140,'Shift A Calculation'!$D147)/3600</f>
        <v>0</v>
      </c>
      <c r="S147" s="10">
        <f>'Input Data Shift A'!R16*IF('Input Data Shift A'!R$140&gt;0,'Input Data Shift A'!R$140,'Shift A Calculation'!$D147)/3600</f>
        <v>0</v>
      </c>
      <c r="T147" s="10">
        <f>'Input Data Shift A'!S16*IF('Input Data Shift A'!S$140&gt;0,'Input Data Shift A'!S$140,'Shift A Calculation'!$D147)/3600</f>
        <v>0</v>
      </c>
      <c r="U147" s="10">
        <f>'Input Data Shift A'!T16*IF('Input Data Shift A'!T$140&gt;0,'Input Data Shift A'!T$140,'Shift A Calculation'!$D147)/3600</f>
        <v>0</v>
      </c>
      <c r="V147" s="10">
        <f>'Input Data Shift A'!U16*IF('Input Data Shift A'!U$140&gt;0,'Input Data Shift A'!U$140,'Shift A Calculation'!$D147)/3600</f>
        <v>0</v>
      </c>
      <c r="W147" s="10">
        <f>'Input Data Shift A'!V16*IF('Input Data Shift A'!V$140&gt;0,'Input Data Shift A'!V$140,'Shift A Calculation'!$D147)/3600</f>
        <v>0</v>
      </c>
      <c r="X147" s="10">
        <f>'Input Data Shift A'!W16*IF('Input Data Shift A'!W$140&gt;0,'Input Data Shift A'!W$140,'Shift A Calculation'!$D147)/3600</f>
        <v>0</v>
      </c>
      <c r="Y147" s="10">
        <f>'Input Data Shift A'!X16*IF('Input Data Shift A'!X$140&gt;0,'Input Data Shift A'!X$140,'Shift A Calculation'!$D147)/3600</f>
        <v>0</v>
      </c>
      <c r="Z147" s="10">
        <f>'Input Data Shift A'!Y16*IF('Input Data Shift A'!Y$140&gt;0,'Input Data Shift A'!Y$140,'Shift A Calculation'!$D147)/3600</f>
        <v>0</v>
      </c>
      <c r="AA147" s="10">
        <f>'Input Data Shift A'!Z16*IF('Input Data Shift A'!Z$140&gt;0,'Input Data Shift A'!Z$140,'Shift A Calculation'!$D147)/3600</f>
        <v>0</v>
      </c>
      <c r="AB147" s="10">
        <f>'Input Data Shift A'!AA16*IF('Input Data Shift A'!AA$140&gt;0,'Input Data Shift A'!AA$140,'Shift A Calculation'!$D147)/3600</f>
        <v>0</v>
      </c>
      <c r="AC147" s="10">
        <f>'Input Data Shift A'!AB16*IF('Input Data Shift A'!AB$140&gt;0,'Input Data Shift A'!AB$140,'Shift A Calculation'!$D147)/3600</f>
        <v>0</v>
      </c>
      <c r="AD147" s="10">
        <f>'Input Data Shift A'!AC16*IF('Input Data Shift A'!AC$140&gt;0,'Input Data Shift A'!AC$140,'Shift A Calculation'!$D147)/3600</f>
        <v>0</v>
      </c>
      <c r="AE147" s="10">
        <f>'Input Data Shift A'!AD16*IF('Input Data Shift A'!AD$140&gt;0,'Input Data Shift A'!AD$140,'Shift A Calculation'!$D147)/3600</f>
        <v>0</v>
      </c>
      <c r="AF147" s="10">
        <f>'Input Data Shift A'!AE16*IF('Input Data Shift A'!AE$140&gt;0,'Input Data Shift A'!AE$140,'Shift A Calculation'!$D147)/3600</f>
        <v>0</v>
      </c>
      <c r="AG147" s="10">
        <f>'Input Data Shift A'!AF16*IF('Input Data Shift A'!AF$140&gt;0,'Input Data Shift A'!AF$140,'Shift A Calculation'!$D147)/3600</f>
        <v>0</v>
      </c>
      <c r="AH147" s="10">
        <f>'Input Data Shift A'!AG16*IF('Input Data Shift A'!AG$140&gt;0,'Input Data Shift A'!AG$140,'Shift A Calculation'!$D147)/3600</f>
        <v>0</v>
      </c>
      <c r="AI147" s="10">
        <f>'Input Data Shift A'!AH16*IF('Input Data Shift A'!AH$140&gt;0,'Input Data Shift A'!AH$140,'Shift A Calculation'!$D147)/3600</f>
        <v>0</v>
      </c>
      <c r="AJ147" s="10">
        <f t="shared" ref="AJ147:AJ206" si="9">+SUM(E147:AI147)</f>
        <v>0</v>
      </c>
    </row>
    <row r="148" spans="2:36">
      <c r="B148" s="8">
        <v>11</v>
      </c>
      <c r="C148" s="9" t="str">
        <f t="shared" si="8"/>
        <v>AE062040-36406W</v>
      </c>
      <c r="D148" s="8">
        <f>+Kousu!F21</f>
        <v>2.7</v>
      </c>
      <c r="E148" s="10">
        <f>'Input Data Shift A'!D17*IF('Input Data Shift A'!D$140&gt;0,'Input Data Shift A'!D$140,'Shift A Calculation'!$D148)/3600</f>
        <v>0</v>
      </c>
      <c r="F148" s="10">
        <f>'Input Data Shift A'!E17*IF('Input Data Shift A'!E$140&gt;0,'Input Data Shift A'!E$140,'Shift A Calculation'!$D148)/3600</f>
        <v>0</v>
      </c>
      <c r="G148" s="10">
        <f>'Input Data Shift A'!F17*IF('Input Data Shift A'!F$140&gt;0,'Input Data Shift A'!F$140,'Shift A Calculation'!$D148)/3600</f>
        <v>0</v>
      </c>
      <c r="H148" s="10">
        <f>'Input Data Shift A'!G17*IF('Input Data Shift A'!G$140&gt;0,'Input Data Shift A'!G$140,'Shift A Calculation'!$D148)/3600</f>
        <v>0</v>
      </c>
      <c r="I148" s="10">
        <f>'Input Data Shift A'!H17*IF('Input Data Shift A'!H$140&gt;0,'Input Data Shift A'!H$140,'Shift A Calculation'!$D148)/3600</f>
        <v>0</v>
      </c>
      <c r="J148" s="10">
        <f>'Input Data Shift A'!I17*IF('Input Data Shift A'!I$140&gt;0,'Input Data Shift A'!I$140,'Shift A Calculation'!$D148)/3600</f>
        <v>0</v>
      </c>
      <c r="K148" s="10">
        <f>'Input Data Shift A'!J17*IF('Input Data Shift A'!J$140&gt;0,'Input Data Shift A'!J$140,'Shift A Calculation'!$D148)/3600</f>
        <v>0</v>
      </c>
      <c r="L148" s="10">
        <f>'Input Data Shift A'!K17*IF('Input Data Shift A'!K$140&gt;0,'Input Data Shift A'!K$140,'Shift A Calculation'!$D148)/3600</f>
        <v>0</v>
      </c>
      <c r="M148" s="10">
        <f>'Input Data Shift A'!L17*IF('Input Data Shift A'!L$140&gt;0,'Input Data Shift A'!L$140,'Shift A Calculation'!$D148)/3600</f>
        <v>0</v>
      </c>
      <c r="N148" s="10">
        <f>'Input Data Shift A'!M17*IF('Input Data Shift A'!M$140&gt;0,'Input Data Shift A'!M$140,'Shift A Calculation'!$D148)/3600</f>
        <v>0</v>
      </c>
      <c r="O148" s="10">
        <f>'Input Data Shift A'!N17*IF('Input Data Shift A'!N$140&gt;0,'Input Data Shift A'!N$140,'Shift A Calculation'!$D148)/3600</f>
        <v>0</v>
      </c>
      <c r="P148" s="10">
        <f>'Input Data Shift A'!O17*IF('Input Data Shift A'!O$140&gt;0,'Input Data Shift A'!O$140,'Shift A Calculation'!$D148)/3600</f>
        <v>0</v>
      </c>
      <c r="Q148" s="10">
        <f>'Input Data Shift A'!P17*IF('Input Data Shift A'!P$140&gt;0,'Input Data Shift A'!P$140,'Shift A Calculation'!$D148)/3600</f>
        <v>0</v>
      </c>
      <c r="R148" s="10">
        <f>'Input Data Shift A'!Q17*IF('Input Data Shift A'!Q$140&gt;0,'Input Data Shift A'!Q$140,'Shift A Calculation'!$D148)/3600</f>
        <v>0</v>
      </c>
      <c r="S148" s="10">
        <f>'Input Data Shift A'!R17*IF('Input Data Shift A'!R$140&gt;0,'Input Data Shift A'!R$140,'Shift A Calculation'!$D148)/3600</f>
        <v>0</v>
      </c>
      <c r="T148" s="10">
        <f>'Input Data Shift A'!S17*IF('Input Data Shift A'!S$140&gt;0,'Input Data Shift A'!S$140,'Shift A Calculation'!$D148)/3600</f>
        <v>0</v>
      </c>
      <c r="U148" s="10">
        <f>'Input Data Shift A'!T17*IF('Input Data Shift A'!T$140&gt;0,'Input Data Shift A'!T$140,'Shift A Calculation'!$D148)/3600</f>
        <v>0</v>
      </c>
      <c r="V148" s="10">
        <f>'Input Data Shift A'!U17*IF('Input Data Shift A'!U$140&gt;0,'Input Data Shift A'!U$140,'Shift A Calculation'!$D148)/3600</f>
        <v>0</v>
      </c>
      <c r="W148" s="10">
        <f>'Input Data Shift A'!V17*IF('Input Data Shift A'!V$140&gt;0,'Input Data Shift A'!V$140,'Shift A Calculation'!$D148)/3600</f>
        <v>0</v>
      </c>
      <c r="X148" s="10">
        <f>'Input Data Shift A'!W17*IF('Input Data Shift A'!W$140&gt;0,'Input Data Shift A'!W$140,'Shift A Calculation'!$D148)/3600</f>
        <v>0</v>
      </c>
      <c r="Y148" s="10">
        <f>'Input Data Shift A'!X17*IF('Input Data Shift A'!X$140&gt;0,'Input Data Shift A'!X$140,'Shift A Calculation'!$D148)/3600</f>
        <v>0</v>
      </c>
      <c r="Z148" s="10">
        <f>'Input Data Shift A'!Y17*IF('Input Data Shift A'!Y$140&gt;0,'Input Data Shift A'!Y$140,'Shift A Calculation'!$D148)/3600</f>
        <v>0</v>
      </c>
      <c r="AA148" s="10">
        <f>'Input Data Shift A'!Z17*IF('Input Data Shift A'!Z$140&gt;0,'Input Data Shift A'!Z$140,'Shift A Calculation'!$D148)/3600</f>
        <v>0</v>
      </c>
      <c r="AB148" s="10">
        <f>'Input Data Shift A'!AA17*IF('Input Data Shift A'!AA$140&gt;0,'Input Data Shift A'!AA$140,'Shift A Calculation'!$D148)/3600</f>
        <v>0</v>
      </c>
      <c r="AC148" s="10">
        <f>'Input Data Shift A'!AB17*IF('Input Data Shift A'!AB$140&gt;0,'Input Data Shift A'!AB$140,'Shift A Calculation'!$D148)/3600</f>
        <v>0</v>
      </c>
      <c r="AD148" s="10">
        <f>'Input Data Shift A'!AC17*IF('Input Data Shift A'!AC$140&gt;0,'Input Data Shift A'!AC$140,'Shift A Calculation'!$D148)/3600</f>
        <v>0</v>
      </c>
      <c r="AE148" s="10">
        <f>'Input Data Shift A'!AD17*IF('Input Data Shift A'!AD$140&gt;0,'Input Data Shift A'!AD$140,'Shift A Calculation'!$D148)/3600</f>
        <v>0</v>
      </c>
      <c r="AF148" s="10">
        <f>'Input Data Shift A'!AE17*IF('Input Data Shift A'!AE$140&gt;0,'Input Data Shift A'!AE$140,'Shift A Calculation'!$D148)/3600</f>
        <v>0</v>
      </c>
      <c r="AG148" s="10">
        <f>'Input Data Shift A'!AF17*IF('Input Data Shift A'!AF$140&gt;0,'Input Data Shift A'!AF$140,'Shift A Calculation'!$D148)/3600</f>
        <v>0</v>
      </c>
      <c r="AH148" s="10">
        <f>'Input Data Shift A'!AG17*IF('Input Data Shift A'!AG$140&gt;0,'Input Data Shift A'!AG$140,'Shift A Calculation'!$D148)/3600</f>
        <v>0</v>
      </c>
      <c r="AI148" s="10">
        <f>'Input Data Shift A'!AH17*IF('Input Data Shift A'!AH$140&gt;0,'Input Data Shift A'!AH$140,'Shift A Calculation'!$D148)/3600</f>
        <v>0</v>
      </c>
      <c r="AJ148" s="10">
        <f t="shared" si="9"/>
        <v>0</v>
      </c>
    </row>
    <row r="149" spans="2:36">
      <c r="B149" s="8">
        <v>12</v>
      </c>
      <c r="C149" s="9" t="str">
        <f t="shared" si="8"/>
        <v>AE062040-36500S</v>
      </c>
      <c r="D149" s="8">
        <f>+Kousu!F22</f>
        <v>2.7</v>
      </c>
      <c r="E149" s="10">
        <f>'Input Data Shift A'!D18*IF('Input Data Shift A'!D$140&gt;0,'Input Data Shift A'!D$140,'Shift A Calculation'!$D149)/3600</f>
        <v>0</v>
      </c>
      <c r="F149" s="10">
        <f>'Input Data Shift A'!E18*IF('Input Data Shift A'!E$140&gt;0,'Input Data Shift A'!E$140,'Shift A Calculation'!$D149)/3600</f>
        <v>0</v>
      </c>
      <c r="G149" s="10">
        <f>'Input Data Shift A'!F18*IF('Input Data Shift A'!F$140&gt;0,'Input Data Shift A'!F$140,'Shift A Calculation'!$D149)/3600</f>
        <v>0</v>
      </c>
      <c r="H149" s="10">
        <f>'Input Data Shift A'!G18*IF('Input Data Shift A'!G$140&gt;0,'Input Data Shift A'!G$140,'Shift A Calculation'!$D149)/3600</f>
        <v>0</v>
      </c>
      <c r="I149" s="10">
        <f>'Input Data Shift A'!H18*IF('Input Data Shift A'!H$140&gt;0,'Input Data Shift A'!H$140,'Shift A Calculation'!$D149)/3600</f>
        <v>0</v>
      </c>
      <c r="J149" s="10">
        <f>'Input Data Shift A'!I18*IF('Input Data Shift A'!I$140&gt;0,'Input Data Shift A'!I$140,'Shift A Calculation'!$D149)/3600</f>
        <v>0</v>
      </c>
      <c r="K149" s="10">
        <f>'Input Data Shift A'!J18*IF('Input Data Shift A'!J$140&gt;0,'Input Data Shift A'!J$140,'Shift A Calculation'!$D149)/3600</f>
        <v>0</v>
      </c>
      <c r="L149" s="10">
        <f>'Input Data Shift A'!K18*IF('Input Data Shift A'!K$140&gt;0,'Input Data Shift A'!K$140,'Shift A Calculation'!$D149)/3600</f>
        <v>0</v>
      </c>
      <c r="M149" s="10">
        <f>'Input Data Shift A'!L18*IF('Input Data Shift A'!L$140&gt;0,'Input Data Shift A'!L$140,'Shift A Calculation'!$D149)/3600</f>
        <v>0</v>
      </c>
      <c r="N149" s="10">
        <f>'Input Data Shift A'!M18*IF('Input Data Shift A'!M$140&gt;0,'Input Data Shift A'!M$140,'Shift A Calculation'!$D149)/3600</f>
        <v>0</v>
      </c>
      <c r="O149" s="10">
        <f>'Input Data Shift A'!N18*IF('Input Data Shift A'!N$140&gt;0,'Input Data Shift A'!N$140,'Shift A Calculation'!$D149)/3600</f>
        <v>0</v>
      </c>
      <c r="P149" s="10">
        <f>'Input Data Shift A'!O18*IF('Input Data Shift A'!O$140&gt;0,'Input Data Shift A'!O$140,'Shift A Calculation'!$D149)/3600</f>
        <v>0</v>
      </c>
      <c r="Q149" s="10">
        <f>'Input Data Shift A'!P18*IF('Input Data Shift A'!P$140&gt;0,'Input Data Shift A'!P$140,'Shift A Calculation'!$D149)/3600</f>
        <v>0</v>
      </c>
      <c r="R149" s="10">
        <f>'Input Data Shift A'!Q18*IF('Input Data Shift A'!Q$140&gt;0,'Input Data Shift A'!Q$140,'Shift A Calculation'!$D149)/3600</f>
        <v>0</v>
      </c>
      <c r="S149" s="10">
        <f>'Input Data Shift A'!R18*IF('Input Data Shift A'!R$140&gt;0,'Input Data Shift A'!R$140,'Shift A Calculation'!$D149)/3600</f>
        <v>0</v>
      </c>
      <c r="T149" s="10">
        <f>'Input Data Shift A'!S18*IF('Input Data Shift A'!S$140&gt;0,'Input Data Shift A'!S$140,'Shift A Calculation'!$D149)/3600</f>
        <v>0</v>
      </c>
      <c r="U149" s="10">
        <f>'Input Data Shift A'!T18*IF('Input Data Shift A'!T$140&gt;0,'Input Data Shift A'!T$140,'Shift A Calculation'!$D149)/3600</f>
        <v>0</v>
      </c>
      <c r="V149" s="10">
        <f>'Input Data Shift A'!U18*IF('Input Data Shift A'!U$140&gt;0,'Input Data Shift A'!U$140,'Shift A Calculation'!$D149)/3600</f>
        <v>0</v>
      </c>
      <c r="W149" s="10">
        <f>'Input Data Shift A'!V18*IF('Input Data Shift A'!V$140&gt;0,'Input Data Shift A'!V$140,'Shift A Calculation'!$D149)/3600</f>
        <v>0</v>
      </c>
      <c r="X149" s="10">
        <f>'Input Data Shift A'!W18*IF('Input Data Shift A'!W$140&gt;0,'Input Data Shift A'!W$140,'Shift A Calculation'!$D149)/3600</f>
        <v>0</v>
      </c>
      <c r="Y149" s="10">
        <f>'Input Data Shift A'!X18*IF('Input Data Shift A'!X$140&gt;0,'Input Data Shift A'!X$140,'Shift A Calculation'!$D149)/3600</f>
        <v>0</v>
      </c>
      <c r="Z149" s="10">
        <f>'Input Data Shift A'!Y18*IF('Input Data Shift A'!Y$140&gt;0,'Input Data Shift A'!Y$140,'Shift A Calculation'!$D149)/3600</f>
        <v>0</v>
      </c>
      <c r="AA149" s="10">
        <f>'Input Data Shift A'!Z18*IF('Input Data Shift A'!Z$140&gt;0,'Input Data Shift A'!Z$140,'Shift A Calculation'!$D149)/3600</f>
        <v>0</v>
      </c>
      <c r="AB149" s="10">
        <f>'Input Data Shift A'!AA18*IF('Input Data Shift A'!AA$140&gt;0,'Input Data Shift A'!AA$140,'Shift A Calculation'!$D149)/3600</f>
        <v>0</v>
      </c>
      <c r="AC149" s="10">
        <f>'Input Data Shift A'!AB18*IF('Input Data Shift A'!AB$140&gt;0,'Input Data Shift A'!AB$140,'Shift A Calculation'!$D149)/3600</f>
        <v>0</v>
      </c>
      <c r="AD149" s="10">
        <f>'Input Data Shift A'!AC18*IF('Input Data Shift A'!AC$140&gt;0,'Input Data Shift A'!AC$140,'Shift A Calculation'!$D149)/3600</f>
        <v>0</v>
      </c>
      <c r="AE149" s="10">
        <f>'Input Data Shift A'!AD18*IF('Input Data Shift A'!AD$140&gt;0,'Input Data Shift A'!AD$140,'Shift A Calculation'!$D149)/3600</f>
        <v>0</v>
      </c>
      <c r="AF149" s="10">
        <f>'Input Data Shift A'!AE18*IF('Input Data Shift A'!AE$140&gt;0,'Input Data Shift A'!AE$140,'Shift A Calculation'!$D149)/3600</f>
        <v>0</v>
      </c>
      <c r="AG149" s="10">
        <f>'Input Data Shift A'!AF18*IF('Input Data Shift A'!AF$140&gt;0,'Input Data Shift A'!AF$140,'Shift A Calculation'!$D149)/3600</f>
        <v>0</v>
      </c>
      <c r="AH149" s="10">
        <f>'Input Data Shift A'!AG18*IF('Input Data Shift A'!AG$140&gt;0,'Input Data Shift A'!AG$140,'Shift A Calculation'!$D149)/3600</f>
        <v>0</v>
      </c>
      <c r="AI149" s="10">
        <f>'Input Data Shift A'!AH18*IF('Input Data Shift A'!AH$140&gt;0,'Input Data Shift A'!AH$140,'Shift A Calculation'!$D149)/3600</f>
        <v>0</v>
      </c>
      <c r="AJ149" s="10">
        <f t="shared" si="9"/>
        <v>0</v>
      </c>
    </row>
    <row r="150" spans="2:36">
      <c r="B150" s="8">
        <v>13</v>
      </c>
      <c r="C150" s="9" t="str">
        <f t="shared" si="8"/>
        <v>AE062040-36508R</v>
      </c>
      <c r="D150" s="8">
        <f>+Kousu!F23</f>
        <v>2.7</v>
      </c>
      <c r="E150" s="10">
        <f>'Input Data Shift A'!D19*IF('Input Data Shift A'!D$140&gt;0,'Input Data Shift A'!D$140,'Shift A Calculation'!$D150)/3600</f>
        <v>0</v>
      </c>
      <c r="F150" s="10">
        <f>'Input Data Shift A'!E19*IF('Input Data Shift A'!E$140&gt;0,'Input Data Shift A'!E$140,'Shift A Calculation'!$D150)/3600</f>
        <v>0</v>
      </c>
      <c r="G150" s="10">
        <f>'Input Data Shift A'!F19*IF('Input Data Shift A'!F$140&gt;0,'Input Data Shift A'!F$140,'Shift A Calculation'!$D150)/3600</f>
        <v>0</v>
      </c>
      <c r="H150" s="10">
        <f>'Input Data Shift A'!G19*IF('Input Data Shift A'!G$140&gt;0,'Input Data Shift A'!G$140,'Shift A Calculation'!$D150)/3600</f>
        <v>0</v>
      </c>
      <c r="I150" s="10">
        <f>'Input Data Shift A'!H19*IF('Input Data Shift A'!H$140&gt;0,'Input Data Shift A'!H$140,'Shift A Calculation'!$D150)/3600</f>
        <v>0</v>
      </c>
      <c r="J150" s="10">
        <f>'Input Data Shift A'!I19*IF('Input Data Shift A'!I$140&gt;0,'Input Data Shift A'!I$140,'Shift A Calculation'!$D150)/3600</f>
        <v>0</v>
      </c>
      <c r="K150" s="10">
        <f>'Input Data Shift A'!J19*IF('Input Data Shift A'!J$140&gt;0,'Input Data Shift A'!J$140,'Shift A Calculation'!$D150)/3600</f>
        <v>0</v>
      </c>
      <c r="L150" s="10">
        <f>'Input Data Shift A'!K19*IF('Input Data Shift A'!K$140&gt;0,'Input Data Shift A'!K$140,'Shift A Calculation'!$D150)/3600</f>
        <v>0</v>
      </c>
      <c r="M150" s="10">
        <f>'Input Data Shift A'!L19*IF('Input Data Shift A'!L$140&gt;0,'Input Data Shift A'!L$140,'Shift A Calculation'!$D150)/3600</f>
        <v>0</v>
      </c>
      <c r="N150" s="10">
        <f>'Input Data Shift A'!M19*IF('Input Data Shift A'!M$140&gt;0,'Input Data Shift A'!M$140,'Shift A Calculation'!$D150)/3600</f>
        <v>0</v>
      </c>
      <c r="O150" s="10">
        <f>'Input Data Shift A'!N19*IF('Input Data Shift A'!N$140&gt;0,'Input Data Shift A'!N$140,'Shift A Calculation'!$D150)/3600</f>
        <v>0</v>
      </c>
      <c r="P150" s="10">
        <f>'Input Data Shift A'!O19*IF('Input Data Shift A'!O$140&gt;0,'Input Data Shift A'!O$140,'Shift A Calculation'!$D150)/3600</f>
        <v>0</v>
      </c>
      <c r="Q150" s="10">
        <f>'Input Data Shift A'!P19*IF('Input Data Shift A'!P$140&gt;0,'Input Data Shift A'!P$140,'Shift A Calculation'!$D150)/3600</f>
        <v>0</v>
      </c>
      <c r="R150" s="10">
        <f>'Input Data Shift A'!Q19*IF('Input Data Shift A'!Q$140&gt;0,'Input Data Shift A'!Q$140,'Shift A Calculation'!$D150)/3600</f>
        <v>0</v>
      </c>
      <c r="S150" s="10">
        <f>'Input Data Shift A'!R19*IF('Input Data Shift A'!R$140&gt;0,'Input Data Shift A'!R$140,'Shift A Calculation'!$D150)/3600</f>
        <v>0</v>
      </c>
      <c r="T150" s="10">
        <f>'Input Data Shift A'!S19*IF('Input Data Shift A'!S$140&gt;0,'Input Data Shift A'!S$140,'Shift A Calculation'!$D150)/3600</f>
        <v>0</v>
      </c>
      <c r="U150" s="10">
        <f>'Input Data Shift A'!T19*IF('Input Data Shift A'!T$140&gt;0,'Input Data Shift A'!T$140,'Shift A Calculation'!$D150)/3600</f>
        <v>0</v>
      </c>
      <c r="V150" s="10">
        <f>'Input Data Shift A'!U19*IF('Input Data Shift A'!U$140&gt;0,'Input Data Shift A'!U$140,'Shift A Calculation'!$D150)/3600</f>
        <v>0</v>
      </c>
      <c r="W150" s="10">
        <f>'Input Data Shift A'!V19*IF('Input Data Shift A'!V$140&gt;0,'Input Data Shift A'!V$140,'Shift A Calculation'!$D150)/3600</f>
        <v>0</v>
      </c>
      <c r="X150" s="10">
        <f>'Input Data Shift A'!W19*IF('Input Data Shift A'!W$140&gt;0,'Input Data Shift A'!W$140,'Shift A Calculation'!$D150)/3600</f>
        <v>0</v>
      </c>
      <c r="Y150" s="10">
        <f>'Input Data Shift A'!X19*IF('Input Data Shift A'!X$140&gt;0,'Input Data Shift A'!X$140,'Shift A Calculation'!$D150)/3600</f>
        <v>0</v>
      </c>
      <c r="Z150" s="10">
        <f>'Input Data Shift A'!Y19*IF('Input Data Shift A'!Y$140&gt;0,'Input Data Shift A'!Y$140,'Shift A Calculation'!$D150)/3600</f>
        <v>0</v>
      </c>
      <c r="AA150" s="10">
        <f>'Input Data Shift A'!Z19*IF('Input Data Shift A'!Z$140&gt;0,'Input Data Shift A'!Z$140,'Shift A Calculation'!$D150)/3600</f>
        <v>0</v>
      </c>
      <c r="AB150" s="10">
        <f>'Input Data Shift A'!AA19*IF('Input Data Shift A'!AA$140&gt;0,'Input Data Shift A'!AA$140,'Shift A Calculation'!$D150)/3600</f>
        <v>0</v>
      </c>
      <c r="AC150" s="10">
        <f>'Input Data Shift A'!AB19*IF('Input Data Shift A'!AB$140&gt;0,'Input Data Shift A'!AB$140,'Shift A Calculation'!$D150)/3600</f>
        <v>0</v>
      </c>
      <c r="AD150" s="10">
        <f>'Input Data Shift A'!AC19*IF('Input Data Shift A'!AC$140&gt;0,'Input Data Shift A'!AC$140,'Shift A Calculation'!$D150)/3600</f>
        <v>0</v>
      </c>
      <c r="AE150" s="10">
        <f>'Input Data Shift A'!AD19*IF('Input Data Shift A'!AD$140&gt;0,'Input Data Shift A'!AD$140,'Shift A Calculation'!$D150)/3600</f>
        <v>0</v>
      </c>
      <c r="AF150" s="10">
        <f>'Input Data Shift A'!AE19*IF('Input Data Shift A'!AE$140&gt;0,'Input Data Shift A'!AE$140,'Shift A Calculation'!$D150)/3600</f>
        <v>0</v>
      </c>
      <c r="AG150" s="10">
        <f>'Input Data Shift A'!AF19*IF('Input Data Shift A'!AF$140&gt;0,'Input Data Shift A'!AF$140,'Shift A Calculation'!$D150)/3600</f>
        <v>0</v>
      </c>
      <c r="AH150" s="10">
        <f>'Input Data Shift A'!AG19*IF('Input Data Shift A'!AG$140&gt;0,'Input Data Shift A'!AG$140,'Shift A Calculation'!$D150)/3600</f>
        <v>0</v>
      </c>
      <c r="AI150" s="10">
        <f>'Input Data Shift A'!AH19*IF('Input Data Shift A'!AH$140&gt;0,'Input Data Shift A'!AH$140,'Shift A Calculation'!$D150)/3600</f>
        <v>0</v>
      </c>
      <c r="AJ150" s="10">
        <f t="shared" si="9"/>
        <v>0</v>
      </c>
    </row>
    <row r="151" spans="2:36">
      <c r="B151" s="8">
        <v>14</v>
      </c>
      <c r="C151" s="9" t="str">
        <f t="shared" si="8"/>
        <v>AE062040-36800C</v>
      </c>
      <c r="D151" s="8">
        <f>+Kousu!F24</f>
        <v>2.7</v>
      </c>
      <c r="E151" s="10">
        <f>'Input Data Shift A'!D20*IF('Input Data Shift A'!D$140&gt;0,'Input Data Shift A'!D$140,'Shift A Calculation'!$D151)/3600</f>
        <v>0</v>
      </c>
      <c r="F151" s="10">
        <f>'Input Data Shift A'!E20*IF('Input Data Shift A'!E$140&gt;0,'Input Data Shift A'!E$140,'Shift A Calculation'!$D151)/3600</f>
        <v>0</v>
      </c>
      <c r="G151" s="10">
        <f>'Input Data Shift A'!F20*IF('Input Data Shift A'!F$140&gt;0,'Input Data Shift A'!F$140,'Shift A Calculation'!$D151)/3600</f>
        <v>0</v>
      </c>
      <c r="H151" s="10">
        <f>'Input Data Shift A'!G20*IF('Input Data Shift A'!G$140&gt;0,'Input Data Shift A'!G$140,'Shift A Calculation'!$D151)/3600</f>
        <v>0</v>
      </c>
      <c r="I151" s="10">
        <f>'Input Data Shift A'!H20*IF('Input Data Shift A'!H$140&gt;0,'Input Data Shift A'!H$140,'Shift A Calculation'!$D151)/3600</f>
        <v>0</v>
      </c>
      <c r="J151" s="10">
        <f>'Input Data Shift A'!I20*IF('Input Data Shift A'!I$140&gt;0,'Input Data Shift A'!I$140,'Shift A Calculation'!$D151)/3600</f>
        <v>0</v>
      </c>
      <c r="K151" s="10">
        <f>'Input Data Shift A'!J20*IF('Input Data Shift A'!J$140&gt;0,'Input Data Shift A'!J$140,'Shift A Calculation'!$D151)/3600</f>
        <v>0</v>
      </c>
      <c r="L151" s="10">
        <f>'Input Data Shift A'!K20*IF('Input Data Shift A'!K$140&gt;0,'Input Data Shift A'!K$140,'Shift A Calculation'!$D151)/3600</f>
        <v>0</v>
      </c>
      <c r="M151" s="10">
        <f>'Input Data Shift A'!L20*IF('Input Data Shift A'!L$140&gt;0,'Input Data Shift A'!L$140,'Shift A Calculation'!$D151)/3600</f>
        <v>0</v>
      </c>
      <c r="N151" s="10">
        <f>'Input Data Shift A'!M20*IF('Input Data Shift A'!M$140&gt;0,'Input Data Shift A'!M$140,'Shift A Calculation'!$D151)/3600</f>
        <v>0</v>
      </c>
      <c r="O151" s="10">
        <f>'Input Data Shift A'!N20*IF('Input Data Shift A'!N$140&gt;0,'Input Data Shift A'!N$140,'Shift A Calculation'!$D151)/3600</f>
        <v>0</v>
      </c>
      <c r="P151" s="10">
        <f>'Input Data Shift A'!O20*IF('Input Data Shift A'!O$140&gt;0,'Input Data Shift A'!O$140,'Shift A Calculation'!$D151)/3600</f>
        <v>0</v>
      </c>
      <c r="Q151" s="10">
        <f>'Input Data Shift A'!P20*IF('Input Data Shift A'!P$140&gt;0,'Input Data Shift A'!P$140,'Shift A Calculation'!$D151)/3600</f>
        <v>0</v>
      </c>
      <c r="R151" s="10">
        <f>'Input Data Shift A'!Q20*IF('Input Data Shift A'!Q$140&gt;0,'Input Data Shift A'!Q$140,'Shift A Calculation'!$D151)/3600</f>
        <v>0</v>
      </c>
      <c r="S151" s="10">
        <f>'Input Data Shift A'!R20*IF('Input Data Shift A'!R$140&gt;0,'Input Data Shift A'!R$140,'Shift A Calculation'!$D151)/3600</f>
        <v>0</v>
      </c>
      <c r="T151" s="10">
        <f>'Input Data Shift A'!S20*IF('Input Data Shift A'!S$140&gt;0,'Input Data Shift A'!S$140,'Shift A Calculation'!$D151)/3600</f>
        <v>0</v>
      </c>
      <c r="U151" s="10">
        <f>'Input Data Shift A'!T20*IF('Input Data Shift A'!T$140&gt;0,'Input Data Shift A'!T$140,'Shift A Calculation'!$D151)/3600</f>
        <v>0</v>
      </c>
      <c r="V151" s="10">
        <f>'Input Data Shift A'!U20*IF('Input Data Shift A'!U$140&gt;0,'Input Data Shift A'!U$140,'Shift A Calculation'!$D151)/3600</f>
        <v>0</v>
      </c>
      <c r="W151" s="10">
        <f>'Input Data Shift A'!V20*IF('Input Data Shift A'!V$140&gt;0,'Input Data Shift A'!V$140,'Shift A Calculation'!$D151)/3600</f>
        <v>0</v>
      </c>
      <c r="X151" s="10">
        <f>'Input Data Shift A'!W20*IF('Input Data Shift A'!W$140&gt;0,'Input Data Shift A'!W$140,'Shift A Calculation'!$D151)/3600</f>
        <v>0</v>
      </c>
      <c r="Y151" s="10">
        <f>'Input Data Shift A'!X20*IF('Input Data Shift A'!X$140&gt;0,'Input Data Shift A'!X$140,'Shift A Calculation'!$D151)/3600</f>
        <v>0</v>
      </c>
      <c r="Z151" s="10">
        <f>'Input Data Shift A'!Y20*IF('Input Data Shift A'!Y$140&gt;0,'Input Data Shift A'!Y$140,'Shift A Calculation'!$D151)/3600</f>
        <v>0</v>
      </c>
      <c r="AA151" s="10">
        <f>'Input Data Shift A'!Z20*IF('Input Data Shift A'!Z$140&gt;0,'Input Data Shift A'!Z$140,'Shift A Calculation'!$D151)/3600</f>
        <v>0</v>
      </c>
      <c r="AB151" s="10">
        <f>'Input Data Shift A'!AA20*IF('Input Data Shift A'!AA$140&gt;0,'Input Data Shift A'!AA$140,'Shift A Calculation'!$D151)/3600</f>
        <v>0</v>
      </c>
      <c r="AC151" s="10">
        <f>'Input Data Shift A'!AB20*IF('Input Data Shift A'!AB$140&gt;0,'Input Data Shift A'!AB$140,'Shift A Calculation'!$D151)/3600</f>
        <v>0</v>
      </c>
      <c r="AD151" s="10">
        <f>'Input Data Shift A'!AC20*IF('Input Data Shift A'!AC$140&gt;0,'Input Data Shift A'!AC$140,'Shift A Calculation'!$D151)/3600</f>
        <v>0</v>
      </c>
      <c r="AE151" s="10">
        <f>'Input Data Shift A'!AD20*IF('Input Data Shift A'!AD$140&gt;0,'Input Data Shift A'!AD$140,'Shift A Calculation'!$D151)/3600</f>
        <v>0</v>
      </c>
      <c r="AF151" s="10">
        <f>'Input Data Shift A'!AE20*IF('Input Data Shift A'!AE$140&gt;0,'Input Data Shift A'!AE$140,'Shift A Calculation'!$D151)/3600</f>
        <v>0</v>
      </c>
      <c r="AG151" s="10">
        <f>'Input Data Shift A'!AF20*IF('Input Data Shift A'!AF$140&gt;0,'Input Data Shift A'!AF$140,'Shift A Calculation'!$D151)/3600</f>
        <v>0</v>
      </c>
      <c r="AH151" s="10">
        <f>'Input Data Shift A'!AG20*IF('Input Data Shift A'!AG$140&gt;0,'Input Data Shift A'!AG$140,'Shift A Calculation'!$D151)/3600</f>
        <v>0</v>
      </c>
      <c r="AI151" s="10">
        <f>'Input Data Shift A'!AH20*IF('Input Data Shift A'!AH$140&gt;0,'Input Data Shift A'!AH$140,'Shift A Calculation'!$D151)/3600</f>
        <v>0</v>
      </c>
      <c r="AJ151" s="10">
        <f t="shared" si="9"/>
        <v>0</v>
      </c>
    </row>
    <row r="152" spans="2:36">
      <c r="B152" s="8">
        <v>15</v>
      </c>
      <c r="C152" s="9" t="str">
        <f t="shared" si="8"/>
        <v>AE062040-36900C</v>
      </c>
      <c r="D152" s="8">
        <f>+Kousu!F25</f>
        <v>2.7</v>
      </c>
      <c r="E152" s="10">
        <f>'Input Data Shift A'!D21*IF('Input Data Shift A'!D$140&gt;0,'Input Data Shift A'!D$140,'Shift A Calculation'!$D152)/3600</f>
        <v>0</v>
      </c>
      <c r="F152" s="10">
        <f>'Input Data Shift A'!E21*IF('Input Data Shift A'!E$140&gt;0,'Input Data Shift A'!E$140,'Shift A Calculation'!$D152)/3600</f>
        <v>0</v>
      </c>
      <c r="G152" s="10">
        <f>'Input Data Shift A'!F21*IF('Input Data Shift A'!F$140&gt;0,'Input Data Shift A'!F$140,'Shift A Calculation'!$D152)/3600</f>
        <v>0</v>
      </c>
      <c r="H152" s="10">
        <f>'Input Data Shift A'!G21*IF('Input Data Shift A'!G$140&gt;0,'Input Data Shift A'!G$140,'Shift A Calculation'!$D152)/3600</f>
        <v>0</v>
      </c>
      <c r="I152" s="10">
        <f>'Input Data Shift A'!H21*IF('Input Data Shift A'!H$140&gt;0,'Input Data Shift A'!H$140,'Shift A Calculation'!$D152)/3600</f>
        <v>0</v>
      </c>
      <c r="J152" s="10">
        <f>'Input Data Shift A'!I21*IF('Input Data Shift A'!I$140&gt;0,'Input Data Shift A'!I$140,'Shift A Calculation'!$D152)/3600</f>
        <v>0</v>
      </c>
      <c r="K152" s="10">
        <f>'Input Data Shift A'!J21*IF('Input Data Shift A'!J$140&gt;0,'Input Data Shift A'!J$140,'Shift A Calculation'!$D152)/3600</f>
        <v>0</v>
      </c>
      <c r="L152" s="10">
        <f>'Input Data Shift A'!K21*IF('Input Data Shift A'!K$140&gt;0,'Input Data Shift A'!K$140,'Shift A Calculation'!$D152)/3600</f>
        <v>0</v>
      </c>
      <c r="M152" s="10">
        <f>'Input Data Shift A'!L21*IF('Input Data Shift A'!L$140&gt;0,'Input Data Shift A'!L$140,'Shift A Calculation'!$D152)/3600</f>
        <v>0</v>
      </c>
      <c r="N152" s="10">
        <f>'Input Data Shift A'!M21*IF('Input Data Shift A'!M$140&gt;0,'Input Data Shift A'!M$140,'Shift A Calculation'!$D152)/3600</f>
        <v>0</v>
      </c>
      <c r="O152" s="10">
        <f>'Input Data Shift A'!N21*IF('Input Data Shift A'!N$140&gt;0,'Input Data Shift A'!N$140,'Shift A Calculation'!$D152)/3600</f>
        <v>0</v>
      </c>
      <c r="P152" s="10">
        <f>'Input Data Shift A'!O21*IF('Input Data Shift A'!O$140&gt;0,'Input Data Shift A'!O$140,'Shift A Calculation'!$D152)/3600</f>
        <v>0</v>
      </c>
      <c r="Q152" s="10">
        <f>'Input Data Shift A'!P21*IF('Input Data Shift A'!P$140&gt;0,'Input Data Shift A'!P$140,'Shift A Calculation'!$D152)/3600</f>
        <v>0</v>
      </c>
      <c r="R152" s="10">
        <f>'Input Data Shift A'!Q21*IF('Input Data Shift A'!Q$140&gt;0,'Input Data Shift A'!Q$140,'Shift A Calculation'!$D152)/3600</f>
        <v>0</v>
      </c>
      <c r="S152" s="10">
        <f>'Input Data Shift A'!R21*IF('Input Data Shift A'!R$140&gt;0,'Input Data Shift A'!R$140,'Shift A Calculation'!$D152)/3600</f>
        <v>0</v>
      </c>
      <c r="T152" s="10">
        <f>'Input Data Shift A'!S21*IF('Input Data Shift A'!S$140&gt;0,'Input Data Shift A'!S$140,'Shift A Calculation'!$D152)/3600</f>
        <v>0</v>
      </c>
      <c r="U152" s="10">
        <f>'Input Data Shift A'!T21*IF('Input Data Shift A'!T$140&gt;0,'Input Data Shift A'!T$140,'Shift A Calculation'!$D152)/3600</f>
        <v>0</v>
      </c>
      <c r="V152" s="10">
        <f>'Input Data Shift A'!U21*IF('Input Data Shift A'!U$140&gt;0,'Input Data Shift A'!U$140,'Shift A Calculation'!$D152)/3600</f>
        <v>0</v>
      </c>
      <c r="W152" s="10">
        <f>'Input Data Shift A'!V21*IF('Input Data Shift A'!V$140&gt;0,'Input Data Shift A'!V$140,'Shift A Calculation'!$D152)/3600</f>
        <v>0</v>
      </c>
      <c r="X152" s="10">
        <f>'Input Data Shift A'!W21*IF('Input Data Shift A'!W$140&gt;0,'Input Data Shift A'!W$140,'Shift A Calculation'!$D152)/3600</f>
        <v>0</v>
      </c>
      <c r="Y152" s="10">
        <f>'Input Data Shift A'!X21*IF('Input Data Shift A'!X$140&gt;0,'Input Data Shift A'!X$140,'Shift A Calculation'!$D152)/3600</f>
        <v>0</v>
      </c>
      <c r="Z152" s="10">
        <f>'Input Data Shift A'!Y21*IF('Input Data Shift A'!Y$140&gt;0,'Input Data Shift A'!Y$140,'Shift A Calculation'!$D152)/3600</f>
        <v>0</v>
      </c>
      <c r="AA152" s="10">
        <f>'Input Data Shift A'!Z21*IF('Input Data Shift A'!Z$140&gt;0,'Input Data Shift A'!Z$140,'Shift A Calculation'!$D152)/3600</f>
        <v>0</v>
      </c>
      <c r="AB152" s="10">
        <f>'Input Data Shift A'!AA21*IF('Input Data Shift A'!AA$140&gt;0,'Input Data Shift A'!AA$140,'Shift A Calculation'!$D152)/3600</f>
        <v>0</v>
      </c>
      <c r="AC152" s="10">
        <f>'Input Data Shift A'!AB21*IF('Input Data Shift A'!AB$140&gt;0,'Input Data Shift A'!AB$140,'Shift A Calculation'!$D152)/3600</f>
        <v>0</v>
      </c>
      <c r="AD152" s="10">
        <f>'Input Data Shift A'!AC21*IF('Input Data Shift A'!AC$140&gt;0,'Input Data Shift A'!AC$140,'Shift A Calculation'!$D152)/3600</f>
        <v>0</v>
      </c>
      <c r="AE152" s="10">
        <f>'Input Data Shift A'!AD21*IF('Input Data Shift A'!AD$140&gt;0,'Input Data Shift A'!AD$140,'Shift A Calculation'!$D152)/3600</f>
        <v>0</v>
      </c>
      <c r="AF152" s="10">
        <f>'Input Data Shift A'!AE21*IF('Input Data Shift A'!AE$140&gt;0,'Input Data Shift A'!AE$140,'Shift A Calculation'!$D152)/3600</f>
        <v>0</v>
      </c>
      <c r="AG152" s="10">
        <f>'Input Data Shift A'!AF21*IF('Input Data Shift A'!AF$140&gt;0,'Input Data Shift A'!AF$140,'Shift A Calculation'!$D152)/3600</f>
        <v>0</v>
      </c>
      <c r="AH152" s="10">
        <f>'Input Data Shift A'!AG21*IF('Input Data Shift A'!AG$140&gt;0,'Input Data Shift A'!AG$140,'Shift A Calculation'!$D152)/3600</f>
        <v>0</v>
      </c>
      <c r="AI152" s="10">
        <f>'Input Data Shift A'!AH21*IF('Input Data Shift A'!AH$140&gt;0,'Input Data Shift A'!AH$140,'Shift A Calculation'!$D152)/3600</f>
        <v>0</v>
      </c>
      <c r="AJ152" s="10">
        <f t="shared" si="9"/>
        <v>0</v>
      </c>
    </row>
    <row r="153" spans="2:36">
      <c r="B153" s="8">
        <v>16</v>
      </c>
      <c r="C153" s="9" t="str">
        <f t="shared" si="8"/>
        <v>AE062040-37000H</v>
      </c>
      <c r="D153" s="8">
        <f>+Kousu!F26</f>
        <v>2.7</v>
      </c>
      <c r="E153" s="10">
        <f>'Input Data Shift A'!D22*IF('Input Data Shift A'!D$140&gt;0,'Input Data Shift A'!D$140,'Shift A Calculation'!$D153)/3600</f>
        <v>0</v>
      </c>
      <c r="F153" s="10">
        <f>'Input Data Shift A'!E22*IF('Input Data Shift A'!E$140&gt;0,'Input Data Shift A'!E$140,'Shift A Calculation'!$D153)/3600</f>
        <v>0</v>
      </c>
      <c r="G153" s="10">
        <f>'Input Data Shift A'!F22*IF('Input Data Shift A'!F$140&gt;0,'Input Data Shift A'!F$140,'Shift A Calculation'!$D153)/3600</f>
        <v>0</v>
      </c>
      <c r="H153" s="10">
        <f>'Input Data Shift A'!G22*IF('Input Data Shift A'!G$140&gt;0,'Input Data Shift A'!G$140,'Shift A Calculation'!$D153)/3600</f>
        <v>0</v>
      </c>
      <c r="I153" s="10">
        <f>'Input Data Shift A'!H22*IF('Input Data Shift A'!H$140&gt;0,'Input Data Shift A'!H$140,'Shift A Calculation'!$D153)/3600</f>
        <v>0</v>
      </c>
      <c r="J153" s="10">
        <f>'Input Data Shift A'!I22*IF('Input Data Shift A'!I$140&gt;0,'Input Data Shift A'!I$140,'Shift A Calculation'!$D153)/3600</f>
        <v>0</v>
      </c>
      <c r="K153" s="10">
        <f>'Input Data Shift A'!J22*IF('Input Data Shift A'!J$140&gt;0,'Input Data Shift A'!J$140,'Shift A Calculation'!$D153)/3600</f>
        <v>0</v>
      </c>
      <c r="L153" s="10">
        <f>'Input Data Shift A'!K22*IF('Input Data Shift A'!K$140&gt;0,'Input Data Shift A'!K$140,'Shift A Calculation'!$D153)/3600</f>
        <v>0</v>
      </c>
      <c r="M153" s="10">
        <f>'Input Data Shift A'!L22*IF('Input Data Shift A'!L$140&gt;0,'Input Data Shift A'!L$140,'Shift A Calculation'!$D153)/3600</f>
        <v>0</v>
      </c>
      <c r="N153" s="10">
        <f>'Input Data Shift A'!M22*IF('Input Data Shift A'!M$140&gt;0,'Input Data Shift A'!M$140,'Shift A Calculation'!$D153)/3600</f>
        <v>0</v>
      </c>
      <c r="O153" s="10">
        <f>'Input Data Shift A'!N22*IF('Input Data Shift A'!N$140&gt;0,'Input Data Shift A'!N$140,'Shift A Calculation'!$D153)/3600</f>
        <v>0</v>
      </c>
      <c r="P153" s="10">
        <f>'Input Data Shift A'!O22*IF('Input Data Shift A'!O$140&gt;0,'Input Data Shift A'!O$140,'Shift A Calculation'!$D153)/3600</f>
        <v>0</v>
      </c>
      <c r="Q153" s="10">
        <f>'Input Data Shift A'!P22*IF('Input Data Shift A'!P$140&gt;0,'Input Data Shift A'!P$140,'Shift A Calculation'!$D153)/3600</f>
        <v>0</v>
      </c>
      <c r="R153" s="10">
        <f>'Input Data Shift A'!Q22*IF('Input Data Shift A'!Q$140&gt;0,'Input Data Shift A'!Q$140,'Shift A Calculation'!$D153)/3600</f>
        <v>0</v>
      </c>
      <c r="S153" s="10">
        <f>'Input Data Shift A'!R22*IF('Input Data Shift A'!R$140&gt;0,'Input Data Shift A'!R$140,'Shift A Calculation'!$D153)/3600</f>
        <v>0</v>
      </c>
      <c r="T153" s="10">
        <f>'Input Data Shift A'!S22*IF('Input Data Shift A'!S$140&gt;0,'Input Data Shift A'!S$140,'Shift A Calculation'!$D153)/3600</f>
        <v>0</v>
      </c>
      <c r="U153" s="10">
        <f>'Input Data Shift A'!T22*IF('Input Data Shift A'!T$140&gt;0,'Input Data Shift A'!T$140,'Shift A Calculation'!$D153)/3600</f>
        <v>0</v>
      </c>
      <c r="V153" s="10">
        <f>'Input Data Shift A'!U22*IF('Input Data Shift A'!U$140&gt;0,'Input Data Shift A'!U$140,'Shift A Calculation'!$D153)/3600</f>
        <v>0</v>
      </c>
      <c r="W153" s="10">
        <f>'Input Data Shift A'!V22*IF('Input Data Shift A'!V$140&gt;0,'Input Data Shift A'!V$140,'Shift A Calculation'!$D153)/3600</f>
        <v>0</v>
      </c>
      <c r="X153" s="10">
        <f>'Input Data Shift A'!W22*IF('Input Data Shift A'!W$140&gt;0,'Input Data Shift A'!W$140,'Shift A Calculation'!$D153)/3600</f>
        <v>0</v>
      </c>
      <c r="Y153" s="10">
        <f>'Input Data Shift A'!X22*IF('Input Data Shift A'!X$140&gt;0,'Input Data Shift A'!X$140,'Shift A Calculation'!$D153)/3600</f>
        <v>0</v>
      </c>
      <c r="Z153" s="10">
        <f>'Input Data Shift A'!Y22*IF('Input Data Shift A'!Y$140&gt;0,'Input Data Shift A'!Y$140,'Shift A Calculation'!$D153)/3600</f>
        <v>0</v>
      </c>
      <c r="AA153" s="10">
        <f>'Input Data Shift A'!Z22*IF('Input Data Shift A'!Z$140&gt;0,'Input Data Shift A'!Z$140,'Shift A Calculation'!$D153)/3600</f>
        <v>0</v>
      </c>
      <c r="AB153" s="10">
        <f>'Input Data Shift A'!AA22*IF('Input Data Shift A'!AA$140&gt;0,'Input Data Shift A'!AA$140,'Shift A Calculation'!$D153)/3600</f>
        <v>0</v>
      </c>
      <c r="AC153" s="10">
        <f>'Input Data Shift A'!AB22*IF('Input Data Shift A'!AB$140&gt;0,'Input Data Shift A'!AB$140,'Shift A Calculation'!$D153)/3600</f>
        <v>0</v>
      </c>
      <c r="AD153" s="10">
        <f>'Input Data Shift A'!AC22*IF('Input Data Shift A'!AC$140&gt;0,'Input Data Shift A'!AC$140,'Shift A Calculation'!$D153)/3600</f>
        <v>0</v>
      </c>
      <c r="AE153" s="10">
        <f>'Input Data Shift A'!AD22*IF('Input Data Shift A'!AD$140&gt;0,'Input Data Shift A'!AD$140,'Shift A Calculation'!$D153)/3600</f>
        <v>0</v>
      </c>
      <c r="AF153" s="10">
        <f>'Input Data Shift A'!AE22*IF('Input Data Shift A'!AE$140&gt;0,'Input Data Shift A'!AE$140,'Shift A Calculation'!$D153)/3600</f>
        <v>0</v>
      </c>
      <c r="AG153" s="10">
        <f>'Input Data Shift A'!AF22*IF('Input Data Shift A'!AF$140&gt;0,'Input Data Shift A'!AF$140,'Shift A Calculation'!$D153)/3600</f>
        <v>0</v>
      </c>
      <c r="AH153" s="10">
        <f>'Input Data Shift A'!AG22*IF('Input Data Shift A'!AG$140&gt;0,'Input Data Shift A'!AG$140,'Shift A Calculation'!$D153)/3600</f>
        <v>0</v>
      </c>
      <c r="AI153" s="10">
        <f>'Input Data Shift A'!AH22*IF('Input Data Shift A'!AH$140&gt;0,'Input Data Shift A'!AH$140,'Shift A Calculation'!$D153)/3600</f>
        <v>0</v>
      </c>
      <c r="AJ153" s="10">
        <f t="shared" si="9"/>
        <v>0</v>
      </c>
    </row>
    <row r="154" spans="2:36">
      <c r="B154" s="8">
        <v>17</v>
      </c>
      <c r="C154" s="9" t="str">
        <f t="shared" si="8"/>
        <v>AE062040-37004H</v>
      </c>
      <c r="D154" s="8">
        <f>+Kousu!F27</f>
        <v>2.7</v>
      </c>
      <c r="E154" s="10">
        <f>'Input Data Shift A'!D23*IF('Input Data Shift A'!D$140&gt;0,'Input Data Shift A'!D$140,'Shift A Calculation'!$D154)/3600</f>
        <v>0</v>
      </c>
      <c r="F154" s="10">
        <f>'Input Data Shift A'!E23*IF('Input Data Shift A'!E$140&gt;0,'Input Data Shift A'!E$140,'Shift A Calculation'!$D154)/3600</f>
        <v>0</v>
      </c>
      <c r="G154" s="10">
        <f>'Input Data Shift A'!F23*IF('Input Data Shift A'!F$140&gt;0,'Input Data Shift A'!F$140,'Shift A Calculation'!$D154)/3600</f>
        <v>0</v>
      </c>
      <c r="H154" s="10">
        <f>'Input Data Shift A'!G23*IF('Input Data Shift A'!G$140&gt;0,'Input Data Shift A'!G$140,'Shift A Calculation'!$D154)/3600</f>
        <v>0</v>
      </c>
      <c r="I154" s="10">
        <f>'Input Data Shift A'!H23*IF('Input Data Shift A'!H$140&gt;0,'Input Data Shift A'!H$140,'Shift A Calculation'!$D154)/3600</f>
        <v>0</v>
      </c>
      <c r="J154" s="10">
        <f>'Input Data Shift A'!I23*IF('Input Data Shift A'!I$140&gt;0,'Input Data Shift A'!I$140,'Shift A Calculation'!$D154)/3600</f>
        <v>0</v>
      </c>
      <c r="K154" s="10">
        <f>'Input Data Shift A'!J23*IF('Input Data Shift A'!J$140&gt;0,'Input Data Shift A'!J$140,'Shift A Calculation'!$D154)/3600</f>
        <v>0</v>
      </c>
      <c r="L154" s="10">
        <f>'Input Data Shift A'!K23*IF('Input Data Shift A'!K$140&gt;0,'Input Data Shift A'!K$140,'Shift A Calculation'!$D154)/3600</f>
        <v>0</v>
      </c>
      <c r="M154" s="10">
        <f>'Input Data Shift A'!L23*IF('Input Data Shift A'!L$140&gt;0,'Input Data Shift A'!L$140,'Shift A Calculation'!$D154)/3600</f>
        <v>0</v>
      </c>
      <c r="N154" s="10">
        <f>'Input Data Shift A'!M23*IF('Input Data Shift A'!M$140&gt;0,'Input Data Shift A'!M$140,'Shift A Calculation'!$D154)/3600</f>
        <v>0</v>
      </c>
      <c r="O154" s="10">
        <f>'Input Data Shift A'!N23*IF('Input Data Shift A'!N$140&gt;0,'Input Data Shift A'!N$140,'Shift A Calculation'!$D154)/3600</f>
        <v>0</v>
      </c>
      <c r="P154" s="10">
        <f>'Input Data Shift A'!O23*IF('Input Data Shift A'!O$140&gt;0,'Input Data Shift A'!O$140,'Shift A Calculation'!$D154)/3600</f>
        <v>0</v>
      </c>
      <c r="Q154" s="10">
        <f>'Input Data Shift A'!P23*IF('Input Data Shift A'!P$140&gt;0,'Input Data Shift A'!P$140,'Shift A Calculation'!$D154)/3600</f>
        <v>0</v>
      </c>
      <c r="R154" s="10">
        <f>'Input Data Shift A'!Q23*IF('Input Data Shift A'!Q$140&gt;0,'Input Data Shift A'!Q$140,'Shift A Calculation'!$D154)/3600</f>
        <v>0</v>
      </c>
      <c r="S154" s="10">
        <f>'Input Data Shift A'!R23*IF('Input Data Shift A'!R$140&gt;0,'Input Data Shift A'!R$140,'Shift A Calculation'!$D154)/3600</f>
        <v>0</v>
      </c>
      <c r="T154" s="10">
        <f>'Input Data Shift A'!S23*IF('Input Data Shift A'!S$140&gt;0,'Input Data Shift A'!S$140,'Shift A Calculation'!$D154)/3600</f>
        <v>0</v>
      </c>
      <c r="U154" s="10">
        <f>'Input Data Shift A'!T23*IF('Input Data Shift A'!T$140&gt;0,'Input Data Shift A'!T$140,'Shift A Calculation'!$D154)/3600</f>
        <v>0</v>
      </c>
      <c r="V154" s="10">
        <f>'Input Data Shift A'!U23*IF('Input Data Shift A'!U$140&gt;0,'Input Data Shift A'!U$140,'Shift A Calculation'!$D154)/3600</f>
        <v>0</v>
      </c>
      <c r="W154" s="10">
        <f>'Input Data Shift A'!V23*IF('Input Data Shift A'!V$140&gt;0,'Input Data Shift A'!V$140,'Shift A Calculation'!$D154)/3600</f>
        <v>0</v>
      </c>
      <c r="X154" s="10">
        <f>'Input Data Shift A'!W23*IF('Input Data Shift A'!W$140&gt;0,'Input Data Shift A'!W$140,'Shift A Calculation'!$D154)/3600</f>
        <v>0</v>
      </c>
      <c r="Y154" s="10">
        <f>'Input Data Shift A'!X23*IF('Input Data Shift A'!X$140&gt;0,'Input Data Shift A'!X$140,'Shift A Calculation'!$D154)/3600</f>
        <v>0</v>
      </c>
      <c r="Z154" s="10">
        <f>'Input Data Shift A'!Y23*IF('Input Data Shift A'!Y$140&gt;0,'Input Data Shift A'!Y$140,'Shift A Calculation'!$D154)/3600</f>
        <v>0</v>
      </c>
      <c r="AA154" s="10">
        <f>'Input Data Shift A'!Z23*IF('Input Data Shift A'!Z$140&gt;0,'Input Data Shift A'!Z$140,'Shift A Calculation'!$D154)/3600</f>
        <v>0</v>
      </c>
      <c r="AB154" s="10">
        <f>'Input Data Shift A'!AA23*IF('Input Data Shift A'!AA$140&gt;0,'Input Data Shift A'!AA$140,'Shift A Calculation'!$D154)/3600</f>
        <v>0</v>
      </c>
      <c r="AC154" s="10">
        <f>'Input Data Shift A'!AB23*IF('Input Data Shift A'!AB$140&gt;0,'Input Data Shift A'!AB$140,'Shift A Calculation'!$D154)/3600</f>
        <v>0</v>
      </c>
      <c r="AD154" s="10">
        <f>'Input Data Shift A'!AC23*IF('Input Data Shift A'!AC$140&gt;0,'Input Data Shift A'!AC$140,'Shift A Calculation'!$D154)/3600</f>
        <v>0</v>
      </c>
      <c r="AE154" s="10">
        <f>'Input Data Shift A'!AD23*IF('Input Data Shift A'!AD$140&gt;0,'Input Data Shift A'!AD$140,'Shift A Calculation'!$D154)/3600</f>
        <v>0</v>
      </c>
      <c r="AF154" s="10">
        <f>'Input Data Shift A'!AE23*IF('Input Data Shift A'!AE$140&gt;0,'Input Data Shift A'!AE$140,'Shift A Calculation'!$D154)/3600</f>
        <v>0</v>
      </c>
      <c r="AG154" s="10">
        <f>'Input Data Shift A'!AF23*IF('Input Data Shift A'!AF$140&gt;0,'Input Data Shift A'!AF$140,'Shift A Calculation'!$D154)/3600</f>
        <v>0</v>
      </c>
      <c r="AH154" s="10">
        <f>'Input Data Shift A'!AG23*IF('Input Data Shift A'!AG$140&gt;0,'Input Data Shift A'!AG$140,'Shift A Calculation'!$D154)/3600</f>
        <v>0</v>
      </c>
      <c r="AI154" s="10">
        <f>'Input Data Shift A'!AH23*IF('Input Data Shift A'!AH$140&gt;0,'Input Data Shift A'!AH$140,'Shift A Calculation'!$D154)/3600</f>
        <v>0</v>
      </c>
      <c r="AJ154" s="10">
        <f t="shared" si="9"/>
        <v>0</v>
      </c>
    </row>
    <row r="155" spans="2:36">
      <c r="B155" s="8">
        <v>18</v>
      </c>
      <c r="C155" s="9" t="str">
        <f t="shared" si="8"/>
        <v>AE062040-39000S</v>
      </c>
      <c r="D155" s="8">
        <f>+Kousu!F28</f>
        <v>2.7</v>
      </c>
      <c r="E155" s="10">
        <f>'Input Data Shift A'!D24*IF('Input Data Shift A'!D$140&gt;0,'Input Data Shift A'!D$140,'Shift A Calculation'!$D155)/3600</f>
        <v>0</v>
      </c>
      <c r="F155" s="10">
        <f>'Input Data Shift A'!E24*IF('Input Data Shift A'!E$140&gt;0,'Input Data Shift A'!E$140,'Shift A Calculation'!$D155)/3600</f>
        <v>0</v>
      </c>
      <c r="G155" s="10">
        <f>'Input Data Shift A'!F24*IF('Input Data Shift A'!F$140&gt;0,'Input Data Shift A'!F$140,'Shift A Calculation'!$D155)/3600</f>
        <v>0</v>
      </c>
      <c r="H155" s="10">
        <f>'Input Data Shift A'!G24*IF('Input Data Shift A'!G$140&gt;0,'Input Data Shift A'!G$140,'Shift A Calculation'!$D155)/3600</f>
        <v>0</v>
      </c>
      <c r="I155" s="10">
        <f>'Input Data Shift A'!H24*IF('Input Data Shift A'!H$140&gt;0,'Input Data Shift A'!H$140,'Shift A Calculation'!$D155)/3600</f>
        <v>0</v>
      </c>
      <c r="J155" s="10">
        <f>'Input Data Shift A'!I24*IF('Input Data Shift A'!I$140&gt;0,'Input Data Shift A'!I$140,'Shift A Calculation'!$D155)/3600</f>
        <v>0</v>
      </c>
      <c r="K155" s="10">
        <f>'Input Data Shift A'!J24*IF('Input Data Shift A'!J$140&gt;0,'Input Data Shift A'!J$140,'Shift A Calculation'!$D155)/3600</f>
        <v>0</v>
      </c>
      <c r="L155" s="10">
        <f>'Input Data Shift A'!K24*IF('Input Data Shift A'!K$140&gt;0,'Input Data Shift A'!K$140,'Shift A Calculation'!$D155)/3600</f>
        <v>0</v>
      </c>
      <c r="M155" s="10">
        <f>'Input Data Shift A'!L24*IF('Input Data Shift A'!L$140&gt;0,'Input Data Shift A'!L$140,'Shift A Calculation'!$D155)/3600</f>
        <v>0</v>
      </c>
      <c r="N155" s="10">
        <f>'Input Data Shift A'!M24*IF('Input Data Shift A'!M$140&gt;0,'Input Data Shift A'!M$140,'Shift A Calculation'!$D155)/3600</f>
        <v>0</v>
      </c>
      <c r="O155" s="10">
        <f>'Input Data Shift A'!N24*IF('Input Data Shift A'!N$140&gt;0,'Input Data Shift A'!N$140,'Shift A Calculation'!$D155)/3600</f>
        <v>0</v>
      </c>
      <c r="P155" s="10">
        <f>'Input Data Shift A'!O24*IF('Input Data Shift A'!O$140&gt;0,'Input Data Shift A'!O$140,'Shift A Calculation'!$D155)/3600</f>
        <v>0</v>
      </c>
      <c r="Q155" s="10">
        <f>'Input Data Shift A'!P24*IF('Input Data Shift A'!P$140&gt;0,'Input Data Shift A'!P$140,'Shift A Calculation'!$D155)/3600</f>
        <v>0</v>
      </c>
      <c r="R155" s="10">
        <f>'Input Data Shift A'!Q24*IF('Input Data Shift A'!Q$140&gt;0,'Input Data Shift A'!Q$140,'Shift A Calculation'!$D155)/3600</f>
        <v>0</v>
      </c>
      <c r="S155" s="10">
        <f>'Input Data Shift A'!R24*IF('Input Data Shift A'!R$140&gt;0,'Input Data Shift A'!R$140,'Shift A Calculation'!$D155)/3600</f>
        <v>0</v>
      </c>
      <c r="T155" s="10">
        <f>'Input Data Shift A'!S24*IF('Input Data Shift A'!S$140&gt;0,'Input Data Shift A'!S$140,'Shift A Calculation'!$D155)/3600</f>
        <v>0</v>
      </c>
      <c r="U155" s="10">
        <f>'Input Data Shift A'!T24*IF('Input Data Shift A'!T$140&gt;0,'Input Data Shift A'!T$140,'Shift A Calculation'!$D155)/3600</f>
        <v>0</v>
      </c>
      <c r="V155" s="10">
        <f>'Input Data Shift A'!U24*IF('Input Data Shift A'!U$140&gt;0,'Input Data Shift A'!U$140,'Shift A Calculation'!$D155)/3600</f>
        <v>0</v>
      </c>
      <c r="W155" s="10">
        <f>'Input Data Shift A'!V24*IF('Input Data Shift A'!V$140&gt;0,'Input Data Shift A'!V$140,'Shift A Calculation'!$D155)/3600</f>
        <v>0</v>
      </c>
      <c r="X155" s="10">
        <f>'Input Data Shift A'!W24*IF('Input Data Shift A'!W$140&gt;0,'Input Data Shift A'!W$140,'Shift A Calculation'!$D155)/3600</f>
        <v>0</v>
      </c>
      <c r="Y155" s="10">
        <f>'Input Data Shift A'!X24*IF('Input Data Shift A'!X$140&gt;0,'Input Data Shift A'!X$140,'Shift A Calculation'!$D155)/3600</f>
        <v>0</v>
      </c>
      <c r="Z155" s="10">
        <f>'Input Data Shift A'!Y24*IF('Input Data Shift A'!Y$140&gt;0,'Input Data Shift A'!Y$140,'Shift A Calculation'!$D155)/3600</f>
        <v>0</v>
      </c>
      <c r="AA155" s="10">
        <f>'Input Data Shift A'!Z24*IF('Input Data Shift A'!Z$140&gt;0,'Input Data Shift A'!Z$140,'Shift A Calculation'!$D155)/3600</f>
        <v>0</v>
      </c>
      <c r="AB155" s="10">
        <f>'Input Data Shift A'!AA24*IF('Input Data Shift A'!AA$140&gt;0,'Input Data Shift A'!AA$140,'Shift A Calculation'!$D155)/3600</f>
        <v>0</v>
      </c>
      <c r="AC155" s="10">
        <f>'Input Data Shift A'!AB24*IF('Input Data Shift A'!AB$140&gt;0,'Input Data Shift A'!AB$140,'Shift A Calculation'!$D155)/3600</f>
        <v>0</v>
      </c>
      <c r="AD155" s="10">
        <f>'Input Data Shift A'!AC24*IF('Input Data Shift A'!AC$140&gt;0,'Input Data Shift A'!AC$140,'Shift A Calculation'!$D155)/3600</f>
        <v>0</v>
      </c>
      <c r="AE155" s="10">
        <f>'Input Data Shift A'!AD24*IF('Input Data Shift A'!AD$140&gt;0,'Input Data Shift A'!AD$140,'Shift A Calculation'!$D155)/3600</f>
        <v>0</v>
      </c>
      <c r="AF155" s="10">
        <f>'Input Data Shift A'!AE24*IF('Input Data Shift A'!AE$140&gt;0,'Input Data Shift A'!AE$140,'Shift A Calculation'!$D155)/3600</f>
        <v>0</v>
      </c>
      <c r="AG155" s="10">
        <f>'Input Data Shift A'!AF24*IF('Input Data Shift A'!AF$140&gt;0,'Input Data Shift A'!AF$140,'Shift A Calculation'!$D155)/3600</f>
        <v>0</v>
      </c>
      <c r="AH155" s="10">
        <f>'Input Data Shift A'!AG24*IF('Input Data Shift A'!AG$140&gt;0,'Input Data Shift A'!AG$140,'Shift A Calculation'!$D155)/3600</f>
        <v>0</v>
      </c>
      <c r="AI155" s="10">
        <f>'Input Data Shift A'!AH24*IF('Input Data Shift A'!AH$140&gt;0,'Input Data Shift A'!AH$140,'Shift A Calculation'!$D155)/3600</f>
        <v>0</v>
      </c>
      <c r="AJ155" s="10">
        <f t="shared" si="9"/>
        <v>0</v>
      </c>
    </row>
    <row r="156" spans="2:36">
      <c r="B156" s="8">
        <v>19</v>
      </c>
      <c r="C156" s="9" t="str">
        <f t="shared" si="8"/>
        <v>AE062040-39008R</v>
      </c>
      <c r="D156" s="8">
        <f>+Kousu!F29</f>
        <v>2.7</v>
      </c>
      <c r="E156" s="10">
        <f>'Input Data Shift A'!D25*IF('Input Data Shift A'!D$140&gt;0,'Input Data Shift A'!D$140,'Shift A Calculation'!$D156)/3600</f>
        <v>0</v>
      </c>
      <c r="F156" s="10">
        <f>'Input Data Shift A'!E25*IF('Input Data Shift A'!E$140&gt;0,'Input Data Shift A'!E$140,'Shift A Calculation'!$D156)/3600</f>
        <v>0</v>
      </c>
      <c r="G156" s="10">
        <f>'Input Data Shift A'!F25*IF('Input Data Shift A'!F$140&gt;0,'Input Data Shift A'!F$140,'Shift A Calculation'!$D156)/3600</f>
        <v>0</v>
      </c>
      <c r="H156" s="10">
        <f>'Input Data Shift A'!G25*IF('Input Data Shift A'!G$140&gt;0,'Input Data Shift A'!G$140,'Shift A Calculation'!$D156)/3600</f>
        <v>0</v>
      </c>
      <c r="I156" s="10">
        <f>'Input Data Shift A'!H25*IF('Input Data Shift A'!H$140&gt;0,'Input Data Shift A'!H$140,'Shift A Calculation'!$D156)/3600</f>
        <v>0</v>
      </c>
      <c r="J156" s="10">
        <f>'Input Data Shift A'!I25*IF('Input Data Shift A'!I$140&gt;0,'Input Data Shift A'!I$140,'Shift A Calculation'!$D156)/3600</f>
        <v>0</v>
      </c>
      <c r="K156" s="10">
        <f>'Input Data Shift A'!J25*IF('Input Data Shift A'!J$140&gt;0,'Input Data Shift A'!J$140,'Shift A Calculation'!$D156)/3600</f>
        <v>0</v>
      </c>
      <c r="L156" s="10">
        <f>'Input Data Shift A'!K25*IF('Input Data Shift A'!K$140&gt;0,'Input Data Shift A'!K$140,'Shift A Calculation'!$D156)/3600</f>
        <v>0</v>
      </c>
      <c r="M156" s="10">
        <f>'Input Data Shift A'!L25*IF('Input Data Shift A'!L$140&gt;0,'Input Data Shift A'!L$140,'Shift A Calculation'!$D156)/3600</f>
        <v>0</v>
      </c>
      <c r="N156" s="10">
        <f>'Input Data Shift A'!M25*IF('Input Data Shift A'!M$140&gt;0,'Input Data Shift A'!M$140,'Shift A Calculation'!$D156)/3600</f>
        <v>0</v>
      </c>
      <c r="O156" s="10">
        <f>'Input Data Shift A'!N25*IF('Input Data Shift A'!N$140&gt;0,'Input Data Shift A'!N$140,'Shift A Calculation'!$D156)/3600</f>
        <v>0</v>
      </c>
      <c r="P156" s="10">
        <f>'Input Data Shift A'!O25*IF('Input Data Shift A'!O$140&gt;0,'Input Data Shift A'!O$140,'Shift A Calculation'!$D156)/3600</f>
        <v>0</v>
      </c>
      <c r="Q156" s="10">
        <f>'Input Data Shift A'!P25*IF('Input Data Shift A'!P$140&gt;0,'Input Data Shift A'!P$140,'Shift A Calculation'!$D156)/3600</f>
        <v>0</v>
      </c>
      <c r="R156" s="10">
        <f>'Input Data Shift A'!Q25*IF('Input Data Shift A'!Q$140&gt;0,'Input Data Shift A'!Q$140,'Shift A Calculation'!$D156)/3600</f>
        <v>0</v>
      </c>
      <c r="S156" s="10">
        <f>'Input Data Shift A'!R25*IF('Input Data Shift A'!R$140&gt;0,'Input Data Shift A'!R$140,'Shift A Calculation'!$D156)/3600</f>
        <v>0</v>
      </c>
      <c r="T156" s="10">
        <f>'Input Data Shift A'!S25*IF('Input Data Shift A'!S$140&gt;0,'Input Data Shift A'!S$140,'Shift A Calculation'!$D156)/3600</f>
        <v>0</v>
      </c>
      <c r="U156" s="10">
        <f>'Input Data Shift A'!T25*IF('Input Data Shift A'!T$140&gt;0,'Input Data Shift A'!T$140,'Shift A Calculation'!$D156)/3600</f>
        <v>0</v>
      </c>
      <c r="V156" s="10">
        <f>'Input Data Shift A'!U25*IF('Input Data Shift A'!U$140&gt;0,'Input Data Shift A'!U$140,'Shift A Calculation'!$D156)/3600</f>
        <v>0</v>
      </c>
      <c r="W156" s="10">
        <f>'Input Data Shift A'!V25*IF('Input Data Shift A'!V$140&gt;0,'Input Data Shift A'!V$140,'Shift A Calculation'!$D156)/3600</f>
        <v>0</v>
      </c>
      <c r="X156" s="10">
        <f>'Input Data Shift A'!W25*IF('Input Data Shift A'!W$140&gt;0,'Input Data Shift A'!W$140,'Shift A Calculation'!$D156)/3600</f>
        <v>0</v>
      </c>
      <c r="Y156" s="10">
        <f>'Input Data Shift A'!X25*IF('Input Data Shift A'!X$140&gt;0,'Input Data Shift A'!X$140,'Shift A Calculation'!$D156)/3600</f>
        <v>0</v>
      </c>
      <c r="Z156" s="10">
        <f>'Input Data Shift A'!Y25*IF('Input Data Shift A'!Y$140&gt;0,'Input Data Shift A'!Y$140,'Shift A Calculation'!$D156)/3600</f>
        <v>0</v>
      </c>
      <c r="AA156" s="10">
        <f>'Input Data Shift A'!Z25*IF('Input Data Shift A'!Z$140&gt;0,'Input Data Shift A'!Z$140,'Shift A Calculation'!$D156)/3600</f>
        <v>0</v>
      </c>
      <c r="AB156" s="10">
        <f>'Input Data Shift A'!AA25*IF('Input Data Shift A'!AA$140&gt;0,'Input Data Shift A'!AA$140,'Shift A Calculation'!$D156)/3600</f>
        <v>0</v>
      </c>
      <c r="AC156" s="10">
        <f>'Input Data Shift A'!AB25*IF('Input Data Shift A'!AB$140&gt;0,'Input Data Shift A'!AB$140,'Shift A Calculation'!$D156)/3600</f>
        <v>0</v>
      </c>
      <c r="AD156" s="10">
        <f>'Input Data Shift A'!AC25*IF('Input Data Shift A'!AC$140&gt;0,'Input Data Shift A'!AC$140,'Shift A Calculation'!$D156)/3600</f>
        <v>0</v>
      </c>
      <c r="AE156" s="10">
        <f>'Input Data Shift A'!AD25*IF('Input Data Shift A'!AD$140&gt;0,'Input Data Shift A'!AD$140,'Shift A Calculation'!$D156)/3600</f>
        <v>0</v>
      </c>
      <c r="AF156" s="10">
        <f>'Input Data Shift A'!AE25*IF('Input Data Shift A'!AE$140&gt;0,'Input Data Shift A'!AE$140,'Shift A Calculation'!$D156)/3600</f>
        <v>0</v>
      </c>
      <c r="AG156" s="10">
        <f>'Input Data Shift A'!AF25*IF('Input Data Shift A'!AF$140&gt;0,'Input Data Shift A'!AF$140,'Shift A Calculation'!$D156)/3600</f>
        <v>0</v>
      </c>
      <c r="AH156" s="10">
        <f>'Input Data Shift A'!AG25*IF('Input Data Shift A'!AG$140&gt;0,'Input Data Shift A'!AG$140,'Shift A Calculation'!$D156)/3600</f>
        <v>0</v>
      </c>
      <c r="AI156" s="10">
        <f>'Input Data Shift A'!AH25*IF('Input Data Shift A'!AH$140&gt;0,'Input Data Shift A'!AH$140,'Shift A Calculation'!$D156)/3600</f>
        <v>0</v>
      </c>
      <c r="AJ156" s="10">
        <f t="shared" si="9"/>
        <v>0</v>
      </c>
    </row>
    <row r="157" spans="2:36">
      <c r="B157" s="8">
        <v>20</v>
      </c>
      <c r="C157" s="9" t="str">
        <f t="shared" si="8"/>
        <v>AE062040-39100M</v>
      </c>
      <c r="D157" s="8">
        <f>+Kousu!F30</f>
        <v>2.7</v>
      </c>
      <c r="E157" s="10">
        <f>'Input Data Shift A'!D26*IF('Input Data Shift A'!D$140&gt;0,'Input Data Shift A'!D$140,'Shift A Calculation'!$D157)/3600</f>
        <v>0</v>
      </c>
      <c r="F157" s="10">
        <f>'Input Data Shift A'!E26*IF('Input Data Shift A'!E$140&gt;0,'Input Data Shift A'!E$140,'Shift A Calculation'!$D157)/3600</f>
        <v>0</v>
      </c>
      <c r="G157" s="10">
        <f>'Input Data Shift A'!F26*IF('Input Data Shift A'!F$140&gt;0,'Input Data Shift A'!F$140,'Shift A Calculation'!$D157)/3600</f>
        <v>0</v>
      </c>
      <c r="H157" s="10">
        <f>'Input Data Shift A'!G26*IF('Input Data Shift A'!G$140&gt;0,'Input Data Shift A'!G$140,'Shift A Calculation'!$D157)/3600</f>
        <v>0</v>
      </c>
      <c r="I157" s="10">
        <f>'Input Data Shift A'!H26*IF('Input Data Shift A'!H$140&gt;0,'Input Data Shift A'!H$140,'Shift A Calculation'!$D157)/3600</f>
        <v>0</v>
      </c>
      <c r="J157" s="10">
        <f>'Input Data Shift A'!I26*IF('Input Data Shift A'!I$140&gt;0,'Input Data Shift A'!I$140,'Shift A Calculation'!$D157)/3600</f>
        <v>0</v>
      </c>
      <c r="K157" s="10">
        <f>'Input Data Shift A'!J26*IF('Input Data Shift A'!J$140&gt;0,'Input Data Shift A'!J$140,'Shift A Calculation'!$D157)/3600</f>
        <v>0</v>
      </c>
      <c r="L157" s="10">
        <f>'Input Data Shift A'!K26*IF('Input Data Shift A'!K$140&gt;0,'Input Data Shift A'!K$140,'Shift A Calculation'!$D157)/3600</f>
        <v>0</v>
      </c>
      <c r="M157" s="10">
        <f>'Input Data Shift A'!L26*IF('Input Data Shift A'!L$140&gt;0,'Input Data Shift A'!L$140,'Shift A Calculation'!$D157)/3600</f>
        <v>0</v>
      </c>
      <c r="N157" s="10">
        <f>'Input Data Shift A'!M26*IF('Input Data Shift A'!M$140&gt;0,'Input Data Shift A'!M$140,'Shift A Calculation'!$D157)/3600</f>
        <v>0</v>
      </c>
      <c r="O157" s="10">
        <f>'Input Data Shift A'!N26*IF('Input Data Shift A'!N$140&gt;0,'Input Data Shift A'!N$140,'Shift A Calculation'!$D157)/3600</f>
        <v>0</v>
      </c>
      <c r="P157" s="10">
        <f>'Input Data Shift A'!O26*IF('Input Data Shift A'!O$140&gt;0,'Input Data Shift A'!O$140,'Shift A Calculation'!$D157)/3600</f>
        <v>0</v>
      </c>
      <c r="Q157" s="10">
        <f>'Input Data Shift A'!P26*IF('Input Data Shift A'!P$140&gt;0,'Input Data Shift A'!P$140,'Shift A Calculation'!$D157)/3600</f>
        <v>0</v>
      </c>
      <c r="R157" s="10">
        <f>'Input Data Shift A'!Q26*IF('Input Data Shift A'!Q$140&gt;0,'Input Data Shift A'!Q$140,'Shift A Calculation'!$D157)/3600</f>
        <v>0</v>
      </c>
      <c r="S157" s="10">
        <f>'Input Data Shift A'!R26*IF('Input Data Shift A'!R$140&gt;0,'Input Data Shift A'!R$140,'Shift A Calculation'!$D157)/3600</f>
        <v>0</v>
      </c>
      <c r="T157" s="10">
        <f>'Input Data Shift A'!S26*IF('Input Data Shift A'!S$140&gt;0,'Input Data Shift A'!S$140,'Shift A Calculation'!$D157)/3600</f>
        <v>0</v>
      </c>
      <c r="U157" s="10">
        <f>'Input Data Shift A'!T26*IF('Input Data Shift A'!T$140&gt;0,'Input Data Shift A'!T$140,'Shift A Calculation'!$D157)/3600</f>
        <v>0</v>
      </c>
      <c r="V157" s="10">
        <f>'Input Data Shift A'!U26*IF('Input Data Shift A'!U$140&gt;0,'Input Data Shift A'!U$140,'Shift A Calculation'!$D157)/3600</f>
        <v>0</v>
      </c>
      <c r="W157" s="10">
        <f>'Input Data Shift A'!V26*IF('Input Data Shift A'!V$140&gt;0,'Input Data Shift A'!V$140,'Shift A Calculation'!$D157)/3600</f>
        <v>0</v>
      </c>
      <c r="X157" s="10">
        <f>'Input Data Shift A'!W26*IF('Input Data Shift A'!W$140&gt;0,'Input Data Shift A'!W$140,'Shift A Calculation'!$D157)/3600</f>
        <v>0</v>
      </c>
      <c r="Y157" s="10">
        <f>'Input Data Shift A'!X26*IF('Input Data Shift A'!X$140&gt;0,'Input Data Shift A'!X$140,'Shift A Calculation'!$D157)/3600</f>
        <v>0</v>
      </c>
      <c r="Z157" s="10">
        <f>'Input Data Shift A'!Y26*IF('Input Data Shift A'!Y$140&gt;0,'Input Data Shift A'!Y$140,'Shift A Calculation'!$D157)/3600</f>
        <v>0</v>
      </c>
      <c r="AA157" s="10">
        <f>'Input Data Shift A'!Z26*IF('Input Data Shift A'!Z$140&gt;0,'Input Data Shift A'!Z$140,'Shift A Calculation'!$D157)/3600</f>
        <v>0</v>
      </c>
      <c r="AB157" s="10">
        <f>'Input Data Shift A'!AA26*IF('Input Data Shift A'!AA$140&gt;0,'Input Data Shift A'!AA$140,'Shift A Calculation'!$D157)/3600</f>
        <v>0</v>
      </c>
      <c r="AC157" s="10">
        <f>'Input Data Shift A'!AB26*IF('Input Data Shift A'!AB$140&gt;0,'Input Data Shift A'!AB$140,'Shift A Calculation'!$D157)/3600</f>
        <v>0</v>
      </c>
      <c r="AD157" s="10">
        <f>'Input Data Shift A'!AC26*IF('Input Data Shift A'!AC$140&gt;0,'Input Data Shift A'!AC$140,'Shift A Calculation'!$D157)/3600</f>
        <v>0</v>
      </c>
      <c r="AE157" s="10">
        <f>'Input Data Shift A'!AD26*IF('Input Data Shift A'!AD$140&gt;0,'Input Data Shift A'!AD$140,'Shift A Calculation'!$D157)/3600</f>
        <v>0</v>
      </c>
      <c r="AF157" s="10">
        <f>'Input Data Shift A'!AE26*IF('Input Data Shift A'!AE$140&gt;0,'Input Data Shift A'!AE$140,'Shift A Calculation'!$D157)/3600</f>
        <v>0</v>
      </c>
      <c r="AG157" s="10">
        <f>'Input Data Shift A'!AF26*IF('Input Data Shift A'!AF$140&gt;0,'Input Data Shift A'!AF$140,'Shift A Calculation'!$D157)/3600</f>
        <v>0</v>
      </c>
      <c r="AH157" s="10">
        <f>'Input Data Shift A'!AG26*IF('Input Data Shift A'!AG$140&gt;0,'Input Data Shift A'!AG$140,'Shift A Calculation'!$D157)/3600</f>
        <v>0</v>
      </c>
      <c r="AI157" s="10">
        <f>'Input Data Shift A'!AH26*IF('Input Data Shift A'!AH$140&gt;0,'Input Data Shift A'!AH$140,'Shift A Calculation'!$D157)/3600</f>
        <v>0</v>
      </c>
      <c r="AJ157" s="10">
        <f t="shared" si="9"/>
        <v>0</v>
      </c>
    </row>
    <row r="158" spans="2:36">
      <c r="B158" s="8">
        <v>21</v>
      </c>
      <c r="C158" s="9" t="str">
        <f t="shared" si="8"/>
        <v>AE062040-39200M</v>
      </c>
      <c r="D158" s="8">
        <f>+Kousu!F31</f>
        <v>2.7</v>
      </c>
      <c r="E158" s="10">
        <f>'Input Data Shift A'!D27*IF('Input Data Shift A'!D$140&gt;0,'Input Data Shift A'!D$140,'Shift A Calculation'!$D158)/3600</f>
        <v>0</v>
      </c>
      <c r="F158" s="10">
        <f>'Input Data Shift A'!E27*IF('Input Data Shift A'!E$140&gt;0,'Input Data Shift A'!E$140,'Shift A Calculation'!$D158)/3600</f>
        <v>0</v>
      </c>
      <c r="G158" s="10">
        <f>'Input Data Shift A'!F27*IF('Input Data Shift A'!F$140&gt;0,'Input Data Shift A'!F$140,'Shift A Calculation'!$D158)/3600</f>
        <v>0</v>
      </c>
      <c r="H158" s="10">
        <f>'Input Data Shift A'!G27*IF('Input Data Shift A'!G$140&gt;0,'Input Data Shift A'!G$140,'Shift A Calculation'!$D158)/3600</f>
        <v>0</v>
      </c>
      <c r="I158" s="10">
        <f>'Input Data Shift A'!H27*IF('Input Data Shift A'!H$140&gt;0,'Input Data Shift A'!H$140,'Shift A Calculation'!$D158)/3600</f>
        <v>0</v>
      </c>
      <c r="J158" s="10">
        <f>'Input Data Shift A'!I27*IF('Input Data Shift A'!I$140&gt;0,'Input Data Shift A'!I$140,'Shift A Calculation'!$D158)/3600</f>
        <v>0</v>
      </c>
      <c r="K158" s="10">
        <f>'Input Data Shift A'!J27*IF('Input Data Shift A'!J$140&gt;0,'Input Data Shift A'!J$140,'Shift A Calculation'!$D158)/3600</f>
        <v>0</v>
      </c>
      <c r="L158" s="10">
        <f>'Input Data Shift A'!K27*IF('Input Data Shift A'!K$140&gt;0,'Input Data Shift A'!K$140,'Shift A Calculation'!$D158)/3600</f>
        <v>0</v>
      </c>
      <c r="M158" s="10">
        <f>'Input Data Shift A'!L27*IF('Input Data Shift A'!L$140&gt;0,'Input Data Shift A'!L$140,'Shift A Calculation'!$D158)/3600</f>
        <v>0</v>
      </c>
      <c r="N158" s="10">
        <f>'Input Data Shift A'!M27*IF('Input Data Shift A'!M$140&gt;0,'Input Data Shift A'!M$140,'Shift A Calculation'!$D158)/3600</f>
        <v>0</v>
      </c>
      <c r="O158" s="10">
        <f>'Input Data Shift A'!N27*IF('Input Data Shift A'!N$140&gt;0,'Input Data Shift A'!N$140,'Shift A Calculation'!$D158)/3600</f>
        <v>0</v>
      </c>
      <c r="P158" s="10">
        <f>'Input Data Shift A'!O27*IF('Input Data Shift A'!O$140&gt;0,'Input Data Shift A'!O$140,'Shift A Calculation'!$D158)/3600</f>
        <v>0</v>
      </c>
      <c r="Q158" s="10">
        <f>'Input Data Shift A'!P27*IF('Input Data Shift A'!P$140&gt;0,'Input Data Shift A'!P$140,'Shift A Calculation'!$D158)/3600</f>
        <v>0</v>
      </c>
      <c r="R158" s="10">
        <f>'Input Data Shift A'!Q27*IF('Input Data Shift A'!Q$140&gt;0,'Input Data Shift A'!Q$140,'Shift A Calculation'!$D158)/3600</f>
        <v>0</v>
      </c>
      <c r="S158" s="10">
        <f>'Input Data Shift A'!R27*IF('Input Data Shift A'!R$140&gt;0,'Input Data Shift A'!R$140,'Shift A Calculation'!$D158)/3600</f>
        <v>0</v>
      </c>
      <c r="T158" s="10">
        <f>'Input Data Shift A'!S27*IF('Input Data Shift A'!S$140&gt;0,'Input Data Shift A'!S$140,'Shift A Calculation'!$D158)/3600</f>
        <v>0</v>
      </c>
      <c r="U158" s="10">
        <f>'Input Data Shift A'!T27*IF('Input Data Shift A'!T$140&gt;0,'Input Data Shift A'!T$140,'Shift A Calculation'!$D158)/3600</f>
        <v>0</v>
      </c>
      <c r="V158" s="10">
        <f>'Input Data Shift A'!U27*IF('Input Data Shift A'!U$140&gt;0,'Input Data Shift A'!U$140,'Shift A Calculation'!$D158)/3600</f>
        <v>0</v>
      </c>
      <c r="W158" s="10">
        <f>'Input Data Shift A'!V27*IF('Input Data Shift A'!V$140&gt;0,'Input Data Shift A'!V$140,'Shift A Calculation'!$D158)/3600</f>
        <v>0</v>
      </c>
      <c r="X158" s="10">
        <f>'Input Data Shift A'!W27*IF('Input Data Shift A'!W$140&gt;0,'Input Data Shift A'!W$140,'Shift A Calculation'!$D158)/3600</f>
        <v>0</v>
      </c>
      <c r="Y158" s="10">
        <f>'Input Data Shift A'!X27*IF('Input Data Shift A'!X$140&gt;0,'Input Data Shift A'!X$140,'Shift A Calculation'!$D158)/3600</f>
        <v>0</v>
      </c>
      <c r="Z158" s="10">
        <f>'Input Data Shift A'!Y27*IF('Input Data Shift A'!Y$140&gt;0,'Input Data Shift A'!Y$140,'Shift A Calculation'!$D158)/3600</f>
        <v>0</v>
      </c>
      <c r="AA158" s="10">
        <f>'Input Data Shift A'!Z27*IF('Input Data Shift A'!Z$140&gt;0,'Input Data Shift A'!Z$140,'Shift A Calculation'!$D158)/3600</f>
        <v>0</v>
      </c>
      <c r="AB158" s="10">
        <f>'Input Data Shift A'!AA27*IF('Input Data Shift A'!AA$140&gt;0,'Input Data Shift A'!AA$140,'Shift A Calculation'!$D158)/3600</f>
        <v>0</v>
      </c>
      <c r="AC158" s="10">
        <f>'Input Data Shift A'!AB27*IF('Input Data Shift A'!AB$140&gt;0,'Input Data Shift A'!AB$140,'Shift A Calculation'!$D158)/3600</f>
        <v>0</v>
      </c>
      <c r="AD158" s="10">
        <f>'Input Data Shift A'!AC27*IF('Input Data Shift A'!AC$140&gt;0,'Input Data Shift A'!AC$140,'Shift A Calculation'!$D158)/3600</f>
        <v>0</v>
      </c>
      <c r="AE158" s="10">
        <f>'Input Data Shift A'!AD27*IF('Input Data Shift A'!AD$140&gt;0,'Input Data Shift A'!AD$140,'Shift A Calculation'!$D158)/3600</f>
        <v>0</v>
      </c>
      <c r="AF158" s="10">
        <f>'Input Data Shift A'!AE27*IF('Input Data Shift A'!AE$140&gt;0,'Input Data Shift A'!AE$140,'Shift A Calculation'!$D158)/3600</f>
        <v>0</v>
      </c>
      <c r="AG158" s="10">
        <f>'Input Data Shift A'!AF27*IF('Input Data Shift A'!AF$140&gt;0,'Input Data Shift A'!AF$140,'Shift A Calculation'!$D158)/3600</f>
        <v>0</v>
      </c>
      <c r="AH158" s="10">
        <f>'Input Data Shift A'!AG27*IF('Input Data Shift A'!AG$140&gt;0,'Input Data Shift A'!AG$140,'Shift A Calculation'!$D158)/3600</f>
        <v>0</v>
      </c>
      <c r="AI158" s="10">
        <f>'Input Data Shift A'!AH27*IF('Input Data Shift A'!AH$140&gt;0,'Input Data Shift A'!AH$140,'Shift A Calculation'!$D158)/3600</f>
        <v>0</v>
      </c>
      <c r="AJ158" s="10">
        <f t="shared" si="9"/>
        <v>0</v>
      </c>
    </row>
    <row r="159" spans="2:36">
      <c r="B159" s="8">
        <v>22</v>
      </c>
      <c r="C159" s="9" t="str">
        <f t="shared" si="8"/>
        <v>AE062040-40900C</v>
      </c>
      <c r="D159" s="8">
        <f>+Kousu!F32</f>
        <v>2.7</v>
      </c>
      <c r="E159" s="10">
        <f>'Input Data Shift A'!D28*IF('Input Data Shift A'!D$140&gt;0,'Input Data Shift A'!D$140,'Shift A Calculation'!$D159)/3600</f>
        <v>0</v>
      </c>
      <c r="F159" s="10">
        <f>'Input Data Shift A'!E28*IF('Input Data Shift A'!E$140&gt;0,'Input Data Shift A'!E$140,'Shift A Calculation'!$D159)/3600</f>
        <v>0</v>
      </c>
      <c r="G159" s="10">
        <f>'Input Data Shift A'!F28*IF('Input Data Shift A'!F$140&gt;0,'Input Data Shift A'!F$140,'Shift A Calculation'!$D159)/3600</f>
        <v>0</v>
      </c>
      <c r="H159" s="10">
        <f>'Input Data Shift A'!G28*IF('Input Data Shift A'!G$140&gt;0,'Input Data Shift A'!G$140,'Shift A Calculation'!$D159)/3600</f>
        <v>0</v>
      </c>
      <c r="I159" s="10">
        <f>'Input Data Shift A'!H28*IF('Input Data Shift A'!H$140&gt;0,'Input Data Shift A'!H$140,'Shift A Calculation'!$D159)/3600</f>
        <v>0</v>
      </c>
      <c r="J159" s="10">
        <f>'Input Data Shift A'!I28*IF('Input Data Shift A'!I$140&gt;0,'Input Data Shift A'!I$140,'Shift A Calculation'!$D159)/3600</f>
        <v>0</v>
      </c>
      <c r="K159" s="10">
        <f>'Input Data Shift A'!J28*IF('Input Data Shift A'!J$140&gt;0,'Input Data Shift A'!J$140,'Shift A Calculation'!$D159)/3600</f>
        <v>0</v>
      </c>
      <c r="L159" s="10">
        <f>'Input Data Shift A'!K28*IF('Input Data Shift A'!K$140&gt;0,'Input Data Shift A'!K$140,'Shift A Calculation'!$D159)/3600</f>
        <v>0</v>
      </c>
      <c r="M159" s="10">
        <f>'Input Data Shift A'!L28*IF('Input Data Shift A'!L$140&gt;0,'Input Data Shift A'!L$140,'Shift A Calculation'!$D159)/3600</f>
        <v>0</v>
      </c>
      <c r="N159" s="10">
        <f>'Input Data Shift A'!M28*IF('Input Data Shift A'!M$140&gt;0,'Input Data Shift A'!M$140,'Shift A Calculation'!$D159)/3600</f>
        <v>0</v>
      </c>
      <c r="O159" s="10">
        <f>'Input Data Shift A'!N28*IF('Input Data Shift A'!N$140&gt;0,'Input Data Shift A'!N$140,'Shift A Calculation'!$D159)/3600</f>
        <v>0</v>
      </c>
      <c r="P159" s="10">
        <f>'Input Data Shift A'!O28*IF('Input Data Shift A'!O$140&gt;0,'Input Data Shift A'!O$140,'Shift A Calculation'!$D159)/3600</f>
        <v>0</v>
      </c>
      <c r="Q159" s="10">
        <f>'Input Data Shift A'!P28*IF('Input Data Shift A'!P$140&gt;0,'Input Data Shift A'!P$140,'Shift A Calculation'!$D159)/3600</f>
        <v>0</v>
      </c>
      <c r="R159" s="10">
        <f>'Input Data Shift A'!Q28*IF('Input Data Shift A'!Q$140&gt;0,'Input Data Shift A'!Q$140,'Shift A Calculation'!$D159)/3600</f>
        <v>0</v>
      </c>
      <c r="S159" s="10">
        <f>'Input Data Shift A'!R28*IF('Input Data Shift A'!R$140&gt;0,'Input Data Shift A'!R$140,'Shift A Calculation'!$D159)/3600</f>
        <v>0</v>
      </c>
      <c r="T159" s="10">
        <f>'Input Data Shift A'!S28*IF('Input Data Shift A'!S$140&gt;0,'Input Data Shift A'!S$140,'Shift A Calculation'!$D159)/3600</f>
        <v>0</v>
      </c>
      <c r="U159" s="10">
        <f>'Input Data Shift A'!T28*IF('Input Data Shift A'!T$140&gt;0,'Input Data Shift A'!T$140,'Shift A Calculation'!$D159)/3600</f>
        <v>0</v>
      </c>
      <c r="V159" s="10">
        <f>'Input Data Shift A'!U28*IF('Input Data Shift A'!U$140&gt;0,'Input Data Shift A'!U$140,'Shift A Calculation'!$D159)/3600</f>
        <v>0</v>
      </c>
      <c r="W159" s="10">
        <f>'Input Data Shift A'!V28*IF('Input Data Shift A'!V$140&gt;0,'Input Data Shift A'!V$140,'Shift A Calculation'!$D159)/3600</f>
        <v>0</v>
      </c>
      <c r="X159" s="10">
        <f>'Input Data Shift A'!W28*IF('Input Data Shift A'!W$140&gt;0,'Input Data Shift A'!W$140,'Shift A Calculation'!$D159)/3600</f>
        <v>0</v>
      </c>
      <c r="Y159" s="10">
        <f>'Input Data Shift A'!X28*IF('Input Data Shift A'!X$140&gt;0,'Input Data Shift A'!X$140,'Shift A Calculation'!$D159)/3600</f>
        <v>0</v>
      </c>
      <c r="Z159" s="10">
        <f>'Input Data Shift A'!Y28*IF('Input Data Shift A'!Y$140&gt;0,'Input Data Shift A'!Y$140,'Shift A Calculation'!$D159)/3600</f>
        <v>0</v>
      </c>
      <c r="AA159" s="10">
        <f>'Input Data Shift A'!Z28*IF('Input Data Shift A'!Z$140&gt;0,'Input Data Shift A'!Z$140,'Shift A Calculation'!$D159)/3600</f>
        <v>0</v>
      </c>
      <c r="AB159" s="10">
        <f>'Input Data Shift A'!AA28*IF('Input Data Shift A'!AA$140&gt;0,'Input Data Shift A'!AA$140,'Shift A Calculation'!$D159)/3600</f>
        <v>0</v>
      </c>
      <c r="AC159" s="10">
        <f>'Input Data Shift A'!AB28*IF('Input Data Shift A'!AB$140&gt;0,'Input Data Shift A'!AB$140,'Shift A Calculation'!$D159)/3600</f>
        <v>0</v>
      </c>
      <c r="AD159" s="10">
        <f>'Input Data Shift A'!AC28*IF('Input Data Shift A'!AC$140&gt;0,'Input Data Shift A'!AC$140,'Shift A Calculation'!$D159)/3600</f>
        <v>0</v>
      </c>
      <c r="AE159" s="10">
        <f>'Input Data Shift A'!AD28*IF('Input Data Shift A'!AD$140&gt;0,'Input Data Shift A'!AD$140,'Shift A Calculation'!$D159)/3600</f>
        <v>0</v>
      </c>
      <c r="AF159" s="10">
        <f>'Input Data Shift A'!AE28*IF('Input Data Shift A'!AE$140&gt;0,'Input Data Shift A'!AE$140,'Shift A Calculation'!$D159)/3600</f>
        <v>0</v>
      </c>
      <c r="AG159" s="10">
        <f>'Input Data Shift A'!AF28*IF('Input Data Shift A'!AF$140&gt;0,'Input Data Shift A'!AF$140,'Shift A Calculation'!$D159)/3600</f>
        <v>0</v>
      </c>
      <c r="AH159" s="10">
        <f>'Input Data Shift A'!AG28*IF('Input Data Shift A'!AG$140&gt;0,'Input Data Shift A'!AG$140,'Shift A Calculation'!$D159)/3600</f>
        <v>0</v>
      </c>
      <c r="AI159" s="10">
        <f>'Input Data Shift A'!AH28*IF('Input Data Shift A'!AH$140&gt;0,'Input Data Shift A'!AH$140,'Shift A Calculation'!$D159)/3600</f>
        <v>0</v>
      </c>
      <c r="AJ159" s="10">
        <f t="shared" si="9"/>
        <v>0</v>
      </c>
    </row>
    <row r="160" spans="2:36">
      <c r="B160" s="8">
        <v>23</v>
      </c>
      <c r="C160" s="9" t="str">
        <f t="shared" si="8"/>
        <v>AE062040-40906G</v>
      </c>
      <c r="D160" s="8">
        <f>+Kousu!F33</f>
        <v>2.7</v>
      </c>
      <c r="E160" s="10">
        <f>'Input Data Shift A'!D29*IF('Input Data Shift A'!D$140&gt;0,'Input Data Shift A'!D$140,'Shift A Calculation'!$D160)/3600</f>
        <v>0</v>
      </c>
      <c r="F160" s="10">
        <f>'Input Data Shift A'!E29*IF('Input Data Shift A'!E$140&gt;0,'Input Data Shift A'!E$140,'Shift A Calculation'!$D160)/3600</f>
        <v>0</v>
      </c>
      <c r="G160" s="10">
        <f>'Input Data Shift A'!F29*IF('Input Data Shift A'!F$140&gt;0,'Input Data Shift A'!F$140,'Shift A Calculation'!$D160)/3600</f>
        <v>0</v>
      </c>
      <c r="H160" s="10">
        <f>'Input Data Shift A'!G29*IF('Input Data Shift A'!G$140&gt;0,'Input Data Shift A'!G$140,'Shift A Calculation'!$D160)/3600</f>
        <v>0</v>
      </c>
      <c r="I160" s="10">
        <f>'Input Data Shift A'!H29*IF('Input Data Shift A'!H$140&gt;0,'Input Data Shift A'!H$140,'Shift A Calculation'!$D160)/3600</f>
        <v>0</v>
      </c>
      <c r="J160" s="10">
        <f>'Input Data Shift A'!I29*IF('Input Data Shift A'!I$140&gt;0,'Input Data Shift A'!I$140,'Shift A Calculation'!$D160)/3600</f>
        <v>0</v>
      </c>
      <c r="K160" s="10">
        <f>'Input Data Shift A'!J29*IF('Input Data Shift A'!J$140&gt;0,'Input Data Shift A'!J$140,'Shift A Calculation'!$D160)/3600</f>
        <v>0</v>
      </c>
      <c r="L160" s="10">
        <f>'Input Data Shift A'!K29*IF('Input Data Shift A'!K$140&gt;0,'Input Data Shift A'!K$140,'Shift A Calculation'!$D160)/3600</f>
        <v>0</v>
      </c>
      <c r="M160" s="10">
        <f>'Input Data Shift A'!L29*IF('Input Data Shift A'!L$140&gt;0,'Input Data Shift A'!L$140,'Shift A Calculation'!$D160)/3600</f>
        <v>0</v>
      </c>
      <c r="N160" s="10">
        <f>'Input Data Shift A'!M29*IF('Input Data Shift A'!M$140&gt;0,'Input Data Shift A'!M$140,'Shift A Calculation'!$D160)/3600</f>
        <v>0</v>
      </c>
      <c r="O160" s="10">
        <f>'Input Data Shift A'!N29*IF('Input Data Shift A'!N$140&gt;0,'Input Data Shift A'!N$140,'Shift A Calculation'!$D160)/3600</f>
        <v>0</v>
      </c>
      <c r="P160" s="10">
        <f>'Input Data Shift A'!O29*IF('Input Data Shift A'!O$140&gt;0,'Input Data Shift A'!O$140,'Shift A Calculation'!$D160)/3600</f>
        <v>0</v>
      </c>
      <c r="Q160" s="10">
        <f>'Input Data Shift A'!P29*IF('Input Data Shift A'!P$140&gt;0,'Input Data Shift A'!P$140,'Shift A Calculation'!$D160)/3600</f>
        <v>0</v>
      </c>
      <c r="R160" s="10">
        <f>'Input Data Shift A'!Q29*IF('Input Data Shift A'!Q$140&gt;0,'Input Data Shift A'!Q$140,'Shift A Calculation'!$D160)/3600</f>
        <v>0</v>
      </c>
      <c r="S160" s="10">
        <f>'Input Data Shift A'!R29*IF('Input Data Shift A'!R$140&gt;0,'Input Data Shift A'!R$140,'Shift A Calculation'!$D160)/3600</f>
        <v>0</v>
      </c>
      <c r="T160" s="10">
        <f>'Input Data Shift A'!S29*IF('Input Data Shift A'!S$140&gt;0,'Input Data Shift A'!S$140,'Shift A Calculation'!$D160)/3600</f>
        <v>0</v>
      </c>
      <c r="U160" s="10">
        <f>'Input Data Shift A'!T29*IF('Input Data Shift A'!T$140&gt;0,'Input Data Shift A'!T$140,'Shift A Calculation'!$D160)/3600</f>
        <v>0</v>
      </c>
      <c r="V160" s="10">
        <f>'Input Data Shift A'!U29*IF('Input Data Shift A'!U$140&gt;0,'Input Data Shift A'!U$140,'Shift A Calculation'!$D160)/3600</f>
        <v>0</v>
      </c>
      <c r="W160" s="10">
        <f>'Input Data Shift A'!V29*IF('Input Data Shift A'!V$140&gt;0,'Input Data Shift A'!V$140,'Shift A Calculation'!$D160)/3600</f>
        <v>0</v>
      </c>
      <c r="X160" s="10">
        <f>'Input Data Shift A'!W29*IF('Input Data Shift A'!W$140&gt;0,'Input Data Shift A'!W$140,'Shift A Calculation'!$D160)/3600</f>
        <v>0</v>
      </c>
      <c r="Y160" s="10">
        <f>'Input Data Shift A'!X29*IF('Input Data Shift A'!X$140&gt;0,'Input Data Shift A'!X$140,'Shift A Calculation'!$D160)/3600</f>
        <v>0</v>
      </c>
      <c r="Z160" s="10">
        <f>'Input Data Shift A'!Y29*IF('Input Data Shift A'!Y$140&gt;0,'Input Data Shift A'!Y$140,'Shift A Calculation'!$D160)/3600</f>
        <v>0</v>
      </c>
      <c r="AA160" s="10">
        <f>'Input Data Shift A'!Z29*IF('Input Data Shift A'!Z$140&gt;0,'Input Data Shift A'!Z$140,'Shift A Calculation'!$D160)/3600</f>
        <v>0</v>
      </c>
      <c r="AB160" s="10">
        <f>'Input Data Shift A'!AA29*IF('Input Data Shift A'!AA$140&gt;0,'Input Data Shift A'!AA$140,'Shift A Calculation'!$D160)/3600</f>
        <v>0</v>
      </c>
      <c r="AC160" s="10">
        <f>'Input Data Shift A'!AB29*IF('Input Data Shift A'!AB$140&gt;0,'Input Data Shift A'!AB$140,'Shift A Calculation'!$D160)/3600</f>
        <v>0</v>
      </c>
      <c r="AD160" s="10">
        <f>'Input Data Shift A'!AC29*IF('Input Data Shift A'!AC$140&gt;0,'Input Data Shift A'!AC$140,'Shift A Calculation'!$D160)/3600</f>
        <v>0</v>
      </c>
      <c r="AE160" s="10">
        <f>'Input Data Shift A'!AD29*IF('Input Data Shift A'!AD$140&gt;0,'Input Data Shift A'!AD$140,'Shift A Calculation'!$D160)/3600</f>
        <v>0</v>
      </c>
      <c r="AF160" s="10">
        <f>'Input Data Shift A'!AE29*IF('Input Data Shift A'!AE$140&gt;0,'Input Data Shift A'!AE$140,'Shift A Calculation'!$D160)/3600</f>
        <v>0</v>
      </c>
      <c r="AG160" s="10">
        <f>'Input Data Shift A'!AF29*IF('Input Data Shift A'!AF$140&gt;0,'Input Data Shift A'!AF$140,'Shift A Calculation'!$D160)/3600</f>
        <v>0</v>
      </c>
      <c r="AH160" s="10">
        <f>'Input Data Shift A'!AG29*IF('Input Data Shift A'!AG$140&gt;0,'Input Data Shift A'!AG$140,'Shift A Calculation'!$D160)/3600</f>
        <v>0</v>
      </c>
      <c r="AI160" s="10">
        <f>'Input Data Shift A'!AH29*IF('Input Data Shift A'!AH$140&gt;0,'Input Data Shift A'!AH$140,'Shift A Calculation'!$D160)/3600</f>
        <v>0</v>
      </c>
      <c r="AJ160" s="10">
        <f t="shared" si="9"/>
        <v>0</v>
      </c>
    </row>
    <row r="161" spans="2:36">
      <c r="B161" s="8">
        <v>24</v>
      </c>
      <c r="C161" s="9" t="str">
        <f t="shared" si="8"/>
        <v>AE262100-57406G</v>
      </c>
      <c r="D161" s="8">
        <f>+Kousu!F34</f>
        <v>2.7</v>
      </c>
      <c r="E161" s="10">
        <f>'Input Data Shift A'!D30*IF('Input Data Shift A'!D$140&gt;0,'Input Data Shift A'!D$140,'Shift A Calculation'!$D161)/3600</f>
        <v>0</v>
      </c>
      <c r="F161" s="10">
        <f>'Input Data Shift A'!E30*IF('Input Data Shift A'!E$140&gt;0,'Input Data Shift A'!E$140,'Shift A Calculation'!$D161)/3600</f>
        <v>0</v>
      </c>
      <c r="G161" s="10">
        <f>'Input Data Shift A'!F30*IF('Input Data Shift A'!F$140&gt;0,'Input Data Shift A'!F$140,'Shift A Calculation'!$D161)/3600</f>
        <v>0</v>
      </c>
      <c r="H161" s="10">
        <f>'Input Data Shift A'!G30*IF('Input Data Shift A'!G$140&gt;0,'Input Data Shift A'!G$140,'Shift A Calculation'!$D161)/3600</f>
        <v>0</v>
      </c>
      <c r="I161" s="10">
        <f>'Input Data Shift A'!H30*IF('Input Data Shift A'!H$140&gt;0,'Input Data Shift A'!H$140,'Shift A Calculation'!$D161)/3600</f>
        <v>0</v>
      </c>
      <c r="J161" s="10">
        <f>'Input Data Shift A'!I30*IF('Input Data Shift A'!I$140&gt;0,'Input Data Shift A'!I$140,'Shift A Calculation'!$D161)/3600</f>
        <v>0</v>
      </c>
      <c r="K161" s="10">
        <f>'Input Data Shift A'!J30*IF('Input Data Shift A'!J$140&gt;0,'Input Data Shift A'!J$140,'Shift A Calculation'!$D161)/3600</f>
        <v>0</v>
      </c>
      <c r="L161" s="10">
        <f>'Input Data Shift A'!K30*IF('Input Data Shift A'!K$140&gt;0,'Input Data Shift A'!K$140,'Shift A Calculation'!$D161)/3600</f>
        <v>0</v>
      </c>
      <c r="M161" s="10">
        <f>'Input Data Shift A'!L30*IF('Input Data Shift A'!L$140&gt;0,'Input Data Shift A'!L$140,'Shift A Calculation'!$D161)/3600</f>
        <v>0</v>
      </c>
      <c r="N161" s="10">
        <f>'Input Data Shift A'!M30*IF('Input Data Shift A'!M$140&gt;0,'Input Data Shift A'!M$140,'Shift A Calculation'!$D161)/3600</f>
        <v>0</v>
      </c>
      <c r="O161" s="10">
        <f>'Input Data Shift A'!N30*IF('Input Data Shift A'!N$140&gt;0,'Input Data Shift A'!N$140,'Shift A Calculation'!$D161)/3600</f>
        <v>0</v>
      </c>
      <c r="P161" s="10">
        <f>'Input Data Shift A'!O30*IF('Input Data Shift A'!O$140&gt;0,'Input Data Shift A'!O$140,'Shift A Calculation'!$D161)/3600</f>
        <v>0</v>
      </c>
      <c r="Q161" s="10">
        <f>'Input Data Shift A'!P30*IF('Input Data Shift A'!P$140&gt;0,'Input Data Shift A'!P$140,'Shift A Calculation'!$D161)/3600</f>
        <v>0</v>
      </c>
      <c r="R161" s="10">
        <f>'Input Data Shift A'!Q30*IF('Input Data Shift A'!Q$140&gt;0,'Input Data Shift A'!Q$140,'Shift A Calculation'!$D161)/3600</f>
        <v>0</v>
      </c>
      <c r="S161" s="10">
        <f>'Input Data Shift A'!R30*IF('Input Data Shift A'!R$140&gt;0,'Input Data Shift A'!R$140,'Shift A Calculation'!$D161)/3600</f>
        <v>0</v>
      </c>
      <c r="T161" s="10">
        <f>'Input Data Shift A'!S30*IF('Input Data Shift A'!S$140&gt;0,'Input Data Shift A'!S$140,'Shift A Calculation'!$D161)/3600</f>
        <v>0</v>
      </c>
      <c r="U161" s="10">
        <f>'Input Data Shift A'!T30*IF('Input Data Shift A'!T$140&gt;0,'Input Data Shift A'!T$140,'Shift A Calculation'!$D161)/3600</f>
        <v>0</v>
      </c>
      <c r="V161" s="10">
        <f>'Input Data Shift A'!U30*IF('Input Data Shift A'!U$140&gt;0,'Input Data Shift A'!U$140,'Shift A Calculation'!$D161)/3600</f>
        <v>0</v>
      </c>
      <c r="W161" s="10">
        <f>'Input Data Shift A'!V30*IF('Input Data Shift A'!V$140&gt;0,'Input Data Shift A'!V$140,'Shift A Calculation'!$D161)/3600</f>
        <v>0</v>
      </c>
      <c r="X161" s="10">
        <f>'Input Data Shift A'!W30*IF('Input Data Shift A'!W$140&gt;0,'Input Data Shift A'!W$140,'Shift A Calculation'!$D161)/3600</f>
        <v>0</v>
      </c>
      <c r="Y161" s="10">
        <f>'Input Data Shift A'!X30*IF('Input Data Shift A'!X$140&gt;0,'Input Data Shift A'!X$140,'Shift A Calculation'!$D161)/3600</f>
        <v>0</v>
      </c>
      <c r="Z161" s="10">
        <f>'Input Data Shift A'!Y30*IF('Input Data Shift A'!Y$140&gt;0,'Input Data Shift A'!Y$140,'Shift A Calculation'!$D161)/3600</f>
        <v>0</v>
      </c>
      <c r="AA161" s="10">
        <f>'Input Data Shift A'!Z30*IF('Input Data Shift A'!Z$140&gt;0,'Input Data Shift A'!Z$140,'Shift A Calculation'!$D161)/3600</f>
        <v>0</v>
      </c>
      <c r="AB161" s="10">
        <f>'Input Data Shift A'!AA30*IF('Input Data Shift A'!AA$140&gt;0,'Input Data Shift A'!AA$140,'Shift A Calculation'!$D161)/3600</f>
        <v>0</v>
      </c>
      <c r="AC161" s="10">
        <f>'Input Data Shift A'!AB30*IF('Input Data Shift A'!AB$140&gt;0,'Input Data Shift A'!AB$140,'Shift A Calculation'!$D161)/3600</f>
        <v>0</v>
      </c>
      <c r="AD161" s="10">
        <f>'Input Data Shift A'!AC30*IF('Input Data Shift A'!AC$140&gt;0,'Input Data Shift A'!AC$140,'Shift A Calculation'!$D161)/3600</f>
        <v>0</v>
      </c>
      <c r="AE161" s="10">
        <f>'Input Data Shift A'!AD30*IF('Input Data Shift A'!AD$140&gt;0,'Input Data Shift A'!AD$140,'Shift A Calculation'!$D161)/3600</f>
        <v>0</v>
      </c>
      <c r="AF161" s="10">
        <f>'Input Data Shift A'!AE30*IF('Input Data Shift A'!AE$140&gt;0,'Input Data Shift A'!AE$140,'Shift A Calculation'!$D161)/3600</f>
        <v>0</v>
      </c>
      <c r="AG161" s="10">
        <f>'Input Data Shift A'!AF30*IF('Input Data Shift A'!AF$140&gt;0,'Input Data Shift A'!AF$140,'Shift A Calculation'!$D161)/3600</f>
        <v>0</v>
      </c>
      <c r="AH161" s="10">
        <f>'Input Data Shift A'!AG30*IF('Input Data Shift A'!AG$140&gt;0,'Input Data Shift A'!AG$140,'Shift A Calculation'!$D161)/3600</f>
        <v>0</v>
      </c>
      <c r="AI161" s="10">
        <f>'Input Data Shift A'!AH30*IF('Input Data Shift A'!AH$140&gt;0,'Input Data Shift A'!AH$140,'Shift A Calculation'!$D161)/3600</f>
        <v>0</v>
      </c>
      <c r="AJ161" s="10">
        <f t="shared" si="9"/>
        <v>0</v>
      </c>
    </row>
    <row r="162" spans="2:36">
      <c r="B162" s="8">
        <v>25</v>
      </c>
      <c r="C162" s="9" t="str">
        <f t="shared" si="8"/>
        <v>AE262100-57506G</v>
      </c>
      <c r="D162" s="8">
        <f>+Kousu!F35</f>
        <v>2.7</v>
      </c>
      <c r="E162" s="10">
        <f>'Input Data Shift A'!D31*IF('Input Data Shift A'!D$140&gt;0,'Input Data Shift A'!D$140,'Shift A Calculation'!$D162)/3600</f>
        <v>0</v>
      </c>
      <c r="F162" s="10">
        <f>'Input Data Shift A'!E31*IF('Input Data Shift A'!E$140&gt;0,'Input Data Shift A'!E$140,'Shift A Calculation'!$D162)/3600</f>
        <v>0</v>
      </c>
      <c r="G162" s="10">
        <f>'Input Data Shift A'!F31*IF('Input Data Shift A'!F$140&gt;0,'Input Data Shift A'!F$140,'Shift A Calculation'!$D162)/3600</f>
        <v>0</v>
      </c>
      <c r="H162" s="10">
        <f>'Input Data Shift A'!G31*IF('Input Data Shift A'!G$140&gt;0,'Input Data Shift A'!G$140,'Shift A Calculation'!$D162)/3600</f>
        <v>0</v>
      </c>
      <c r="I162" s="10">
        <f>'Input Data Shift A'!H31*IF('Input Data Shift A'!H$140&gt;0,'Input Data Shift A'!H$140,'Shift A Calculation'!$D162)/3600</f>
        <v>0</v>
      </c>
      <c r="J162" s="10">
        <f>'Input Data Shift A'!I31*IF('Input Data Shift A'!I$140&gt;0,'Input Data Shift A'!I$140,'Shift A Calculation'!$D162)/3600</f>
        <v>0</v>
      </c>
      <c r="K162" s="10">
        <f>'Input Data Shift A'!J31*IF('Input Data Shift A'!J$140&gt;0,'Input Data Shift A'!J$140,'Shift A Calculation'!$D162)/3600</f>
        <v>0</v>
      </c>
      <c r="L162" s="10">
        <f>'Input Data Shift A'!K31*IF('Input Data Shift A'!K$140&gt;0,'Input Data Shift A'!K$140,'Shift A Calculation'!$D162)/3600</f>
        <v>0</v>
      </c>
      <c r="M162" s="10">
        <f>'Input Data Shift A'!L31*IF('Input Data Shift A'!L$140&gt;0,'Input Data Shift A'!L$140,'Shift A Calculation'!$D162)/3600</f>
        <v>0</v>
      </c>
      <c r="N162" s="10">
        <f>'Input Data Shift A'!M31*IF('Input Data Shift A'!M$140&gt;0,'Input Data Shift A'!M$140,'Shift A Calculation'!$D162)/3600</f>
        <v>0</v>
      </c>
      <c r="O162" s="10">
        <f>'Input Data Shift A'!N31*IF('Input Data Shift A'!N$140&gt;0,'Input Data Shift A'!N$140,'Shift A Calculation'!$D162)/3600</f>
        <v>0</v>
      </c>
      <c r="P162" s="10">
        <f>'Input Data Shift A'!O31*IF('Input Data Shift A'!O$140&gt;0,'Input Data Shift A'!O$140,'Shift A Calculation'!$D162)/3600</f>
        <v>0</v>
      </c>
      <c r="Q162" s="10">
        <f>'Input Data Shift A'!P31*IF('Input Data Shift A'!P$140&gt;0,'Input Data Shift A'!P$140,'Shift A Calculation'!$D162)/3600</f>
        <v>0</v>
      </c>
      <c r="R162" s="10">
        <f>'Input Data Shift A'!Q31*IF('Input Data Shift A'!Q$140&gt;0,'Input Data Shift A'!Q$140,'Shift A Calculation'!$D162)/3600</f>
        <v>0</v>
      </c>
      <c r="S162" s="10">
        <f>'Input Data Shift A'!R31*IF('Input Data Shift A'!R$140&gt;0,'Input Data Shift A'!R$140,'Shift A Calculation'!$D162)/3600</f>
        <v>0</v>
      </c>
      <c r="T162" s="10">
        <f>'Input Data Shift A'!S31*IF('Input Data Shift A'!S$140&gt;0,'Input Data Shift A'!S$140,'Shift A Calculation'!$D162)/3600</f>
        <v>0</v>
      </c>
      <c r="U162" s="10">
        <f>'Input Data Shift A'!T31*IF('Input Data Shift A'!T$140&gt;0,'Input Data Shift A'!T$140,'Shift A Calculation'!$D162)/3600</f>
        <v>0</v>
      </c>
      <c r="V162" s="10">
        <f>'Input Data Shift A'!U31*IF('Input Data Shift A'!U$140&gt;0,'Input Data Shift A'!U$140,'Shift A Calculation'!$D162)/3600</f>
        <v>0</v>
      </c>
      <c r="W162" s="10">
        <f>'Input Data Shift A'!V31*IF('Input Data Shift A'!V$140&gt;0,'Input Data Shift A'!V$140,'Shift A Calculation'!$D162)/3600</f>
        <v>0</v>
      </c>
      <c r="X162" s="10">
        <f>'Input Data Shift A'!W31*IF('Input Data Shift A'!W$140&gt;0,'Input Data Shift A'!W$140,'Shift A Calculation'!$D162)/3600</f>
        <v>0</v>
      </c>
      <c r="Y162" s="10">
        <f>'Input Data Shift A'!X31*IF('Input Data Shift A'!X$140&gt;0,'Input Data Shift A'!X$140,'Shift A Calculation'!$D162)/3600</f>
        <v>0</v>
      </c>
      <c r="Z162" s="10">
        <f>'Input Data Shift A'!Y31*IF('Input Data Shift A'!Y$140&gt;0,'Input Data Shift A'!Y$140,'Shift A Calculation'!$D162)/3600</f>
        <v>0</v>
      </c>
      <c r="AA162" s="10">
        <f>'Input Data Shift A'!Z31*IF('Input Data Shift A'!Z$140&gt;0,'Input Data Shift A'!Z$140,'Shift A Calculation'!$D162)/3600</f>
        <v>0</v>
      </c>
      <c r="AB162" s="10">
        <f>'Input Data Shift A'!AA31*IF('Input Data Shift A'!AA$140&gt;0,'Input Data Shift A'!AA$140,'Shift A Calculation'!$D162)/3600</f>
        <v>0</v>
      </c>
      <c r="AC162" s="10">
        <f>'Input Data Shift A'!AB31*IF('Input Data Shift A'!AB$140&gt;0,'Input Data Shift A'!AB$140,'Shift A Calculation'!$D162)/3600</f>
        <v>0</v>
      </c>
      <c r="AD162" s="10">
        <f>'Input Data Shift A'!AC31*IF('Input Data Shift A'!AC$140&gt;0,'Input Data Shift A'!AC$140,'Shift A Calculation'!$D162)/3600</f>
        <v>0</v>
      </c>
      <c r="AE162" s="10">
        <f>'Input Data Shift A'!AD31*IF('Input Data Shift A'!AD$140&gt;0,'Input Data Shift A'!AD$140,'Shift A Calculation'!$D162)/3600</f>
        <v>0</v>
      </c>
      <c r="AF162" s="10">
        <f>'Input Data Shift A'!AE31*IF('Input Data Shift A'!AE$140&gt;0,'Input Data Shift A'!AE$140,'Shift A Calculation'!$D162)/3600</f>
        <v>0</v>
      </c>
      <c r="AG162" s="10">
        <f>'Input Data Shift A'!AF31*IF('Input Data Shift A'!AF$140&gt;0,'Input Data Shift A'!AF$140,'Shift A Calculation'!$D162)/3600</f>
        <v>0</v>
      </c>
      <c r="AH162" s="10">
        <f>'Input Data Shift A'!AG31*IF('Input Data Shift A'!AG$140&gt;0,'Input Data Shift A'!AG$140,'Shift A Calculation'!$D162)/3600</f>
        <v>0</v>
      </c>
      <c r="AI162" s="10">
        <f>'Input Data Shift A'!AH31*IF('Input Data Shift A'!AH$140&gt;0,'Input Data Shift A'!AH$140,'Shift A Calculation'!$D162)/3600</f>
        <v>0</v>
      </c>
      <c r="AJ162" s="10">
        <f t="shared" si="9"/>
        <v>0</v>
      </c>
    </row>
    <row r="163" spans="2:36">
      <c r="B163" s="8">
        <v>26</v>
      </c>
      <c r="C163" s="9" t="str">
        <f t="shared" si="8"/>
        <v>AE262100-59400C</v>
      </c>
      <c r="D163" s="8">
        <f>+Kousu!F36</f>
        <v>2.7</v>
      </c>
      <c r="E163" s="10">
        <f>'Input Data Shift A'!D32*IF('Input Data Shift A'!D$140&gt;0,'Input Data Shift A'!D$140,'Shift A Calculation'!$D163)/3600</f>
        <v>0</v>
      </c>
      <c r="F163" s="10">
        <f>'Input Data Shift A'!E32*IF('Input Data Shift A'!E$140&gt;0,'Input Data Shift A'!E$140,'Shift A Calculation'!$D163)/3600</f>
        <v>0</v>
      </c>
      <c r="G163" s="10">
        <f>'Input Data Shift A'!F32*IF('Input Data Shift A'!F$140&gt;0,'Input Data Shift A'!F$140,'Shift A Calculation'!$D163)/3600</f>
        <v>1.88625</v>
      </c>
      <c r="H163" s="10">
        <f>'Input Data Shift A'!G32*IF('Input Data Shift A'!G$140&gt;0,'Input Data Shift A'!G$140,'Shift A Calculation'!$D163)/3600</f>
        <v>0.63</v>
      </c>
      <c r="I163" s="10">
        <f>'Input Data Shift A'!H32*IF('Input Data Shift A'!H$140&gt;0,'Input Data Shift A'!H$140,'Shift A Calculation'!$D163)/3600</f>
        <v>0.90900000000000003</v>
      </c>
      <c r="J163" s="10">
        <f>'Input Data Shift A'!I32*IF('Input Data Shift A'!I$140&gt;0,'Input Data Shift A'!I$140,'Shift A Calculation'!$D163)/3600</f>
        <v>0.63</v>
      </c>
      <c r="K163" s="10">
        <f>'Input Data Shift A'!J32*IF('Input Data Shift A'!J$140&gt;0,'Input Data Shift A'!J$140,'Shift A Calculation'!$D163)/3600</f>
        <v>1.89</v>
      </c>
      <c r="L163" s="10">
        <f>'Input Data Shift A'!K32*IF('Input Data Shift A'!K$140&gt;0,'Input Data Shift A'!K$140,'Shift A Calculation'!$D163)/3600</f>
        <v>0</v>
      </c>
      <c r="M163" s="10">
        <f>'Input Data Shift A'!L32*IF('Input Data Shift A'!L$140&gt;0,'Input Data Shift A'!L$140,'Shift A Calculation'!$D163)/3600</f>
        <v>0</v>
      </c>
      <c r="N163" s="10">
        <f>'Input Data Shift A'!M32*IF('Input Data Shift A'!M$140&gt;0,'Input Data Shift A'!M$140,'Shift A Calculation'!$D163)/3600</f>
        <v>0</v>
      </c>
      <c r="O163" s="10">
        <f>'Input Data Shift A'!N32*IF('Input Data Shift A'!N$140&gt;0,'Input Data Shift A'!N$140,'Shift A Calculation'!$D163)/3600</f>
        <v>0.17925000000000002</v>
      </c>
      <c r="P163" s="10">
        <f>'Input Data Shift A'!O32*IF('Input Data Shift A'!O$140&gt;0,'Input Data Shift A'!O$140,'Shift A Calculation'!$D163)/3600</f>
        <v>1.07325</v>
      </c>
      <c r="Q163" s="10">
        <f>'Input Data Shift A'!P32*IF('Input Data Shift A'!P$140&gt;0,'Input Data Shift A'!P$140,'Shift A Calculation'!$D163)/3600</f>
        <v>0.59100000000000008</v>
      </c>
      <c r="R163" s="10">
        <f>'Input Data Shift A'!Q32*IF('Input Data Shift A'!Q$140&gt;0,'Input Data Shift A'!Q$140,'Shift A Calculation'!$D163)/3600</f>
        <v>0.63300000000000001</v>
      </c>
      <c r="S163" s="10">
        <f>'Input Data Shift A'!R32*IF('Input Data Shift A'!R$140&gt;0,'Input Data Shift A'!R$140,'Shift A Calculation'!$D163)/3600</f>
        <v>0</v>
      </c>
      <c r="T163" s="10">
        <f>'Input Data Shift A'!S32*IF('Input Data Shift A'!S$140&gt;0,'Input Data Shift A'!S$140,'Shift A Calculation'!$D163)/3600</f>
        <v>1.9350000000000003</v>
      </c>
      <c r="U163" s="10">
        <f>'Input Data Shift A'!T32*IF('Input Data Shift A'!T$140&gt;0,'Input Data Shift A'!T$140,'Shift A Calculation'!$D163)/3600</f>
        <v>1.3747500000000001</v>
      </c>
      <c r="V163" s="10">
        <f>'Input Data Shift A'!U32*IF('Input Data Shift A'!U$140&gt;0,'Input Data Shift A'!U$140,'Shift A Calculation'!$D163)/3600</f>
        <v>1.1715000000000002</v>
      </c>
      <c r="W163" s="10">
        <f>'Input Data Shift A'!V32*IF('Input Data Shift A'!V$140&gt;0,'Input Data Shift A'!V$140,'Shift A Calculation'!$D163)/3600</f>
        <v>0</v>
      </c>
      <c r="X163" s="10">
        <f>'Input Data Shift A'!W32*IF('Input Data Shift A'!W$140&gt;0,'Input Data Shift A'!W$140,'Shift A Calculation'!$D163)/3600</f>
        <v>0</v>
      </c>
      <c r="Y163" s="10">
        <f>'Input Data Shift A'!X32*IF('Input Data Shift A'!X$140&gt;0,'Input Data Shift A'!X$140,'Shift A Calculation'!$D163)/3600</f>
        <v>0</v>
      </c>
      <c r="Z163" s="10">
        <f>'Input Data Shift A'!Y32*IF('Input Data Shift A'!Y$140&gt;0,'Input Data Shift A'!Y$140,'Shift A Calculation'!$D163)/3600</f>
        <v>0</v>
      </c>
      <c r="AA163" s="10">
        <f>'Input Data Shift A'!Z32*IF('Input Data Shift A'!Z$140&gt;0,'Input Data Shift A'!Z$140,'Shift A Calculation'!$D163)/3600</f>
        <v>0</v>
      </c>
      <c r="AB163" s="10">
        <f>'Input Data Shift A'!AA32*IF('Input Data Shift A'!AA$140&gt;0,'Input Data Shift A'!AA$140,'Shift A Calculation'!$D163)/3600</f>
        <v>0</v>
      </c>
      <c r="AC163" s="10">
        <f>'Input Data Shift A'!AB32*IF('Input Data Shift A'!AB$140&gt;0,'Input Data Shift A'!AB$140,'Shift A Calculation'!$D163)/3600</f>
        <v>0</v>
      </c>
      <c r="AD163" s="10">
        <f>'Input Data Shift A'!AC32*IF('Input Data Shift A'!AC$140&gt;0,'Input Data Shift A'!AC$140,'Shift A Calculation'!$D163)/3600</f>
        <v>0</v>
      </c>
      <c r="AE163" s="10">
        <f>'Input Data Shift A'!AD32*IF('Input Data Shift A'!AD$140&gt;0,'Input Data Shift A'!AD$140,'Shift A Calculation'!$D163)/3600</f>
        <v>0</v>
      </c>
      <c r="AF163" s="10">
        <f>'Input Data Shift A'!AE32*IF('Input Data Shift A'!AE$140&gt;0,'Input Data Shift A'!AE$140,'Shift A Calculation'!$D163)/3600</f>
        <v>0</v>
      </c>
      <c r="AG163" s="10">
        <f>'Input Data Shift A'!AF32*IF('Input Data Shift A'!AF$140&gt;0,'Input Data Shift A'!AF$140,'Shift A Calculation'!$D163)/3600</f>
        <v>0</v>
      </c>
      <c r="AH163" s="10">
        <f>'Input Data Shift A'!AG32*IF('Input Data Shift A'!AG$140&gt;0,'Input Data Shift A'!AG$140,'Shift A Calculation'!$D163)/3600</f>
        <v>0</v>
      </c>
      <c r="AI163" s="10">
        <f>'Input Data Shift A'!AH32*IF('Input Data Shift A'!AH$140&gt;0,'Input Data Shift A'!AH$140,'Shift A Calculation'!$D163)/3600</f>
        <v>0</v>
      </c>
      <c r="AJ163" s="10">
        <f t="shared" si="9"/>
        <v>12.903</v>
      </c>
    </row>
    <row r="164" spans="2:36">
      <c r="B164" s="8">
        <v>27</v>
      </c>
      <c r="C164" s="9" t="str">
        <f t="shared" si="8"/>
        <v>AE262100-59406G</v>
      </c>
      <c r="D164" s="8">
        <f>+Kousu!F37</f>
        <v>2.7</v>
      </c>
      <c r="E164" s="10">
        <f>'Input Data Shift A'!D33*IF('Input Data Shift A'!D$140&gt;0,'Input Data Shift A'!D$140,'Shift A Calculation'!$D164)/3600</f>
        <v>0</v>
      </c>
      <c r="F164" s="10">
        <f>'Input Data Shift A'!E33*IF('Input Data Shift A'!E$140&gt;0,'Input Data Shift A'!E$140,'Shift A Calculation'!$D164)/3600</f>
        <v>0</v>
      </c>
      <c r="G164" s="10">
        <f>'Input Data Shift A'!F33*IF('Input Data Shift A'!F$140&gt;0,'Input Data Shift A'!F$140,'Shift A Calculation'!$D164)/3600</f>
        <v>0</v>
      </c>
      <c r="H164" s="10">
        <f>'Input Data Shift A'!G33*IF('Input Data Shift A'!G$140&gt;0,'Input Data Shift A'!G$140,'Shift A Calculation'!$D164)/3600</f>
        <v>0</v>
      </c>
      <c r="I164" s="10">
        <f>'Input Data Shift A'!H33*IF('Input Data Shift A'!H$140&gt;0,'Input Data Shift A'!H$140,'Shift A Calculation'!$D164)/3600</f>
        <v>0.9</v>
      </c>
      <c r="J164" s="10">
        <f>'Input Data Shift A'!I33*IF('Input Data Shift A'!I$140&gt;0,'Input Data Shift A'!I$140,'Shift A Calculation'!$D164)/3600</f>
        <v>0.45</v>
      </c>
      <c r="K164" s="10">
        <f>'Input Data Shift A'!J33*IF('Input Data Shift A'!J$140&gt;0,'Input Data Shift A'!J$140,'Shift A Calculation'!$D164)/3600</f>
        <v>0</v>
      </c>
      <c r="L164" s="10">
        <f>'Input Data Shift A'!K33*IF('Input Data Shift A'!K$140&gt;0,'Input Data Shift A'!K$140,'Shift A Calculation'!$D164)/3600</f>
        <v>0</v>
      </c>
      <c r="M164" s="10">
        <f>'Input Data Shift A'!L33*IF('Input Data Shift A'!L$140&gt;0,'Input Data Shift A'!L$140,'Shift A Calculation'!$D164)/3600</f>
        <v>0</v>
      </c>
      <c r="N164" s="10">
        <f>'Input Data Shift A'!M33*IF('Input Data Shift A'!M$140&gt;0,'Input Data Shift A'!M$140,'Shift A Calculation'!$D164)/3600</f>
        <v>0.45900000000000002</v>
      </c>
      <c r="O164" s="10">
        <f>'Input Data Shift A'!N33*IF('Input Data Shift A'!N$140&gt;0,'Input Data Shift A'!N$140,'Shift A Calculation'!$D164)/3600</f>
        <v>0</v>
      </c>
      <c r="P164" s="10">
        <f>'Input Data Shift A'!O33*IF('Input Data Shift A'!O$140&gt;0,'Input Data Shift A'!O$140,'Shift A Calculation'!$D164)/3600</f>
        <v>0</v>
      </c>
      <c r="Q164" s="10">
        <f>'Input Data Shift A'!P33*IF('Input Data Shift A'!P$140&gt;0,'Input Data Shift A'!P$140,'Shift A Calculation'!$D164)/3600</f>
        <v>0.45</v>
      </c>
      <c r="R164" s="10">
        <f>'Input Data Shift A'!Q33*IF('Input Data Shift A'!Q$140&gt;0,'Input Data Shift A'!Q$140,'Shift A Calculation'!$D164)/3600</f>
        <v>0</v>
      </c>
      <c r="S164" s="10">
        <f>'Input Data Shift A'!R33*IF('Input Data Shift A'!R$140&gt;0,'Input Data Shift A'!R$140,'Shift A Calculation'!$D164)/3600</f>
        <v>0</v>
      </c>
      <c r="T164" s="10">
        <f>'Input Data Shift A'!S33*IF('Input Data Shift A'!S$140&gt;0,'Input Data Shift A'!S$140,'Shift A Calculation'!$D164)/3600</f>
        <v>0</v>
      </c>
      <c r="U164" s="10">
        <f>'Input Data Shift A'!T33*IF('Input Data Shift A'!T$140&gt;0,'Input Data Shift A'!T$140,'Shift A Calculation'!$D164)/3600</f>
        <v>0</v>
      </c>
      <c r="V164" s="10">
        <f>'Input Data Shift A'!U33*IF('Input Data Shift A'!U$140&gt;0,'Input Data Shift A'!U$140,'Shift A Calculation'!$D164)/3600</f>
        <v>0.9</v>
      </c>
      <c r="W164" s="10">
        <f>'Input Data Shift A'!V33*IF('Input Data Shift A'!V$140&gt;0,'Input Data Shift A'!V$140,'Shift A Calculation'!$D164)/3600</f>
        <v>0</v>
      </c>
      <c r="X164" s="10">
        <f>'Input Data Shift A'!W33*IF('Input Data Shift A'!W$140&gt;0,'Input Data Shift A'!W$140,'Shift A Calculation'!$D164)/3600</f>
        <v>0</v>
      </c>
      <c r="Y164" s="10">
        <f>'Input Data Shift A'!X33*IF('Input Data Shift A'!X$140&gt;0,'Input Data Shift A'!X$140,'Shift A Calculation'!$D164)/3600</f>
        <v>0</v>
      </c>
      <c r="Z164" s="10">
        <f>'Input Data Shift A'!Y33*IF('Input Data Shift A'!Y$140&gt;0,'Input Data Shift A'!Y$140,'Shift A Calculation'!$D164)/3600</f>
        <v>0</v>
      </c>
      <c r="AA164" s="10">
        <f>'Input Data Shift A'!Z33*IF('Input Data Shift A'!Z$140&gt;0,'Input Data Shift A'!Z$140,'Shift A Calculation'!$D164)/3600</f>
        <v>0</v>
      </c>
      <c r="AB164" s="10">
        <f>'Input Data Shift A'!AA33*IF('Input Data Shift A'!AA$140&gt;0,'Input Data Shift A'!AA$140,'Shift A Calculation'!$D164)/3600</f>
        <v>0</v>
      </c>
      <c r="AC164" s="10">
        <f>'Input Data Shift A'!AB33*IF('Input Data Shift A'!AB$140&gt;0,'Input Data Shift A'!AB$140,'Shift A Calculation'!$D164)/3600</f>
        <v>0</v>
      </c>
      <c r="AD164" s="10">
        <f>'Input Data Shift A'!AC33*IF('Input Data Shift A'!AC$140&gt;0,'Input Data Shift A'!AC$140,'Shift A Calculation'!$D164)/3600</f>
        <v>0</v>
      </c>
      <c r="AE164" s="10">
        <f>'Input Data Shift A'!AD33*IF('Input Data Shift A'!AD$140&gt;0,'Input Data Shift A'!AD$140,'Shift A Calculation'!$D164)/3600</f>
        <v>0</v>
      </c>
      <c r="AF164" s="10">
        <f>'Input Data Shift A'!AE33*IF('Input Data Shift A'!AE$140&gt;0,'Input Data Shift A'!AE$140,'Shift A Calculation'!$D164)/3600</f>
        <v>0</v>
      </c>
      <c r="AG164" s="10">
        <f>'Input Data Shift A'!AF33*IF('Input Data Shift A'!AF$140&gt;0,'Input Data Shift A'!AF$140,'Shift A Calculation'!$D164)/3600</f>
        <v>0</v>
      </c>
      <c r="AH164" s="10">
        <f>'Input Data Shift A'!AG33*IF('Input Data Shift A'!AG$140&gt;0,'Input Data Shift A'!AG$140,'Shift A Calculation'!$D164)/3600</f>
        <v>0</v>
      </c>
      <c r="AI164" s="10">
        <f>'Input Data Shift A'!AH33*IF('Input Data Shift A'!AH$140&gt;0,'Input Data Shift A'!AH$140,'Shift A Calculation'!$D164)/3600</f>
        <v>0</v>
      </c>
      <c r="AJ164" s="10">
        <f t="shared" si="9"/>
        <v>3.1590000000000003</v>
      </c>
    </row>
    <row r="165" spans="2:36">
      <c r="B165" s="8">
        <v>28</v>
      </c>
      <c r="C165" s="9" t="str">
        <f t="shared" si="8"/>
        <v>AE262100-59406W</v>
      </c>
      <c r="D165" s="8">
        <f>+Kousu!F38</f>
        <v>2.7</v>
      </c>
      <c r="E165" s="10">
        <f>'Input Data Shift A'!D34*IF('Input Data Shift A'!D$140&gt;0,'Input Data Shift A'!D$140,'Shift A Calculation'!$D165)/3600</f>
        <v>0.54</v>
      </c>
      <c r="F165" s="10">
        <f>'Input Data Shift A'!E34*IF('Input Data Shift A'!E$140&gt;0,'Input Data Shift A'!E$140,'Shift A Calculation'!$D165)/3600</f>
        <v>0</v>
      </c>
      <c r="G165" s="10">
        <f>'Input Data Shift A'!F34*IF('Input Data Shift A'!F$140&gt;0,'Input Data Shift A'!F$140,'Shift A Calculation'!$D165)/3600</f>
        <v>0.54</v>
      </c>
      <c r="H165" s="10">
        <f>'Input Data Shift A'!G34*IF('Input Data Shift A'!G$140&gt;0,'Input Data Shift A'!G$140,'Shift A Calculation'!$D165)/3600</f>
        <v>0</v>
      </c>
      <c r="I165" s="10">
        <f>'Input Data Shift A'!H34*IF('Input Data Shift A'!H$140&gt;0,'Input Data Shift A'!H$140,'Shift A Calculation'!$D165)/3600</f>
        <v>0</v>
      </c>
      <c r="J165" s="10">
        <f>'Input Data Shift A'!I34*IF('Input Data Shift A'!I$140&gt;0,'Input Data Shift A'!I$140,'Shift A Calculation'!$D165)/3600</f>
        <v>0</v>
      </c>
      <c r="K165" s="10">
        <f>'Input Data Shift A'!J34*IF('Input Data Shift A'!J$140&gt;0,'Input Data Shift A'!J$140,'Shift A Calculation'!$D165)/3600</f>
        <v>0</v>
      </c>
      <c r="L165" s="10">
        <f>'Input Data Shift A'!K34*IF('Input Data Shift A'!K$140&gt;0,'Input Data Shift A'!K$140,'Shift A Calculation'!$D165)/3600</f>
        <v>0</v>
      </c>
      <c r="M165" s="10">
        <f>'Input Data Shift A'!L34*IF('Input Data Shift A'!L$140&gt;0,'Input Data Shift A'!L$140,'Shift A Calculation'!$D165)/3600</f>
        <v>0</v>
      </c>
      <c r="N165" s="10">
        <f>'Input Data Shift A'!M34*IF('Input Data Shift A'!M$140&gt;0,'Input Data Shift A'!M$140,'Shift A Calculation'!$D165)/3600</f>
        <v>0</v>
      </c>
      <c r="O165" s="10">
        <f>'Input Data Shift A'!N34*IF('Input Data Shift A'!N$140&gt;0,'Input Data Shift A'!N$140,'Shift A Calculation'!$D165)/3600</f>
        <v>0.54</v>
      </c>
      <c r="P165" s="10">
        <f>'Input Data Shift A'!O34*IF('Input Data Shift A'!O$140&gt;0,'Input Data Shift A'!O$140,'Shift A Calculation'!$D165)/3600</f>
        <v>0</v>
      </c>
      <c r="Q165" s="10">
        <f>'Input Data Shift A'!P34*IF('Input Data Shift A'!P$140&gt;0,'Input Data Shift A'!P$140,'Shift A Calculation'!$D165)/3600</f>
        <v>0.54</v>
      </c>
      <c r="R165" s="10">
        <f>'Input Data Shift A'!Q34*IF('Input Data Shift A'!Q$140&gt;0,'Input Data Shift A'!Q$140,'Shift A Calculation'!$D165)/3600</f>
        <v>0</v>
      </c>
      <c r="S165" s="10">
        <f>'Input Data Shift A'!R34*IF('Input Data Shift A'!R$140&gt;0,'Input Data Shift A'!R$140,'Shift A Calculation'!$D165)/3600</f>
        <v>0</v>
      </c>
      <c r="T165" s="10">
        <f>'Input Data Shift A'!S34*IF('Input Data Shift A'!S$140&gt;0,'Input Data Shift A'!S$140,'Shift A Calculation'!$D165)/3600</f>
        <v>0</v>
      </c>
      <c r="U165" s="10">
        <f>'Input Data Shift A'!T34*IF('Input Data Shift A'!T$140&gt;0,'Input Data Shift A'!T$140,'Shift A Calculation'!$D165)/3600</f>
        <v>0</v>
      </c>
      <c r="V165" s="10">
        <f>'Input Data Shift A'!U34*IF('Input Data Shift A'!U$140&gt;0,'Input Data Shift A'!U$140,'Shift A Calculation'!$D165)/3600</f>
        <v>0</v>
      </c>
      <c r="W165" s="10">
        <f>'Input Data Shift A'!V34*IF('Input Data Shift A'!V$140&gt;0,'Input Data Shift A'!V$140,'Shift A Calculation'!$D165)/3600</f>
        <v>0</v>
      </c>
      <c r="X165" s="10">
        <f>'Input Data Shift A'!W34*IF('Input Data Shift A'!W$140&gt;0,'Input Data Shift A'!W$140,'Shift A Calculation'!$D165)/3600</f>
        <v>0</v>
      </c>
      <c r="Y165" s="10">
        <f>'Input Data Shift A'!X34*IF('Input Data Shift A'!X$140&gt;0,'Input Data Shift A'!X$140,'Shift A Calculation'!$D165)/3600</f>
        <v>0</v>
      </c>
      <c r="Z165" s="10">
        <f>'Input Data Shift A'!Y34*IF('Input Data Shift A'!Y$140&gt;0,'Input Data Shift A'!Y$140,'Shift A Calculation'!$D165)/3600</f>
        <v>0</v>
      </c>
      <c r="AA165" s="10">
        <f>'Input Data Shift A'!Z34*IF('Input Data Shift A'!Z$140&gt;0,'Input Data Shift A'!Z$140,'Shift A Calculation'!$D165)/3600</f>
        <v>0</v>
      </c>
      <c r="AB165" s="10">
        <f>'Input Data Shift A'!AA34*IF('Input Data Shift A'!AA$140&gt;0,'Input Data Shift A'!AA$140,'Shift A Calculation'!$D165)/3600</f>
        <v>0</v>
      </c>
      <c r="AC165" s="10">
        <f>'Input Data Shift A'!AB34*IF('Input Data Shift A'!AB$140&gt;0,'Input Data Shift A'!AB$140,'Shift A Calculation'!$D165)/3600</f>
        <v>0</v>
      </c>
      <c r="AD165" s="10">
        <f>'Input Data Shift A'!AC34*IF('Input Data Shift A'!AC$140&gt;0,'Input Data Shift A'!AC$140,'Shift A Calculation'!$D165)/3600</f>
        <v>0</v>
      </c>
      <c r="AE165" s="10">
        <f>'Input Data Shift A'!AD34*IF('Input Data Shift A'!AD$140&gt;0,'Input Data Shift A'!AD$140,'Shift A Calculation'!$D165)/3600</f>
        <v>0</v>
      </c>
      <c r="AF165" s="10">
        <f>'Input Data Shift A'!AE34*IF('Input Data Shift A'!AE$140&gt;0,'Input Data Shift A'!AE$140,'Shift A Calculation'!$D165)/3600</f>
        <v>0</v>
      </c>
      <c r="AG165" s="10">
        <f>'Input Data Shift A'!AF34*IF('Input Data Shift A'!AF$140&gt;0,'Input Data Shift A'!AF$140,'Shift A Calculation'!$D165)/3600</f>
        <v>0</v>
      </c>
      <c r="AH165" s="10">
        <f>'Input Data Shift A'!AG34*IF('Input Data Shift A'!AG$140&gt;0,'Input Data Shift A'!AG$140,'Shift A Calculation'!$D165)/3600</f>
        <v>0</v>
      </c>
      <c r="AI165" s="10">
        <f>'Input Data Shift A'!AH34*IF('Input Data Shift A'!AH$140&gt;0,'Input Data Shift A'!AH$140,'Shift A Calculation'!$D165)/3600</f>
        <v>0</v>
      </c>
      <c r="AJ165" s="10">
        <f t="shared" si="9"/>
        <v>2.16</v>
      </c>
    </row>
    <row r="166" spans="2:36">
      <c r="B166" s="8">
        <v>29</v>
      </c>
      <c r="C166" s="9" t="str">
        <f t="shared" si="8"/>
        <v>AE262100-59500C</v>
      </c>
      <c r="D166" s="8">
        <f>+Kousu!F39</f>
        <v>2.7</v>
      </c>
      <c r="E166" s="10">
        <f>'Input Data Shift A'!D35*IF('Input Data Shift A'!D$140&gt;0,'Input Data Shift A'!D$140,'Shift A Calculation'!$D166)/3600</f>
        <v>0</v>
      </c>
      <c r="F166" s="10">
        <f>'Input Data Shift A'!E35*IF('Input Data Shift A'!E$140&gt;0,'Input Data Shift A'!E$140,'Shift A Calculation'!$D166)/3600</f>
        <v>0</v>
      </c>
      <c r="G166" s="10">
        <f>'Input Data Shift A'!F35*IF('Input Data Shift A'!F$140&gt;0,'Input Data Shift A'!F$140,'Shift A Calculation'!$D166)/3600</f>
        <v>1.875</v>
      </c>
      <c r="H166" s="10">
        <f>'Input Data Shift A'!G35*IF('Input Data Shift A'!G$140&gt;0,'Input Data Shift A'!G$140,'Shift A Calculation'!$D166)/3600</f>
        <v>0.63075000000000003</v>
      </c>
      <c r="I166" s="10">
        <f>'Input Data Shift A'!H35*IF('Input Data Shift A'!H$140&gt;0,'Input Data Shift A'!H$140,'Shift A Calculation'!$D166)/3600</f>
        <v>1.2517500000000001</v>
      </c>
      <c r="J166" s="10">
        <f>'Input Data Shift A'!I35*IF('Input Data Shift A'!I$140&gt;0,'Input Data Shift A'!I$140,'Shift A Calculation'!$D166)/3600</f>
        <v>0.91649999999999998</v>
      </c>
      <c r="K166" s="10">
        <f>'Input Data Shift A'!J35*IF('Input Data Shift A'!J$140&gt;0,'Input Data Shift A'!J$140,'Shift A Calculation'!$D166)/3600</f>
        <v>1.8855</v>
      </c>
      <c r="L166" s="10">
        <f>'Input Data Shift A'!K35*IF('Input Data Shift A'!K$140&gt;0,'Input Data Shift A'!K$140,'Shift A Calculation'!$D166)/3600</f>
        <v>0</v>
      </c>
      <c r="M166" s="10">
        <f>'Input Data Shift A'!L35*IF('Input Data Shift A'!L$140&gt;0,'Input Data Shift A'!L$140,'Shift A Calculation'!$D166)/3600</f>
        <v>0</v>
      </c>
      <c r="N166" s="10">
        <f>'Input Data Shift A'!M35*IF('Input Data Shift A'!M$140&gt;0,'Input Data Shift A'!M$140,'Shift A Calculation'!$D166)/3600</f>
        <v>0.64350000000000007</v>
      </c>
      <c r="O166" s="10">
        <f>'Input Data Shift A'!N35*IF('Input Data Shift A'!N$140&gt;0,'Input Data Shift A'!N$140,'Shift A Calculation'!$D166)/3600</f>
        <v>0.54</v>
      </c>
      <c r="P166" s="10">
        <f>'Input Data Shift A'!O35*IF('Input Data Shift A'!O$140&gt;0,'Input Data Shift A'!O$140,'Shift A Calculation'!$D166)/3600</f>
        <v>0</v>
      </c>
      <c r="Q166" s="10">
        <f>'Input Data Shift A'!P35*IF('Input Data Shift A'!P$140&gt;0,'Input Data Shift A'!P$140,'Shift A Calculation'!$D166)/3600</f>
        <v>1.8075000000000001</v>
      </c>
      <c r="R166" s="10">
        <f>'Input Data Shift A'!Q35*IF('Input Data Shift A'!Q$140&gt;0,'Input Data Shift A'!Q$140,'Shift A Calculation'!$D166)/3600</f>
        <v>1.2615000000000001</v>
      </c>
      <c r="S166" s="10">
        <f>'Input Data Shift A'!R35*IF('Input Data Shift A'!R$140&gt;0,'Input Data Shift A'!R$140,'Shift A Calculation'!$D166)/3600</f>
        <v>0</v>
      </c>
      <c r="T166" s="10">
        <f>'Input Data Shift A'!S35*IF('Input Data Shift A'!S$140&gt;0,'Input Data Shift A'!S$140,'Shift A Calculation'!$D166)/3600</f>
        <v>3.15</v>
      </c>
      <c r="U166" s="10">
        <f>'Input Data Shift A'!T35*IF('Input Data Shift A'!T$140&gt;0,'Input Data Shift A'!T$140,'Shift A Calculation'!$D166)/3600</f>
        <v>1.0807500000000001</v>
      </c>
      <c r="V166" s="10">
        <f>'Input Data Shift A'!U35*IF('Input Data Shift A'!U$140&gt;0,'Input Data Shift A'!U$140,'Shift A Calculation'!$D166)/3600</f>
        <v>0.62700000000000011</v>
      </c>
      <c r="W166" s="10">
        <f>'Input Data Shift A'!V35*IF('Input Data Shift A'!V$140&gt;0,'Input Data Shift A'!V$140,'Shift A Calculation'!$D166)/3600</f>
        <v>0</v>
      </c>
      <c r="X166" s="10">
        <f>'Input Data Shift A'!W35*IF('Input Data Shift A'!W$140&gt;0,'Input Data Shift A'!W$140,'Shift A Calculation'!$D166)/3600</f>
        <v>0</v>
      </c>
      <c r="Y166" s="10">
        <f>'Input Data Shift A'!X35*IF('Input Data Shift A'!X$140&gt;0,'Input Data Shift A'!X$140,'Shift A Calculation'!$D166)/3600</f>
        <v>0</v>
      </c>
      <c r="Z166" s="10">
        <f>'Input Data Shift A'!Y35*IF('Input Data Shift A'!Y$140&gt;0,'Input Data Shift A'!Y$140,'Shift A Calculation'!$D166)/3600</f>
        <v>0</v>
      </c>
      <c r="AA166" s="10">
        <f>'Input Data Shift A'!Z35*IF('Input Data Shift A'!Z$140&gt;0,'Input Data Shift A'!Z$140,'Shift A Calculation'!$D166)/3600</f>
        <v>0</v>
      </c>
      <c r="AB166" s="10">
        <f>'Input Data Shift A'!AA35*IF('Input Data Shift A'!AA$140&gt;0,'Input Data Shift A'!AA$140,'Shift A Calculation'!$D166)/3600</f>
        <v>0</v>
      </c>
      <c r="AC166" s="10">
        <f>'Input Data Shift A'!AB35*IF('Input Data Shift A'!AB$140&gt;0,'Input Data Shift A'!AB$140,'Shift A Calculation'!$D166)/3600</f>
        <v>0</v>
      </c>
      <c r="AD166" s="10">
        <f>'Input Data Shift A'!AC35*IF('Input Data Shift A'!AC$140&gt;0,'Input Data Shift A'!AC$140,'Shift A Calculation'!$D166)/3600</f>
        <v>0</v>
      </c>
      <c r="AE166" s="10">
        <f>'Input Data Shift A'!AD35*IF('Input Data Shift A'!AD$140&gt;0,'Input Data Shift A'!AD$140,'Shift A Calculation'!$D166)/3600</f>
        <v>0</v>
      </c>
      <c r="AF166" s="10">
        <f>'Input Data Shift A'!AE35*IF('Input Data Shift A'!AE$140&gt;0,'Input Data Shift A'!AE$140,'Shift A Calculation'!$D166)/3600</f>
        <v>0</v>
      </c>
      <c r="AG166" s="10">
        <f>'Input Data Shift A'!AF35*IF('Input Data Shift A'!AF$140&gt;0,'Input Data Shift A'!AF$140,'Shift A Calculation'!$D166)/3600</f>
        <v>0</v>
      </c>
      <c r="AH166" s="10">
        <f>'Input Data Shift A'!AG35*IF('Input Data Shift A'!AG$140&gt;0,'Input Data Shift A'!AG$140,'Shift A Calculation'!$D166)/3600</f>
        <v>0</v>
      </c>
      <c r="AI166" s="10">
        <f>'Input Data Shift A'!AH35*IF('Input Data Shift A'!AH$140&gt;0,'Input Data Shift A'!AH$140,'Shift A Calculation'!$D166)/3600</f>
        <v>0</v>
      </c>
      <c r="AJ166" s="10">
        <f t="shared" si="9"/>
        <v>15.669750000000001</v>
      </c>
    </row>
    <row r="167" spans="2:36">
      <c r="B167" s="8">
        <v>30</v>
      </c>
      <c r="C167" s="9" t="str">
        <f t="shared" si="8"/>
        <v>AE262100-59506G</v>
      </c>
      <c r="D167" s="8">
        <f>+Kousu!F40</f>
        <v>2.7</v>
      </c>
      <c r="E167" s="10">
        <f>'Input Data Shift A'!D36*IF('Input Data Shift A'!D$140&gt;0,'Input Data Shift A'!D$140,'Shift A Calculation'!$D167)/3600</f>
        <v>0</v>
      </c>
      <c r="F167" s="10">
        <f>'Input Data Shift A'!E36*IF('Input Data Shift A'!E$140&gt;0,'Input Data Shift A'!E$140,'Shift A Calculation'!$D167)/3600</f>
        <v>0</v>
      </c>
      <c r="G167" s="10">
        <f>'Input Data Shift A'!F36*IF('Input Data Shift A'!F$140&gt;0,'Input Data Shift A'!F$140,'Shift A Calculation'!$D167)/3600</f>
        <v>1.8</v>
      </c>
      <c r="H167" s="10">
        <f>'Input Data Shift A'!G36*IF('Input Data Shift A'!G$140&gt;0,'Input Data Shift A'!G$140,'Shift A Calculation'!$D167)/3600</f>
        <v>0.45</v>
      </c>
      <c r="I167" s="10">
        <f>'Input Data Shift A'!H36*IF('Input Data Shift A'!H$140&gt;0,'Input Data Shift A'!H$140,'Shift A Calculation'!$D167)/3600</f>
        <v>0.45</v>
      </c>
      <c r="J167" s="10">
        <f>'Input Data Shift A'!I36*IF('Input Data Shift A'!I$140&gt;0,'Input Data Shift A'!I$140,'Shift A Calculation'!$D167)/3600</f>
        <v>1.35</v>
      </c>
      <c r="K167" s="10">
        <f>'Input Data Shift A'!J36*IF('Input Data Shift A'!J$140&gt;0,'Input Data Shift A'!J$140,'Shift A Calculation'!$D167)/3600</f>
        <v>0</v>
      </c>
      <c r="L167" s="10">
        <f>'Input Data Shift A'!K36*IF('Input Data Shift A'!K$140&gt;0,'Input Data Shift A'!K$140,'Shift A Calculation'!$D167)/3600</f>
        <v>0</v>
      </c>
      <c r="M167" s="10">
        <f>'Input Data Shift A'!L36*IF('Input Data Shift A'!L$140&gt;0,'Input Data Shift A'!L$140,'Shift A Calculation'!$D167)/3600</f>
        <v>0</v>
      </c>
      <c r="N167" s="10">
        <f>'Input Data Shift A'!M36*IF('Input Data Shift A'!M$140&gt;0,'Input Data Shift A'!M$140,'Shift A Calculation'!$D167)/3600</f>
        <v>0</v>
      </c>
      <c r="O167" s="10">
        <f>'Input Data Shift A'!N36*IF('Input Data Shift A'!N$140&gt;0,'Input Data Shift A'!N$140,'Shift A Calculation'!$D167)/3600</f>
        <v>0.9</v>
      </c>
      <c r="P167" s="10">
        <f>'Input Data Shift A'!O36*IF('Input Data Shift A'!O$140&gt;0,'Input Data Shift A'!O$140,'Shift A Calculation'!$D167)/3600</f>
        <v>0</v>
      </c>
      <c r="Q167" s="10">
        <f>'Input Data Shift A'!P36*IF('Input Data Shift A'!P$140&gt;0,'Input Data Shift A'!P$140,'Shift A Calculation'!$D167)/3600</f>
        <v>0.45</v>
      </c>
      <c r="R167" s="10">
        <f>'Input Data Shift A'!Q36*IF('Input Data Shift A'!Q$140&gt;0,'Input Data Shift A'!Q$140,'Shift A Calculation'!$D167)/3600</f>
        <v>0</v>
      </c>
      <c r="S167" s="10">
        <f>'Input Data Shift A'!R36*IF('Input Data Shift A'!R$140&gt;0,'Input Data Shift A'!R$140,'Shift A Calculation'!$D167)/3600</f>
        <v>0</v>
      </c>
      <c r="T167" s="10">
        <f>'Input Data Shift A'!S36*IF('Input Data Shift A'!S$140&gt;0,'Input Data Shift A'!S$140,'Shift A Calculation'!$D167)/3600</f>
        <v>0</v>
      </c>
      <c r="U167" s="10">
        <f>'Input Data Shift A'!T36*IF('Input Data Shift A'!T$140&gt;0,'Input Data Shift A'!T$140,'Shift A Calculation'!$D167)/3600</f>
        <v>0</v>
      </c>
      <c r="V167" s="10">
        <f>'Input Data Shift A'!U36*IF('Input Data Shift A'!U$140&gt;0,'Input Data Shift A'!U$140,'Shift A Calculation'!$D167)/3600</f>
        <v>0</v>
      </c>
      <c r="W167" s="10">
        <f>'Input Data Shift A'!V36*IF('Input Data Shift A'!V$140&gt;0,'Input Data Shift A'!V$140,'Shift A Calculation'!$D167)/3600</f>
        <v>0</v>
      </c>
      <c r="X167" s="10">
        <f>'Input Data Shift A'!W36*IF('Input Data Shift A'!W$140&gt;0,'Input Data Shift A'!W$140,'Shift A Calculation'!$D167)/3600</f>
        <v>0</v>
      </c>
      <c r="Y167" s="10">
        <f>'Input Data Shift A'!X36*IF('Input Data Shift A'!X$140&gt;0,'Input Data Shift A'!X$140,'Shift A Calculation'!$D167)/3600</f>
        <v>0</v>
      </c>
      <c r="Z167" s="10">
        <f>'Input Data Shift A'!Y36*IF('Input Data Shift A'!Y$140&gt;0,'Input Data Shift A'!Y$140,'Shift A Calculation'!$D167)/3600</f>
        <v>0</v>
      </c>
      <c r="AA167" s="10">
        <f>'Input Data Shift A'!Z36*IF('Input Data Shift A'!Z$140&gt;0,'Input Data Shift A'!Z$140,'Shift A Calculation'!$D167)/3600</f>
        <v>0</v>
      </c>
      <c r="AB167" s="10">
        <f>'Input Data Shift A'!AA36*IF('Input Data Shift A'!AA$140&gt;0,'Input Data Shift A'!AA$140,'Shift A Calculation'!$D167)/3600</f>
        <v>0</v>
      </c>
      <c r="AC167" s="10">
        <f>'Input Data Shift A'!AB36*IF('Input Data Shift A'!AB$140&gt;0,'Input Data Shift A'!AB$140,'Shift A Calculation'!$D167)/3600</f>
        <v>0</v>
      </c>
      <c r="AD167" s="10">
        <f>'Input Data Shift A'!AC36*IF('Input Data Shift A'!AC$140&gt;0,'Input Data Shift A'!AC$140,'Shift A Calculation'!$D167)/3600</f>
        <v>0</v>
      </c>
      <c r="AE167" s="10">
        <f>'Input Data Shift A'!AD36*IF('Input Data Shift A'!AD$140&gt;0,'Input Data Shift A'!AD$140,'Shift A Calculation'!$D167)/3600</f>
        <v>0</v>
      </c>
      <c r="AF167" s="10">
        <f>'Input Data Shift A'!AE36*IF('Input Data Shift A'!AE$140&gt;0,'Input Data Shift A'!AE$140,'Shift A Calculation'!$D167)/3600</f>
        <v>0</v>
      </c>
      <c r="AG167" s="10">
        <f>'Input Data Shift A'!AF36*IF('Input Data Shift A'!AF$140&gt;0,'Input Data Shift A'!AF$140,'Shift A Calculation'!$D167)/3600</f>
        <v>0</v>
      </c>
      <c r="AH167" s="10">
        <f>'Input Data Shift A'!AG36*IF('Input Data Shift A'!AG$140&gt;0,'Input Data Shift A'!AG$140,'Shift A Calculation'!$D167)/3600</f>
        <v>0</v>
      </c>
      <c r="AI167" s="10">
        <f>'Input Data Shift A'!AH36*IF('Input Data Shift A'!AH$140&gt;0,'Input Data Shift A'!AH$140,'Shift A Calculation'!$D167)/3600</f>
        <v>0</v>
      </c>
      <c r="AJ167" s="10">
        <f t="shared" si="9"/>
        <v>5.4000000000000012</v>
      </c>
    </row>
    <row r="168" spans="2:36">
      <c r="B168" s="8">
        <v>31</v>
      </c>
      <c r="C168" s="9" t="str">
        <f t="shared" si="8"/>
        <v>AE262100-59506W</v>
      </c>
      <c r="D168" s="8">
        <f>+Kousu!F41</f>
        <v>2.7</v>
      </c>
      <c r="E168" s="10">
        <f>'Input Data Shift A'!D37*IF('Input Data Shift A'!D$140&gt;0,'Input Data Shift A'!D$140,'Shift A Calculation'!$D168)/3600</f>
        <v>0</v>
      </c>
      <c r="F168" s="10">
        <f>'Input Data Shift A'!E37*IF('Input Data Shift A'!E$140&gt;0,'Input Data Shift A'!E$140,'Shift A Calculation'!$D168)/3600</f>
        <v>0</v>
      </c>
      <c r="G168" s="10">
        <f>'Input Data Shift A'!F37*IF('Input Data Shift A'!F$140&gt;0,'Input Data Shift A'!F$140,'Shift A Calculation'!$D168)/3600</f>
        <v>0.54</v>
      </c>
      <c r="H168" s="10">
        <f>'Input Data Shift A'!G37*IF('Input Data Shift A'!G$140&gt;0,'Input Data Shift A'!G$140,'Shift A Calculation'!$D168)/3600</f>
        <v>0.95100000000000007</v>
      </c>
      <c r="I168" s="10">
        <f>'Input Data Shift A'!H37*IF('Input Data Shift A'!H$140&gt;0,'Input Data Shift A'!H$140,'Shift A Calculation'!$D168)/3600</f>
        <v>1.08</v>
      </c>
      <c r="J168" s="10">
        <f>'Input Data Shift A'!I37*IF('Input Data Shift A'!I$140&gt;0,'Input Data Shift A'!I$140,'Shift A Calculation'!$D168)/3600</f>
        <v>0</v>
      </c>
      <c r="K168" s="10">
        <f>'Input Data Shift A'!J37*IF('Input Data Shift A'!J$140&gt;0,'Input Data Shift A'!J$140,'Shift A Calculation'!$D168)/3600</f>
        <v>0</v>
      </c>
      <c r="L168" s="10">
        <f>'Input Data Shift A'!K37*IF('Input Data Shift A'!K$140&gt;0,'Input Data Shift A'!K$140,'Shift A Calculation'!$D168)/3600</f>
        <v>0</v>
      </c>
      <c r="M168" s="10">
        <f>'Input Data Shift A'!L37*IF('Input Data Shift A'!L$140&gt;0,'Input Data Shift A'!L$140,'Shift A Calculation'!$D168)/3600</f>
        <v>0</v>
      </c>
      <c r="N168" s="10">
        <f>'Input Data Shift A'!M37*IF('Input Data Shift A'!M$140&gt;0,'Input Data Shift A'!M$140,'Shift A Calculation'!$D168)/3600</f>
        <v>0</v>
      </c>
      <c r="O168" s="10">
        <f>'Input Data Shift A'!N37*IF('Input Data Shift A'!N$140&gt;0,'Input Data Shift A'!N$140,'Shift A Calculation'!$D168)/3600</f>
        <v>0.10875</v>
      </c>
      <c r="P168" s="10">
        <f>'Input Data Shift A'!O37*IF('Input Data Shift A'!O$140&gt;0,'Input Data Shift A'!O$140,'Shift A Calculation'!$D168)/3600</f>
        <v>0</v>
      </c>
      <c r="Q168" s="10">
        <f>'Input Data Shift A'!P37*IF('Input Data Shift A'!P$140&gt;0,'Input Data Shift A'!P$140,'Shift A Calculation'!$D168)/3600</f>
        <v>1.08</v>
      </c>
      <c r="R168" s="10">
        <f>'Input Data Shift A'!Q37*IF('Input Data Shift A'!Q$140&gt;0,'Input Data Shift A'!Q$140,'Shift A Calculation'!$D168)/3600</f>
        <v>0</v>
      </c>
      <c r="S168" s="10">
        <f>'Input Data Shift A'!R37*IF('Input Data Shift A'!R$140&gt;0,'Input Data Shift A'!R$140,'Shift A Calculation'!$D168)/3600</f>
        <v>0</v>
      </c>
      <c r="T168" s="10">
        <f>'Input Data Shift A'!S37*IF('Input Data Shift A'!S$140&gt;0,'Input Data Shift A'!S$140,'Shift A Calculation'!$D168)/3600</f>
        <v>0</v>
      </c>
      <c r="U168" s="10">
        <f>'Input Data Shift A'!T37*IF('Input Data Shift A'!T$140&gt;0,'Input Data Shift A'!T$140,'Shift A Calculation'!$D168)/3600</f>
        <v>0</v>
      </c>
      <c r="V168" s="10">
        <f>'Input Data Shift A'!U37*IF('Input Data Shift A'!U$140&gt;0,'Input Data Shift A'!U$140,'Shift A Calculation'!$D168)/3600</f>
        <v>0</v>
      </c>
      <c r="W168" s="10">
        <f>'Input Data Shift A'!V37*IF('Input Data Shift A'!V$140&gt;0,'Input Data Shift A'!V$140,'Shift A Calculation'!$D168)/3600</f>
        <v>0</v>
      </c>
      <c r="X168" s="10">
        <f>'Input Data Shift A'!W37*IF('Input Data Shift A'!W$140&gt;0,'Input Data Shift A'!W$140,'Shift A Calculation'!$D168)/3600</f>
        <v>0</v>
      </c>
      <c r="Y168" s="10">
        <f>'Input Data Shift A'!X37*IF('Input Data Shift A'!X$140&gt;0,'Input Data Shift A'!X$140,'Shift A Calculation'!$D168)/3600</f>
        <v>0</v>
      </c>
      <c r="Z168" s="10">
        <f>'Input Data Shift A'!Y37*IF('Input Data Shift A'!Y$140&gt;0,'Input Data Shift A'!Y$140,'Shift A Calculation'!$D168)/3600</f>
        <v>0</v>
      </c>
      <c r="AA168" s="10">
        <f>'Input Data Shift A'!Z37*IF('Input Data Shift A'!Z$140&gt;0,'Input Data Shift A'!Z$140,'Shift A Calculation'!$D168)/3600</f>
        <v>0</v>
      </c>
      <c r="AB168" s="10">
        <f>'Input Data Shift A'!AA37*IF('Input Data Shift A'!AA$140&gt;0,'Input Data Shift A'!AA$140,'Shift A Calculation'!$D168)/3600</f>
        <v>0</v>
      </c>
      <c r="AC168" s="10">
        <f>'Input Data Shift A'!AB37*IF('Input Data Shift A'!AB$140&gt;0,'Input Data Shift A'!AB$140,'Shift A Calculation'!$D168)/3600</f>
        <v>0</v>
      </c>
      <c r="AD168" s="10">
        <f>'Input Data Shift A'!AC37*IF('Input Data Shift A'!AC$140&gt;0,'Input Data Shift A'!AC$140,'Shift A Calculation'!$D168)/3600</f>
        <v>0</v>
      </c>
      <c r="AE168" s="10">
        <f>'Input Data Shift A'!AD37*IF('Input Data Shift A'!AD$140&gt;0,'Input Data Shift A'!AD$140,'Shift A Calculation'!$D168)/3600</f>
        <v>0</v>
      </c>
      <c r="AF168" s="10">
        <f>'Input Data Shift A'!AE37*IF('Input Data Shift A'!AE$140&gt;0,'Input Data Shift A'!AE$140,'Shift A Calculation'!$D168)/3600</f>
        <v>0</v>
      </c>
      <c r="AG168" s="10">
        <f>'Input Data Shift A'!AF37*IF('Input Data Shift A'!AF$140&gt;0,'Input Data Shift A'!AF$140,'Shift A Calculation'!$D168)/3600</f>
        <v>0</v>
      </c>
      <c r="AH168" s="10">
        <f>'Input Data Shift A'!AG37*IF('Input Data Shift A'!AG$140&gt;0,'Input Data Shift A'!AG$140,'Shift A Calculation'!$D168)/3600</f>
        <v>0</v>
      </c>
      <c r="AI168" s="10">
        <f>'Input Data Shift A'!AH37*IF('Input Data Shift A'!AH$140&gt;0,'Input Data Shift A'!AH$140,'Shift A Calculation'!$D168)/3600</f>
        <v>0</v>
      </c>
      <c r="AJ168" s="10">
        <f t="shared" si="9"/>
        <v>3.7597500000000004</v>
      </c>
    </row>
    <row r="169" spans="2:36">
      <c r="B169" s="8">
        <v>32</v>
      </c>
      <c r="C169" s="9" t="str">
        <f t="shared" si="8"/>
        <v>AE262100-60400S</v>
      </c>
      <c r="D169" s="8">
        <f>+Kousu!F42</f>
        <v>2.7</v>
      </c>
      <c r="E169" s="10">
        <f>'Input Data Shift A'!D38*IF('Input Data Shift A'!D$140&gt;0,'Input Data Shift A'!D$140,'Shift A Calculation'!$D169)/3600</f>
        <v>0</v>
      </c>
      <c r="F169" s="10">
        <f>'Input Data Shift A'!E38*IF('Input Data Shift A'!E$140&gt;0,'Input Data Shift A'!E$140,'Shift A Calculation'!$D169)/3600</f>
        <v>0</v>
      </c>
      <c r="G169" s="10">
        <f>'Input Data Shift A'!F38*IF('Input Data Shift A'!F$140&gt;0,'Input Data Shift A'!F$140,'Shift A Calculation'!$D169)/3600</f>
        <v>0</v>
      </c>
      <c r="H169" s="10">
        <f>'Input Data Shift A'!G38*IF('Input Data Shift A'!G$140&gt;0,'Input Data Shift A'!G$140,'Shift A Calculation'!$D169)/3600</f>
        <v>0</v>
      </c>
      <c r="I169" s="10">
        <f>'Input Data Shift A'!H38*IF('Input Data Shift A'!H$140&gt;0,'Input Data Shift A'!H$140,'Shift A Calculation'!$D169)/3600</f>
        <v>0.126</v>
      </c>
      <c r="J169" s="10">
        <f>'Input Data Shift A'!I38*IF('Input Data Shift A'!I$140&gt;0,'Input Data Shift A'!I$140,'Shift A Calculation'!$D169)/3600</f>
        <v>0.30600000000000005</v>
      </c>
      <c r="K169" s="10">
        <f>'Input Data Shift A'!J38*IF('Input Data Shift A'!J$140&gt;0,'Input Data Shift A'!J$140,'Shift A Calculation'!$D169)/3600</f>
        <v>0.44925000000000004</v>
      </c>
      <c r="L169" s="10">
        <f>'Input Data Shift A'!K38*IF('Input Data Shift A'!K$140&gt;0,'Input Data Shift A'!K$140,'Shift A Calculation'!$D169)/3600</f>
        <v>0</v>
      </c>
      <c r="M169" s="10">
        <f>'Input Data Shift A'!L38*IF('Input Data Shift A'!L$140&gt;0,'Input Data Shift A'!L$140,'Shift A Calculation'!$D169)/3600</f>
        <v>0</v>
      </c>
      <c r="N169" s="10">
        <f>'Input Data Shift A'!M38*IF('Input Data Shift A'!M$140&gt;0,'Input Data Shift A'!M$140,'Shift A Calculation'!$D169)/3600</f>
        <v>0</v>
      </c>
      <c r="O169" s="10">
        <f>'Input Data Shift A'!N38*IF('Input Data Shift A'!N$140&gt;0,'Input Data Shift A'!N$140,'Shift A Calculation'!$D169)/3600</f>
        <v>0</v>
      </c>
      <c r="P169" s="10">
        <f>'Input Data Shift A'!O38*IF('Input Data Shift A'!O$140&gt;0,'Input Data Shift A'!O$140,'Shift A Calculation'!$D169)/3600</f>
        <v>0</v>
      </c>
      <c r="Q169" s="10">
        <f>'Input Data Shift A'!P38*IF('Input Data Shift A'!P$140&gt;0,'Input Data Shift A'!P$140,'Shift A Calculation'!$D169)/3600</f>
        <v>0</v>
      </c>
      <c r="R169" s="10">
        <f>'Input Data Shift A'!Q38*IF('Input Data Shift A'!Q$140&gt;0,'Input Data Shift A'!Q$140,'Shift A Calculation'!$D169)/3600</f>
        <v>0</v>
      </c>
      <c r="S169" s="10">
        <f>'Input Data Shift A'!R38*IF('Input Data Shift A'!R$140&gt;0,'Input Data Shift A'!R$140,'Shift A Calculation'!$D169)/3600</f>
        <v>0</v>
      </c>
      <c r="T169" s="10">
        <f>'Input Data Shift A'!S38*IF('Input Data Shift A'!S$140&gt;0,'Input Data Shift A'!S$140,'Shift A Calculation'!$D169)/3600</f>
        <v>0</v>
      </c>
      <c r="U169" s="10">
        <f>'Input Data Shift A'!T38*IF('Input Data Shift A'!T$140&gt;0,'Input Data Shift A'!T$140,'Shift A Calculation'!$D169)/3600</f>
        <v>0</v>
      </c>
      <c r="V169" s="10">
        <f>'Input Data Shift A'!U38*IF('Input Data Shift A'!U$140&gt;0,'Input Data Shift A'!U$140,'Shift A Calculation'!$D169)/3600</f>
        <v>0</v>
      </c>
      <c r="W169" s="10">
        <f>'Input Data Shift A'!V38*IF('Input Data Shift A'!V$140&gt;0,'Input Data Shift A'!V$140,'Shift A Calculation'!$D169)/3600</f>
        <v>0</v>
      </c>
      <c r="X169" s="10">
        <f>'Input Data Shift A'!W38*IF('Input Data Shift A'!W$140&gt;0,'Input Data Shift A'!W$140,'Shift A Calculation'!$D169)/3600</f>
        <v>0</v>
      </c>
      <c r="Y169" s="10">
        <f>'Input Data Shift A'!X38*IF('Input Data Shift A'!X$140&gt;0,'Input Data Shift A'!X$140,'Shift A Calculation'!$D169)/3600</f>
        <v>0</v>
      </c>
      <c r="Z169" s="10">
        <f>'Input Data Shift A'!Y38*IF('Input Data Shift A'!Y$140&gt;0,'Input Data Shift A'!Y$140,'Shift A Calculation'!$D169)/3600</f>
        <v>0</v>
      </c>
      <c r="AA169" s="10">
        <f>'Input Data Shift A'!Z38*IF('Input Data Shift A'!Z$140&gt;0,'Input Data Shift A'!Z$140,'Shift A Calculation'!$D169)/3600</f>
        <v>0</v>
      </c>
      <c r="AB169" s="10">
        <f>'Input Data Shift A'!AA38*IF('Input Data Shift A'!AA$140&gt;0,'Input Data Shift A'!AA$140,'Shift A Calculation'!$D169)/3600</f>
        <v>0</v>
      </c>
      <c r="AC169" s="10">
        <f>'Input Data Shift A'!AB38*IF('Input Data Shift A'!AB$140&gt;0,'Input Data Shift A'!AB$140,'Shift A Calculation'!$D169)/3600</f>
        <v>0</v>
      </c>
      <c r="AD169" s="10">
        <f>'Input Data Shift A'!AC38*IF('Input Data Shift A'!AC$140&gt;0,'Input Data Shift A'!AC$140,'Shift A Calculation'!$D169)/3600</f>
        <v>0</v>
      </c>
      <c r="AE169" s="10">
        <f>'Input Data Shift A'!AD38*IF('Input Data Shift A'!AD$140&gt;0,'Input Data Shift A'!AD$140,'Shift A Calculation'!$D169)/3600</f>
        <v>0</v>
      </c>
      <c r="AF169" s="10">
        <f>'Input Data Shift A'!AE38*IF('Input Data Shift A'!AE$140&gt;0,'Input Data Shift A'!AE$140,'Shift A Calculation'!$D169)/3600</f>
        <v>0</v>
      </c>
      <c r="AG169" s="10">
        <f>'Input Data Shift A'!AF38*IF('Input Data Shift A'!AF$140&gt;0,'Input Data Shift A'!AF$140,'Shift A Calculation'!$D169)/3600</f>
        <v>0</v>
      </c>
      <c r="AH169" s="10">
        <f>'Input Data Shift A'!AG38*IF('Input Data Shift A'!AG$140&gt;0,'Input Data Shift A'!AG$140,'Shift A Calculation'!$D169)/3600</f>
        <v>0</v>
      </c>
      <c r="AI169" s="10">
        <f>'Input Data Shift A'!AH38*IF('Input Data Shift A'!AH$140&gt;0,'Input Data Shift A'!AH$140,'Shift A Calculation'!$D169)/3600</f>
        <v>0</v>
      </c>
      <c r="AJ169" s="10">
        <f t="shared" si="9"/>
        <v>0.88125000000000009</v>
      </c>
    </row>
    <row r="170" spans="2:36">
      <c r="B170" s="8">
        <v>33</v>
      </c>
      <c r="C170" s="9" t="str">
        <f t="shared" si="8"/>
        <v>AE262100-60406G</v>
      </c>
      <c r="D170" s="8">
        <f>+Kousu!F43</f>
        <v>2.7</v>
      </c>
      <c r="E170" s="10">
        <f>'Input Data Shift A'!D39*IF('Input Data Shift A'!D$140&gt;0,'Input Data Shift A'!D$140,'Shift A Calculation'!$D170)/3600</f>
        <v>0</v>
      </c>
      <c r="F170" s="10">
        <f>'Input Data Shift A'!E39*IF('Input Data Shift A'!E$140&gt;0,'Input Data Shift A'!E$140,'Shift A Calculation'!$D170)/3600</f>
        <v>0</v>
      </c>
      <c r="G170" s="10">
        <f>'Input Data Shift A'!F39*IF('Input Data Shift A'!F$140&gt;0,'Input Data Shift A'!F$140,'Shift A Calculation'!$D170)/3600</f>
        <v>0</v>
      </c>
      <c r="H170" s="10">
        <f>'Input Data Shift A'!G39*IF('Input Data Shift A'!G$140&gt;0,'Input Data Shift A'!G$140,'Shift A Calculation'!$D170)/3600</f>
        <v>0</v>
      </c>
      <c r="I170" s="10">
        <f>'Input Data Shift A'!H39*IF('Input Data Shift A'!H$140&gt;0,'Input Data Shift A'!H$140,'Shift A Calculation'!$D170)/3600</f>
        <v>0</v>
      </c>
      <c r="J170" s="10">
        <f>'Input Data Shift A'!I39*IF('Input Data Shift A'!I$140&gt;0,'Input Data Shift A'!I$140,'Shift A Calculation'!$D170)/3600</f>
        <v>0</v>
      </c>
      <c r="K170" s="10">
        <f>'Input Data Shift A'!J39*IF('Input Data Shift A'!J$140&gt;0,'Input Data Shift A'!J$140,'Shift A Calculation'!$D170)/3600</f>
        <v>0</v>
      </c>
      <c r="L170" s="10">
        <f>'Input Data Shift A'!K39*IF('Input Data Shift A'!K$140&gt;0,'Input Data Shift A'!K$140,'Shift A Calculation'!$D170)/3600</f>
        <v>0</v>
      </c>
      <c r="M170" s="10">
        <f>'Input Data Shift A'!L39*IF('Input Data Shift A'!L$140&gt;0,'Input Data Shift A'!L$140,'Shift A Calculation'!$D170)/3600</f>
        <v>0</v>
      </c>
      <c r="N170" s="10">
        <f>'Input Data Shift A'!M39*IF('Input Data Shift A'!M$140&gt;0,'Input Data Shift A'!M$140,'Shift A Calculation'!$D170)/3600</f>
        <v>0</v>
      </c>
      <c r="O170" s="10">
        <f>'Input Data Shift A'!N39*IF('Input Data Shift A'!N$140&gt;0,'Input Data Shift A'!N$140,'Shift A Calculation'!$D170)/3600</f>
        <v>0</v>
      </c>
      <c r="P170" s="10">
        <f>'Input Data Shift A'!O39*IF('Input Data Shift A'!O$140&gt;0,'Input Data Shift A'!O$140,'Shift A Calculation'!$D170)/3600</f>
        <v>0</v>
      </c>
      <c r="Q170" s="10">
        <f>'Input Data Shift A'!P39*IF('Input Data Shift A'!P$140&gt;0,'Input Data Shift A'!P$140,'Shift A Calculation'!$D170)/3600</f>
        <v>0</v>
      </c>
      <c r="R170" s="10">
        <f>'Input Data Shift A'!Q39*IF('Input Data Shift A'!Q$140&gt;0,'Input Data Shift A'!Q$140,'Shift A Calculation'!$D170)/3600</f>
        <v>0</v>
      </c>
      <c r="S170" s="10">
        <f>'Input Data Shift A'!R39*IF('Input Data Shift A'!R$140&gt;0,'Input Data Shift A'!R$140,'Shift A Calculation'!$D170)/3600</f>
        <v>0</v>
      </c>
      <c r="T170" s="10">
        <f>'Input Data Shift A'!S39*IF('Input Data Shift A'!S$140&gt;0,'Input Data Shift A'!S$140,'Shift A Calculation'!$D170)/3600</f>
        <v>0</v>
      </c>
      <c r="U170" s="10">
        <f>'Input Data Shift A'!T39*IF('Input Data Shift A'!T$140&gt;0,'Input Data Shift A'!T$140,'Shift A Calculation'!$D170)/3600</f>
        <v>0</v>
      </c>
      <c r="V170" s="10">
        <f>'Input Data Shift A'!U39*IF('Input Data Shift A'!U$140&gt;0,'Input Data Shift A'!U$140,'Shift A Calculation'!$D170)/3600</f>
        <v>0</v>
      </c>
      <c r="W170" s="10">
        <f>'Input Data Shift A'!V39*IF('Input Data Shift A'!V$140&gt;0,'Input Data Shift A'!V$140,'Shift A Calculation'!$D170)/3600</f>
        <v>0</v>
      </c>
      <c r="X170" s="10">
        <f>'Input Data Shift A'!W39*IF('Input Data Shift A'!W$140&gt;0,'Input Data Shift A'!W$140,'Shift A Calculation'!$D170)/3600</f>
        <v>0</v>
      </c>
      <c r="Y170" s="10">
        <f>'Input Data Shift A'!X39*IF('Input Data Shift A'!X$140&gt;0,'Input Data Shift A'!X$140,'Shift A Calculation'!$D170)/3600</f>
        <v>0</v>
      </c>
      <c r="Z170" s="10">
        <f>'Input Data Shift A'!Y39*IF('Input Data Shift A'!Y$140&gt;0,'Input Data Shift A'!Y$140,'Shift A Calculation'!$D170)/3600</f>
        <v>0</v>
      </c>
      <c r="AA170" s="10">
        <f>'Input Data Shift A'!Z39*IF('Input Data Shift A'!Z$140&gt;0,'Input Data Shift A'!Z$140,'Shift A Calculation'!$D170)/3600</f>
        <v>0</v>
      </c>
      <c r="AB170" s="10">
        <f>'Input Data Shift A'!AA39*IF('Input Data Shift A'!AA$140&gt;0,'Input Data Shift A'!AA$140,'Shift A Calculation'!$D170)/3600</f>
        <v>0</v>
      </c>
      <c r="AC170" s="10">
        <f>'Input Data Shift A'!AB39*IF('Input Data Shift A'!AB$140&gt;0,'Input Data Shift A'!AB$140,'Shift A Calculation'!$D170)/3600</f>
        <v>0</v>
      </c>
      <c r="AD170" s="10">
        <f>'Input Data Shift A'!AC39*IF('Input Data Shift A'!AC$140&gt;0,'Input Data Shift A'!AC$140,'Shift A Calculation'!$D170)/3600</f>
        <v>0</v>
      </c>
      <c r="AE170" s="10">
        <f>'Input Data Shift A'!AD39*IF('Input Data Shift A'!AD$140&gt;0,'Input Data Shift A'!AD$140,'Shift A Calculation'!$D170)/3600</f>
        <v>0</v>
      </c>
      <c r="AF170" s="10">
        <f>'Input Data Shift A'!AE39*IF('Input Data Shift A'!AE$140&gt;0,'Input Data Shift A'!AE$140,'Shift A Calculation'!$D170)/3600</f>
        <v>0</v>
      </c>
      <c r="AG170" s="10">
        <f>'Input Data Shift A'!AF39*IF('Input Data Shift A'!AF$140&gt;0,'Input Data Shift A'!AF$140,'Shift A Calculation'!$D170)/3600</f>
        <v>0</v>
      </c>
      <c r="AH170" s="10">
        <f>'Input Data Shift A'!AG39*IF('Input Data Shift A'!AG$140&gt;0,'Input Data Shift A'!AG$140,'Shift A Calculation'!$D170)/3600</f>
        <v>0</v>
      </c>
      <c r="AI170" s="10">
        <f>'Input Data Shift A'!AH39*IF('Input Data Shift A'!AH$140&gt;0,'Input Data Shift A'!AH$140,'Shift A Calculation'!$D170)/3600</f>
        <v>0</v>
      </c>
      <c r="AJ170" s="10">
        <f t="shared" si="9"/>
        <v>0</v>
      </c>
    </row>
    <row r="171" spans="2:36">
      <c r="B171" s="8">
        <v>34</v>
      </c>
      <c r="C171" s="9" t="str">
        <f t="shared" si="8"/>
        <v>AE262100-60406M</v>
      </c>
      <c r="D171" s="8">
        <f>+Kousu!F44</f>
        <v>2.7</v>
      </c>
      <c r="E171" s="10">
        <f>'Input Data Shift A'!D40*IF('Input Data Shift A'!D$140&gt;0,'Input Data Shift A'!D$140,'Shift A Calculation'!$D171)/3600</f>
        <v>0</v>
      </c>
      <c r="F171" s="10">
        <f>'Input Data Shift A'!E40*IF('Input Data Shift A'!E$140&gt;0,'Input Data Shift A'!E$140,'Shift A Calculation'!$D171)/3600</f>
        <v>0</v>
      </c>
      <c r="G171" s="10">
        <f>'Input Data Shift A'!F40*IF('Input Data Shift A'!F$140&gt;0,'Input Data Shift A'!F$140,'Shift A Calculation'!$D171)/3600</f>
        <v>0</v>
      </c>
      <c r="H171" s="10">
        <f>'Input Data Shift A'!G40*IF('Input Data Shift A'!G$140&gt;0,'Input Data Shift A'!G$140,'Shift A Calculation'!$D171)/3600</f>
        <v>0</v>
      </c>
      <c r="I171" s="10">
        <f>'Input Data Shift A'!H40*IF('Input Data Shift A'!H$140&gt;0,'Input Data Shift A'!H$140,'Shift A Calculation'!$D171)/3600</f>
        <v>0</v>
      </c>
      <c r="J171" s="10">
        <f>'Input Data Shift A'!I40*IF('Input Data Shift A'!I$140&gt;0,'Input Data Shift A'!I$140,'Shift A Calculation'!$D171)/3600</f>
        <v>0</v>
      </c>
      <c r="K171" s="10">
        <f>'Input Data Shift A'!J40*IF('Input Data Shift A'!J$140&gt;0,'Input Data Shift A'!J$140,'Shift A Calculation'!$D171)/3600</f>
        <v>0</v>
      </c>
      <c r="L171" s="10">
        <f>'Input Data Shift A'!K40*IF('Input Data Shift A'!K$140&gt;0,'Input Data Shift A'!K$140,'Shift A Calculation'!$D171)/3600</f>
        <v>0</v>
      </c>
      <c r="M171" s="10">
        <f>'Input Data Shift A'!L40*IF('Input Data Shift A'!L$140&gt;0,'Input Data Shift A'!L$140,'Shift A Calculation'!$D171)/3600</f>
        <v>0</v>
      </c>
      <c r="N171" s="10">
        <f>'Input Data Shift A'!M40*IF('Input Data Shift A'!M$140&gt;0,'Input Data Shift A'!M$140,'Shift A Calculation'!$D171)/3600</f>
        <v>0</v>
      </c>
      <c r="O171" s="10">
        <f>'Input Data Shift A'!N40*IF('Input Data Shift A'!N$140&gt;0,'Input Data Shift A'!N$140,'Shift A Calculation'!$D171)/3600</f>
        <v>0</v>
      </c>
      <c r="P171" s="10">
        <f>'Input Data Shift A'!O40*IF('Input Data Shift A'!O$140&gt;0,'Input Data Shift A'!O$140,'Shift A Calculation'!$D171)/3600</f>
        <v>0</v>
      </c>
      <c r="Q171" s="10">
        <f>'Input Data Shift A'!P40*IF('Input Data Shift A'!P$140&gt;0,'Input Data Shift A'!P$140,'Shift A Calculation'!$D171)/3600</f>
        <v>0</v>
      </c>
      <c r="R171" s="10">
        <f>'Input Data Shift A'!Q40*IF('Input Data Shift A'!Q$140&gt;0,'Input Data Shift A'!Q$140,'Shift A Calculation'!$D171)/3600</f>
        <v>0</v>
      </c>
      <c r="S171" s="10">
        <f>'Input Data Shift A'!R40*IF('Input Data Shift A'!R$140&gt;0,'Input Data Shift A'!R$140,'Shift A Calculation'!$D171)/3600</f>
        <v>0</v>
      </c>
      <c r="T171" s="10">
        <f>'Input Data Shift A'!S40*IF('Input Data Shift A'!S$140&gt;0,'Input Data Shift A'!S$140,'Shift A Calculation'!$D171)/3600</f>
        <v>0</v>
      </c>
      <c r="U171" s="10">
        <f>'Input Data Shift A'!T40*IF('Input Data Shift A'!T$140&gt;0,'Input Data Shift A'!T$140,'Shift A Calculation'!$D171)/3600</f>
        <v>0</v>
      </c>
      <c r="V171" s="10">
        <f>'Input Data Shift A'!U40*IF('Input Data Shift A'!U$140&gt;0,'Input Data Shift A'!U$140,'Shift A Calculation'!$D171)/3600</f>
        <v>0</v>
      </c>
      <c r="W171" s="10">
        <f>'Input Data Shift A'!V40*IF('Input Data Shift A'!V$140&gt;0,'Input Data Shift A'!V$140,'Shift A Calculation'!$D171)/3600</f>
        <v>0</v>
      </c>
      <c r="X171" s="10">
        <f>'Input Data Shift A'!W40*IF('Input Data Shift A'!W$140&gt;0,'Input Data Shift A'!W$140,'Shift A Calculation'!$D171)/3600</f>
        <v>0</v>
      </c>
      <c r="Y171" s="10">
        <f>'Input Data Shift A'!X40*IF('Input Data Shift A'!X$140&gt;0,'Input Data Shift A'!X$140,'Shift A Calculation'!$D171)/3600</f>
        <v>0</v>
      </c>
      <c r="Z171" s="10">
        <f>'Input Data Shift A'!Y40*IF('Input Data Shift A'!Y$140&gt;0,'Input Data Shift A'!Y$140,'Shift A Calculation'!$D171)/3600</f>
        <v>0</v>
      </c>
      <c r="AA171" s="10">
        <f>'Input Data Shift A'!Z40*IF('Input Data Shift A'!Z$140&gt;0,'Input Data Shift A'!Z$140,'Shift A Calculation'!$D171)/3600</f>
        <v>0</v>
      </c>
      <c r="AB171" s="10">
        <f>'Input Data Shift A'!AA40*IF('Input Data Shift A'!AA$140&gt;0,'Input Data Shift A'!AA$140,'Shift A Calculation'!$D171)/3600</f>
        <v>0</v>
      </c>
      <c r="AC171" s="10">
        <f>'Input Data Shift A'!AB40*IF('Input Data Shift A'!AB$140&gt;0,'Input Data Shift A'!AB$140,'Shift A Calculation'!$D171)/3600</f>
        <v>0</v>
      </c>
      <c r="AD171" s="10">
        <f>'Input Data Shift A'!AC40*IF('Input Data Shift A'!AC$140&gt;0,'Input Data Shift A'!AC$140,'Shift A Calculation'!$D171)/3600</f>
        <v>0</v>
      </c>
      <c r="AE171" s="10">
        <f>'Input Data Shift A'!AD40*IF('Input Data Shift A'!AD$140&gt;0,'Input Data Shift A'!AD$140,'Shift A Calculation'!$D171)/3600</f>
        <v>0</v>
      </c>
      <c r="AF171" s="10">
        <f>'Input Data Shift A'!AE40*IF('Input Data Shift A'!AE$140&gt;0,'Input Data Shift A'!AE$140,'Shift A Calculation'!$D171)/3600</f>
        <v>0</v>
      </c>
      <c r="AG171" s="10">
        <f>'Input Data Shift A'!AF40*IF('Input Data Shift A'!AF$140&gt;0,'Input Data Shift A'!AF$140,'Shift A Calculation'!$D171)/3600</f>
        <v>0</v>
      </c>
      <c r="AH171" s="10">
        <f>'Input Data Shift A'!AG40*IF('Input Data Shift A'!AG$140&gt;0,'Input Data Shift A'!AG$140,'Shift A Calculation'!$D171)/3600</f>
        <v>0</v>
      </c>
      <c r="AI171" s="10">
        <f>'Input Data Shift A'!AH40*IF('Input Data Shift A'!AH$140&gt;0,'Input Data Shift A'!AH$140,'Shift A Calculation'!$D171)/3600</f>
        <v>0</v>
      </c>
      <c r="AJ171" s="10">
        <f t="shared" si="9"/>
        <v>0</v>
      </c>
    </row>
    <row r="172" spans="2:36">
      <c r="B172" s="8">
        <v>35</v>
      </c>
      <c r="C172" s="9" t="str">
        <f t="shared" si="8"/>
        <v>AE262100-60500G</v>
      </c>
      <c r="D172" s="8">
        <f>+Kousu!F45</f>
        <v>2.7</v>
      </c>
      <c r="E172" s="10">
        <f>'Input Data Shift A'!D41*IF('Input Data Shift A'!D$140&gt;0,'Input Data Shift A'!D$140,'Shift A Calculation'!$D172)/3600</f>
        <v>0</v>
      </c>
      <c r="F172" s="10">
        <f>'Input Data Shift A'!E41*IF('Input Data Shift A'!E$140&gt;0,'Input Data Shift A'!E$140,'Shift A Calculation'!$D172)/3600</f>
        <v>0</v>
      </c>
      <c r="G172" s="10">
        <f>'Input Data Shift A'!F41*IF('Input Data Shift A'!F$140&gt;0,'Input Data Shift A'!F$140,'Shift A Calculation'!$D172)/3600</f>
        <v>0</v>
      </c>
      <c r="H172" s="10">
        <f>'Input Data Shift A'!G41*IF('Input Data Shift A'!G$140&gt;0,'Input Data Shift A'!G$140,'Shift A Calculation'!$D172)/3600</f>
        <v>0</v>
      </c>
      <c r="I172" s="10">
        <f>'Input Data Shift A'!H41*IF('Input Data Shift A'!H$140&gt;0,'Input Data Shift A'!H$140,'Shift A Calculation'!$D172)/3600</f>
        <v>0</v>
      </c>
      <c r="J172" s="10">
        <f>'Input Data Shift A'!I41*IF('Input Data Shift A'!I$140&gt;0,'Input Data Shift A'!I$140,'Shift A Calculation'!$D172)/3600</f>
        <v>0</v>
      </c>
      <c r="K172" s="10">
        <f>'Input Data Shift A'!J41*IF('Input Data Shift A'!J$140&gt;0,'Input Data Shift A'!J$140,'Shift A Calculation'!$D172)/3600</f>
        <v>0</v>
      </c>
      <c r="L172" s="10">
        <f>'Input Data Shift A'!K41*IF('Input Data Shift A'!K$140&gt;0,'Input Data Shift A'!K$140,'Shift A Calculation'!$D172)/3600</f>
        <v>0</v>
      </c>
      <c r="M172" s="10">
        <f>'Input Data Shift A'!L41*IF('Input Data Shift A'!L$140&gt;0,'Input Data Shift A'!L$140,'Shift A Calculation'!$D172)/3600</f>
        <v>0</v>
      </c>
      <c r="N172" s="10">
        <f>'Input Data Shift A'!M41*IF('Input Data Shift A'!M$140&gt;0,'Input Data Shift A'!M$140,'Shift A Calculation'!$D172)/3600</f>
        <v>0</v>
      </c>
      <c r="O172" s="10">
        <f>'Input Data Shift A'!N41*IF('Input Data Shift A'!N$140&gt;0,'Input Data Shift A'!N$140,'Shift A Calculation'!$D172)/3600</f>
        <v>0</v>
      </c>
      <c r="P172" s="10">
        <f>'Input Data Shift A'!O41*IF('Input Data Shift A'!O$140&gt;0,'Input Data Shift A'!O$140,'Shift A Calculation'!$D172)/3600</f>
        <v>0</v>
      </c>
      <c r="Q172" s="10">
        <f>'Input Data Shift A'!P41*IF('Input Data Shift A'!P$140&gt;0,'Input Data Shift A'!P$140,'Shift A Calculation'!$D172)/3600</f>
        <v>0</v>
      </c>
      <c r="R172" s="10">
        <f>'Input Data Shift A'!Q41*IF('Input Data Shift A'!Q$140&gt;0,'Input Data Shift A'!Q$140,'Shift A Calculation'!$D172)/3600</f>
        <v>0</v>
      </c>
      <c r="S172" s="10">
        <f>'Input Data Shift A'!R41*IF('Input Data Shift A'!R$140&gt;0,'Input Data Shift A'!R$140,'Shift A Calculation'!$D172)/3600</f>
        <v>0</v>
      </c>
      <c r="T172" s="10">
        <f>'Input Data Shift A'!S41*IF('Input Data Shift A'!S$140&gt;0,'Input Data Shift A'!S$140,'Shift A Calculation'!$D172)/3600</f>
        <v>0</v>
      </c>
      <c r="U172" s="10">
        <f>'Input Data Shift A'!T41*IF('Input Data Shift A'!T$140&gt;0,'Input Data Shift A'!T$140,'Shift A Calculation'!$D172)/3600</f>
        <v>0</v>
      </c>
      <c r="V172" s="10">
        <f>'Input Data Shift A'!U41*IF('Input Data Shift A'!U$140&gt;0,'Input Data Shift A'!U$140,'Shift A Calculation'!$D172)/3600</f>
        <v>0</v>
      </c>
      <c r="W172" s="10">
        <f>'Input Data Shift A'!V41*IF('Input Data Shift A'!V$140&gt;0,'Input Data Shift A'!V$140,'Shift A Calculation'!$D172)/3600</f>
        <v>0</v>
      </c>
      <c r="X172" s="10">
        <f>'Input Data Shift A'!W41*IF('Input Data Shift A'!W$140&gt;0,'Input Data Shift A'!W$140,'Shift A Calculation'!$D172)/3600</f>
        <v>0</v>
      </c>
      <c r="Y172" s="10">
        <f>'Input Data Shift A'!X41*IF('Input Data Shift A'!X$140&gt;0,'Input Data Shift A'!X$140,'Shift A Calculation'!$D172)/3600</f>
        <v>0</v>
      </c>
      <c r="Z172" s="10">
        <f>'Input Data Shift A'!Y41*IF('Input Data Shift A'!Y$140&gt;0,'Input Data Shift A'!Y$140,'Shift A Calculation'!$D172)/3600</f>
        <v>0</v>
      </c>
      <c r="AA172" s="10">
        <f>'Input Data Shift A'!Z41*IF('Input Data Shift A'!Z$140&gt;0,'Input Data Shift A'!Z$140,'Shift A Calculation'!$D172)/3600</f>
        <v>0</v>
      </c>
      <c r="AB172" s="10">
        <f>'Input Data Shift A'!AA41*IF('Input Data Shift A'!AA$140&gt;0,'Input Data Shift A'!AA$140,'Shift A Calculation'!$D172)/3600</f>
        <v>0</v>
      </c>
      <c r="AC172" s="10">
        <f>'Input Data Shift A'!AB41*IF('Input Data Shift A'!AB$140&gt;0,'Input Data Shift A'!AB$140,'Shift A Calculation'!$D172)/3600</f>
        <v>0</v>
      </c>
      <c r="AD172" s="10">
        <f>'Input Data Shift A'!AC41*IF('Input Data Shift A'!AC$140&gt;0,'Input Data Shift A'!AC$140,'Shift A Calculation'!$D172)/3600</f>
        <v>0</v>
      </c>
      <c r="AE172" s="10">
        <f>'Input Data Shift A'!AD41*IF('Input Data Shift A'!AD$140&gt;0,'Input Data Shift A'!AD$140,'Shift A Calculation'!$D172)/3600</f>
        <v>0</v>
      </c>
      <c r="AF172" s="10">
        <f>'Input Data Shift A'!AE41*IF('Input Data Shift A'!AE$140&gt;0,'Input Data Shift A'!AE$140,'Shift A Calculation'!$D172)/3600</f>
        <v>0</v>
      </c>
      <c r="AG172" s="10">
        <f>'Input Data Shift A'!AF41*IF('Input Data Shift A'!AF$140&gt;0,'Input Data Shift A'!AF$140,'Shift A Calculation'!$D172)/3600</f>
        <v>0</v>
      </c>
      <c r="AH172" s="10">
        <f>'Input Data Shift A'!AG41*IF('Input Data Shift A'!AG$140&gt;0,'Input Data Shift A'!AG$140,'Shift A Calculation'!$D172)/3600</f>
        <v>0</v>
      </c>
      <c r="AI172" s="10">
        <f>'Input Data Shift A'!AH41*IF('Input Data Shift A'!AH$140&gt;0,'Input Data Shift A'!AH$140,'Shift A Calculation'!$D172)/3600</f>
        <v>0</v>
      </c>
      <c r="AJ172" s="10">
        <f t="shared" si="9"/>
        <v>0</v>
      </c>
    </row>
    <row r="173" spans="2:36">
      <c r="B173" s="8">
        <v>36</v>
      </c>
      <c r="C173" s="9" t="str">
        <f t="shared" si="8"/>
        <v>AE262100-60500S</v>
      </c>
      <c r="D173" s="8">
        <f>+Kousu!F46</f>
        <v>2.7</v>
      </c>
      <c r="E173" s="10">
        <f>'Input Data Shift A'!D42*IF('Input Data Shift A'!D$140&gt;0,'Input Data Shift A'!D$140,'Shift A Calculation'!$D173)/3600</f>
        <v>0.73499999999999999</v>
      </c>
      <c r="F173" s="10">
        <f>'Input Data Shift A'!E42*IF('Input Data Shift A'!E$140&gt;0,'Input Data Shift A'!E$140,'Shift A Calculation'!$D173)/3600</f>
        <v>0</v>
      </c>
      <c r="G173" s="10">
        <f>'Input Data Shift A'!F42*IF('Input Data Shift A'!F$140&gt;0,'Input Data Shift A'!F$140,'Shift A Calculation'!$D173)/3600</f>
        <v>0</v>
      </c>
      <c r="H173" s="10">
        <f>'Input Data Shift A'!G42*IF('Input Data Shift A'!G$140&gt;0,'Input Data Shift A'!G$140,'Shift A Calculation'!$D173)/3600</f>
        <v>0</v>
      </c>
      <c r="I173" s="10">
        <f>'Input Data Shift A'!H42*IF('Input Data Shift A'!H$140&gt;0,'Input Data Shift A'!H$140,'Shift A Calculation'!$D173)/3600</f>
        <v>0.14925000000000002</v>
      </c>
      <c r="J173" s="10">
        <f>'Input Data Shift A'!I42*IF('Input Data Shift A'!I$140&gt;0,'Input Data Shift A'!I$140,'Shift A Calculation'!$D173)/3600</f>
        <v>0</v>
      </c>
      <c r="K173" s="10">
        <f>'Input Data Shift A'!J42*IF('Input Data Shift A'!J$140&gt;0,'Input Data Shift A'!J$140,'Shift A Calculation'!$D173)/3600</f>
        <v>0.54225000000000001</v>
      </c>
      <c r="L173" s="10">
        <f>'Input Data Shift A'!K42*IF('Input Data Shift A'!K$140&gt;0,'Input Data Shift A'!K$140,'Shift A Calculation'!$D173)/3600</f>
        <v>0</v>
      </c>
      <c r="M173" s="10">
        <f>'Input Data Shift A'!L42*IF('Input Data Shift A'!L$140&gt;0,'Input Data Shift A'!L$140,'Shift A Calculation'!$D173)/3600</f>
        <v>0</v>
      </c>
      <c r="N173" s="10">
        <f>'Input Data Shift A'!M42*IF('Input Data Shift A'!M$140&gt;0,'Input Data Shift A'!M$140,'Shift A Calculation'!$D173)/3600</f>
        <v>0</v>
      </c>
      <c r="O173" s="10">
        <f>'Input Data Shift A'!N42*IF('Input Data Shift A'!N$140&gt;0,'Input Data Shift A'!N$140,'Shift A Calculation'!$D173)/3600</f>
        <v>0</v>
      </c>
      <c r="P173" s="10">
        <f>'Input Data Shift A'!O42*IF('Input Data Shift A'!O$140&gt;0,'Input Data Shift A'!O$140,'Shift A Calculation'!$D173)/3600</f>
        <v>0</v>
      </c>
      <c r="Q173" s="10">
        <f>'Input Data Shift A'!P42*IF('Input Data Shift A'!P$140&gt;0,'Input Data Shift A'!P$140,'Shift A Calculation'!$D173)/3600</f>
        <v>0</v>
      </c>
      <c r="R173" s="10">
        <f>'Input Data Shift A'!Q42*IF('Input Data Shift A'!Q$140&gt;0,'Input Data Shift A'!Q$140,'Shift A Calculation'!$D173)/3600</f>
        <v>0</v>
      </c>
      <c r="S173" s="10">
        <f>'Input Data Shift A'!R42*IF('Input Data Shift A'!R$140&gt;0,'Input Data Shift A'!R$140,'Shift A Calculation'!$D173)/3600</f>
        <v>0</v>
      </c>
      <c r="T173" s="10">
        <f>'Input Data Shift A'!S42*IF('Input Data Shift A'!S$140&gt;0,'Input Data Shift A'!S$140,'Shift A Calculation'!$D173)/3600</f>
        <v>0</v>
      </c>
      <c r="U173" s="10">
        <f>'Input Data Shift A'!T42*IF('Input Data Shift A'!T$140&gt;0,'Input Data Shift A'!T$140,'Shift A Calculation'!$D173)/3600</f>
        <v>0</v>
      </c>
      <c r="V173" s="10">
        <f>'Input Data Shift A'!U42*IF('Input Data Shift A'!U$140&gt;0,'Input Data Shift A'!U$140,'Shift A Calculation'!$D173)/3600</f>
        <v>0</v>
      </c>
      <c r="W173" s="10">
        <f>'Input Data Shift A'!V42*IF('Input Data Shift A'!V$140&gt;0,'Input Data Shift A'!V$140,'Shift A Calculation'!$D173)/3600</f>
        <v>0</v>
      </c>
      <c r="X173" s="10">
        <f>'Input Data Shift A'!W42*IF('Input Data Shift A'!W$140&gt;0,'Input Data Shift A'!W$140,'Shift A Calculation'!$D173)/3600</f>
        <v>0</v>
      </c>
      <c r="Y173" s="10">
        <f>'Input Data Shift A'!X42*IF('Input Data Shift A'!X$140&gt;0,'Input Data Shift A'!X$140,'Shift A Calculation'!$D173)/3600</f>
        <v>0</v>
      </c>
      <c r="Z173" s="10">
        <f>'Input Data Shift A'!Y42*IF('Input Data Shift A'!Y$140&gt;0,'Input Data Shift A'!Y$140,'Shift A Calculation'!$D173)/3600</f>
        <v>0</v>
      </c>
      <c r="AA173" s="10">
        <f>'Input Data Shift A'!Z42*IF('Input Data Shift A'!Z$140&gt;0,'Input Data Shift A'!Z$140,'Shift A Calculation'!$D173)/3600</f>
        <v>0</v>
      </c>
      <c r="AB173" s="10">
        <f>'Input Data Shift A'!AA42*IF('Input Data Shift A'!AA$140&gt;0,'Input Data Shift A'!AA$140,'Shift A Calculation'!$D173)/3600</f>
        <v>0</v>
      </c>
      <c r="AC173" s="10">
        <f>'Input Data Shift A'!AB42*IF('Input Data Shift A'!AB$140&gt;0,'Input Data Shift A'!AB$140,'Shift A Calculation'!$D173)/3600</f>
        <v>0</v>
      </c>
      <c r="AD173" s="10">
        <f>'Input Data Shift A'!AC42*IF('Input Data Shift A'!AC$140&gt;0,'Input Data Shift A'!AC$140,'Shift A Calculation'!$D173)/3600</f>
        <v>0</v>
      </c>
      <c r="AE173" s="10">
        <f>'Input Data Shift A'!AD42*IF('Input Data Shift A'!AD$140&gt;0,'Input Data Shift A'!AD$140,'Shift A Calculation'!$D173)/3600</f>
        <v>0</v>
      </c>
      <c r="AF173" s="10">
        <f>'Input Data Shift A'!AE42*IF('Input Data Shift A'!AE$140&gt;0,'Input Data Shift A'!AE$140,'Shift A Calculation'!$D173)/3600</f>
        <v>0</v>
      </c>
      <c r="AG173" s="10">
        <f>'Input Data Shift A'!AF42*IF('Input Data Shift A'!AF$140&gt;0,'Input Data Shift A'!AF$140,'Shift A Calculation'!$D173)/3600</f>
        <v>0</v>
      </c>
      <c r="AH173" s="10">
        <f>'Input Data Shift A'!AG42*IF('Input Data Shift A'!AG$140&gt;0,'Input Data Shift A'!AG$140,'Shift A Calculation'!$D173)/3600</f>
        <v>0</v>
      </c>
      <c r="AI173" s="10">
        <f>'Input Data Shift A'!AH42*IF('Input Data Shift A'!AH$140&gt;0,'Input Data Shift A'!AH$140,'Shift A Calculation'!$D173)/3600</f>
        <v>0</v>
      </c>
      <c r="AJ173" s="10">
        <f t="shared" si="9"/>
        <v>1.4264999999999999</v>
      </c>
    </row>
    <row r="174" spans="2:36">
      <c r="B174" s="8">
        <v>37</v>
      </c>
      <c r="C174" s="9" t="str">
        <f t="shared" si="8"/>
        <v>AE262100-60506G</v>
      </c>
      <c r="D174" s="8">
        <f>+Kousu!F47</f>
        <v>2.7</v>
      </c>
      <c r="E174" s="10">
        <f>'Input Data Shift A'!D43*IF('Input Data Shift A'!D$140&gt;0,'Input Data Shift A'!D$140,'Shift A Calculation'!$D174)/3600</f>
        <v>0</v>
      </c>
      <c r="F174" s="10">
        <f>'Input Data Shift A'!E43*IF('Input Data Shift A'!E$140&gt;0,'Input Data Shift A'!E$140,'Shift A Calculation'!$D174)/3600</f>
        <v>0</v>
      </c>
      <c r="G174" s="10">
        <f>'Input Data Shift A'!F43*IF('Input Data Shift A'!F$140&gt;0,'Input Data Shift A'!F$140,'Shift A Calculation'!$D174)/3600</f>
        <v>0</v>
      </c>
      <c r="H174" s="10">
        <f>'Input Data Shift A'!G43*IF('Input Data Shift A'!G$140&gt;0,'Input Data Shift A'!G$140,'Shift A Calculation'!$D174)/3600</f>
        <v>0</v>
      </c>
      <c r="I174" s="10">
        <f>'Input Data Shift A'!H43*IF('Input Data Shift A'!H$140&gt;0,'Input Data Shift A'!H$140,'Shift A Calculation'!$D174)/3600</f>
        <v>0</v>
      </c>
      <c r="J174" s="10">
        <f>'Input Data Shift A'!I43*IF('Input Data Shift A'!I$140&gt;0,'Input Data Shift A'!I$140,'Shift A Calculation'!$D174)/3600</f>
        <v>0</v>
      </c>
      <c r="K174" s="10">
        <f>'Input Data Shift A'!J43*IF('Input Data Shift A'!J$140&gt;0,'Input Data Shift A'!J$140,'Shift A Calculation'!$D174)/3600</f>
        <v>0</v>
      </c>
      <c r="L174" s="10">
        <f>'Input Data Shift A'!K43*IF('Input Data Shift A'!K$140&gt;0,'Input Data Shift A'!K$140,'Shift A Calculation'!$D174)/3600</f>
        <v>0</v>
      </c>
      <c r="M174" s="10">
        <f>'Input Data Shift A'!L43*IF('Input Data Shift A'!L$140&gt;0,'Input Data Shift A'!L$140,'Shift A Calculation'!$D174)/3600</f>
        <v>0</v>
      </c>
      <c r="N174" s="10">
        <f>'Input Data Shift A'!M43*IF('Input Data Shift A'!M$140&gt;0,'Input Data Shift A'!M$140,'Shift A Calculation'!$D174)/3600</f>
        <v>0</v>
      </c>
      <c r="O174" s="10">
        <f>'Input Data Shift A'!N43*IF('Input Data Shift A'!N$140&gt;0,'Input Data Shift A'!N$140,'Shift A Calculation'!$D174)/3600</f>
        <v>0</v>
      </c>
      <c r="P174" s="10">
        <f>'Input Data Shift A'!O43*IF('Input Data Shift A'!O$140&gt;0,'Input Data Shift A'!O$140,'Shift A Calculation'!$D174)/3600</f>
        <v>0</v>
      </c>
      <c r="Q174" s="10">
        <f>'Input Data Shift A'!P43*IF('Input Data Shift A'!P$140&gt;0,'Input Data Shift A'!P$140,'Shift A Calculation'!$D174)/3600</f>
        <v>0</v>
      </c>
      <c r="R174" s="10">
        <f>'Input Data Shift A'!Q43*IF('Input Data Shift A'!Q$140&gt;0,'Input Data Shift A'!Q$140,'Shift A Calculation'!$D174)/3600</f>
        <v>0</v>
      </c>
      <c r="S174" s="10">
        <f>'Input Data Shift A'!R43*IF('Input Data Shift A'!R$140&gt;0,'Input Data Shift A'!R$140,'Shift A Calculation'!$D174)/3600</f>
        <v>0</v>
      </c>
      <c r="T174" s="10">
        <f>'Input Data Shift A'!S43*IF('Input Data Shift A'!S$140&gt;0,'Input Data Shift A'!S$140,'Shift A Calculation'!$D174)/3600</f>
        <v>0</v>
      </c>
      <c r="U174" s="10">
        <f>'Input Data Shift A'!T43*IF('Input Data Shift A'!T$140&gt;0,'Input Data Shift A'!T$140,'Shift A Calculation'!$D174)/3600</f>
        <v>0</v>
      </c>
      <c r="V174" s="10">
        <f>'Input Data Shift A'!U43*IF('Input Data Shift A'!U$140&gt;0,'Input Data Shift A'!U$140,'Shift A Calculation'!$D174)/3600</f>
        <v>0</v>
      </c>
      <c r="W174" s="10">
        <f>'Input Data Shift A'!V43*IF('Input Data Shift A'!V$140&gt;0,'Input Data Shift A'!V$140,'Shift A Calculation'!$D174)/3600</f>
        <v>0</v>
      </c>
      <c r="X174" s="10">
        <f>'Input Data Shift A'!W43*IF('Input Data Shift A'!W$140&gt;0,'Input Data Shift A'!W$140,'Shift A Calculation'!$D174)/3600</f>
        <v>0</v>
      </c>
      <c r="Y174" s="10">
        <f>'Input Data Shift A'!X43*IF('Input Data Shift A'!X$140&gt;0,'Input Data Shift A'!X$140,'Shift A Calculation'!$D174)/3600</f>
        <v>0</v>
      </c>
      <c r="Z174" s="10">
        <f>'Input Data Shift A'!Y43*IF('Input Data Shift A'!Y$140&gt;0,'Input Data Shift A'!Y$140,'Shift A Calculation'!$D174)/3600</f>
        <v>0</v>
      </c>
      <c r="AA174" s="10">
        <f>'Input Data Shift A'!Z43*IF('Input Data Shift A'!Z$140&gt;0,'Input Data Shift A'!Z$140,'Shift A Calculation'!$D174)/3600</f>
        <v>0</v>
      </c>
      <c r="AB174" s="10">
        <f>'Input Data Shift A'!AA43*IF('Input Data Shift A'!AA$140&gt;0,'Input Data Shift A'!AA$140,'Shift A Calculation'!$D174)/3600</f>
        <v>0</v>
      </c>
      <c r="AC174" s="10">
        <f>'Input Data Shift A'!AB43*IF('Input Data Shift A'!AB$140&gt;0,'Input Data Shift A'!AB$140,'Shift A Calculation'!$D174)/3600</f>
        <v>0</v>
      </c>
      <c r="AD174" s="10">
        <f>'Input Data Shift A'!AC43*IF('Input Data Shift A'!AC$140&gt;0,'Input Data Shift A'!AC$140,'Shift A Calculation'!$D174)/3600</f>
        <v>0</v>
      </c>
      <c r="AE174" s="10">
        <f>'Input Data Shift A'!AD43*IF('Input Data Shift A'!AD$140&gt;0,'Input Data Shift A'!AD$140,'Shift A Calculation'!$D174)/3600</f>
        <v>0</v>
      </c>
      <c r="AF174" s="10">
        <f>'Input Data Shift A'!AE43*IF('Input Data Shift A'!AE$140&gt;0,'Input Data Shift A'!AE$140,'Shift A Calculation'!$D174)/3600</f>
        <v>0</v>
      </c>
      <c r="AG174" s="10">
        <f>'Input Data Shift A'!AF43*IF('Input Data Shift A'!AF$140&gt;0,'Input Data Shift A'!AF$140,'Shift A Calculation'!$D174)/3600</f>
        <v>0</v>
      </c>
      <c r="AH174" s="10">
        <f>'Input Data Shift A'!AG43*IF('Input Data Shift A'!AG$140&gt;0,'Input Data Shift A'!AG$140,'Shift A Calculation'!$D174)/3600</f>
        <v>0</v>
      </c>
      <c r="AI174" s="10">
        <f>'Input Data Shift A'!AH43*IF('Input Data Shift A'!AH$140&gt;0,'Input Data Shift A'!AH$140,'Shift A Calculation'!$D174)/3600</f>
        <v>0</v>
      </c>
      <c r="AJ174" s="10">
        <f t="shared" si="9"/>
        <v>0</v>
      </c>
    </row>
    <row r="175" spans="2:36">
      <c r="B175" s="8">
        <v>38</v>
      </c>
      <c r="C175" s="9" t="str">
        <f t="shared" si="8"/>
        <v>AE262100-6060</v>
      </c>
      <c r="D175" s="8">
        <f>+Kousu!F48</f>
        <v>2.7</v>
      </c>
      <c r="E175" s="10">
        <f>'Input Data Shift A'!D44*IF('Input Data Shift A'!D$140&gt;0,'Input Data Shift A'!D$140,'Shift A Calculation'!$D175)/3600</f>
        <v>0</v>
      </c>
      <c r="F175" s="10">
        <f>'Input Data Shift A'!E44*IF('Input Data Shift A'!E$140&gt;0,'Input Data Shift A'!E$140,'Shift A Calculation'!$D175)/3600</f>
        <v>0</v>
      </c>
      <c r="G175" s="10">
        <f>'Input Data Shift A'!F44*IF('Input Data Shift A'!F$140&gt;0,'Input Data Shift A'!F$140,'Shift A Calculation'!$D175)/3600</f>
        <v>0</v>
      </c>
      <c r="H175" s="10">
        <f>'Input Data Shift A'!G44*IF('Input Data Shift A'!G$140&gt;0,'Input Data Shift A'!G$140,'Shift A Calculation'!$D175)/3600</f>
        <v>0</v>
      </c>
      <c r="I175" s="10">
        <f>'Input Data Shift A'!H44*IF('Input Data Shift A'!H$140&gt;0,'Input Data Shift A'!H$140,'Shift A Calculation'!$D175)/3600</f>
        <v>0</v>
      </c>
      <c r="J175" s="10">
        <f>'Input Data Shift A'!I44*IF('Input Data Shift A'!I$140&gt;0,'Input Data Shift A'!I$140,'Shift A Calculation'!$D175)/3600</f>
        <v>0</v>
      </c>
      <c r="K175" s="10">
        <f>'Input Data Shift A'!J44*IF('Input Data Shift A'!J$140&gt;0,'Input Data Shift A'!J$140,'Shift A Calculation'!$D175)/3600</f>
        <v>0</v>
      </c>
      <c r="L175" s="10">
        <f>'Input Data Shift A'!K44*IF('Input Data Shift A'!K$140&gt;0,'Input Data Shift A'!K$140,'Shift A Calculation'!$D175)/3600</f>
        <v>0</v>
      </c>
      <c r="M175" s="10">
        <f>'Input Data Shift A'!L44*IF('Input Data Shift A'!L$140&gt;0,'Input Data Shift A'!L$140,'Shift A Calculation'!$D175)/3600</f>
        <v>0</v>
      </c>
      <c r="N175" s="10">
        <f>'Input Data Shift A'!M44*IF('Input Data Shift A'!M$140&gt;0,'Input Data Shift A'!M$140,'Shift A Calculation'!$D175)/3600</f>
        <v>0</v>
      </c>
      <c r="O175" s="10">
        <f>'Input Data Shift A'!N44*IF('Input Data Shift A'!N$140&gt;0,'Input Data Shift A'!N$140,'Shift A Calculation'!$D175)/3600</f>
        <v>0</v>
      </c>
      <c r="P175" s="10">
        <f>'Input Data Shift A'!O44*IF('Input Data Shift A'!O$140&gt;0,'Input Data Shift A'!O$140,'Shift A Calculation'!$D175)/3600</f>
        <v>0</v>
      </c>
      <c r="Q175" s="10">
        <f>'Input Data Shift A'!P44*IF('Input Data Shift A'!P$140&gt;0,'Input Data Shift A'!P$140,'Shift A Calculation'!$D175)/3600</f>
        <v>0</v>
      </c>
      <c r="R175" s="10">
        <f>'Input Data Shift A'!Q44*IF('Input Data Shift A'!Q$140&gt;0,'Input Data Shift A'!Q$140,'Shift A Calculation'!$D175)/3600</f>
        <v>0</v>
      </c>
      <c r="S175" s="10">
        <f>'Input Data Shift A'!R44*IF('Input Data Shift A'!R$140&gt;0,'Input Data Shift A'!R$140,'Shift A Calculation'!$D175)/3600</f>
        <v>0</v>
      </c>
      <c r="T175" s="10">
        <f>'Input Data Shift A'!S44*IF('Input Data Shift A'!S$140&gt;0,'Input Data Shift A'!S$140,'Shift A Calculation'!$D175)/3600</f>
        <v>0</v>
      </c>
      <c r="U175" s="10">
        <f>'Input Data Shift A'!T44*IF('Input Data Shift A'!T$140&gt;0,'Input Data Shift A'!T$140,'Shift A Calculation'!$D175)/3600</f>
        <v>0</v>
      </c>
      <c r="V175" s="10">
        <f>'Input Data Shift A'!U44*IF('Input Data Shift A'!U$140&gt;0,'Input Data Shift A'!U$140,'Shift A Calculation'!$D175)/3600</f>
        <v>0</v>
      </c>
      <c r="W175" s="10">
        <f>'Input Data Shift A'!V44*IF('Input Data Shift A'!V$140&gt;0,'Input Data Shift A'!V$140,'Shift A Calculation'!$D175)/3600</f>
        <v>0</v>
      </c>
      <c r="X175" s="10">
        <f>'Input Data Shift A'!W44*IF('Input Data Shift A'!W$140&gt;0,'Input Data Shift A'!W$140,'Shift A Calculation'!$D175)/3600</f>
        <v>0</v>
      </c>
      <c r="Y175" s="10">
        <f>'Input Data Shift A'!X44*IF('Input Data Shift A'!X$140&gt;0,'Input Data Shift A'!X$140,'Shift A Calculation'!$D175)/3600</f>
        <v>0</v>
      </c>
      <c r="Z175" s="10">
        <f>'Input Data Shift A'!Y44*IF('Input Data Shift A'!Y$140&gt;0,'Input Data Shift A'!Y$140,'Shift A Calculation'!$D175)/3600</f>
        <v>0</v>
      </c>
      <c r="AA175" s="10">
        <f>'Input Data Shift A'!Z44*IF('Input Data Shift A'!Z$140&gt;0,'Input Data Shift A'!Z$140,'Shift A Calculation'!$D175)/3600</f>
        <v>0</v>
      </c>
      <c r="AB175" s="10">
        <f>'Input Data Shift A'!AA44*IF('Input Data Shift A'!AA$140&gt;0,'Input Data Shift A'!AA$140,'Shift A Calculation'!$D175)/3600</f>
        <v>0</v>
      </c>
      <c r="AC175" s="10">
        <f>'Input Data Shift A'!AB44*IF('Input Data Shift A'!AB$140&gt;0,'Input Data Shift A'!AB$140,'Shift A Calculation'!$D175)/3600</f>
        <v>0</v>
      </c>
      <c r="AD175" s="10">
        <f>'Input Data Shift A'!AC44*IF('Input Data Shift A'!AC$140&gt;0,'Input Data Shift A'!AC$140,'Shift A Calculation'!$D175)/3600</f>
        <v>0</v>
      </c>
      <c r="AE175" s="10">
        <f>'Input Data Shift A'!AD44*IF('Input Data Shift A'!AD$140&gt;0,'Input Data Shift A'!AD$140,'Shift A Calculation'!$D175)/3600</f>
        <v>0</v>
      </c>
      <c r="AF175" s="10">
        <f>'Input Data Shift A'!AE44*IF('Input Data Shift A'!AE$140&gt;0,'Input Data Shift A'!AE$140,'Shift A Calculation'!$D175)/3600</f>
        <v>0</v>
      </c>
      <c r="AG175" s="10">
        <f>'Input Data Shift A'!AF44*IF('Input Data Shift A'!AF$140&gt;0,'Input Data Shift A'!AF$140,'Shift A Calculation'!$D175)/3600</f>
        <v>0</v>
      </c>
      <c r="AH175" s="10">
        <f>'Input Data Shift A'!AG44*IF('Input Data Shift A'!AG$140&gt;0,'Input Data Shift A'!AG$140,'Shift A Calculation'!$D175)/3600</f>
        <v>0</v>
      </c>
      <c r="AI175" s="10">
        <f>'Input Data Shift A'!AH44*IF('Input Data Shift A'!AH$140&gt;0,'Input Data Shift A'!AH$140,'Shift A Calculation'!$D175)/3600</f>
        <v>0</v>
      </c>
      <c r="AJ175" s="10">
        <f t="shared" si="9"/>
        <v>0</v>
      </c>
    </row>
    <row r="176" spans="2:36">
      <c r="B176" s="8">
        <v>39</v>
      </c>
      <c r="C176" s="9" t="str">
        <f t="shared" si="8"/>
        <v>AE262100-60600H</v>
      </c>
      <c r="D176" s="8">
        <f>+Kousu!F49</f>
        <v>2.7</v>
      </c>
      <c r="E176" s="10">
        <f>'Input Data Shift A'!D45*IF('Input Data Shift A'!D$140&gt;0,'Input Data Shift A'!D$140,'Shift A Calculation'!$D176)/3600</f>
        <v>0</v>
      </c>
      <c r="F176" s="10">
        <f>'Input Data Shift A'!E45*IF('Input Data Shift A'!E$140&gt;0,'Input Data Shift A'!E$140,'Shift A Calculation'!$D176)/3600</f>
        <v>0</v>
      </c>
      <c r="G176" s="10">
        <f>'Input Data Shift A'!F45*IF('Input Data Shift A'!F$140&gt;0,'Input Data Shift A'!F$140,'Shift A Calculation'!$D176)/3600</f>
        <v>0</v>
      </c>
      <c r="H176" s="10">
        <f>'Input Data Shift A'!G45*IF('Input Data Shift A'!G$140&gt;0,'Input Data Shift A'!G$140,'Shift A Calculation'!$D176)/3600</f>
        <v>0</v>
      </c>
      <c r="I176" s="10">
        <f>'Input Data Shift A'!H45*IF('Input Data Shift A'!H$140&gt;0,'Input Data Shift A'!H$140,'Shift A Calculation'!$D176)/3600</f>
        <v>0</v>
      </c>
      <c r="J176" s="10">
        <f>'Input Data Shift A'!I45*IF('Input Data Shift A'!I$140&gt;0,'Input Data Shift A'!I$140,'Shift A Calculation'!$D176)/3600</f>
        <v>0</v>
      </c>
      <c r="K176" s="10">
        <f>'Input Data Shift A'!J45*IF('Input Data Shift A'!J$140&gt;0,'Input Data Shift A'!J$140,'Shift A Calculation'!$D176)/3600</f>
        <v>0</v>
      </c>
      <c r="L176" s="10">
        <f>'Input Data Shift A'!K45*IF('Input Data Shift A'!K$140&gt;0,'Input Data Shift A'!K$140,'Shift A Calculation'!$D176)/3600</f>
        <v>0</v>
      </c>
      <c r="M176" s="10">
        <f>'Input Data Shift A'!L45*IF('Input Data Shift A'!L$140&gt;0,'Input Data Shift A'!L$140,'Shift A Calculation'!$D176)/3600</f>
        <v>0</v>
      </c>
      <c r="N176" s="10">
        <f>'Input Data Shift A'!M45*IF('Input Data Shift A'!M$140&gt;0,'Input Data Shift A'!M$140,'Shift A Calculation'!$D176)/3600</f>
        <v>0</v>
      </c>
      <c r="O176" s="10">
        <f>'Input Data Shift A'!N45*IF('Input Data Shift A'!N$140&gt;0,'Input Data Shift A'!N$140,'Shift A Calculation'!$D176)/3600</f>
        <v>0.3765</v>
      </c>
      <c r="P176" s="10">
        <f>'Input Data Shift A'!O45*IF('Input Data Shift A'!O$140&gt;0,'Input Data Shift A'!O$140,'Shift A Calculation'!$D176)/3600</f>
        <v>0</v>
      </c>
      <c r="Q176" s="10">
        <f>'Input Data Shift A'!P45*IF('Input Data Shift A'!P$140&gt;0,'Input Data Shift A'!P$140,'Shift A Calculation'!$D176)/3600</f>
        <v>0</v>
      </c>
      <c r="R176" s="10">
        <f>'Input Data Shift A'!Q45*IF('Input Data Shift A'!Q$140&gt;0,'Input Data Shift A'!Q$140,'Shift A Calculation'!$D176)/3600</f>
        <v>0</v>
      </c>
      <c r="S176" s="10">
        <f>'Input Data Shift A'!R45*IF('Input Data Shift A'!R$140&gt;0,'Input Data Shift A'!R$140,'Shift A Calculation'!$D176)/3600</f>
        <v>0</v>
      </c>
      <c r="T176" s="10">
        <f>'Input Data Shift A'!S45*IF('Input Data Shift A'!S$140&gt;0,'Input Data Shift A'!S$140,'Shift A Calculation'!$D176)/3600</f>
        <v>0</v>
      </c>
      <c r="U176" s="10">
        <f>'Input Data Shift A'!T45*IF('Input Data Shift A'!T$140&gt;0,'Input Data Shift A'!T$140,'Shift A Calculation'!$D176)/3600</f>
        <v>0</v>
      </c>
      <c r="V176" s="10">
        <f>'Input Data Shift A'!U45*IF('Input Data Shift A'!U$140&gt;0,'Input Data Shift A'!U$140,'Shift A Calculation'!$D176)/3600</f>
        <v>0</v>
      </c>
      <c r="W176" s="10">
        <f>'Input Data Shift A'!V45*IF('Input Data Shift A'!V$140&gt;0,'Input Data Shift A'!V$140,'Shift A Calculation'!$D176)/3600</f>
        <v>0</v>
      </c>
      <c r="X176" s="10">
        <f>'Input Data Shift A'!W45*IF('Input Data Shift A'!W$140&gt;0,'Input Data Shift A'!W$140,'Shift A Calculation'!$D176)/3600</f>
        <v>0</v>
      </c>
      <c r="Y176" s="10">
        <f>'Input Data Shift A'!X45*IF('Input Data Shift A'!X$140&gt;0,'Input Data Shift A'!X$140,'Shift A Calculation'!$D176)/3600</f>
        <v>0</v>
      </c>
      <c r="Z176" s="10">
        <f>'Input Data Shift A'!Y45*IF('Input Data Shift A'!Y$140&gt;0,'Input Data Shift A'!Y$140,'Shift A Calculation'!$D176)/3600</f>
        <v>0</v>
      </c>
      <c r="AA176" s="10">
        <f>'Input Data Shift A'!Z45*IF('Input Data Shift A'!Z$140&gt;0,'Input Data Shift A'!Z$140,'Shift A Calculation'!$D176)/3600</f>
        <v>0</v>
      </c>
      <c r="AB176" s="10">
        <f>'Input Data Shift A'!AA45*IF('Input Data Shift A'!AA$140&gt;0,'Input Data Shift A'!AA$140,'Shift A Calculation'!$D176)/3600</f>
        <v>0</v>
      </c>
      <c r="AC176" s="10">
        <f>'Input Data Shift A'!AB45*IF('Input Data Shift A'!AB$140&gt;0,'Input Data Shift A'!AB$140,'Shift A Calculation'!$D176)/3600</f>
        <v>0</v>
      </c>
      <c r="AD176" s="10">
        <f>'Input Data Shift A'!AC45*IF('Input Data Shift A'!AC$140&gt;0,'Input Data Shift A'!AC$140,'Shift A Calculation'!$D176)/3600</f>
        <v>0</v>
      </c>
      <c r="AE176" s="10">
        <f>'Input Data Shift A'!AD45*IF('Input Data Shift A'!AD$140&gt;0,'Input Data Shift A'!AD$140,'Shift A Calculation'!$D176)/3600</f>
        <v>0</v>
      </c>
      <c r="AF176" s="10">
        <f>'Input Data Shift A'!AE45*IF('Input Data Shift A'!AE$140&gt;0,'Input Data Shift A'!AE$140,'Shift A Calculation'!$D176)/3600</f>
        <v>0</v>
      </c>
      <c r="AG176" s="10">
        <f>'Input Data Shift A'!AF45*IF('Input Data Shift A'!AF$140&gt;0,'Input Data Shift A'!AF$140,'Shift A Calculation'!$D176)/3600</f>
        <v>0</v>
      </c>
      <c r="AH176" s="10">
        <f>'Input Data Shift A'!AG45*IF('Input Data Shift A'!AG$140&gt;0,'Input Data Shift A'!AG$140,'Shift A Calculation'!$D176)/3600</f>
        <v>0</v>
      </c>
      <c r="AI176" s="10">
        <f>'Input Data Shift A'!AH45*IF('Input Data Shift A'!AH$140&gt;0,'Input Data Shift A'!AH$140,'Shift A Calculation'!$D176)/3600</f>
        <v>0</v>
      </c>
      <c r="AJ176" s="10">
        <f t="shared" si="9"/>
        <v>0.3765</v>
      </c>
    </row>
    <row r="177" spans="2:36">
      <c r="B177" s="8">
        <v>40</v>
      </c>
      <c r="C177" s="9" t="str">
        <f t="shared" si="8"/>
        <v>AE262100-60604H</v>
      </c>
      <c r="D177" s="8">
        <f>+Kousu!F50</f>
        <v>2.7</v>
      </c>
      <c r="E177" s="10">
        <f>'Input Data Shift A'!D46*IF('Input Data Shift A'!D$140&gt;0,'Input Data Shift A'!D$140,'Shift A Calculation'!$D177)/3600</f>
        <v>0</v>
      </c>
      <c r="F177" s="10">
        <f>'Input Data Shift A'!E46*IF('Input Data Shift A'!E$140&gt;0,'Input Data Shift A'!E$140,'Shift A Calculation'!$D177)/3600</f>
        <v>0</v>
      </c>
      <c r="G177" s="10">
        <f>'Input Data Shift A'!F46*IF('Input Data Shift A'!F$140&gt;0,'Input Data Shift A'!F$140,'Shift A Calculation'!$D177)/3600</f>
        <v>0</v>
      </c>
      <c r="H177" s="10">
        <f>'Input Data Shift A'!G46*IF('Input Data Shift A'!G$140&gt;0,'Input Data Shift A'!G$140,'Shift A Calculation'!$D177)/3600</f>
        <v>0</v>
      </c>
      <c r="I177" s="10">
        <f>'Input Data Shift A'!H46*IF('Input Data Shift A'!H$140&gt;0,'Input Data Shift A'!H$140,'Shift A Calculation'!$D177)/3600</f>
        <v>0</v>
      </c>
      <c r="J177" s="10">
        <f>'Input Data Shift A'!I46*IF('Input Data Shift A'!I$140&gt;0,'Input Data Shift A'!I$140,'Shift A Calculation'!$D177)/3600</f>
        <v>0.17100000000000001</v>
      </c>
      <c r="K177" s="10">
        <f>'Input Data Shift A'!J46*IF('Input Data Shift A'!J$140&gt;0,'Input Data Shift A'!J$140,'Shift A Calculation'!$D177)/3600</f>
        <v>0</v>
      </c>
      <c r="L177" s="10">
        <f>'Input Data Shift A'!K46*IF('Input Data Shift A'!K$140&gt;0,'Input Data Shift A'!K$140,'Shift A Calculation'!$D177)/3600</f>
        <v>0</v>
      </c>
      <c r="M177" s="10">
        <f>'Input Data Shift A'!L46*IF('Input Data Shift A'!L$140&gt;0,'Input Data Shift A'!L$140,'Shift A Calculation'!$D177)/3600</f>
        <v>0</v>
      </c>
      <c r="N177" s="10">
        <f>'Input Data Shift A'!M46*IF('Input Data Shift A'!M$140&gt;0,'Input Data Shift A'!M$140,'Shift A Calculation'!$D177)/3600</f>
        <v>0</v>
      </c>
      <c r="O177" s="10">
        <f>'Input Data Shift A'!N46*IF('Input Data Shift A'!N$140&gt;0,'Input Data Shift A'!N$140,'Shift A Calculation'!$D177)/3600</f>
        <v>0</v>
      </c>
      <c r="P177" s="10">
        <f>'Input Data Shift A'!O46*IF('Input Data Shift A'!O$140&gt;0,'Input Data Shift A'!O$140,'Shift A Calculation'!$D177)/3600</f>
        <v>0</v>
      </c>
      <c r="Q177" s="10">
        <f>'Input Data Shift A'!P46*IF('Input Data Shift A'!P$140&gt;0,'Input Data Shift A'!P$140,'Shift A Calculation'!$D177)/3600</f>
        <v>0</v>
      </c>
      <c r="R177" s="10">
        <f>'Input Data Shift A'!Q46*IF('Input Data Shift A'!Q$140&gt;0,'Input Data Shift A'!Q$140,'Shift A Calculation'!$D177)/3600</f>
        <v>0</v>
      </c>
      <c r="S177" s="10">
        <f>'Input Data Shift A'!R46*IF('Input Data Shift A'!R$140&gt;0,'Input Data Shift A'!R$140,'Shift A Calculation'!$D177)/3600</f>
        <v>0</v>
      </c>
      <c r="T177" s="10">
        <f>'Input Data Shift A'!S46*IF('Input Data Shift A'!S$140&gt;0,'Input Data Shift A'!S$140,'Shift A Calculation'!$D177)/3600</f>
        <v>0</v>
      </c>
      <c r="U177" s="10">
        <f>'Input Data Shift A'!T46*IF('Input Data Shift A'!T$140&gt;0,'Input Data Shift A'!T$140,'Shift A Calculation'!$D177)/3600</f>
        <v>0</v>
      </c>
      <c r="V177" s="10">
        <f>'Input Data Shift A'!U46*IF('Input Data Shift A'!U$140&gt;0,'Input Data Shift A'!U$140,'Shift A Calculation'!$D177)/3600</f>
        <v>0.75225000000000009</v>
      </c>
      <c r="W177" s="10">
        <f>'Input Data Shift A'!V46*IF('Input Data Shift A'!V$140&gt;0,'Input Data Shift A'!V$140,'Shift A Calculation'!$D177)/3600</f>
        <v>0</v>
      </c>
      <c r="X177" s="10">
        <f>'Input Data Shift A'!W46*IF('Input Data Shift A'!W$140&gt;0,'Input Data Shift A'!W$140,'Shift A Calculation'!$D177)/3600</f>
        <v>0</v>
      </c>
      <c r="Y177" s="10">
        <f>'Input Data Shift A'!X46*IF('Input Data Shift A'!X$140&gt;0,'Input Data Shift A'!X$140,'Shift A Calculation'!$D177)/3600</f>
        <v>0</v>
      </c>
      <c r="Z177" s="10">
        <f>'Input Data Shift A'!Y46*IF('Input Data Shift A'!Y$140&gt;0,'Input Data Shift A'!Y$140,'Shift A Calculation'!$D177)/3600</f>
        <v>0</v>
      </c>
      <c r="AA177" s="10">
        <f>'Input Data Shift A'!Z46*IF('Input Data Shift A'!Z$140&gt;0,'Input Data Shift A'!Z$140,'Shift A Calculation'!$D177)/3600</f>
        <v>0</v>
      </c>
      <c r="AB177" s="10">
        <f>'Input Data Shift A'!AA46*IF('Input Data Shift A'!AA$140&gt;0,'Input Data Shift A'!AA$140,'Shift A Calculation'!$D177)/3600</f>
        <v>0</v>
      </c>
      <c r="AC177" s="10">
        <f>'Input Data Shift A'!AB46*IF('Input Data Shift A'!AB$140&gt;0,'Input Data Shift A'!AB$140,'Shift A Calculation'!$D177)/3600</f>
        <v>0</v>
      </c>
      <c r="AD177" s="10">
        <f>'Input Data Shift A'!AC46*IF('Input Data Shift A'!AC$140&gt;0,'Input Data Shift A'!AC$140,'Shift A Calculation'!$D177)/3600</f>
        <v>0</v>
      </c>
      <c r="AE177" s="10">
        <f>'Input Data Shift A'!AD46*IF('Input Data Shift A'!AD$140&gt;0,'Input Data Shift A'!AD$140,'Shift A Calculation'!$D177)/3600</f>
        <v>0</v>
      </c>
      <c r="AF177" s="10">
        <f>'Input Data Shift A'!AE46*IF('Input Data Shift A'!AE$140&gt;0,'Input Data Shift A'!AE$140,'Shift A Calculation'!$D177)/3600</f>
        <v>0</v>
      </c>
      <c r="AG177" s="10">
        <f>'Input Data Shift A'!AF46*IF('Input Data Shift A'!AF$140&gt;0,'Input Data Shift A'!AF$140,'Shift A Calculation'!$D177)/3600</f>
        <v>0</v>
      </c>
      <c r="AH177" s="10">
        <f>'Input Data Shift A'!AG46*IF('Input Data Shift A'!AG$140&gt;0,'Input Data Shift A'!AG$140,'Shift A Calculation'!$D177)/3600</f>
        <v>0</v>
      </c>
      <c r="AI177" s="10">
        <f>'Input Data Shift A'!AH46*IF('Input Data Shift A'!AH$140&gt;0,'Input Data Shift A'!AH$140,'Shift A Calculation'!$D177)/3600</f>
        <v>0</v>
      </c>
      <c r="AJ177" s="10">
        <f t="shared" si="9"/>
        <v>0.92325000000000013</v>
      </c>
    </row>
    <row r="178" spans="2:36">
      <c r="B178" s="8">
        <v>41</v>
      </c>
      <c r="C178" s="9" t="str">
        <f t="shared" si="8"/>
        <v>AE262100-6070</v>
      </c>
      <c r="D178" s="8">
        <f>+Kousu!F51</f>
        <v>2.7</v>
      </c>
      <c r="E178" s="10">
        <f>'Input Data Shift A'!D47*IF('Input Data Shift A'!D$140&gt;0,'Input Data Shift A'!D$140,'Shift A Calculation'!$D178)/3600</f>
        <v>0</v>
      </c>
      <c r="F178" s="10">
        <f>'Input Data Shift A'!E47*IF('Input Data Shift A'!E$140&gt;0,'Input Data Shift A'!E$140,'Shift A Calculation'!$D178)/3600</f>
        <v>0</v>
      </c>
      <c r="G178" s="10">
        <f>'Input Data Shift A'!F47*IF('Input Data Shift A'!F$140&gt;0,'Input Data Shift A'!F$140,'Shift A Calculation'!$D178)/3600</f>
        <v>0</v>
      </c>
      <c r="H178" s="10">
        <f>'Input Data Shift A'!G47*IF('Input Data Shift A'!G$140&gt;0,'Input Data Shift A'!G$140,'Shift A Calculation'!$D178)/3600</f>
        <v>0</v>
      </c>
      <c r="I178" s="10">
        <f>'Input Data Shift A'!H47*IF('Input Data Shift A'!H$140&gt;0,'Input Data Shift A'!H$140,'Shift A Calculation'!$D178)/3600</f>
        <v>0</v>
      </c>
      <c r="J178" s="10">
        <f>'Input Data Shift A'!I47*IF('Input Data Shift A'!I$140&gt;0,'Input Data Shift A'!I$140,'Shift A Calculation'!$D178)/3600</f>
        <v>0</v>
      </c>
      <c r="K178" s="10">
        <f>'Input Data Shift A'!J47*IF('Input Data Shift A'!J$140&gt;0,'Input Data Shift A'!J$140,'Shift A Calculation'!$D178)/3600</f>
        <v>0</v>
      </c>
      <c r="L178" s="10">
        <f>'Input Data Shift A'!K47*IF('Input Data Shift A'!K$140&gt;0,'Input Data Shift A'!K$140,'Shift A Calculation'!$D178)/3600</f>
        <v>0</v>
      </c>
      <c r="M178" s="10">
        <f>'Input Data Shift A'!L47*IF('Input Data Shift A'!L$140&gt;0,'Input Data Shift A'!L$140,'Shift A Calculation'!$D178)/3600</f>
        <v>0</v>
      </c>
      <c r="N178" s="10">
        <f>'Input Data Shift A'!M47*IF('Input Data Shift A'!M$140&gt;0,'Input Data Shift A'!M$140,'Shift A Calculation'!$D178)/3600</f>
        <v>0</v>
      </c>
      <c r="O178" s="10">
        <f>'Input Data Shift A'!N47*IF('Input Data Shift A'!N$140&gt;0,'Input Data Shift A'!N$140,'Shift A Calculation'!$D178)/3600</f>
        <v>0</v>
      </c>
      <c r="P178" s="10">
        <f>'Input Data Shift A'!O47*IF('Input Data Shift A'!O$140&gt;0,'Input Data Shift A'!O$140,'Shift A Calculation'!$D178)/3600</f>
        <v>0</v>
      </c>
      <c r="Q178" s="10">
        <f>'Input Data Shift A'!P47*IF('Input Data Shift A'!P$140&gt;0,'Input Data Shift A'!P$140,'Shift A Calculation'!$D178)/3600</f>
        <v>0</v>
      </c>
      <c r="R178" s="10">
        <f>'Input Data Shift A'!Q47*IF('Input Data Shift A'!Q$140&gt;0,'Input Data Shift A'!Q$140,'Shift A Calculation'!$D178)/3600</f>
        <v>0</v>
      </c>
      <c r="S178" s="10">
        <f>'Input Data Shift A'!R47*IF('Input Data Shift A'!R$140&gt;0,'Input Data Shift A'!R$140,'Shift A Calculation'!$D178)/3600</f>
        <v>0</v>
      </c>
      <c r="T178" s="10">
        <f>'Input Data Shift A'!S47*IF('Input Data Shift A'!S$140&gt;0,'Input Data Shift A'!S$140,'Shift A Calculation'!$D178)/3600</f>
        <v>0</v>
      </c>
      <c r="U178" s="10">
        <f>'Input Data Shift A'!T47*IF('Input Data Shift A'!T$140&gt;0,'Input Data Shift A'!T$140,'Shift A Calculation'!$D178)/3600</f>
        <v>0</v>
      </c>
      <c r="V178" s="10">
        <f>'Input Data Shift A'!U47*IF('Input Data Shift A'!U$140&gt;0,'Input Data Shift A'!U$140,'Shift A Calculation'!$D178)/3600</f>
        <v>0</v>
      </c>
      <c r="W178" s="10">
        <f>'Input Data Shift A'!V47*IF('Input Data Shift A'!V$140&gt;0,'Input Data Shift A'!V$140,'Shift A Calculation'!$D178)/3600</f>
        <v>0</v>
      </c>
      <c r="X178" s="10">
        <f>'Input Data Shift A'!W47*IF('Input Data Shift A'!W$140&gt;0,'Input Data Shift A'!W$140,'Shift A Calculation'!$D178)/3600</f>
        <v>0</v>
      </c>
      <c r="Y178" s="10">
        <f>'Input Data Shift A'!X47*IF('Input Data Shift A'!X$140&gt;0,'Input Data Shift A'!X$140,'Shift A Calculation'!$D178)/3600</f>
        <v>0</v>
      </c>
      <c r="Z178" s="10">
        <f>'Input Data Shift A'!Y47*IF('Input Data Shift A'!Y$140&gt;0,'Input Data Shift A'!Y$140,'Shift A Calculation'!$D178)/3600</f>
        <v>0</v>
      </c>
      <c r="AA178" s="10">
        <f>'Input Data Shift A'!Z47*IF('Input Data Shift A'!Z$140&gt;0,'Input Data Shift A'!Z$140,'Shift A Calculation'!$D178)/3600</f>
        <v>0</v>
      </c>
      <c r="AB178" s="10">
        <f>'Input Data Shift A'!AA47*IF('Input Data Shift A'!AA$140&gt;0,'Input Data Shift A'!AA$140,'Shift A Calculation'!$D178)/3600</f>
        <v>0</v>
      </c>
      <c r="AC178" s="10">
        <f>'Input Data Shift A'!AB47*IF('Input Data Shift A'!AB$140&gt;0,'Input Data Shift A'!AB$140,'Shift A Calculation'!$D178)/3600</f>
        <v>0</v>
      </c>
      <c r="AD178" s="10">
        <f>'Input Data Shift A'!AC47*IF('Input Data Shift A'!AC$140&gt;0,'Input Data Shift A'!AC$140,'Shift A Calculation'!$D178)/3600</f>
        <v>0</v>
      </c>
      <c r="AE178" s="10">
        <f>'Input Data Shift A'!AD47*IF('Input Data Shift A'!AD$140&gt;0,'Input Data Shift A'!AD$140,'Shift A Calculation'!$D178)/3600</f>
        <v>0</v>
      </c>
      <c r="AF178" s="10">
        <f>'Input Data Shift A'!AE47*IF('Input Data Shift A'!AE$140&gt;0,'Input Data Shift A'!AE$140,'Shift A Calculation'!$D178)/3600</f>
        <v>0</v>
      </c>
      <c r="AG178" s="10">
        <f>'Input Data Shift A'!AF47*IF('Input Data Shift A'!AF$140&gt;0,'Input Data Shift A'!AF$140,'Shift A Calculation'!$D178)/3600</f>
        <v>0</v>
      </c>
      <c r="AH178" s="10">
        <f>'Input Data Shift A'!AG47*IF('Input Data Shift A'!AG$140&gt;0,'Input Data Shift A'!AG$140,'Shift A Calculation'!$D178)/3600</f>
        <v>0</v>
      </c>
      <c r="AI178" s="10">
        <f>'Input Data Shift A'!AH47*IF('Input Data Shift A'!AH$140&gt;0,'Input Data Shift A'!AH$140,'Shift A Calculation'!$D178)/3600</f>
        <v>0</v>
      </c>
      <c r="AJ178" s="10">
        <f t="shared" si="9"/>
        <v>0</v>
      </c>
    </row>
    <row r="179" spans="2:36">
      <c r="B179" s="8">
        <v>42</v>
      </c>
      <c r="C179" s="9" t="str">
        <f t="shared" si="8"/>
        <v>AE262100-60700H</v>
      </c>
      <c r="D179" s="8">
        <f>+Kousu!F52</f>
        <v>2.7</v>
      </c>
      <c r="E179" s="10">
        <f>'Input Data Shift A'!D48*IF('Input Data Shift A'!D$140&gt;0,'Input Data Shift A'!D$140,'Shift A Calculation'!$D179)/3600</f>
        <v>0</v>
      </c>
      <c r="F179" s="10">
        <f>'Input Data Shift A'!E48*IF('Input Data Shift A'!E$140&gt;0,'Input Data Shift A'!E$140,'Shift A Calculation'!$D179)/3600</f>
        <v>0</v>
      </c>
      <c r="G179" s="10">
        <f>'Input Data Shift A'!F48*IF('Input Data Shift A'!F$140&gt;0,'Input Data Shift A'!F$140,'Shift A Calculation'!$D179)/3600</f>
        <v>0</v>
      </c>
      <c r="H179" s="10">
        <f>'Input Data Shift A'!G48*IF('Input Data Shift A'!G$140&gt;0,'Input Data Shift A'!G$140,'Shift A Calculation'!$D179)/3600</f>
        <v>0</v>
      </c>
      <c r="I179" s="10">
        <f>'Input Data Shift A'!H48*IF('Input Data Shift A'!H$140&gt;0,'Input Data Shift A'!H$140,'Shift A Calculation'!$D179)/3600</f>
        <v>0</v>
      </c>
      <c r="J179" s="10">
        <f>'Input Data Shift A'!I48*IF('Input Data Shift A'!I$140&gt;0,'Input Data Shift A'!I$140,'Shift A Calculation'!$D179)/3600</f>
        <v>0</v>
      </c>
      <c r="K179" s="10">
        <f>'Input Data Shift A'!J48*IF('Input Data Shift A'!J$140&gt;0,'Input Data Shift A'!J$140,'Shift A Calculation'!$D179)/3600</f>
        <v>0</v>
      </c>
      <c r="L179" s="10">
        <f>'Input Data Shift A'!K48*IF('Input Data Shift A'!K$140&gt;0,'Input Data Shift A'!K$140,'Shift A Calculation'!$D179)/3600</f>
        <v>0</v>
      </c>
      <c r="M179" s="10">
        <f>'Input Data Shift A'!L48*IF('Input Data Shift A'!L$140&gt;0,'Input Data Shift A'!L$140,'Shift A Calculation'!$D179)/3600</f>
        <v>0</v>
      </c>
      <c r="N179" s="10">
        <f>'Input Data Shift A'!M48*IF('Input Data Shift A'!M$140&gt;0,'Input Data Shift A'!M$140,'Shift A Calculation'!$D179)/3600</f>
        <v>0.46575</v>
      </c>
      <c r="O179" s="10">
        <f>'Input Data Shift A'!N48*IF('Input Data Shift A'!N$140&gt;0,'Input Data Shift A'!N$140,'Shift A Calculation'!$D179)/3600</f>
        <v>0.44850000000000007</v>
      </c>
      <c r="P179" s="10">
        <f>'Input Data Shift A'!O48*IF('Input Data Shift A'!O$140&gt;0,'Input Data Shift A'!O$140,'Shift A Calculation'!$D179)/3600</f>
        <v>0</v>
      </c>
      <c r="Q179" s="10">
        <f>'Input Data Shift A'!P48*IF('Input Data Shift A'!P$140&gt;0,'Input Data Shift A'!P$140,'Shift A Calculation'!$D179)/3600</f>
        <v>0</v>
      </c>
      <c r="R179" s="10">
        <f>'Input Data Shift A'!Q48*IF('Input Data Shift A'!Q$140&gt;0,'Input Data Shift A'!Q$140,'Shift A Calculation'!$D179)/3600</f>
        <v>0</v>
      </c>
      <c r="S179" s="10">
        <f>'Input Data Shift A'!R48*IF('Input Data Shift A'!R$140&gt;0,'Input Data Shift A'!R$140,'Shift A Calculation'!$D179)/3600</f>
        <v>0</v>
      </c>
      <c r="T179" s="10">
        <f>'Input Data Shift A'!S48*IF('Input Data Shift A'!S$140&gt;0,'Input Data Shift A'!S$140,'Shift A Calculation'!$D179)/3600</f>
        <v>0</v>
      </c>
      <c r="U179" s="10">
        <f>'Input Data Shift A'!T48*IF('Input Data Shift A'!T$140&gt;0,'Input Data Shift A'!T$140,'Shift A Calculation'!$D179)/3600</f>
        <v>0.90075000000000005</v>
      </c>
      <c r="V179" s="10">
        <f>'Input Data Shift A'!U48*IF('Input Data Shift A'!U$140&gt;0,'Input Data Shift A'!U$140,'Shift A Calculation'!$D179)/3600</f>
        <v>0.68400000000000005</v>
      </c>
      <c r="W179" s="10">
        <f>'Input Data Shift A'!V48*IF('Input Data Shift A'!V$140&gt;0,'Input Data Shift A'!V$140,'Shift A Calculation'!$D179)/3600</f>
        <v>0</v>
      </c>
      <c r="X179" s="10">
        <f>'Input Data Shift A'!W48*IF('Input Data Shift A'!W$140&gt;0,'Input Data Shift A'!W$140,'Shift A Calculation'!$D179)/3600</f>
        <v>0</v>
      </c>
      <c r="Y179" s="10">
        <f>'Input Data Shift A'!X48*IF('Input Data Shift A'!X$140&gt;0,'Input Data Shift A'!X$140,'Shift A Calculation'!$D179)/3600</f>
        <v>0</v>
      </c>
      <c r="Z179" s="10">
        <f>'Input Data Shift A'!Y48*IF('Input Data Shift A'!Y$140&gt;0,'Input Data Shift A'!Y$140,'Shift A Calculation'!$D179)/3600</f>
        <v>0</v>
      </c>
      <c r="AA179" s="10">
        <f>'Input Data Shift A'!Z48*IF('Input Data Shift A'!Z$140&gt;0,'Input Data Shift A'!Z$140,'Shift A Calculation'!$D179)/3600</f>
        <v>0</v>
      </c>
      <c r="AB179" s="10">
        <f>'Input Data Shift A'!AA48*IF('Input Data Shift A'!AA$140&gt;0,'Input Data Shift A'!AA$140,'Shift A Calculation'!$D179)/3600</f>
        <v>0</v>
      </c>
      <c r="AC179" s="10">
        <f>'Input Data Shift A'!AB48*IF('Input Data Shift A'!AB$140&gt;0,'Input Data Shift A'!AB$140,'Shift A Calculation'!$D179)/3600</f>
        <v>0</v>
      </c>
      <c r="AD179" s="10">
        <f>'Input Data Shift A'!AC48*IF('Input Data Shift A'!AC$140&gt;0,'Input Data Shift A'!AC$140,'Shift A Calculation'!$D179)/3600</f>
        <v>0</v>
      </c>
      <c r="AE179" s="10">
        <f>'Input Data Shift A'!AD48*IF('Input Data Shift A'!AD$140&gt;0,'Input Data Shift A'!AD$140,'Shift A Calculation'!$D179)/3600</f>
        <v>0</v>
      </c>
      <c r="AF179" s="10">
        <f>'Input Data Shift A'!AE48*IF('Input Data Shift A'!AE$140&gt;0,'Input Data Shift A'!AE$140,'Shift A Calculation'!$D179)/3600</f>
        <v>0</v>
      </c>
      <c r="AG179" s="10">
        <f>'Input Data Shift A'!AF48*IF('Input Data Shift A'!AF$140&gt;0,'Input Data Shift A'!AF$140,'Shift A Calculation'!$D179)/3600</f>
        <v>0</v>
      </c>
      <c r="AH179" s="10">
        <f>'Input Data Shift A'!AG48*IF('Input Data Shift A'!AG$140&gt;0,'Input Data Shift A'!AG$140,'Shift A Calculation'!$D179)/3600</f>
        <v>0</v>
      </c>
      <c r="AI179" s="10">
        <f>'Input Data Shift A'!AH48*IF('Input Data Shift A'!AH$140&gt;0,'Input Data Shift A'!AH$140,'Shift A Calculation'!$D179)/3600</f>
        <v>0</v>
      </c>
      <c r="AJ179" s="10">
        <f t="shared" si="9"/>
        <v>2.4990000000000001</v>
      </c>
    </row>
    <row r="180" spans="2:36">
      <c r="B180" s="8">
        <v>43</v>
      </c>
      <c r="C180" s="9" t="str">
        <f t="shared" si="8"/>
        <v>AE262100-60704H</v>
      </c>
      <c r="D180" s="8">
        <f>+Kousu!F53</f>
        <v>2.7</v>
      </c>
      <c r="E180" s="10">
        <f>'Input Data Shift A'!D49*IF('Input Data Shift A'!D$140&gt;0,'Input Data Shift A'!D$140,'Shift A Calculation'!$D180)/3600</f>
        <v>0</v>
      </c>
      <c r="F180" s="10">
        <f>'Input Data Shift A'!E49*IF('Input Data Shift A'!E$140&gt;0,'Input Data Shift A'!E$140,'Shift A Calculation'!$D180)/3600</f>
        <v>0</v>
      </c>
      <c r="G180" s="10">
        <f>'Input Data Shift A'!F49*IF('Input Data Shift A'!F$140&gt;0,'Input Data Shift A'!F$140,'Shift A Calculation'!$D180)/3600</f>
        <v>0</v>
      </c>
      <c r="H180" s="10">
        <f>'Input Data Shift A'!G49*IF('Input Data Shift A'!G$140&gt;0,'Input Data Shift A'!G$140,'Shift A Calculation'!$D180)/3600</f>
        <v>0</v>
      </c>
      <c r="I180" s="10">
        <f>'Input Data Shift A'!H49*IF('Input Data Shift A'!H$140&gt;0,'Input Data Shift A'!H$140,'Shift A Calculation'!$D180)/3600</f>
        <v>0.10200000000000001</v>
      </c>
      <c r="J180" s="10">
        <f>'Input Data Shift A'!I49*IF('Input Data Shift A'!I$140&gt;0,'Input Data Shift A'!I$140,'Shift A Calculation'!$D180)/3600</f>
        <v>0</v>
      </c>
      <c r="K180" s="10">
        <f>'Input Data Shift A'!J49*IF('Input Data Shift A'!J$140&gt;0,'Input Data Shift A'!J$140,'Shift A Calculation'!$D180)/3600</f>
        <v>0</v>
      </c>
      <c r="L180" s="10">
        <f>'Input Data Shift A'!K49*IF('Input Data Shift A'!K$140&gt;0,'Input Data Shift A'!K$140,'Shift A Calculation'!$D180)/3600</f>
        <v>0</v>
      </c>
      <c r="M180" s="10">
        <f>'Input Data Shift A'!L49*IF('Input Data Shift A'!L$140&gt;0,'Input Data Shift A'!L$140,'Shift A Calculation'!$D180)/3600</f>
        <v>0</v>
      </c>
      <c r="N180" s="10">
        <f>'Input Data Shift A'!M49*IF('Input Data Shift A'!M$140&gt;0,'Input Data Shift A'!M$140,'Shift A Calculation'!$D180)/3600</f>
        <v>0</v>
      </c>
      <c r="O180" s="10">
        <f>'Input Data Shift A'!N49*IF('Input Data Shift A'!N$140&gt;0,'Input Data Shift A'!N$140,'Shift A Calculation'!$D180)/3600</f>
        <v>0</v>
      </c>
      <c r="P180" s="10">
        <f>'Input Data Shift A'!O49*IF('Input Data Shift A'!O$140&gt;0,'Input Data Shift A'!O$140,'Shift A Calculation'!$D180)/3600</f>
        <v>0.45150000000000001</v>
      </c>
      <c r="Q180" s="10">
        <f>'Input Data Shift A'!P49*IF('Input Data Shift A'!P$140&gt;0,'Input Data Shift A'!P$140,'Shift A Calculation'!$D180)/3600</f>
        <v>0</v>
      </c>
      <c r="R180" s="10">
        <f>'Input Data Shift A'!Q49*IF('Input Data Shift A'!Q$140&gt;0,'Input Data Shift A'!Q$140,'Shift A Calculation'!$D180)/3600</f>
        <v>0</v>
      </c>
      <c r="S180" s="10">
        <f>'Input Data Shift A'!R49*IF('Input Data Shift A'!R$140&gt;0,'Input Data Shift A'!R$140,'Shift A Calculation'!$D180)/3600</f>
        <v>0</v>
      </c>
      <c r="T180" s="10">
        <f>'Input Data Shift A'!S49*IF('Input Data Shift A'!S$140&gt;0,'Input Data Shift A'!S$140,'Shift A Calculation'!$D180)/3600</f>
        <v>0</v>
      </c>
      <c r="U180" s="10">
        <f>'Input Data Shift A'!T49*IF('Input Data Shift A'!T$140&gt;0,'Input Data Shift A'!T$140,'Shift A Calculation'!$D180)/3600</f>
        <v>0</v>
      </c>
      <c r="V180" s="10">
        <f>'Input Data Shift A'!U49*IF('Input Data Shift A'!U$140&gt;0,'Input Data Shift A'!U$140,'Shift A Calculation'!$D180)/3600</f>
        <v>0</v>
      </c>
      <c r="W180" s="10">
        <f>'Input Data Shift A'!V49*IF('Input Data Shift A'!V$140&gt;0,'Input Data Shift A'!V$140,'Shift A Calculation'!$D180)/3600</f>
        <v>0</v>
      </c>
      <c r="X180" s="10">
        <f>'Input Data Shift A'!W49*IF('Input Data Shift A'!W$140&gt;0,'Input Data Shift A'!W$140,'Shift A Calculation'!$D180)/3600</f>
        <v>0</v>
      </c>
      <c r="Y180" s="10">
        <f>'Input Data Shift A'!X49*IF('Input Data Shift A'!X$140&gt;0,'Input Data Shift A'!X$140,'Shift A Calculation'!$D180)/3600</f>
        <v>0</v>
      </c>
      <c r="Z180" s="10">
        <f>'Input Data Shift A'!Y49*IF('Input Data Shift A'!Y$140&gt;0,'Input Data Shift A'!Y$140,'Shift A Calculation'!$D180)/3600</f>
        <v>0</v>
      </c>
      <c r="AA180" s="10">
        <f>'Input Data Shift A'!Z49*IF('Input Data Shift A'!Z$140&gt;0,'Input Data Shift A'!Z$140,'Shift A Calculation'!$D180)/3600</f>
        <v>0</v>
      </c>
      <c r="AB180" s="10">
        <f>'Input Data Shift A'!AA49*IF('Input Data Shift A'!AA$140&gt;0,'Input Data Shift A'!AA$140,'Shift A Calculation'!$D180)/3600</f>
        <v>0</v>
      </c>
      <c r="AC180" s="10">
        <f>'Input Data Shift A'!AB49*IF('Input Data Shift A'!AB$140&gt;0,'Input Data Shift A'!AB$140,'Shift A Calculation'!$D180)/3600</f>
        <v>0</v>
      </c>
      <c r="AD180" s="10">
        <f>'Input Data Shift A'!AC49*IF('Input Data Shift A'!AC$140&gt;0,'Input Data Shift A'!AC$140,'Shift A Calculation'!$D180)/3600</f>
        <v>0</v>
      </c>
      <c r="AE180" s="10">
        <f>'Input Data Shift A'!AD49*IF('Input Data Shift A'!AD$140&gt;0,'Input Data Shift A'!AD$140,'Shift A Calculation'!$D180)/3600</f>
        <v>0</v>
      </c>
      <c r="AF180" s="10">
        <f>'Input Data Shift A'!AE49*IF('Input Data Shift A'!AE$140&gt;0,'Input Data Shift A'!AE$140,'Shift A Calculation'!$D180)/3600</f>
        <v>0</v>
      </c>
      <c r="AG180" s="10">
        <f>'Input Data Shift A'!AF49*IF('Input Data Shift A'!AF$140&gt;0,'Input Data Shift A'!AF$140,'Shift A Calculation'!$D180)/3600</f>
        <v>0</v>
      </c>
      <c r="AH180" s="10">
        <f>'Input Data Shift A'!AG49*IF('Input Data Shift A'!AG$140&gt;0,'Input Data Shift A'!AG$140,'Shift A Calculation'!$D180)/3600</f>
        <v>0</v>
      </c>
      <c r="AI180" s="10">
        <f>'Input Data Shift A'!AH49*IF('Input Data Shift A'!AH$140&gt;0,'Input Data Shift A'!AH$140,'Shift A Calculation'!$D180)/3600</f>
        <v>0</v>
      </c>
      <c r="AJ180" s="10">
        <f t="shared" si="9"/>
        <v>0.55349999999999999</v>
      </c>
    </row>
    <row r="181" spans="2:36">
      <c r="B181" s="8">
        <v>44</v>
      </c>
      <c r="C181" s="9" t="str">
        <f t="shared" si="8"/>
        <v>AE262100-6110</v>
      </c>
      <c r="D181" s="8">
        <f>+Kousu!F54</f>
        <v>2.7</v>
      </c>
      <c r="E181" s="10">
        <f>'Input Data Shift A'!D50*IF('Input Data Shift A'!D$140&gt;0,'Input Data Shift A'!D$140,'Shift A Calculation'!$D181)/3600</f>
        <v>0</v>
      </c>
      <c r="F181" s="10">
        <f>'Input Data Shift A'!E50*IF('Input Data Shift A'!E$140&gt;0,'Input Data Shift A'!E$140,'Shift A Calculation'!$D181)/3600</f>
        <v>0</v>
      </c>
      <c r="G181" s="10">
        <f>'Input Data Shift A'!F50*IF('Input Data Shift A'!F$140&gt;0,'Input Data Shift A'!F$140,'Shift A Calculation'!$D181)/3600</f>
        <v>0</v>
      </c>
      <c r="H181" s="10">
        <f>'Input Data Shift A'!G50*IF('Input Data Shift A'!G$140&gt;0,'Input Data Shift A'!G$140,'Shift A Calculation'!$D181)/3600</f>
        <v>0</v>
      </c>
      <c r="I181" s="10">
        <f>'Input Data Shift A'!H50*IF('Input Data Shift A'!H$140&gt;0,'Input Data Shift A'!H$140,'Shift A Calculation'!$D181)/3600</f>
        <v>0</v>
      </c>
      <c r="J181" s="10">
        <f>'Input Data Shift A'!I50*IF('Input Data Shift A'!I$140&gt;0,'Input Data Shift A'!I$140,'Shift A Calculation'!$D181)/3600</f>
        <v>0</v>
      </c>
      <c r="K181" s="10">
        <f>'Input Data Shift A'!J50*IF('Input Data Shift A'!J$140&gt;0,'Input Data Shift A'!J$140,'Shift A Calculation'!$D181)/3600</f>
        <v>0</v>
      </c>
      <c r="L181" s="10">
        <f>'Input Data Shift A'!K50*IF('Input Data Shift A'!K$140&gt;0,'Input Data Shift A'!K$140,'Shift A Calculation'!$D181)/3600</f>
        <v>0</v>
      </c>
      <c r="M181" s="10">
        <f>'Input Data Shift A'!L50*IF('Input Data Shift A'!L$140&gt;0,'Input Data Shift A'!L$140,'Shift A Calculation'!$D181)/3600</f>
        <v>0</v>
      </c>
      <c r="N181" s="10">
        <f>'Input Data Shift A'!M50*IF('Input Data Shift A'!M$140&gt;0,'Input Data Shift A'!M$140,'Shift A Calculation'!$D181)/3600</f>
        <v>0</v>
      </c>
      <c r="O181" s="10">
        <f>'Input Data Shift A'!N50*IF('Input Data Shift A'!N$140&gt;0,'Input Data Shift A'!N$140,'Shift A Calculation'!$D181)/3600</f>
        <v>0</v>
      </c>
      <c r="P181" s="10">
        <f>'Input Data Shift A'!O50*IF('Input Data Shift A'!O$140&gt;0,'Input Data Shift A'!O$140,'Shift A Calculation'!$D181)/3600</f>
        <v>0</v>
      </c>
      <c r="Q181" s="10">
        <f>'Input Data Shift A'!P50*IF('Input Data Shift A'!P$140&gt;0,'Input Data Shift A'!P$140,'Shift A Calculation'!$D181)/3600</f>
        <v>0</v>
      </c>
      <c r="R181" s="10">
        <f>'Input Data Shift A'!Q50*IF('Input Data Shift A'!Q$140&gt;0,'Input Data Shift A'!Q$140,'Shift A Calculation'!$D181)/3600</f>
        <v>0</v>
      </c>
      <c r="S181" s="10">
        <f>'Input Data Shift A'!R50*IF('Input Data Shift A'!R$140&gt;0,'Input Data Shift A'!R$140,'Shift A Calculation'!$D181)/3600</f>
        <v>0</v>
      </c>
      <c r="T181" s="10">
        <f>'Input Data Shift A'!S50*IF('Input Data Shift A'!S$140&gt;0,'Input Data Shift A'!S$140,'Shift A Calculation'!$D181)/3600</f>
        <v>0</v>
      </c>
      <c r="U181" s="10">
        <f>'Input Data Shift A'!T50*IF('Input Data Shift A'!T$140&gt;0,'Input Data Shift A'!T$140,'Shift A Calculation'!$D181)/3600</f>
        <v>0</v>
      </c>
      <c r="V181" s="10">
        <f>'Input Data Shift A'!U50*IF('Input Data Shift A'!U$140&gt;0,'Input Data Shift A'!U$140,'Shift A Calculation'!$D181)/3600</f>
        <v>0</v>
      </c>
      <c r="W181" s="10">
        <f>'Input Data Shift A'!V50*IF('Input Data Shift A'!V$140&gt;0,'Input Data Shift A'!V$140,'Shift A Calculation'!$D181)/3600</f>
        <v>0</v>
      </c>
      <c r="X181" s="10">
        <f>'Input Data Shift A'!W50*IF('Input Data Shift A'!W$140&gt;0,'Input Data Shift A'!W$140,'Shift A Calculation'!$D181)/3600</f>
        <v>0</v>
      </c>
      <c r="Y181" s="10">
        <f>'Input Data Shift A'!X50*IF('Input Data Shift A'!X$140&gt;0,'Input Data Shift A'!X$140,'Shift A Calculation'!$D181)/3600</f>
        <v>0</v>
      </c>
      <c r="Z181" s="10">
        <f>'Input Data Shift A'!Y50*IF('Input Data Shift A'!Y$140&gt;0,'Input Data Shift A'!Y$140,'Shift A Calculation'!$D181)/3600</f>
        <v>0</v>
      </c>
      <c r="AA181" s="10">
        <f>'Input Data Shift A'!Z50*IF('Input Data Shift A'!Z$140&gt;0,'Input Data Shift A'!Z$140,'Shift A Calculation'!$D181)/3600</f>
        <v>0</v>
      </c>
      <c r="AB181" s="10">
        <f>'Input Data Shift A'!AA50*IF('Input Data Shift A'!AA$140&gt;0,'Input Data Shift A'!AA$140,'Shift A Calculation'!$D181)/3600</f>
        <v>0</v>
      </c>
      <c r="AC181" s="10">
        <f>'Input Data Shift A'!AB50*IF('Input Data Shift A'!AB$140&gt;0,'Input Data Shift A'!AB$140,'Shift A Calculation'!$D181)/3600</f>
        <v>0</v>
      </c>
      <c r="AD181" s="10">
        <f>'Input Data Shift A'!AC50*IF('Input Data Shift A'!AC$140&gt;0,'Input Data Shift A'!AC$140,'Shift A Calculation'!$D181)/3600</f>
        <v>0</v>
      </c>
      <c r="AE181" s="10">
        <f>'Input Data Shift A'!AD50*IF('Input Data Shift A'!AD$140&gt;0,'Input Data Shift A'!AD$140,'Shift A Calculation'!$D181)/3600</f>
        <v>0</v>
      </c>
      <c r="AF181" s="10">
        <f>'Input Data Shift A'!AE50*IF('Input Data Shift A'!AE$140&gt;0,'Input Data Shift A'!AE$140,'Shift A Calculation'!$D181)/3600</f>
        <v>0</v>
      </c>
      <c r="AG181" s="10">
        <f>'Input Data Shift A'!AF50*IF('Input Data Shift A'!AF$140&gt;0,'Input Data Shift A'!AF$140,'Shift A Calculation'!$D181)/3600</f>
        <v>0</v>
      </c>
      <c r="AH181" s="10">
        <f>'Input Data Shift A'!AG50*IF('Input Data Shift A'!AG$140&gt;0,'Input Data Shift A'!AG$140,'Shift A Calculation'!$D181)/3600</f>
        <v>0</v>
      </c>
      <c r="AI181" s="10">
        <f>'Input Data Shift A'!AH50*IF('Input Data Shift A'!AH$140&gt;0,'Input Data Shift A'!AH$140,'Shift A Calculation'!$D181)/3600</f>
        <v>0</v>
      </c>
      <c r="AJ181" s="10">
        <f t="shared" si="9"/>
        <v>0</v>
      </c>
    </row>
    <row r="182" spans="2:36">
      <c r="B182" s="8">
        <v>45</v>
      </c>
      <c r="C182" s="9" t="str">
        <f t="shared" si="8"/>
        <v>AE262100-61106G</v>
      </c>
      <c r="D182" s="8">
        <f>+Kousu!F55</f>
        <v>2.7</v>
      </c>
      <c r="E182" s="10">
        <f>'Input Data Shift A'!D51*IF('Input Data Shift A'!D$140&gt;0,'Input Data Shift A'!D$140,'Shift A Calculation'!$D182)/3600</f>
        <v>0</v>
      </c>
      <c r="F182" s="10">
        <f>'Input Data Shift A'!E51*IF('Input Data Shift A'!E$140&gt;0,'Input Data Shift A'!E$140,'Shift A Calculation'!$D182)/3600</f>
        <v>0</v>
      </c>
      <c r="G182" s="10">
        <f>'Input Data Shift A'!F51*IF('Input Data Shift A'!F$140&gt;0,'Input Data Shift A'!F$140,'Shift A Calculation'!$D182)/3600</f>
        <v>0</v>
      </c>
      <c r="H182" s="10">
        <f>'Input Data Shift A'!G51*IF('Input Data Shift A'!G$140&gt;0,'Input Data Shift A'!G$140,'Shift A Calculation'!$D182)/3600</f>
        <v>0</v>
      </c>
      <c r="I182" s="10">
        <f>'Input Data Shift A'!H51*IF('Input Data Shift A'!H$140&gt;0,'Input Data Shift A'!H$140,'Shift A Calculation'!$D182)/3600</f>
        <v>0</v>
      </c>
      <c r="J182" s="10">
        <f>'Input Data Shift A'!I51*IF('Input Data Shift A'!I$140&gt;0,'Input Data Shift A'!I$140,'Shift A Calculation'!$D182)/3600</f>
        <v>0</v>
      </c>
      <c r="K182" s="10">
        <f>'Input Data Shift A'!J51*IF('Input Data Shift A'!J$140&gt;0,'Input Data Shift A'!J$140,'Shift A Calculation'!$D182)/3600</f>
        <v>0</v>
      </c>
      <c r="L182" s="10">
        <f>'Input Data Shift A'!K51*IF('Input Data Shift A'!K$140&gt;0,'Input Data Shift A'!K$140,'Shift A Calculation'!$D182)/3600</f>
        <v>0</v>
      </c>
      <c r="M182" s="10">
        <f>'Input Data Shift A'!L51*IF('Input Data Shift A'!L$140&gt;0,'Input Data Shift A'!L$140,'Shift A Calculation'!$D182)/3600</f>
        <v>0</v>
      </c>
      <c r="N182" s="10">
        <f>'Input Data Shift A'!M51*IF('Input Data Shift A'!M$140&gt;0,'Input Data Shift A'!M$140,'Shift A Calculation'!$D182)/3600</f>
        <v>0</v>
      </c>
      <c r="O182" s="10">
        <f>'Input Data Shift A'!N51*IF('Input Data Shift A'!N$140&gt;0,'Input Data Shift A'!N$140,'Shift A Calculation'!$D182)/3600</f>
        <v>0</v>
      </c>
      <c r="P182" s="10">
        <f>'Input Data Shift A'!O51*IF('Input Data Shift A'!O$140&gt;0,'Input Data Shift A'!O$140,'Shift A Calculation'!$D182)/3600</f>
        <v>0.45374999999999999</v>
      </c>
      <c r="Q182" s="10">
        <f>'Input Data Shift A'!P51*IF('Input Data Shift A'!P$140&gt;0,'Input Data Shift A'!P$140,'Shift A Calculation'!$D182)/3600</f>
        <v>0</v>
      </c>
      <c r="R182" s="10">
        <f>'Input Data Shift A'!Q51*IF('Input Data Shift A'!Q$140&gt;0,'Input Data Shift A'!Q$140,'Shift A Calculation'!$D182)/3600</f>
        <v>0</v>
      </c>
      <c r="S182" s="10">
        <f>'Input Data Shift A'!R51*IF('Input Data Shift A'!R$140&gt;0,'Input Data Shift A'!R$140,'Shift A Calculation'!$D182)/3600</f>
        <v>0</v>
      </c>
      <c r="T182" s="10">
        <f>'Input Data Shift A'!S51*IF('Input Data Shift A'!S$140&gt;0,'Input Data Shift A'!S$140,'Shift A Calculation'!$D182)/3600</f>
        <v>0</v>
      </c>
      <c r="U182" s="10">
        <f>'Input Data Shift A'!T51*IF('Input Data Shift A'!T$140&gt;0,'Input Data Shift A'!T$140,'Shift A Calculation'!$D182)/3600</f>
        <v>0</v>
      </c>
      <c r="V182" s="10">
        <f>'Input Data Shift A'!U51*IF('Input Data Shift A'!U$140&gt;0,'Input Data Shift A'!U$140,'Shift A Calculation'!$D182)/3600</f>
        <v>0</v>
      </c>
      <c r="W182" s="10">
        <f>'Input Data Shift A'!V51*IF('Input Data Shift A'!V$140&gt;0,'Input Data Shift A'!V$140,'Shift A Calculation'!$D182)/3600</f>
        <v>0</v>
      </c>
      <c r="X182" s="10">
        <f>'Input Data Shift A'!W51*IF('Input Data Shift A'!W$140&gt;0,'Input Data Shift A'!W$140,'Shift A Calculation'!$D182)/3600</f>
        <v>0</v>
      </c>
      <c r="Y182" s="10">
        <f>'Input Data Shift A'!X51*IF('Input Data Shift A'!X$140&gt;0,'Input Data Shift A'!X$140,'Shift A Calculation'!$D182)/3600</f>
        <v>0</v>
      </c>
      <c r="Z182" s="10">
        <f>'Input Data Shift A'!Y51*IF('Input Data Shift A'!Y$140&gt;0,'Input Data Shift A'!Y$140,'Shift A Calculation'!$D182)/3600</f>
        <v>0</v>
      </c>
      <c r="AA182" s="10">
        <f>'Input Data Shift A'!Z51*IF('Input Data Shift A'!Z$140&gt;0,'Input Data Shift A'!Z$140,'Shift A Calculation'!$D182)/3600</f>
        <v>0</v>
      </c>
      <c r="AB182" s="10">
        <f>'Input Data Shift A'!AA51*IF('Input Data Shift A'!AA$140&gt;0,'Input Data Shift A'!AA$140,'Shift A Calculation'!$D182)/3600</f>
        <v>0</v>
      </c>
      <c r="AC182" s="10">
        <f>'Input Data Shift A'!AB51*IF('Input Data Shift A'!AB$140&gt;0,'Input Data Shift A'!AB$140,'Shift A Calculation'!$D182)/3600</f>
        <v>0</v>
      </c>
      <c r="AD182" s="10">
        <f>'Input Data Shift A'!AC51*IF('Input Data Shift A'!AC$140&gt;0,'Input Data Shift A'!AC$140,'Shift A Calculation'!$D182)/3600</f>
        <v>0</v>
      </c>
      <c r="AE182" s="10">
        <f>'Input Data Shift A'!AD51*IF('Input Data Shift A'!AD$140&gt;0,'Input Data Shift A'!AD$140,'Shift A Calculation'!$D182)/3600</f>
        <v>0</v>
      </c>
      <c r="AF182" s="10">
        <f>'Input Data Shift A'!AE51*IF('Input Data Shift A'!AE$140&gt;0,'Input Data Shift A'!AE$140,'Shift A Calculation'!$D182)/3600</f>
        <v>0</v>
      </c>
      <c r="AG182" s="10">
        <f>'Input Data Shift A'!AF51*IF('Input Data Shift A'!AF$140&gt;0,'Input Data Shift A'!AF$140,'Shift A Calculation'!$D182)/3600</f>
        <v>0</v>
      </c>
      <c r="AH182" s="10">
        <f>'Input Data Shift A'!AG51*IF('Input Data Shift A'!AG$140&gt;0,'Input Data Shift A'!AG$140,'Shift A Calculation'!$D182)/3600</f>
        <v>0</v>
      </c>
      <c r="AI182" s="10">
        <f>'Input Data Shift A'!AH51*IF('Input Data Shift A'!AH$140&gt;0,'Input Data Shift A'!AH$140,'Shift A Calculation'!$D182)/3600</f>
        <v>0</v>
      </c>
      <c r="AJ182" s="10">
        <f t="shared" si="9"/>
        <v>0.45374999999999999</v>
      </c>
    </row>
    <row r="183" spans="2:36">
      <c r="B183" s="8">
        <v>46</v>
      </c>
      <c r="C183" s="9" t="str">
        <f t="shared" si="8"/>
        <v>AE262100-61109G</v>
      </c>
      <c r="D183" s="8">
        <f>+Kousu!F56</f>
        <v>2.7</v>
      </c>
      <c r="E183" s="10">
        <f>'Input Data Shift A'!D52*IF('Input Data Shift A'!D$140&gt;0,'Input Data Shift A'!D$140,'Shift A Calculation'!$D183)/3600</f>
        <v>0</v>
      </c>
      <c r="F183" s="10">
        <f>'Input Data Shift A'!E52*IF('Input Data Shift A'!E$140&gt;0,'Input Data Shift A'!E$140,'Shift A Calculation'!$D183)/3600</f>
        <v>0</v>
      </c>
      <c r="G183" s="10">
        <f>'Input Data Shift A'!F52*IF('Input Data Shift A'!F$140&gt;0,'Input Data Shift A'!F$140,'Shift A Calculation'!$D183)/3600</f>
        <v>0</v>
      </c>
      <c r="H183" s="10">
        <f>'Input Data Shift A'!G52*IF('Input Data Shift A'!G$140&gt;0,'Input Data Shift A'!G$140,'Shift A Calculation'!$D183)/3600</f>
        <v>0</v>
      </c>
      <c r="I183" s="10">
        <f>'Input Data Shift A'!H52*IF('Input Data Shift A'!H$140&gt;0,'Input Data Shift A'!H$140,'Shift A Calculation'!$D183)/3600</f>
        <v>0</v>
      </c>
      <c r="J183" s="10">
        <f>'Input Data Shift A'!I52*IF('Input Data Shift A'!I$140&gt;0,'Input Data Shift A'!I$140,'Shift A Calculation'!$D183)/3600</f>
        <v>0</v>
      </c>
      <c r="K183" s="10">
        <f>'Input Data Shift A'!J52*IF('Input Data Shift A'!J$140&gt;0,'Input Data Shift A'!J$140,'Shift A Calculation'!$D183)/3600</f>
        <v>0</v>
      </c>
      <c r="L183" s="10">
        <f>'Input Data Shift A'!K52*IF('Input Data Shift A'!K$140&gt;0,'Input Data Shift A'!K$140,'Shift A Calculation'!$D183)/3600</f>
        <v>0</v>
      </c>
      <c r="M183" s="10">
        <f>'Input Data Shift A'!L52*IF('Input Data Shift A'!L$140&gt;0,'Input Data Shift A'!L$140,'Shift A Calculation'!$D183)/3600</f>
        <v>0</v>
      </c>
      <c r="N183" s="10">
        <f>'Input Data Shift A'!M52*IF('Input Data Shift A'!M$140&gt;0,'Input Data Shift A'!M$140,'Shift A Calculation'!$D183)/3600</f>
        <v>0</v>
      </c>
      <c r="O183" s="10">
        <f>'Input Data Shift A'!N52*IF('Input Data Shift A'!N$140&gt;0,'Input Data Shift A'!N$140,'Shift A Calculation'!$D183)/3600</f>
        <v>0</v>
      </c>
      <c r="P183" s="10">
        <f>'Input Data Shift A'!O52*IF('Input Data Shift A'!O$140&gt;0,'Input Data Shift A'!O$140,'Shift A Calculation'!$D183)/3600</f>
        <v>0</v>
      </c>
      <c r="Q183" s="10">
        <f>'Input Data Shift A'!P52*IF('Input Data Shift A'!P$140&gt;0,'Input Data Shift A'!P$140,'Shift A Calculation'!$D183)/3600</f>
        <v>0</v>
      </c>
      <c r="R183" s="10">
        <f>'Input Data Shift A'!Q52*IF('Input Data Shift A'!Q$140&gt;0,'Input Data Shift A'!Q$140,'Shift A Calculation'!$D183)/3600</f>
        <v>0</v>
      </c>
      <c r="S183" s="10">
        <f>'Input Data Shift A'!R52*IF('Input Data Shift A'!R$140&gt;0,'Input Data Shift A'!R$140,'Shift A Calculation'!$D183)/3600</f>
        <v>0</v>
      </c>
      <c r="T183" s="10">
        <f>'Input Data Shift A'!S52*IF('Input Data Shift A'!S$140&gt;0,'Input Data Shift A'!S$140,'Shift A Calculation'!$D183)/3600</f>
        <v>0</v>
      </c>
      <c r="U183" s="10">
        <f>'Input Data Shift A'!T52*IF('Input Data Shift A'!T$140&gt;0,'Input Data Shift A'!T$140,'Shift A Calculation'!$D183)/3600</f>
        <v>0</v>
      </c>
      <c r="V183" s="10">
        <f>'Input Data Shift A'!U52*IF('Input Data Shift A'!U$140&gt;0,'Input Data Shift A'!U$140,'Shift A Calculation'!$D183)/3600</f>
        <v>0</v>
      </c>
      <c r="W183" s="10">
        <f>'Input Data Shift A'!V52*IF('Input Data Shift A'!V$140&gt;0,'Input Data Shift A'!V$140,'Shift A Calculation'!$D183)/3600</f>
        <v>0</v>
      </c>
      <c r="X183" s="10">
        <f>'Input Data Shift A'!W52*IF('Input Data Shift A'!W$140&gt;0,'Input Data Shift A'!W$140,'Shift A Calculation'!$D183)/3600</f>
        <v>0</v>
      </c>
      <c r="Y183" s="10">
        <f>'Input Data Shift A'!X52*IF('Input Data Shift A'!X$140&gt;0,'Input Data Shift A'!X$140,'Shift A Calculation'!$D183)/3600</f>
        <v>0</v>
      </c>
      <c r="Z183" s="10">
        <f>'Input Data Shift A'!Y52*IF('Input Data Shift A'!Y$140&gt;0,'Input Data Shift A'!Y$140,'Shift A Calculation'!$D183)/3600</f>
        <v>0</v>
      </c>
      <c r="AA183" s="10">
        <f>'Input Data Shift A'!Z52*IF('Input Data Shift A'!Z$140&gt;0,'Input Data Shift A'!Z$140,'Shift A Calculation'!$D183)/3600</f>
        <v>0</v>
      </c>
      <c r="AB183" s="10">
        <f>'Input Data Shift A'!AA52*IF('Input Data Shift A'!AA$140&gt;0,'Input Data Shift A'!AA$140,'Shift A Calculation'!$D183)/3600</f>
        <v>0</v>
      </c>
      <c r="AC183" s="10">
        <f>'Input Data Shift A'!AB52*IF('Input Data Shift A'!AB$140&gt;0,'Input Data Shift A'!AB$140,'Shift A Calculation'!$D183)/3600</f>
        <v>0</v>
      </c>
      <c r="AD183" s="10">
        <f>'Input Data Shift A'!AC52*IF('Input Data Shift A'!AC$140&gt;0,'Input Data Shift A'!AC$140,'Shift A Calculation'!$D183)/3600</f>
        <v>0</v>
      </c>
      <c r="AE183" s="10">
        <f>'Input Data Shift A'!AD52*IF('Input Data Shift A'!AD$140&gt;0,'Input Data Shift A'!AD$140,'Shift A Calculation'!$D183)/3600</f>
        <v>0</v>
      </c>
      <c r="AF183" s="10">
        <f>'Input Data Shift A'!AE52*IF('Input Data Shift A'!AE$140&gt;0,'Input Data Shift A'!AE$140,'Shift A Calculation'!$D183)/3600</f>
        <v>0</v>
      </c>
      <c r="AG183" s="10">
        <f>'Input Data Shift A'!AF52*IF('Input Data Shift A'!AF$140&gt;0,'Input Data Shift A'!AF$140,'Shift A Calculation'!$D183)/3600</f>
        <v>0</v>
      </c>
      <c r="AH183" s="10">
        <f>'Input Data Shift A'!AG52*IF('Input Data Shift A'!AG$140&gt;0,'Input Data Shift A'!AG$140,'Shift A Calculation'!$D183)/3600</f>
        <v>0</v>
      </c>
      <c r="AI183" s="10">
        <f>'Input Data Shift A'!AH52*IF('Input Data Shift A'!AH$140&gt;0,'Input Data Shift A'!AH$140,'Shift A Calculation'!$D183)/3600</f>
        <v>0</v>
      </c>
      <c r="AJ183" s="10">
        <f t="shared" si="9"/>
        <v>0</v>
      </c>
    </row>
    <row r="184" spans="2:36">
      <c r="B184" s="8">
        <v>47</v>
      </c>
      <c r="C184" s="9" t="str">
        <f t="shared" si="8"/>
        <v>AE262100-61206G</v>
      </c>
      <c r="D184" s="8">
        <f>+Kousu!F57</f>
        <v>2.7</v>
      </c>
      <c r="E184" s="10">
        <f>'Input Data Shift A'!D53*IF('Input Data Shift A'!D$140&gt;0,'Input Data Shift A'!D$140,'Shift A Calculation'!$D184)/3600</f>
        <v>0</v>
      </c>
      <c r="F184" s="10">
        <f>'Input Data Shift A'!E53*IF('Input Data Shift A'!E$140&gt;0,'Input Data Shift A'!E$140,'Shift A Calculation'!$D184)/3600</f>
        <v>0</v>
      </c>
      <c r="G184" s="10">
        <f>'Input Data Shift A'!F53*IF('Input Data Shift A'!F$140&gt;0,'Input Data Shift A'!F$140,'Shift A Calculation'!$D184)/3600</f>
        <v>0</v>
      </c>
      <c r="H184" s="10">
        <f>'Input Data Shift A'!G53*IF('Input Data Shift A'!G$140&gt;0,'Input Data Shift A'!G$140,'Shift A Calculation'!$D184)/3600</f>
        <v>0</v>
      </c>
      <c r="I184" s="10">
        <f>'Input Data Shift A'!H53*IF('Input Data Shift A'!H$140&gt;0,'Input Data Shift A'!H$140,'Shift A Calculation'!$D184)/3600</f>
        <v>0</v>
      </c>
      <c r="J184" s="10">
        <f>'Input Data Shift A'!I53*IF('Input Data Shift A'!I$140&gt;0,'Input Data Shift A'!I$140,'Shift A Calculation'!$D184)/3600</f>
        <v>0</v>
      </c>
      <c r="K184" s="10">
        <f>'Input Data Shift A'!J53*IF('Input Data Shift A'!J$140&gt;0,'Input Data Shift A'!J$140,'Shift A Calculation'!$D184)/3600</f>
        <v>0</v>
      </c>
      <c r="L184" s="10">
        <f>'Input Data Shift A'!K53*IF('Input Data Shift A'!K$140&gt;0,'Input Data Shift A'!K$140,'Shift A Calculation'!$D184)/3600</f>
        <v>0</v>
      </c>
      <c r="M184" s="10">
        <f>'Input Data Shift A'!L53*IF('Input Data Shift A'!L$140&gt;0,'Input Data Shift A'!L$140,'Shift A Calculation'!$D184)/3600</f>
        <v>0</v>
      </c>
      <c r="N184" s="10">
        <f>'Input Data Shift A'!M53*IF('Input Data Shift A'!M$140&gt;0,'Input Data Shift A'!M$140,'Shift A Calculation'!$D184)/3600</f>
        <v>0</v>
      </c>
      <c r="O184" s="10">
        <f>'Input Data Shift A'!N53*IF('Input Data Shift A'!N$140&gt;0,'Input Data Shift A'!N$140,'Shift A Calculation'!$D184)/3600</f>
        <v>0</v>
      </c>
      <c r="P184" s="10">
        <f>'Input Data Shift A'!O53*IF('Input Data Shift A'!O$140&gt;0,'Input Data Shift A'!O$140,'Shift A Calculation'!$D184)/3600</f>
        <v>0</v>
      </c>
      <c r="Q184" s="10">
        <f>'Input Data Shift A'!P53*IF('Input Data Shift A'!P$140&gt;0,'Input Data Shift A'!P$140,'Shift A Calculation'!$D184)/3600</f>
        <v>0</v>
      </c>
      <c r="R184" s="10">
        <f>'Input Data Shift A'!Q53*IF('Input Data Shift A'!Q$140&gt;0,'Input Data Shift A'!Q$140,'Shift A Calculation'!$D184)/3600</f>
        <v>0</v>
      </c>
      <c r="S184" s="10">
        <f>'Input Data Shift A'!R53*IF('Input Data Shift A'!R$140&gt;0,'Input Data Shift A'!R$140,'Shift A Calculation'!$D184)/3600</f>
        <v>0</v>
      </c>
      <c r="T184" s="10">
        <f>'Input Data Shift A'!S53*IF('Input Data Shift A'!S$140&gt;0,'Input Data Shift A'!S$140,'Shift A Calculation'!$D184)/3600</f>
        <v>0</v>
      </c>
      <c r="U184" s="10">
        <f>'Input Data Shift A'!T53*IF('Input Data Shift A'!T$140&gt;0,'Input Data Shift A'!T$140,'Shift A Calculation'!$D184)/3600</f>
        <v>0</v>
      </c>
      <c r="V184" s="10">
        <f>'Input Data Shift A'!U53*IF('Input Data Shift A'!U$140&gt;0,'Input Data Shift A'!U$140,'Shift A Calculation'!$D184)/3600</f>
        <v>0</v>
      </c>
      <c r="W184" s="10">
        <f>'Input Data Shift A'!V53*IF('Input Data Shift A'!V$140&gt;0,'Input Data Shift A'!V$140,'Shift A Calculation'!$D184)/3600</f>
        <v>0</v>
      </c>
      <c r="X184" s="10">
        <f>'Input Data Shift A'!W53*IF('Input Data Shift A'!W$140&gt;0,'Input Data Shift A'!W$140,'Shift A Calculation'!$D184)/3600</f>
        <v>0</v>
      </c>
      <c r="Y184" s="10">
        <f>'Input Data Shift A'!X53*IF('Input Data Shift A'!X$140&gt;0,'Input Data Shift A'!X$140,'Shift A Calculation'!$D184)/3600</f>
        <v>0</v>
      </c>
      <c r="Z184" s="10">
        <f>'Input Data Shift A'!Y53*IF('Input Data Shift A'!Y$140&gt;0,'Input Data Shift A'!Y$140,'Shift A Calculation'!$D184)/3600</f>
        <v>0</v>
      </c>
      <c r="AA184" s="10">
        <f>'Input Data Shift A'!Z53*IF('Input Data Shift A'!Z$140&gt;0,'Input Data Shift A'!Z$140,'Shift A Calculation'!$D184)/3600</f>
        <v>0</v>
      </c>
      <c r="AB184" s="10">
        <f>'Input Data Shift A'!AA53*IF('Input Data Shift A'!AA$140&gt;0,'Input Data Shift A'!AA$140,'Shift A Calculation'!$D184)/3600</f>
        <v>0</v>
      </c>
      <c r="AC184" s="10">
        <f>'Input Data Shift A'!AB53*IF('Input Data Shift A'!AB$140&gt;0,'Input Data Shift A'!AB$140,'Shift A Calculation'!$D184)/3600</f>
        <v>0</v>
      </c>
      <c r="AD184" s="10">
        <f>'Input Data Shift A'!AC53*IF('Input Data Shift A'!AC$140&gt;0,'Input Data Shift A'!AC$140,'Shift A Calculation'!$D184)/3600</f>
        <v>0</v>
      </c>
      <c r="AE184" s="10">
        <f>'Input Data Shift A'!AD53*IF('Input Data Shift A'!AD$140&gt;0,'Input Data Shift A'!AD$140,'Shift A Calculation'!$D184)/3600</f>
        <v>0</v>
      </c>
      <c r="AF184" s="10">
        <f>'Input Data Shift A'!AE53*IF('Input Data Shift A'!AE$140&gt;0,'Input Data Shift A'!AE$140,'Shift A Calculation'!$D184)/3600</f>
        <v>0</v>
      </c>
      <c r="AG184" s="10">
        <f>'Input Data Shift A'!AF53*IF('Input Data Shift A'!AF$140&gt;0,'Input Data Shift A'!AF$140,'Shift A Calculation'!$D184)/3600</f>
        <v>0</v>
      </c>
      <c r="AH184" s="10">
        <f>'Input Data Shift A'!AG53*IF('Input Data Shift A'!AG$140&gt;0,'Input Data Shift A'!AG$140,'Shift A Calculation'!$D184)/3600</f>
        <v>0</v>
      </c>
      <c r="AI184" s="10">
        <f>'Input Data Shift A'!AH53*IF('Input Data Shift A'!AH$140&gt;0,'Input Data Shift A'!AH$140,'Shift A Calculation'!$D184)/3600</f>
        <v>0</v>
      </c>
      <c r="AJ184" s="10">
        <f t="shared" si="9"/>
        <v>0</v>
      </c>
    </row>
    <row r="185" spans="2:36">
      <c r="B185" s="8">
        <v>48</v>
      </c>
      <c r="C185" s="9" t="str">
        <f t="shared" si="8"/>
        <v>AE262100-61209G</v>
      </c>
      <c r="D185" s="8">
        <f>+Kousu!F58</f>
        <v>2.7</v>
      </c>
      <c r="E185" s="10">
        <f>'Input Data Shift A'!D54*IF('Input Data Shift A'!D$140&gt;0,'Input Data Shift A'!D$140,'Shift A Calculation'!$D185)/3600</f>
        <v>0</v>
      </c>
      <c r="F185" s="10">
        <f>'Input Data Shift A'!E54*IF('Input Data Shift A'!E$140&gt;0,'Input Data Shift A'!E$140,'Shift A Calculation'!$D185)/3600</f>
        <v>0</v>
      </c>
      <c r="G185" s="10">
        <f>'Input Data Shift A'!F54*IF('Input Data Shift A'!F$140&gt;0,'Input Data Shift A'!F$140,'Shift A Calculation'!$D185)/3600</f>
        <v>0</v>
      </c>
      <c r="H185" s="10">
        <f>'Input Data Shift A'!G54*IF('Input Data Shift A'!G$140&gt;0,'Input Data Shift A'!G$140,'Shift A Calculation'!$D185)/3600</f>
        <v>0</v>
      </c>
      <c r="I185" s="10">
        <f>'Input Data Shift A'!H54*IF('Input Data Shift A'!H$140&gt;0,'Input Data Shift A'!H$140,'Shift A Calculation'!$D185)/3600</f>
        <v>0</v>
      </c>
      <c r="J185" s="10">
        <f>'Input Data Shift A'!I54*IF('Input Data Shift A'!I$140&gt;0,'Input Data Shift A'!I$140,'Shift A Calculation'!$D185)/3600</f>
        <v>0</v>
      </c>
      <c r="K185" s="10">
        <f>'Input Data Shift A'!J54*IF('Input Data Shift A'!J$140&gt;0,'Input Data Shift A'!J$140,'Shift A Calculation'!$D185)/3600</f>
        <v>0</v>
      </c>
      <c r="L185" s="10">
        <f>'Input Data Shift A'!K54*IF('Input Data Shift A'!K$140&gt;0,'Input Data Shift A'!K$140,'Shift A Calculation'!$D185)/3600</f>
        <v>0</v>
      </c>
      <c r="M185" s="10">
        <f>'Input Data Shift A'!L54*IF('Input Data Shift A'!L$140&gt;0,'Input Data Shift A'!L$140,'Shift A Calculation'!$D185)/3600</f>
        <v>0</v>
      </c>
      <c r="N185" s="10">
        <f>'Input Data Shift A'!M54*IF('Input Data Shift A'!M$140&gt;0,'Input Data Shift A'!M$140,'Shift A Calculation'!$D185)/3600</f>
        <v>0</v>
      </c>
      <c r="O185" s="10">
        <f>'Input Data Shift A'!N54*IF('Input Data Shift A'!N$140&gt;0,'Input Data Shift A'!N$140,'Shift A Calculation'!$D185)/3600</f>
        <v>0</v>
      </c>
      <c r="P185" s="10">
        <f>'Input Data Shift A'!O54*IF('Input Data Shift A'!O$140&gt;0,'Input Data Shift A'!O$140,'Shift A Calculation'!$D185)/3600</f>
        <v>0</v>
      </c>
      <c r="Q185" s="10">
        <f>'Input Data Shift A'!P54*IF('Input Data Shift A'!P$140&gt;0,'Input Data Shift A'!P$140,'Shift A Calculation'!$D185)/3600</f>
        <v>0</v>
      </c>
      <c r="R185" s="10">
        <f>'Input Data Shift A'!Q54*IF('Input Data Shift A'!Q$140&gt;0,'Input Data Shift A'!Q$140,'Shift A Calculation'!$D185)/3600</f>
        <v>0</v>
      </c>
      <c r="S185" s="10">
        <f>'Input Data Shift A'!R54*IF('Input Data Shift A'!R$140&gt;0,'Input Data Shift A'!R$140,'Shift A Calculation'!$D185)/3600</f>
        <v>0</v>
      </c>
      <c r="T185" s="10">
        <f>'Input Data Shift A'!S54*IF('Input Data Shift A'!S$140&gt;0,'Input Data Shift A'!S$140,'Shift A Calculation'!$D185)/3600</f>
        <v>0</v>
      </c>
      <c r="U185" s="10">
        <f>'Input Data Shift A'!T54*IF('Input Data Shift A'!T$140&gt;0,'Input Data Shift A'!T$140,'Shift A Calculation'!$D185)/3600</f>
        <v>0</v>
      </c>
      <c r="V185" s="10">
        <f>'Input Data Shift A'!U54*IF('Input Data Shift A'!U$140&gt;0,'Input Data Shift A'!U$140,'Shift A Calculation'!$D185)/3600</f>
        <v>0</v>
      </c>
      <c r="W185" s="10">
        <f>'Input Data Shift A'!V54*IF('Input Data Shift A'!V$140&gt;0,'Input Data Shift A'!V$140,'Shift A Calculation'!$D185)/3600</f>
        <v>0</v>
      </c>
      <c r="X185" s="10">
        <f>'Input Data Shift A'!W54*IF('Input Data Shift A'!W$140&gt;0,'Input Data Shift A'!W$140,'Shift A Calculation'!$D185)/3600</f>
        <v>0</v>
      </c>
      <c r="Y185" s="10">
        <f>'Input Data Shift A'!X54*IF('Input Data Shift A'!X$140&gt;0,'Input Data Shift A'!X$140,'Shift A Calculation'!$D185)/3600</f>
        <v>0</v>
      </c>
      <c r="Z185" s="10">
        <f>'Input Data Shift A'!Y54*IF('Input Data Shift A'!Y$140&gt;0,'Input Data Shift A'!Y$140,'Shift A Calculation'!$D185)/3600</f>
        <v>0</v>
      </c>
      <c r="AA185" s="10">
        <f>'Input Data Shift A'!Z54*IF('Input Data Shift A'!Z$140&gt;0,'Input Data Shift A'!Z$140,'Shift A Calculation'!$D185)/3600</f>
        <v>0</v>
      </c>
      <c r="AB185" s="10">
        <f>'Input Data Shift A'!AA54*IF('Input Data Shift A'!AA$140&gt;0,'Input Data Shift A'!AA$140,'Shift A Calculation'!$D185)/3600</f>
        <v>0</v>
      </c>
      <c r="AC185" s="10">
        <f>'Input Data Shift A'!AB54*IF('Input Data Shift A'!AB$140&gt;0,'Input Data Shift A'!AB$140,'Shift A Calculation'!$D185)/3600</f>
        <v>0</v>
      </c>
      <c r="AD185" s="10">
        <f>'Input Data Shift A'!AC54*IF('Input Data Shift A'!AC$140&gt;0,'Input Data Shift A'!AC$140,'Shift A Calculation'!$D185)/3600</f>
        <v>0</v>
      </c>
      <c r="AE185" s="10">
        <f>'Input Data Shift A'!AD54*IF('Input Data Shift A'!AD$140&gt;0,'Input Data Shift A'!AD$140,'Shift A Calculation'!$D185)/3600</f>
        <v>0</v>
      </c>
      <c r="AF185" s="10">
        <f>'Input Data Shift A'!AE54*IF('Input Data Shift A'!AE$140&gt;0,'Input Data Shift A'!AE$140,'Shift A Calculation'!$D185)/3600</f>
        <v>0</v>
      </c>
      <c r="AG185" s="10">
        <f>'Input Data Shift A'!AF54*IF('Input Data Shift A'!AF$140&gt;0,'Input Data Shift A'!AF$140,'Shift A Calculation'!$D185)/3600</f>
        <v>0</v>
      </c>
      <c r="AH185" s="10">
        <f>'Input Data Shift A'!AG54*IF('Input Data Shift A'!AG$140&gt;0,'Input Data Shift A'!AG$140,'Shift A Calculation'!$D185)/3600</f>
        <v>0</v>
      </c>
      <c r="AI185" s="10">
        <f>'Input Data Shift A'!AH54*IF('Input Data Shift A'!AH$140&gt;0,'Input Data Shift A'!AH$140,'Shift A Calculation'!$D185)/3600</f>
        <v>0</v>
      </c>
      <c r="AJ185" s="10">
        <f t="shared" si="9"/>
        <v>0</v>
      </c>
    </row>
    <row r="186" spans="2:36">
      <c r="B186" s="8">
        <v>49</v>
      </c>
      <c r="C186" s="9" t="str">
        <f t="shared" si="8"/>
        <v>AE262100-6161</v>
      </c>
      <c r="D186" s="8">
        <f>+Kousu!F59</f>
        <v>2.7</v>
      </c>
      <c r="E186" s="10">
        <f>'Input Data Shift A'!D55*IF('Input Data Shift A'!D$140&gt;0,'Input Data Shift A'!D$140,'Shift A Calculation'!$D186)/3600</f>
        <v>0</v>
      </c>
      <c r="F186" s="10">
        <f>'Input Data Shift A'!E55*IF('Input Data Shift A'!E$140&gt;0,'Input Data Shift A'!E$140,'Shift A Calculation'!$D186)/3600</f>
        <v>0</v>
      </c>
      <c r="G186" s="10">
        <f>'Input Data Shift A'!F55*IF('Input Data Shift A'!F$140&gt;0,'Input Data Shift A'!F$140,'Shift A Calculation'!$D186)/3600</f>
        <v>0</v>
      </c>
      <c r="H186" s="10">
        <f>'Input Data Shift A'!G55*IF('Input Data Shift A'!G$140&gt;0,'Input Data Shift A'!G$140,'Shift A Calculation'!$D186)/3600</f>
        <v>0</v>
      </c>
      <c r="I186" s="10">
        <f>'Input Data Shift A'!H55*IF('Input Data Shift A'!H$140&gt;0,'Input Data Shift A'!H$140,'Shift A Calculation'!$D186)/3600</f>
        <v>0</v>
      </c>
      <c r="J186" s="10">
        <f>'Input Data Shift A'!I55*IF('Input Data Shift A'!I$140&gt;0,'Input Data Shift A'!I$140,'Shift A Calculation'!$D186)/3600</f>
        <v>0</v>
      </c>
      <c r="K186" s="10">
        <f>'Input Data Shift A'!J55*IF('Input Data Shift A'!J$140&gt;0,'Input Data Shift A'!J$140,'Shift A Calculation'!$D186)/3600</f>
        <v>0</v>
      </c>
      <c r="L186" s="10">
        <f>'Input Data Shift A'!K55*IF('Input Data Shift A'!K$140&gt;0,'Input Data Shift A'!K$140,'Shift A Calculation'!$D186)/3600</f>
        <v>0</v>
      </c>
      <c r="M186" s="10">
        <f>'Input Data Shift A'!L55*IF('Input Data Shift A'!L$140&gt;0,'Input Data Shift A'!L$140,'Shift A Calculation'!$D186)/3600</f>
        <v>0</v>
      </c>
      <c r="N186" s="10">
        <f>'Input Data Shift A'!M55*IF('Input Data Shift A'!M$140&gt;0,'Input Data Shift A'!M$140,'Shift A Calculation'!$D186)/3600</f>
        <v>0</v>
      </c>
      <c r="O186" s="10">
        <f>'Input Data Shift A'!N55*IF('Input Data Shift A'!N$140&gt;0,'Input Data Shift A'!N$140,'Shift A Calculation'!$D186)/3600</f>
        <v>0</v>
      </c>
      <c r="P186" s="10">
        <f>'Input Data Shift A'!O55*IF('Input Data Shift A'!O$140&gt;0,'Input Data Shift A'!O$140,'Shift A Calculation'!$D186)/3600</f>
        <v>0</v>
      </c>
      <c r="Q186" s="10">
        <f>'Input Data Shift A'!P55*IF('Input Data Shift A'!P$140&gt;0,'Input Data Shift A'!P$140,'Shift A Calculation'!$D186)/3600</f>
        <v>0</v>
      </c>
      <c r="R186" s="10">
        <f>'Input Data Shift A'!Q55*IF('Input Data Shift A'!Q$140&gt;0,'Input Data Shift A'!Q$140,'Shift A Calculation'!$D186)/3600</f>
        <v>0</v>
      </c>
      <c r="S186" s="10">
        <f>'Input Data Shift A'!R55*IF('Input Data Shift A'!R$140&gt;0,'Input Data Shift A'!R$140,'Shift A Calculation'!$D186)/3600</f>
        <v>0</v>
      </c>
      <c r="T186" s="10">
        <f>'Input Data Shift A'!S55*IF('Input Data Shift A'!S$140&gt;0,'Input Data Shift A'!S$140,'Shift A Calculation'!$D186)/3600</f>
        <v>0</v>
      </c>
      <c r="U186" s="10">
        <f>'Input Data Shift A'!T55*IF('Input Data Shift A'!T$140&gt;0,'Input Data Shift A'!T$140,'Shift A Calculation'!$D186)/3600</f>
        <v>0</v>
      </c>
      <c r="V186" s="10">
        <f>'Input Data Shift A'!U55*IF('Input Data Shift A'!U$140&gt;0,'Input Data Shift A'!U$140,'Shift A Calculation'!$D186)/3600</f>
        <v>0</v>
      </c>
      <c r="W186" s="10">
        <f>'Input Data Shift A'!V55*IF('Input Data Shift A'!V$140&gt;0,'Input Data Shift A'!V$140,'Shift A Calculation'!$D186)/3600</f>
        <v>0</v>
      </c>
      <c r="X186" s="10">
        <f>'Input Data Shift A'!W55*IF('Input Data Shift A'!W$140&gt;0,'Input Data Shift A'!W$140,'Shift A Calculation'!$D186)/3600</f>
        <v>0</v>
      </c>
      <c r="Y186" s="10">
        <f>'Input Data Shift A'!X55*IF('Input Data Shift A'!X$140&gt;0,'Input Data Shift A'!X$140,'Shift A Calculation'!$D186)/3600</f>
        <v>0</v>
      </c>
      <c r="Z186" s="10">
        <f>'Input Data Shift A'!Y55*IF('Input Data Shift A'!Y$140&gt;0,'Input Data Shift A'!Y$140,'Shift A Calculation'!$D186)/3600</f>
        <v>0</v>
      </c>
      <c r="AA186" s="10">
        <f>'Input Data Shift A'!Z55*IF('Input Data Shift A'!Z$140&gt;0,'Input Data Shift A'!Z$140,'Shift A Calculation'!$D186)/3600</f>
        <v>0</v>
      </c>
      <c r="AB186" s="10">
        <f>'Input Data Shift A'!AA55*IF('Input Data Shift A'!AA$140&gt;0,'Input Data Shift A'!AA$140,'Shift A Calculation'!$D186)/3600</f>
        <v>0</v>
      </c>
      <c r="AC186" s="10">
        <f>'Input Data Shift A'!AB55*IF('Input Data Shift A'!AB$140&gt;0,'Input Data Shift A'!AB$140,'Shift A Calculation'!$D186)/3600</f>
        <v>0</v>
      </c>
      <c r="AD186" s="10">
        <f>'Input Data Shift A'!AC55*IF('Input Data Shift A'!AC$140&gt;0,'Input Data Shift A'!AC$140,'Shift A Calculation'!$D186)/3600</f>
        <v>0</v>
      </c>
      <c r="AE186" s="10">
        <f>'Input Data Shift A'!AD55*IF('Input Data Shift A'!AD$140&gt;0,'Input Data Shift A'!AD$140,'Shift A Calculation'!$D186)/3600</f>
        <v>0</v>
      </c>
      <c r="AF186" s="10">
        <f>'Input Data Shift A'!AE55*IF('Input Data Shift A'!AE$140&gt;0,'Input Data Shift A'!AE$140,'Shift A Calculation'!$D186)/3600</f>
        <v>0</v>
      </c>
      <c r="AG186" s="10">
        <f>'Input Data Shift A'!AF55*IF('Input Data Shift A'!AF$140&gt;0,'Input Data Shift A'!AF$140,'Shift A Calculation'!$D186)/3600</f>
        <v>0</v>
      </c>
      <c r="AH186" s="10">
        <f>'Input Data Shift A'!AG55*IF('Input Data Shift A'!AG$140&gt;0,'Input Data Shift A'!AG$140,'Shift A Calculation'!$D186)/3600</f>
        <v>0</v>
      </c>
      <c r="AI186" s="10">
        <f>'Input Data Shift A'!AH55*IF('Input Data Shift A'!AH$140&gt;0,'Input Data Shift A'!AH$140,'Shift A Calculation'!$D186)/3600</f>
        <v>0</v>
      </c>
      <c r="AJ186" s="10">
        <f t="shared" si="9"/>
        <v>0</v>
      </c>
    </row>
    <row r="187" spans="2:36">
      <c r="B187" s="8">
        <v>50</v>
      </c>
      <c r="C187" s="9" t="str">
        <f t="shared" si="8"/>
        <v>AE262100-61610G</v>
      </c>
      <c r="D187" s="8">
        <f>+Kousu!F60</f>
        <v>2.7</v>
      </c>
      <c r="E187" s="10">
        <f>'Input Data Shift A'!D56*IF('Input Data Shift A'!D$140&gt;0,'Input Data Shift A'!D$140,'Shift A Calculation'!$D187)/3600</f>
        <v>0.80850000000000011</v>
      </c>
      <c r="F187" s="10">
        <f>'Input Data Shift A'!E56*IF('Input Data Shift A'!E$140&gt;0,'Input Data Shift A'!E$140,'Shift A Calculation'!$D187)/3600</f>
        <v>0</v>
      </c>
      <c r="G187" s="10">
        <f>'Input Data Shift A'!F56*IF('Input Data Shift A'!F$140&gt;0,'Input Data Shift A'!F$140,'Shift A Calculation'!$D187)/3600</f>
        <v>0</v>
      </c>
      <c r="H187" s="10">
        <f>'Input Data Shift A'!G56*IF('Input Data Shift A'!G$140&gt;0,'Input Data Shift A'!G$140,'Shift A Calculation'!$D187)/3600</f>
        <v>0.36449999999999999</v>
      </c>
      <c r="I187" s="10">
        <f>'Input Data Shift A'!H56*IF('Input Data Shift A'!H$140&gt;0,'Input Data Shift A'!H$140,'Shift A Calculation'!$D187)/3600</f>
        <v>0</v>
      </c>
      <c r="J187" s="10">
        <f>'Input Data Shift A'!I56*IF('Input Data Shift A'!I$140&gt;0,'Input Data Shift A'!I$140,'Shift A Calculation'!$D187)/3600</f>
        <v>0</v>
      </c>
      <c r="K187" s="10">
        <f>'Input Data Shift A'!J56*IF('Input Data Shift A'!J$140&gt;0,'Input Data Shift A'!J$140,'Shift A Calculation'!$D187)/3600</f>
        <v>0</v>
      </c>
      <c r="L187" s="10">
        <f>'Input Data Shift A'!K56*IF('Input Data Shift A'!K$140&gt;0,'Input Data Shift A'!K$140,'Shift A Calculation'!$D187)/3600</f>
        <v>0</v>
      </c>
      <c r="M187" s="10">
        <f>'Input Data Shift A'!L56*IF('Input Data Shift A'!L$140&gt;0,'Input Data Shift A'!L$140,'Shift A Calculation'!$D187)/3600</f>
        <v>0</v>
      </c>
      <c r="N187" s="10">
        <f>'Input Data Shift A'!M56*IF('Input Data Shift A'!M$140&gt;0,'Input Data Shift A'!M$140,'Shift A Calculation'!$D187)/3600</f>
        <v>0.39</v>
      </c>
      <c r="O187" s="10">
        <f>'Input Data Shift A'!N56*IF('Input Data Shift A'!N$140&gt;0,'Input Data Shift A'!N$140,'Shift A Calculation'!$D187)/3600</f>
        <v>0</v>
      </c>
      <c r="P187" s="10">
        <f>'Input Data Shift A'!O56*IF('Input Data Shift A'!O$140&gt;0,'Input Data Shift A'!O$140,'Shift A Calculation'!$D187)/3600</f>
        <v>0.66374999999999995</v>
      </c>
      <c r="Q187" s="10">
        <f>'Input Data Shift A'!P56*IF('Input Data Shift A'!P$140&gt;0,'Input Data Shift A'!P$140,'Shift A Calculation'!$D187)/3600</f>
        <v>0.30600000000000005</v>
      </c>
      <c r="R187" s="10">
        <f>'Input Data Shift A'!Q56*IF('Input Data Shift A'!Q$140&gt;0,'Input Data Shift A'!Q$140,'Shift A Calculation'!$D187)/3600</f>
        <v>0</v>
      </c>
      <c r="S187" s="10">
        <f>'Input Data Shift A'!R56*IF('Input Data Shift A'!R$140&gt;0,'Input Data Shift A'!R$140,'Shift A Calculation'!$D187)/3600</f>
        <v>0</v>
      </c>
      <c r="T187" s="10">
        <f>'Input Data Shift A'!S56*IF('Input Data Shift A'!S$140&gt;0,'Input Data Shift A'!S$140,'Shift A Calculation'!$D187)/3600</f>
        <v>0</v>
      </c>
      <c r="U187" s="10">
        <f>'Input Data Shift A'!T56*IF('Input Data Shift A'!T$140&gt;0,'Input Data Shift A'!T$140,'Shift A Calculation'!$D187)/3600</f>
        <v>0</v>
      </c>
      <c r="V187" s="10">
        <f>'Input Data Shift A'!U56*IF('Input Data Shift A'!U$140&gt;0,'Input Data Shift A'!U$140,'Shift A Calculation'!$D187)/3600</f>
        <v>0.71475000000000011</v>
      </c>
      <c r="W187" s="10">
        <f>'Input Data Shift A'!V56*IF('Input Data Shift A'!V$140&gt;0,'Input Data Shift A'!V$140,'Shift A Calculation'!$D187)/3600</f>
        <v>0</v>
      </c>
      <c r="X187" s="10">
        <f>'Input Data Shift A'!W56*IF('Input Data Shift A'!W$140&gt;0,'Input Data Shift A'!W$140,'Shift A Calculation'!$D187)/3600</f>
        <v>0</v>
      </c>
      <c r="Y187" s="10">
        <f>'Input Data Shift A'!X56*IF('Input Data Shift A'!X$140&gt;0,'Input Data Shift A'!X$140,'Shift A Calculation'!$D187)/3600</f>
        <v>0</v>
      </c>
      <c r="Z187" s="10">
        <f>'Input Data Shift A'!Y56*IF('Input Data Shift A'!Y$140&gt;0,'Input Data Shift A'!Y$140,'Shift A Calculation'!$D187)/3600</f>
        <v>0</v>
      </c>
      <c r="AA187" s="10">
        <f>'Input Data Shift A'!Z56*IF('Input Data Shift A'!Z$140&gt;0,'Input Data Shift A'!Z$140,'Shift A Calculation'!$D187)/3600</f>
        <v>0</v>
      </c>
      <c r="AB187" s="10">
        <f>'Input Data Shift A'!AA56*IF('Input Data Shift A'!AA$140&gt;0,'Input Data Shift A'!AA$140,'Shift A Calculation'!$D187)/3600</f>
        <v>0</v>
      </c>
      <c r="AC187" s="10">
        <f>'Input Data Shift A'!AB56*IF('Input Data Shift A'!AB$140&gt;0,'Input Data Shift A'!AB$140,'Shift A Calculation'!$D187)/3600</f>
        <v>0</v>
      </c>
      <c r="AD187" s="10">
        <f>'Input Data Shift A'!AC56*IF('Input Data Shift A'!AC$140&gt;0,'Input Data Shift A'!AC$140,'Shift A Calculation'!$D187)/3600</f>
        <v>0</v>
      </c>
      <c r="AE187" s="10">
        <f>'Input Data Shift A'!AD56*IF('Input Data Shift A'!AD$140&gt;0,'Input Data Shift A'!AD$140,'Shift A Calculation'!$D187)/3600</f>
        <v>0</v>
      </c>
      <c r="AF187" s="10">
        <f>'Input Data Shift A'!AE56*IF('Input Data Shift A'!AE$140&gt;0,'Input Data Shift A'!AE$140,'Shift A Calculation'!$D187)/3600</f>
        <v>0</v>
      </c>
      <c r="AG187" s="10">
        <f>'Input Data Shift A'!AF56*IF('Input Data Shift A'!AF$140&gt;0,'Input Data Shift A'!AF$140,'Shift A Calculation'!$D187)/3600</f>
        <v>0</v>
      </c>
      <c r="AH187" s="10">
        <f>'Input Data Shift A'!AG56*IF('Input Data Shift A'!AG$140&gt;0,'Input Data Shift A'!AG$140,'Shift A Calculation'!$D187)/3600</f>
        <v>0</v>
      </c>
      <c r="AI187" s="10">
        <f>'Input Data Shift A'!AH56*IF('Input Data Shift A'!AH$140&gt;0,'Input Data Shift A'!AH$140,'Shift A Calculation'!$D187)/3600</f>
        <v>0</v>
      </c>
      <c r="AJ187" s="10">
        <f t="shared" si="9"/>
        <v>3.2475000000000001</v>
      </c>
    </row>
    <row r="188" spans="2:36">
      <c r="B188" s="8">
        <v>51</v>
      </c>
      <c r="C188" s="9" t="str">
        <f t="shared" si="8"/>
        <v>AE262100-61615I</v>
      </c>
      <c r="D188" s="8">
        <f>+Kousu!F61</f>
        <v>2.7</v>
      </c>
      <c r="E188" s="10">
        <f>'Input Data Shift A'!D57*IF('Input Data Shift A'!D$140&gt;0,'Input Data Shift A'!D$140,'Shift A Calculation'!$D188)/3600</f>
        <v>4.4250000000000005E-2</v>
      </c>
      <c r="F188" s="10">
        <f>'Input Data Shift A'!E57*IF('Input Data Shift A'!E$140&gt;0,'Input Data Shift A'!E$140,'Shift A Calculation'!$D188)/3600</f>
        <v>0</v>
      </c>
      <c r="G188" s="10">
        <f>'Input Data Shift A'!F57*IF('Input Data Shift A'!F$140&gt;0,'Input Data Shift A'!F$140,'Shift A Calculation'!$D188)/3600</f>
        <v>0</v>
      </c>
      <c r="H188" s="10">
        <f>'Input Data Shift A'!G57*IF('Input Data Shift A'!G$140&gt;0,'Input Data Shift A'!G$140,'Shift A Calculation'!$D188)/3600</f>
        <v>0</v>
      </c>
      <c r="I188" s="10">
        <f>'Input Data Shift A'!H57*IF('Input Data Shift A'!H$140&gt;0,'Input Data Shift A'!H$140,'Shift A Calculation'!$D188)/3600</f>
        <v>0</v>
      </c>
      <c r="J188" s="10">
        <f>'Input Data Shift A'!I57*IF('Input Data Shift A'!I$140&gt;0,'Input Data Shift A'!I$140,'Shift A Calculation'!$D188)/3600</f>
        <v>0</v>
      </c>
      <c r="K188" s="10">
        <f>'Input Data Shift A'!J57*IF('Input Data Shift A'!J$140&gt;0,'Input Data Shift A'!J$140,'Shift A Calculation'!$D188)/3600</f>
        <v>0</v>
      </c>
      <c r="L188" s="10">
        <f>'Input Data Shift A'!K57*IF('Input Data Shift A'!K$140&gt;0,'Input Data Shift A'!K$140,'Shift A Calculation'!$D188)/3600</f>
        <v>0</v>
      </c>
      <c r="M188" s="10">
        <f>'Input Data Shift A'!L57*IF('Input Data Shift A'!L$140&gt;0,'Input Data Shift A'!L$140,'Shift A Calculation'!$D188)/3600</f>
        <v>0</v>
      </c>
      <c r="N188" s="10">
        <f>'Input Data Shift A'!M57*IF('Input Data Shift A'!M$140&gt;0,'Input Data Shift A'!M$140,'Shift A Calculation'!$D188)/3600</f>
        <v>0.54</v>
      </c>
      <c r="O188" s="10">
        <f>'Input Data Shift A'!N57*IF('Input Data Shift A'!N$140&gt;0,'Input Data Shift A'!N$140,'Shift A Calculation'!$D188)/3600</f>
        <v>0</v>
      </c>
      <c r="P188" s="10">
        <f>'Input Data Shift A'!O57*IF('Input Data Shift A'!O$140&gt;0,'Input Data Shift A'!O$140,'Shift A Calculation'!$D188)/3600</f>
        <v>0.54</v>
      </c>
      <c r="Q188" s="10">
        <f>'Input Data Shift A'!P57*IF('Input Data Shift A'!P$140&gt;0,'Input Data Shift A'!P$140,'Shift A Calculation'!$D188)/3600</f>
        <v>0</v>
      </c>
      <c r="R188" s="10">
        <f>'Input Data Shift A'!Q57*IF('Input Data Shift A'!Q$140&gt;0,'Input Data Shift A'!Q$140,'Shift A Calculation'!$D188)/3600</f>
        <v>0</v>
      </c>
      <c r="S188" s="10">
        <f>'Input Data Shift A'!R57*IF('Input Data Shift A'!R$140&gt;0,'Input Data Shift A'!R$140,'Shift A Calculation'!$D188)/3600</f>
        <v>0</v>
      </c>
      <c r="T188" s="10">
        <f>'Input Data Shift A'!S57*IF('Input Data Shift A'!S$140&gt;0,'Input Data Shift A'!S$140,'Shift A Calculation'!$D188)/3600</f>
        <v>0</v>
      </c>
      <c r="U188" s="10">
        <f>'Input Data Shift A'!T57*IF('Input Data Shift A'!T$140&gt;0,'Input Data Shift A'!T$140,'Shift A Calculation'!$D188)/3600</f>
        <v>0</v>
      </c>
      <c r="V188" s="10">
        <f>'Input Data Shift A'!U57*IF('Input Data Shift A'!U$140&gt;0,'Input Data Shift A'!U$140,'Shift A Calculation'!$D188)/3600</f>
        <v>1.0845</v>
      </c>
      <c r="W188" s="10">
        <f>'Input Data Shift A'!V57*IF('Input Data Shift A'!V$140&gt;0,'Input Data Shift A'!V$140,'Shift A Calculation'!$D188)/3600</f>
        <v>0</v>
      </c>
      <c r="X188" s="10">
        <f>'Input Data Shift A'!W57*IF('Input Data Shift A'!W$140&gt;0,'Input Data Shift A'!W$140,'Shift A Calculation'!$D188)/3600</f>
        <v>0</v>
      </c>
      <c r="Y188" s="10">
        <f>'Input Data Shift A'!X57*IF('Input Data Shift A'!X$140&gt;0,'Input Data Shift A'!X$140,'Shift A Calculation'!$D188)/3600</f>
        <v>0</v>
      </c>
      <c r="Z188" s="10">
        <f>'Input Data Shift A'!Y57*IF('Input Data Shift A'!Y$140&gt;0,'Input Data Shift A'!Y$140,'Shift A Calculation'!$D188)/3600</f>
        <v>0</v>
      </c>
      <c r="AA188" s="10">
        <f>'Input Data Shift A'!Z57*IF('Input Data Shift A'!Z$140&gt;0,'Input Data Shift A'!Z$140,'Shift A Calculation'!$D188)/3600</f>
        <v>0</v>
      </c>
      <c r="AB188" s="10">
        <f>'Input Data Shift A'!AA57*IF('Input Data Shift A'!AA$140&gt;0,'Input Data Shift A'!AA$140,'Shift A Calculation'!$D188)/3600</f>
        <v>0</v>
      </c>
      <c r="AC188" s="10">
        <f>'Input Data Shift A'!AB57*IF('Input Data Shift A'!AB$140&gt;0,'Input Data Shift A'!AB$140,'Shift A Calculation'!$D188)/3600</f>
        <v>0</v>
      </c>
      <c r="AD188" s="10">
        <f>'Input Data Shift A'!AC57*IF('Input Data Shift A'!AC$140&gt;0,'Input Data Shift A'!AC$140,'Shift A Calculation'!$D188)/3600</f>
        <v>0</v>
      </c>
      <c r="AE188" s="10">
        <f>'Input Data Shift A'!AD57*IF('Input Data Shift A'!AD$140&gt;0,'Input Data Shift A'!AD$140,'Shift A Calculation'!$D188)/3600</f>
        <v>0</v>
      </c>
      <c r="AF188" s="10">
        <f>'Input Data Shift A'!AE57*IF('Input Data Shift A'!AE$140&gt;0,'Input Data Shift A'!AE$140,'Shift A Calculation'!$D188)/3600</f>
        <v>0</v>
      </c>
      <c r="AG188" s="10">
        <f>'Input Data Shift A'!AF57*IF('Input Data Shift A'!AF$140&gt;0,'Input Data Shift A'!AF$140,'Shift A Calculation'!$D188)/3600</f>
        <v>0</v>
      </c>
      <c r="AH188" s="10">
        <f>'Input Data Shift A'!AG57*IF('Input Data Shift A'!AG$140&gt;0,'Input Data Shift A'!AG$140,'Shift A Calculation'!$D188)/3600</f>
        <v>0</v>
      </c>
      <c r="AI188" s="10">
        <f>'Input Data Shift A'!AH57*IF('Input Data Shift A'!AH$140&gt;0,'Input Data Shift A'!AH$140,'Shift A Calculation'!$D188)/3600</f>
        <v>0</v>
      </c>
      <c r="AJ188" s="10">
        <f t="shared" si="9"/>
        <v>2.2087500000000002</v>
      </c>
    </row>
    <row r="189" spans="2:36">
      <c r="B189" s="8">
        <v>52</v>
      </c>
      <c r="C189" s="9" t="str">
        <f t="shared" si="8"/>
        <v>AE262100-61616G</v>
      </c>
      <c r="D189" s="8">
        <f>+Kousu!F62</f>
        <v>2.7</v>
      </c>
      <c r="E189" s="10">
        <f>'Input Data Shift A'!D58*IF('Input Data Shift A'!D$140&gt;0,'Input Data Shift A'!D$140,'Shift A Calculation'!$D189)/3600</f>
        <v>0</v>
      </c>
      <c r="F189" s="10">
        <f>'Input Data Shift A'!E58*IF('Input Data Shift A'!E$140&gt;0,'Input Data Shift A'!E$140,'Shift A Calculation'!$D189)/3600</f>
        <v>0</v>
      </c>
      <c r="G189" s="10">
        <f>'Input Data Shift A'!F58*IF('Input Data Shift A'!F$140&gt;0,'Input Data Shift A'!F$140,'Shift A Calculation'!$D189)/3600</f>
        <v>0</v>
      </c>
      <c r="H189" s="10">
        <f>'Input Data Shift A'!G58*IF('Input Data Shift A'!G$140&gt;0,'Input Data Shift A'!G$140,'Shift A Calculation'!$D189)/3600</f>
        <v>0.72</v>
      </c>
      <c r="I189" s="10">
        <f>'Input Data Shift A'!H58*IF('Input Data Shift A'!H$140&gt;0,'Input Data Shift A'!H$140,'Shift A Calculation'!$D189)/3600</f>
        <v>0</v>
      </c>
      <c r="J189" s="10">
        <f>'Input Data Shift A'!I58*IF('Input Data Shift A'!I$140&gt;0,'Input Data Shift A'!I$140,'Shift A Calculation'!$D189)/3600</f>
        <v>0</v>
      </c>
      <c r="K189" s="10">
        <f>'Input Data Shift A'!J58*IF('Input Data Shift A'!J$140&gt;0,'Input Data Shift A'!J$140,'Shift A Calculation'!$D189)/3600</f>
        <v>0</v>
      </c>
      <c r="L189" s="10">
        <f>'Input Data Shift A'!K58*IF('Input Data Shift A'!K$140&gt;0,'Input Data Shift A'!K$140,'Shift A Calculation'!$D189)/3600</f>
        <v>0</v>
      </c>
      <c r="M189" s="10">
        <f>'Input Data Shift A'!L58*IF('Input Data Shift A'!L$140&gt;0,'Input Data Shift A'!L$140,'Shift A Calculation'!$D189)/3600</f>
        <v>0</v>
      </c>
      <c r="N189" s="10">
        <f>'Input Data Shift A'!M58*IF('Input Data Shift A'!M$140&gt;0,'Input Data Shift A'!M$140,'Shift A Calculation'!$D189)/3600</f>
        <v>0.36</v>
      </c>
      <c r="O189" s="10">
        <f>'Input Data Shift A'!N58*IF('Input Data Shift A'!N$140&gt;0,'Input Data Shift A'!N$140,'Shift A Calculation'!$D189)/3600</f>
        <v>0</v>
      </c>
      <c r="P189" s="10">
        <f>'Input Data Shift A'!O58*IF('Input Data Shift A'!O$140&gt;0,'Input Data Shift A'!O$140,'Shift A Calculation'!$D189)/3600</f>
        <v>0.36</v>
      </c>
      <c r="Q189" s="10">
        <f>'Input Data Shift A'!P58*IF('Input Data Shift A'!P$140&gt;0,'Input Data Shift A'!P$140,'Shift A Calculation'!$D189)/3600</f>
        <v>0</v>
      </c>
      <c r="R189" s="10">
        <f>'Input Data Shift A'!Q58*IF('Input Data Shift A'!Q$140&gt;0,'Input Data Shift A'!Q$140,'Shift A Calculation'!$D189)/3600</f>
        <v>0</v>
      </c>
      <c r="S189" s="10">
        <f>'Input Data Shift A'!R58*IF('Input Data Shift A'!R$140&gt;0,'Input Data Shift A'!R$140,'Shift A Calculation'!$D189)/3600</f>
        <v>0</v>
      </c>
      <c r="T189" s="10">
        <f>'Input Data Shift A'!S58*IF('Input Data Shift A'!S$140&gt;0,'Input Data Shift A'!S$140,'Shift A Calculation'!$D189)/3600</f>
        <v>0</v>
      </c>
      <c r="U189" s="10">
        <f>'Input Data Shift A'!T58*IF('Input Data Shift A'!T$140&gt;0,'Input Data Shift A'!T$140,'Shift A Calculation'!$D189)/3600</f>
        <v>0</v>
      </c>
      <c r="V189" s="10">
        <f>'Input Data Shift A'!U58*IF('Input Data Shift A'!U$140&gt;0,'Input Data Shift A'!U$140,'Shift A Calculation'!$D189)/3600</f>
        <v>0</v>
      </c>
      <c r="W189" s="10">
        <f>'Input Data Shift A'!V58*IF('Input Data Shift A'!V$140&gt;0,'Input Data Shift A'!V$140,'Shift A Calculation'!$D189)/3600</f>
        <v>0</v>
      </c>
      <c r="X189" s="10">
        <f>'Input Data Shift A'!W58*IF('Input Data Shift A'!W$140&gt;0,'Input Data Shift A'!W$140,'Shift A Calculation'!$D189)/3600</f>
        <v>0</v>
      </c>
      <c r="Y189" s="10">
        <f>'Input Data Shift A'!X58*IF('Input Data Shift A'!X$140&gt;0,'Input Data Shift A'!X$140,'Shift A Calculation'!$D189)/3600</f>
        <v>0</v>
      </c>
      <c r="Z189" s="10">
        <f>'Input Data Shift A'!Y58*IF('Input Data Shift A'!Y$140&gt;0,'Input Data Shift A'!Y$140,'Shift A Calculation'!$D189)/3600</f>
        <v>0</v>
      </c>
      <c r="AA189" s="10">
        <f>'Input Data Shift A'!Z58*IF('Input Data Shift A'!Z$140&gt;0,'Input Data Shift A'!Z$140,'Shift A Calculation'!$D189)/3600</f>
        <v>0</v>
      </c>
      <c r="AB189" s="10">
        <f>'Input Data Shift A'!AA58*IF('Input Data Shift A'!AA$140&gt;0,'Input Data Shift A'!AA$140,'Shift A Calculation'!$D189)/3600</f>
        <v>0</v>
      </c>
      <c r="AC189" s="10">
        <f>'Input Data Shift A'!AB58*IF('Input Data Shift A'!AB$140&gt;0,'Input Data Shift A'!AB$140,'Shift A Calculation'!$D189)/3600</f>
        <v>0</v>
      </c>
      <c r="AD189" s="10">
        <f>'Input Data Shift A'!AC58*IF('Input Data Shift A'!AC$140&gt;0,'Input Data Shift A'!AC$140,'Shift A Calculation'!$D189)/3600</f>
        <v>0</v>
      </c>
      <c r="AE189" s="10">
        <f>'Input Data Shift A'!AD58*IF('Input Data Shift A'!AD$140&gt;0,'Input Data Shift A'!AD$140,'Shift A Calculation'!$D189)/3600</f>
        <v>0</v>
      </c>
      <c r="AF189" s="10">
        <f>'Input Data Shift A'!AE58*IF('Input Data Shift A'!AE$140&gt;0,'Input Data Shift A'!AE$140,'Shift A Calculation'!$D189)/3600</f>
        <v>0</v>
      </c>
      <c r="AG189" s="10">
        <f>'Input Data Shift A'!AF58*IF('Input Data Shift A'!AF$140&gt;0,'Input Data Shift A'!AF$140,'Shift A Calculation'!$D189)/3600</f>
        <v>0</v>
      </c>
      <c r="AH189" s="10">
        <f>'Input Data Shift A'!AG58*IF('Input Data Shift A'!AG$140&gt;0,'Input Data Shift A'!AG$140,'Shift A Calculation'!$D189)/3600</f>
        <v>0</v>
      </c>
      <c r="AI189" s="10">
        <f>'Input Data Shift A'!AH58*IF('Input Data Shift A'!AH$140&gt;0,'Input Data Shift A'!AH$140,'Shift A Calculation'!$D189)/3600</f>
        <v>0</v>
      </c>
      <c r="AJ189" s="10">
        <f t="shared" si="9"/>
        <v>1.44</v>
      </c>
    </row>
    <row r="190" spans="2:36">
      <c r="B190" s="8">
        <v>53</v>
      </c>
      <c r="C190" s="9" t="str">
        <f t="shared" si="8"/>
        <v>AE262100-6171</v>
      </c>
      <c r="D190" s="8">
        <f>+Kousu!F63</f>
        <v>2.7</v>
      </c>
      <c r="E190" s="10">
        <f>'Input Data Shift A'!D59*IF('Input Data Shift A'!D$140&gt;0,'Input Data Shift A'!D$140,'Shift A Calculation'!$D190)/3600</f>
        <v>0</v>
      </c>
      <c r="F190" s="10">
        <f>'Input Data Shift A'!E59*IF('Input Data Shift A'!E$140&gt;0,'Input Data Shift A'!E$140,'Shift A Calculation'!$D190)/3600</f>
        <v>0</v>
      </c>
      <c r="G190" s="10">
        <f>'Input Data Shift A'!F59*IF('Input Data Shift A'!F$140&gt;0,'Input Data Shift A'!F$140,'Shift A Calculation'!$D190)/3600</f>
        <v>0</v>
      </c>
      <c r="H190" s="10">
        <f>'Input Data Shift A'!G59*IF('Input Data Shift A'!G$140&gt;0,'Input Data Shift A'!G$140,'Shift A Calculation'!$D190)/3600</f>
        <v>0</v>
      </c>
      <c r="I190" s="10">
        <f>'Input Data Shift A'!H59*IF('Input Data Shift A'!H$140&gt;0,'Input Data Shift A'!H$140,'Shift A Calculation'!$D190)/3600</f>
        <v>0</v>
      </c>
      <c r="J190" s="10">
        <f>'Input Data Shift A'!I59*IF('Input Data Shift A'!I$140&gt;0,'Input Data Shift A'!I$140,'Shift A Calculation'!$D190)/3600</f>
        <v>0</v>
      </c>
      <c r="K190" s="10">
        <f>'Input Data Shift A'!J59*IF('Input Data Shift A'!J$140&gt;0,'Input Data Shift A'!J$140,'Shift A Calculation'!$D190)/3600</f>
        <v>0</v>
      </c>
      <c r="L190" s="10">
        <f>'Input Data Shift A'!K59*IF('Input Data Shift A'!K$140&gt;0,'Input Data Shift A'!K$140,'Shift A Calculation'!$D190)/3600</f>
        <v>0</v>
      </c>
      <c r="M190" s="10">
        <f>'Input Data Shift A'!L59*IF('Input Data Shift A'!L$140&gt;0,'Input Data Shift A'!L$140,'Shift A Calculation'!$D190)/3600</f>
        <v>0</v>
      </c>
      <c r="N190" s="10">
        <f>'Input Data Shift A'!M59*IF('Input Data Shift A'!M$140&gt;0,'Input Data Shift A'!M$140,'Shift A Calculation'!$D190)/3600</f>
        <v>0</v>
      </c>
      <c r="O190" s="10">
        <f>'Input Data Shift A'!N59*IF('Input Data Shift A'!N$140&gt;0,'Input Data Shift A'!N$140,'Shift A Calculation'!$D190)/3600</f>
        <v>0</v>
      </c>
      <c r="P190" s="10">
        <f>'Input Data Shift A'!O59*IF('Input Data Shift A'!O$140&gt;0,'Input Data Shift A'!O$140,'Shift A Calculation'!$D190)/3600</f>
        <v>0</v>
      </c>
      <c r="Q190" s="10">
        <f>'Input Data Shift A'!P59*IF('Input Data Shift A'!P$140&gt;0,'Input Data Shift A'!P$140,'Shift A Calculation'!$D190)/3600</f>
        <v>0</v>
      </c>
      <c r="R190" s="10">
        <f>'Input Data Shift A'!Q59*IF('Input Data Shift A'!Q$140&gt;0,'Input Data Shift A'!Q$140,'Shift A Calculation'!$D190)/3600</f>
        <v>0</v>
      </c>
      <c r="S190" s="10">
        <f>'Input Data Shift A'!R59*IF('Input Data Shift A'!R$140&gt;0,'Input Data Shift A'!R$140,'Shift A Calculation'!$D190)/3600</f>
        <v>0</v>
      </c>
      <c r="T190" s="10">
        <f>'Input Data Shift A'!S59*IF('Input Data Shift A'!S$140&gt;0,'Input Data Shift A'!S$140,'Shift A Calculation'!$D190)/3600</f>
        <v>0</v>
      </c>
      <c r="U190" s="10">
        <f>'Input Data Shift A'!T59*IF('Input Data Shift A'!T$140&gt;0,'Input Data Shift A'!T$140,'Shift A Calculation'!$D190)/3600</f>
        <v>0</v>
      </c>
      <c r="V190" s="10">
        <f>'Input Data Shift A'!U59*IF('Input Data Shift A'!U$140&gt;0,'Input Data Shift A'!U$140,'Shift A Calculation'!$D190)/3600</f>
        <v>0</v>
      </c>
      <c r="W190" s="10">
        <f>'Input Data Shift A'!V59*IF('Input Data Shift A'!V$140&gt;0,'Input Data Shift A'!V$140,'Shift A Calculation'!$D190)/3600</f>
        <v>0</v>
      </c>
      <c r="X190" s="10">
        <f>'Input Data Shift A'!W59*IF('Input Data Shift A'!W$140&gt;0,'Input Data Shift A'!W$140,'Shift A Calculation'!$D190)/3600</f>
        <v>0</v>
      </c>
      <c r="Y190" s="10">
        <f>'Input Data Shift A'!X59*IF('Input Data Shift A'!X$140&gt;0,'Input Data Shift A'!X$140,'Shift A Calculation'!$D190)/3600</f>
        <v>0</v>
      </c>
      <c r="Z190" s="10">
        <f>'Input Data Shift A'!Y59*IF('Input Data Shift A'!Y$140&gt;0,'Input Data Shift A'!Y$140,'Shift A Calculation'!$D190)/3600</f>
        <v>0</v>
      </c>
      <c r="AA190" s="10">
        <f>'Input Data Shift A'!Z59*IF('Input Data Shift A'!Z$140&gt;0,'Input Data Shift A'!Z$140,'Shift A Calculation'!$D190)/3600</f>
        <v>0</v>
      </c>
      <c r="AB190" s="10">
        <f>'Input Data Shift A'!AA59*IF('Input Data Shift A'!AA$140&gt;0,'Input Data Shift A'!AA$140,'Shift A Calculation'!$D190)/3600</f>
        <v>0</v>
      </c>
      <c r="AC190" s="10">
        <f>'Input Data Shift A'!AB59*IF('Input Data Shift A'!AB$140&gt;0,'Input Data Shift A'!AB$140,'Shift A Calculation'!$D190)/3600</f>
        <v>0</v>
      </c>
      <c r="AD190" s="10">
        <f>'Input Data Shift A'!AC59*IF('Input Data Shift A'!AC$140&gt;0,'Input Data Shift A'!AC$140,'Shift A Calculation'!$D190)/3600</f>
        <v>0</v>
      </c>
      <c r="AE190" s="10">
        <f>'Input Data Shift A'!AD59*IF('Input Data Shift A'!AD$140&gt;0,'Input Data Shift A'!AD$140,'Shift A Calculation'!$D190)/3600</f>
        <v>0</v>
      </c>
      <c r="AF190" s="10">
        <f>'Input Data Shift A'!AE59*IF('Input Data Shift A'!AE$140&gt;0,'Input Data Shift A'!AE$140,'Shift A Calculation'!$D190)/3600</f>
        <v>0</v>
      </c>
      <c r="AG190" s="10">
        <f>'Input Data Shift A'!AF59*IF('Input Data Shift A'!AF$140&gt;0,'Input Data Shift A'!AF$140,'Shift A Calculation'!$D190)/3600</f>
        <v>0</v>
      </c>
      <c r="AH190" s="10">
        <f>'Input Data Shift A'!AG59*IF('Input Data Shift A'!AG$140&gt;0,'Input Data Shift A'!AG$140,'Shift A Calculation'!$D190)/3600</f>
        <v>0</v>
      </c>
      <c r="AI190" s="10">
        <f>'Input Data Shift A'!AH59*IF('Input Data Shift A'!AH$140&gt;0,'Input Data Shift A'!AH$140,'Shift A Calculation'!$D190)/3600</f>
        <v>0</v>
      </c>
      <c r="AJ190" s="10">
        <f t="shared" si="9"/>
        <v>0</v>
      </c>
    </row>
    <row r="191" spans="2:36">
      <c r="B191" s="8">
        <v>54</v>
      </c>
      <c r="C191" s="9" t="str">
        <f t="shared" si="8"/>
        <v>AE262100-61710G</v>
      </c>
      <c r="D191" s="8">
        <f>+Kousu!F64</f>
        <v>2.7</v>
      </c>
      <c r="E191" s="10">
        <f>'Input Data Shift A'!D60*IF('Input Data Shift A'!D$140&gt;0,'Input Data Shift A'!D$140,'Shift A Calculation'!$D191)/3600</f>
        <v>0.67649999999999999</v>
      </c>
      <c r="F191" s="10">
        <f>'Input Data Shift A'!E60*IF('Input Data Shift A'!E$140&gt;0,'Input Data Shift A'!E$140,'Shift A Calculation'!$D191)/3600</f>
        <v>0</v>
      </c>
      <c r="G191" s="10">
        <f>'Input Data Shift A'!F60*IF('Input Data Shift A'!F$140&gt;0,'Input Data Shift A'!F$140,'Shift A Calculation'!$D191)/3600</f>
        <v>0</v>
      </c>
      <c r="H191" s="10">
        <f>'Input Data Shift A'!G60*IF('Input Data Shift A'!G$140&gt;0,'Input Data Shift A'!G$140,'Shift A Calculation'!$D191)/3600</f>
        <v>0.64800000000000002</v>
      </c>
      <c r="I191" s="10">
        <f>'Input Data Shift A'!H60*IF('Input Data Shift A'!H$140&gt;0,'Input Data Shift A'!H$140,'Shift A Calculation'!$D191)/3600</f>
        <v>0.54449999999999998</v>
      </c>
      <c r="J191" s="10">
        <f>'Input Data Shift A'!I60*IF('Input Data Shift A'!I$140&gt;0,'Input Data Shift A'!I$140,'Shift A Calculation'!$D191)/3600</f>
        <v>0</v>
      </c>
      <c r="K191" s="10">
        <f>'Input Data Shift A'!J60*IF('Input Data Shift A'!J$140&gt;0,'Input Data Shift A'!J$140,'Shift A Calculation'!$D191)/3600</f>
        <v>0.80325000000000013</v>
      </c>
      <c r="L191" s="10">
        <f>'Input Data Shift A'!K60*IF('Input Data Shift A'!K$140&gt;0,'Input Data Shift A'!K$140,'Shift A Calculation'!$D191)/3600</f>
        <v>0</v>
      </c>
      <c r="M191" s="10">
        <f>'Input Data Shift A'!L60*IF('Input Data Shift A'!L$140&gt;0,'Input Data Shift A'!L$140,'Shift A Calculation'!$D191)/3600</f>
        <v>0</v>
      </c>
      <c r="N191" s="10">
        <f>'Input Data Shift A'!M60*IF('Input Data Shift A'!M$140&gt;0,'Input Data Shift A'!M$140,'Shift A Calculation'!$D191)/3600</f>
        <v>0.55275000000000007</v>
      </c>
      <c r="O191" s="10">
        <f>'Input Data Shift A'!N60*IF('Input Data Shift A'!N$140&gt;0,'Input Data Shift A'!N$140,'Shift A Calculation'!$D191)/3600</f>
        <v>6.3750000000000001E-2</v>
      </c>
      <c r="P191" s="10">
        <f>'Input Data Shift A'!O60*IF('Input Data Shift A'!O$140&gt;0,'Input Data Shift A'!O$140,'Shift A Calculation'!$D191)/3600</f>
        <v>0.46425000000000005</v>
      </c>
      <c r="Q191" s="10">
        <f>'Input Data Shift A'!P60*IF('Input Data Shift A'!P$140&gt;0,'Input Data Shift A'!P$140,'Shift A Calculation'!$D191)/3600</f>
        <v>0</v>
      </c>
      <c r="R191" s="10">
        <f>'Input Data Shift A'!Q60*IF('Input Data Shift A'!Q$140&gt;0,'Input Data Shift A'!Q$140,'Shift A Calculation'!$D191)/3600</f>
        <v>0</v>
      </c>
      <c r="S191" s="10">
        <f>'Input Data Shift A'!R60*IF('Input Data Shift A'!R$140&gt;0,'Input Data Shift A'!R$140,'Shift A Calculation'!$D191)/3600</f>
        <v>0</v>
      </c>
      <c r="T191" s="10">
        <f>'Input Data Shift A'!S60*IF('Input Data Shift A'!S$140&gt;0,'Input Data Shift A'!S$140,'Shift A Calculation'!$D191)/3600</f>
        <v>0.47175000000000006</v>
      </c>
      <c r="U191" s="10">
        <f>'Input Data Shift A'!T60*IF('Input Data Shift A'!T$140&gt;0,'Input Data Shift A'!T$140,'Shift A Calculation'!$D191)/3600</f>
        <v>0</v>
      </c>
      <c r="V191" s="10">
        <f>'Input Data Shift A'!U60*IF('Input Data Shift A'!U$140&gt;0,'Input Data Shift A'!U$140,'Shift A Calculation'!$D191)/3600</f>
        <v>1.18875</v>
      </c>
      <c r="W191" s="10">
        <f>'Input Data Shift A'!V60*IF('Input Data Shift A'!V$140&gt;0,'Input Data Shift A'!V$140,'Shift A Calculation'!$D191)/3600</f>
        <v>0</v>
      </c>
      <c r="X191" s="10">
        <f>'Input Data Shift A'!W60*IF('Input Data Shift A'!W$140&gt;0,'Input Data Shift A'!W$140,'Shift A Calculation'!$D191)/3600</f>
        <v>0</v>
      </c>
      <c r="Y191" s="10">
        <f>'Input Data Shift A'!X60*IF('Input Data Shift A'!X$140&gt;0,'Input Data Shift A'!X$140,'Shift A Calculation'!$D191)/3600</f>
        <v>0</v>
      </c>
      <c r="Z191" s="10">
        <f>'Input Data Shift A'!Y60*IF('Input Data Shift A'!Y$140&gt;0,'Input Data Shift A'!Y$140,'Shift A Calculation'!$D191)/3600</f>
        <v>0</v>
      </c>
      <c r="AA191" s="10">
        <f>'Input Data Shift A'!Z60*IF('Input Data Shift A'!Z$140&gt;0,'Input Data Shift A'!Z$140,'Shift A Calculation'!$D191)/3600</f>
        <v>0</v>
      </c>
      <c r="AB191" s="10">
        <f>'Input Data Shift A'!AA60*IF('Input Data Shift A'!AA$140&gt;0,'Input Data Shift A'!AA$140,'Shift A Calculation'!$D191)/3600</f>
        <v>0</v>
      </c>
      <c r="AC191" s="10">
        <f>'Input Data Shift A'!AB60*IF('Input Data Shift A'!AB$140&gt;0,'Input Data Shift A'!AB$140,'Shift A Calculation'!$D191)/3600</f>
        <v>0</v>
      </c>
      <c r="AD191" s="10">
        <f>'Input Data Shift A'!AC60*IF('Input Data Shift A'!AC$140&gt;0,'Input Data Shift A'!AC$140,'Shift A Calculation'!$D191)/3600</f>
        <v>0</v>
      </c>
      <c r="AE191" s="10">
        <f>'Input Data Shift A'!AD60*IF('Input Data Shift A'!AD$140&gt;0,'Input Data Shift A'!AD$140,'Shift A Calculation'!$D191)/3600</f>
        <v>0</v>
      </c>
      <c r="AF191" s="10">
        <f>'Input Data Shift A'!AE60*IF('Input Data Shift A'!AE$140&gt;0,'Input Data Shift A'!AE$140,'Shift A Calculation'!$D191)/3600</f>
        <v>0</v>
      </c>
      <c r="AG191" s="10">
        <f>'Input Data Shift A'!AF60*IF('Input Data Shift A'!AF$140&gt;0,'Input Data Shift A'!AF$140,'Shift A Calculation'!$D191)/3600</f>
        <v>0</v>
      </c>
      <c r="AH191" s="10">
        <f>'Input Data Shift A'!AG60*IF('Input Data Shift A'!AG$140&gt;0,'Input Data Shift A'!AG$140,'Shift A Calculation'!$D191)/3600</f>
        <v>0</v>
      </c>
      <c r="AI191" s="10">
        <f>'Input Data Shift A'!AH60*IF('Input Data Shift A'!AH$140&gt;0,'Input Data Shift A'!AH$140,'Shift A Calculation'!$D191)/3600</f>
        <v>0</v>
      </c>
      <c r="AJ191" s="10">
        <f t="shared" si="9"/>
        <v>5.4135</v>
      </c>
    </row>
    <row r="192" spans="2:36">
      <c r="B192" s="8">
        <v>55</v>
      </c>
      <c r="C192" s="9" t="str">
        <f t="shared" si="8"/>
        <v>AE262100-61715I</v>
      </c>
      <c r="D192" s="8">
        <f>+Kousu!F65</f>
        <v>2.7</v>
      </c>
      <c r="E192" s="10">
        <f>'Input Data Shift A'!D61*IF('Input Data Shift A'!D$140&gt;0,'Input Data Shift A'!D$140,'Shift A Calculation'!$D192)/3600</f>
        <v>0</v>
      </c>
      <c r="F192" s="10">
        <f>'Input Data Shift A'!E61*IF('Input Data Shift A'!E$140&gt;0,'Input Data Shift A'!E$140,'Shift A Calculation'!$D192)/3600</f>
        <v>0</v>
      </c>
      <c r="G192" s="10">
        <f>'Input Data Shift A'!F61*IF('Input Data Shift A'!F$140&gt;0,'Input Data Shift A'!F$140,'Shift A Calculation'!$D192)/3600</f>
        <v>0</v>
      </c>
      <c r="H192" s="10">
        <f>'Input Data Shift A'!G61*IF('Input Data Shift A'!G$140&gt;0,'Input Data Shift A'!G$140,'Shift A Calculation'!$D192)/3600</f>
        <v>0</v>
      </c>
      <c r="I192" s="10">
        <f>'Input Data Shift A'!H61*IF('Input Data Shift A'!H$140&gt;0,'Input Data Shift A'!H$140,'Shift A Calculation'!$D192)/3600</f>
        <v>0</v>
      </c>
      <c r="J192" s="10">
        <f>'Input Data Shift A'!I61*IF('Input Data Shift A'!I$140&gt;0,'Input Data Shift A'!I$140,'Shift A Calculation'!$D192)/3600</f>
        <v>0</v>
      </c>
      <c r="K192" s="10">
        <f>'Input Data Shift A'!J61*IF('Input Data Shift A'!J$140&gt;0,'Input Data Shift A'!J$140,'Shift A Calculation'!$D192)/3600</f>
        <v>0</v>
      </c>
      <c r="L192" s="10">
        <f>'Input Data Shift A'!K61*IF('Input Data Shift A'!K$140&gt;0,'Input Data Shift A'!K$140,'Shift A Calculation'!$D192)/3600</f>
        <v>0</v>
      </c>
      <c r="M192" s="10">
        <f>'Input Data Shift A'!L61*IF('Input Data Shift A'!L$140&gt;0,'Input Data Shift A'!L$140,'Shift A Calculation'!$D192)/3600</f>
        <v>0</v>
      </c>
      <c r="N192" s="10">
        <f>'Input Data Shift A'!M61*IF('Input Data Shift A'!M$140&gt;0,'Input Data Shift A'!M$140,'Shift A Calculation'!$D192)/3600</f>
        <v>0</v>
      </c>
      <c r="O192" s="10">
        <f>'Input Data Shift A'!N61*IF('Input Data Shift A'!N$140&gt;0,'Input Data Shift A'!N$140,'Shift A Calculation'!$D192)/3600</f>
        <v>1.08</v>
      </c>
      <c r="P192" s="10">
        <f>'Input Data Shift A'!O61*IF('Input Data Shift A'!O$140&gt;0,'Input Data Shift A'!O$140,'Shift A Calculation'!$D192)/3600</f>
        <v>0</v>
      </c>
      <c r="Q192" s="10">
        <f>'Input Data Shift A'!P61*IF('Input Data Shift A'!P$140&gt;0,'Input Data Shift A'!P$140,'Shift A Calculation'!$D192)/3600</f>
        <v>0</v>
      </c>
      <c r="R192" s="10">
        <f>'Input Data Shift A'!Q61*IF('Input Data Shift A'!Q$140&gt;0,'Input Data Shift A'!Q$140,'Shift A Calculation'!$D192)/3600</f>
        <v>0</v>
      </c>
      <c r="S192" s="10">
        <f>'Input Data Shift A'!R61*IF('Input Data Shift A'!R$140&gt;0,'Input Data Shift A'!R$140,'Shift A Calculation'!$D192)/3600</f>
        <v>0</v>
      </c>
      <c r="T192" s="10">
        <f>'Input Data Shift A'!S61*IF('Input Data Shift A'!S$140&gt;0,'Input Data Shift A'!S$140,'Shift A Calculation'!$D192)/3600</f>
        <v>0</v>
      </c>
      <c r="U192" s="10">
        <f>'Input Data Shift A'!T61*IF('Input Data Shift A'!T$140&gt;0,'Input Data Shift A'!T$140,'Shift A Calculation'!$D192)/3600</f>
        <v>0</v>
      </c>
      <c r="V192" s="10">
        <f>'Input Data Shift A'!U61*IF('Input Data Shift A'!U$140&gt;0,'Input Data Shift A'!U$140,'Shift A Calculation'!$D192)/3600</f>
        <v>1.62</v>
      </c>
      <c r="W192" s="10">
        <f>'Input Data Shift A'!V61*IF('Input Data Shift A'!V$140&gt;0,'Input Data Shift A'!V$140,'Shift A Calculation'!$D192)/3600</f>
        <v>0</v>
      </c>
      <c r="X192" s="10">
        <f>'Input Data Shift A'!W61*IF('Input Data Shift A'!W$140&gt;0,'Input Data Shift A'!W$140,'Shift A Calculation'!$D192)/3600</f>
        <v>0</v>
      </c>
      <c r="Y192" s="10">
        <f>'Input Data Shift A'!X61*IF('Input Data Shift A'!X$140&gt;0,'Input Data Shift A'!X$140,'Shift A Calculation'!$D192)/3600</f>
        <v>0</v>
      </c>
      <c r="Z192" s="10">
        <f>'Input Data Shift A'!Y61*IF('Input Data Shift A'!Y$140&gt;0,'Input Data Shift A'!Y$140,'Shift A Calculation'!$D192)/3600</f>
        <v>0</v>
      </c>
      <c r="AA192" s="10">
        <f>'Input Data Shift A'!Z61*IF('Input Data Shift A'!Z$140&gt;0,'Input Data Shift A'!Z$140,'Shift A Calculation'!$D192)/3600</f>
        <v>0</v>
      </c>
      <c r="AB192" s="10">
        <f>'Input Data Shift A'!AA61*IF('Input Data Shift A'!AA$140&gt;0,'Input Data Shift A'!AA$140,'Shift A Calculation'!$D192)/3600</f>
        <v>0</v>
      </c>
      <c r="AC192" s="10">
        <f>'Input Data Shift A'!AB61*IF('Input Data Shift A'!AB$140&gt;0,'Input Data Shift A'!AB$140,'Shift A Calculation'!$D192)/3600</f>
        <v>0</v>
      </c>
      <c r="AD192" s="10">
        <f>'Input Data Shift A'!AC61*IF('Input Data Shift A'!AC$140&gt;0,'Input Data Shift A'!AC$140,'Shift A Calculation'!$D192)/3600</f>
        <v>0</v>
      </c>
      <c r="AE192" s="10">
        <f>'Input Data Shift A'!AD61*IF('Input Data Shift A'!AD$140&gt;0,'Input Data Shift A'!AD$140,'Shift A Calculation'!$D192)/3600</f>
        <v>0</v>
      </c>
      <c r="AF192" s="10">
        <f>'Input Data Shift A'!AE61*IF('Input Data Shift A'!AE$140&gt;0,'Input Data Shift A'!AE$140,'Shift A Calculation'!$D192)/3600</f>
        <v>0</v>
      </c>
      <c r="AG192" s="10">
        <f>'Input Data Shift A'!AF61*IF('Input Data Shift A'!AF$140&gt;0,'Input Data Shift A'!AF$140,'Shift A Calculation'!$D192)/3600</f>
        <v>0</v>
      </c>
      <c r="AH192" s="10">
        <f>'Input Data Shift A'!AG61*IF('Input Data Shift A'!AG$140&gt;0,'Input Data Shift A'!AG$140,'Shift A Calculation'!$D192)/3600</f>
        <v>0</v>
      </c>
      <c r="AI192" s="10">
        <f>'Input Data Shift A'!AH61*IF('Input Data Shift A'!AH$140&gt;0,'Input Data Shift A'!AH$140,'Shift A Calculation'!$D192)/3600</f>
        <v>0</v>
      </c>
      <c r="AJ192" s="10">
        <f t="shared" si="9"/>
        <v>2.7</v>
      </c>
    </row>
    <row r="193" spans="2:36">
      <c r="B193" s="8">
        <v>56</v>
      </c>
      <c r="C193" s="9" t="str">
        <f t="shared" si="8"/>
        <v>AE262100-61716G</v>
      </c>
      <c r="D193" s="8">
        <f>+Kousu!F66</f>
        <v>2.7</v>
      </c>
      <c r="E193" s="10">
        <f>'Input Data Shift A'!D62*IF('Input Data Shift A'!D$140&gt;0,'Input Data Shift A'!D$140,'Shift A Calculation'!$D193)/3600</f>
        <v>0</v>
      </c>
      <c r="F193" s="10">
        <f>'Input Data Shift A'!E62*IF('Input Data Shift A'!E$140&gt;0,'Input Data Shift A'!E$140,'Shift A Calculation'!$D193)/3600</f>
        <v>0</v>
      </c>
      <c r="G193" s="10">
        <f>'Input Data Shift A'!F62*IF('Input Data Shift A'!F$140&gt;0,'Input Data Shift A'!F$140,'Shift A Calculation'!$D193)/3600</f>
        <v>0</v>
      </c>
      <c r="H193" s="10">
        <f>'Input Data Shift A'!G62*IF('Input Data Shift A'!G$140&gt;0,'Input Data Shift A'!G$140,'Shift A Calculation'!$D193)/3600</f>
        <v>0</v>
      </c>
      <c r="I193" s="10">
        <f>'Input Data Shift A'!H62*IF('Input Data Shift A'!H$140&gt;0,'Input Data Shift A'!H$140,'Shift A Calculation'!$D193)/3600</f>
        <v>0</v>
      </c>
      <c r="J193" s="10">
        <f>'Input Data Shift A'!I62*IF('Input Data Shift A'!I$140&gt;0,'Input Data Shift A'!I$140,'Shift A Calculation'!$D193)/3600</f>
        <v>0</v>
      </c>
      <c r="K193" s="10">
        <f>'Input Data Shift A'!J62*IF('Input Data Shift A'!J$140&gt;0,'Input Data Shift A'!J$140,'Shift A Calculation'!$D193)/3600</f>
        <v>9.8250000000000018E-2</v>
      </c>
      <c r="L193" s="10">
        <f>'Input Data Shift A'!K62*IF('Input Data Shift A'!K$140&gt;0,'Input Data Shift A'!K$140,'Shift A Calculation'!$D193)/3600</f>
        <v>0</v>
      </c>
      <c r="M193" s="10">
        <f>'Input Data Shift A'!L62*IF('Input Data Shift A'!L$140&gt;0,'Input Data Shift A'!L$140,'Shift A Calculation'!$D193)/3600</f>
        <v>0</v>
      </c>
      <c r="N193" s="10">
        <f>'Input Data Shift A'!M62*IF('Input Data Shift A'!M$140&gt;0,'Input Data Shift A'!M$140,'Shift A Calculation'!$D193)/3600</f>
        <v>0.36</v>
      </c>
      <c r="O193" s="10">
        <f>'Input Data Shift A'!N62*IF('Input Data Shift A'!N$140&gt;0,'Input Data Shift A'!N$140,'Shift A Calculation'!$D193)/3600</f>
        <v>0</v>
      </c>
      <c r="P193" s="10">
        <f>'Input Data Shift A'!O62*IF('Input Data Shift A'!O$140&gt;0,'Input Data Shift A'!O$140,'Shift A Calculation'!$D193)/3600</f>
        <v>0</v>
      </c>
      <c r="Q193" s="10">
        <f>'Input Data Shift A'!P62*IF('Input Data Shift A'!P$140&gt;0,'Input Data Shift A'!P$140,'Shift A Calculation'!$D193)/3600</f>
        <v>0</v>
      </c>
      <c r="R193" s="10">
        <f>'Input Data Shift A'!Q62*IF('Input Data Shift A'!Q$140&gt;0,'Input Data Shift A'!Q$140,'Shift A Calculation'!$D193)/3600</f>
        <v>0</v>
      </c>
      <c r="S193" s="10">
        <f>'Input Data Shift A'!R62*IF('Input Data Shift A'!R$140&gt;0,'Input Data Shift A'!R$140,'Shift A Calculation'!$D193)/3600</f>
        <v>0</v>
      </c>
      <c r="T193" s="10">
        <f>'Input Data Shift A'!S62*IF('Input Data Shift A'!S$140&gt;0,'Input Data Shift A'!S$140,'Shift A Calculation'!$D193)/3600</f>
        <v>0</v>
      </c>
      <c r="U193" s="10">
        <f>'Input Data Shift A'!T62*IF('Input Data Shift A'!T$140&gt;0,'Input Data Shift A'!T$140,'Shift A Calculation'!$D193)/3600</f>
        <v>0</v>
      </c>
      <c r="V193" s="10">
        <f>'Input Data Shift A'!U62*IF('Input Data Shift A'!U$140&gt;0,'Input Data Shift A'!U$140,'Shift A Calculation'!$D193)/3600</f>
        <v>0</v>
      </c>
      <c r="W193" s="10">
        <f>'Input Data Shift A'!V62*IF('Input Data Shift A'!V$140&gt;0,'Input Data Shift A'!V$140,'Shift A Calculation'!$D193)/3600</f>
        <v>0</v>
      </c>
      <c r="X193" s="10">
        <f>'Input Data Shift A'!W62*IF('Input Data Shift A'!W$140&gt;0,'Input Data Shift A'!W$140,'Shift A Calculation'!$D193)/3600</f>
        <v>0</v>
      </c>
      <c r="Y193" s="10">
        <f>'Input Data Shift A'!X62*IF('Input Data Shift A'!X$140&gt;0,'Input Data Shift A'!X$140,'Shift A Calculation'!$D193)/3600</f>
        <v>0</v>
      </c>
      <c r="Z193" s="10">
        <f>'Input Data Shift A'!Y62*IF('Input Data Shift A'!Y$140&gt;0,'Input Data Shift A'!Y$140,'Shift A Calculation'!$D193)/3600</f>
        <v>0</v>
      </c>
      <c r="AA193" s="10">
        <f>'Input Data Shift A'!Z62*IF('Input Data Shift A'!Z$140&gt;0,'Input Data Shift A'!Z$140,'Shift A Calculation'!$D193)/3600</f>
        <v>0</v>
      </c>
      <c r="AB193" s="10">
        <f>'Input Data Shift A'!AA62*IF('Input Data Shift A'!AA$140&gt;0,'Input Data Shift A'!AA$140,'Shift A Calculation'!$D193)/3600</f>
        <v>0</v>
      </c>
      <c r="AC193" s="10">
        <f>'Input Data Shift A'!AB62*IF('Input Data Shift A'!AB$140&gt;0,'Input Data Shift A'!AB$140,'Shift A Calculation'!$D193)/3600</f>
        <v>0</v>
      </c>
      <c r="AD193" s="10">
        <f>'Input Data Shift A'!AC62*IF('Input Data Shift A'!AC$140&gt;0,'Input Data Shift A'!AC$140,'Shift A Calculation'!$D193)/3600</f>
        <v>0</v>
      </c>
      <c r="AE193" s="10">
        <f>'Input Data Shift A'!AD62*IF('Input Data Shift A'!AD$140&gt;0,'Input Data Shift A'!AD$140,'Shift A Calculation'!$D193)/3600</f>
        <v>0</v>
      </c>
      <c r="AF193" s="10">
        <f>'Input Data Shift A'!AE62*IF('Input Data Shift A'!AE$140&gt;0,'Input Data Shift A'!AE$140,'Shift A Calculation'!$D193)/3600</f>
        <v>0</v>
      </c>
      <c r="AG193" s="10">
        <f>'Input Data Shift A'!AF62*IF('Input Data Shift A'!AF$140&gt;0,'Input Data Shift A'!AF$140,'Shift A Calculation'!$D193)/3600</f>
        <v>0</v>
      </c>
      <c r="AH193" s="10">
        <f>'Input Data Shift A'!AG62*IF('Input Data Shift A'!AG$140&gt;0,'Input Data Shift A'!AG$140,'Shift A Calculation'!$D193)/3600</f>
        <v>0</v>
      </c>
      <c r="AI193" s="10">
        <f>'Input Data Shift A'!AH62*IF('Input Data Shift A'!AH$140&gt;0,'Input Data Shift A'!AH$140,'Shift A Calculation'!$D193)/3600</f>
        <v>0</v>
      </c>
      <c r="AJ193" s="10">
        <f t="shared" si="9"/>
        <v>0.45824999999999999</v>
      </c>
    </row>
    <row r="194" spans="2:36">
      <c r="B194" s="8">
        <v>57</v>
      </c>
      <c r="C194" s="9" t="str">
        <f t="shared" si="8"/>
        <v>AE262100-61719G</v>
      </c>
      <c r="D194" s="8">
        <f>+Kousu!F67</f>
        <v>2.7</v>
      </c>
      <c r="E194" s="10">
        <f>'Input Data Shift A'!D63*IF('Input Data Shift A'!D$140&gt;0,'Input Data Shift A'!D$140,'Shift A Calculation'!$D194)/3600</f>
        <v>0</v>
      </c>
      <c r="F194" s="10">
        <f>'Input Data Shift A'!E63*IF('Input Data Shift A'!E$140&gt;0,'Input Data Shift A'!E$140,'Shift A Calculation'!$D194)/3600</f>
        <v>0</v>
      </c>
      <c r="G194" s="10">
        <f>'Input Data Shift A'!F63*IF('Input Data Shift A'!F$140&gt;0,'Input Data Shift A'!F$140,'Shift A Calculation'!$D194)/3600</f>
        <v>0</v>
      </c>
      <c r="H194" s="10">
        <f>'Input Data Shift A'!G63*IF('Input Data Shift A'!G$140&gt;0,'Input Data Shift A'!G$140,'Shift A Calculation'!$D194)/3600</f>
        <v>0</v>
      </c>
      <c r="I194" s="10">
        <f>'Input Data Shift A'!H63*IF('Input Data Shift A'!H$140&gt;0,'Input Data Shift A'!H$140,'Shift A Calculation'!$D194)/3600</f>
        <v>0</v>
      </c>
      <c r="J194" s="10">
        <f>'Input Data Shift A'!I63*IF('Input Data Shift A'!I$140&gt;0,'Input Data Shift A'!I$140,'Shift A Calculation'!$D194)/3600</f>
        <v>0</v>
      </c>
      <c r="K194" s="10">
        <f>'Input Data Shift A'!J63*IF('Input Data Shift A'!J$140&gt;0,'Input Data Shift A'!J$140,'Shift A Calculation'!$D194)/3600</f>
        <v>0</v>
      </c>
      <c r="L194" s="10">
        <f>'Input Data Shift A'!K63*IF('Input Data Shift A'!K$140&gt;0,'Input Data Shift A'!K$140,'Shift A Calculation'!$D194)/3600</f>
        <v>0</v>
      </c>
      <c r="M194" s="10">
        <f>'Input Data Shift A'!L63*IF('Input Data Shift A'!L$140&gt;0,'Input Data Shift A'!L$140,'Shift A Calculation'!$D194)/3600</f>
        <v>0</v>
      </c>
      <c r="N194" s="10">
        <f>'Input Data Shift A'!M63*IF('Input Data Shift A'!M$140&gt;0,'Input Data Shift A'!M$140,'Shift A Calculation'!$D194)/3600</f>
        <v>0</v>
      </c>
      <c r="O194" s="10">
        <f>'Input Data Shift A'!N63*IF('Input Data Shift A'!N$140&gt;0,'Input Data Shift A'!N$140,'Shift A Calculation'!$D194)/3600</f>
        <v>0</v>
      </c>
      <c r="P194" s="10">
        <f>'Input Data Shift A'!O63*IF('Input Data Shift A'!O$140&gt;0,'Input Data Shift A'!O$140,'Shift A Calculation'!$D194)/3600</f>
        <v>0</v>
      </c>
      <c r="Q194" s="10">
        <f>'Input Data Shift A'!P63*IF('Input Data Shift A'!P$140&gt;0,'Input Data Shift A'!P$140,'Shift A Calculation'!$D194)/3600</f>
        <v>0</v>
      </c>
      <c r="R194" s="10">
        <f>'Input Data Shift A'!Q63*IF('Input Data Shift A'!Q$140&gt;0,'Input Data Shift A'!Q$140,'Shift A Calculation'!$D194)/3600</f>
        <v>0</v>
      </c>
      <c r="S194" s="10">
        <f>'Input Data Shift A'!R63*IF('Input Data Shift A'!R$140&gt;0,'Input Data Shift A'!R$140,'Shift A Calculation'!$D194)/3600</f>
        <v>0</v>
      </c>
      <c r="T194" s="10">
        <f>'Input Data Shift A'!S63*IF('Input Data Shift A'!S$140&gt;0,'Input Data Shift A'!S$140,'Shift A Calculation'!$D194)/3600</f>
        <v>0</v>
      </c>
      <c r="U194" s="10">
        <f>'Input Data Shift A'!T63*IF('Input Data Shift A'!T$140&gt;0,'Input Data Shift A'!T$140,'Shift A Calculation'!$D194)/3600</f>
        <v>0</v>
      </c>
      <c r="V194" s="10">
        <f>'Input Data Shift A'!U63*IF('Input Data Shift A'!U$140&gt;0,'Input Data Shift A'!U$140,'Shift A Calculation'!$D194)/3600</f>
        <v>0</v>
      </c>
      <c r="W194" s="10">
        <f>'Input Data Shift A'!V63*IF('Input Data Shift A'!V$140&gt;0,'Input Data Shift A'!V$140,'Shift A Calculation'!$D194)/3600</f>
        <v>0</v>
      </c>
      <c r="X194" s="10">
        <f>'Input Data Shift A'!W63*IF('Input Data Shift A'!W$140&gt;0,'Input Data Shift A'!W$140,'Shift A Calculation'!$D194)/3600</f>
        <v>0</v>
      </c>
      <c r="Y194" s="10">
        <f>'Input Data Shift A'!X63*IF('Input Data Shift A'!X$140&gt;0,'Input Data Shift A'!X$140,'Shift A Calculation'!$D194)/3600</f>
        <v>0</v>
      </c>
      <c r="Z194" s="10">
        <f>'Input Data Shift A'!Y63*IF('Input Data Shift A'!Y$140&gt;0,'Input Data Shift A'!Y$140,'Shift A Calculation'!$D194)/3600</f>
        <v>0</v>
      </c>
      <c r="AA194" s="10">
        <f>'Input Data Shift A'!Z63*IF('Input Data Shift A'!Z$140&gt;0,'Input Data Shift A'!Z$140,'Shift A Calculation'!$D194)/3600</f>
        <v>0</v>
      </c>
      <c r="AB194" s="10">
        <f>'Input Data Shift A'!AA63*IF('Input Data Shift A'!AA$140&gt;0,'Input Data Shift A'!AA$140,'Shift A Calculation'!$D194)/3600</f>
        <v>0</v>
      </c>
      <c r="AC194" s="10">
        <f>'Input Data Shift A'!AB63*IF('Input Data Shift A'!AB$140&gt;0,'Input Data Shift A'!AB$140,'Shift A Calculation'!$D194)/3600</f>
        <v>0</v>
      </c>
      <c r="AD194" s="10">
        <f>'Input Data Shift A'!AC63*IF('Input Data Shift A'!AC$140&gt;0,'Input Data Shift A'!AC$140,'Shift A Calculation'!$D194)/3600</f>
        <v>0</v>
      </c>
      <c r="AE194" s="10">
        <f>'Input Data Shift A'!AD63*IF('Input Data Shift A'!AD$140&gt;0,'Input Data Shift A'!AD$140,'Shift A Calculation'!$D194)/3600</f>
        <v>0</v>
      </c>
      <c r="AF194" s="10">
        <f>'Input Data Shift A'!AE63*IF('Input Data Shift A'!AE$140&gt;0,'Input Data Shift A'!AE$140,'Shift A Calculation'!$D194)/3600</f>
        <v>0</v>
      </c>
      <c r="AG194" s="10">
        <f>'Input Data Shift A'!AF63*IF('Input Data Shift A'!AF$140&gt;0,'Input Data Shift A'!AF$140,'Shift A Calculation'!$D194)/3600</f>
        <v>0</v>
      </c>
      <c r="AH194" s="10">
        <f>'Input Data Shift A'!AG63*IF('Input Data Shift A'!AG$140&gt;0,'Input Data Shift A'!AG$140,'Shift A Calculation'!$D194)/3600</f>
        <v>0</v>
      </c>
      <c r="AI194" s="10">
        <f>'Input Data Shift A'!AH63*IF('Input Data Shift A'!AH$140&gt;0,'Input Data Shift A'!AH$140,'Shift A Calculation'!$D194)/3600</f>
        <v>0</v>
      </c>
      <c r="AJ194" s="10">
        <f t="shared" si="9"/>
        <v>0</v>
      </c>
    </row>
    <row r="195" spans="2:36">
      <c r="B195" s="8">
        <v>58</v>
      </c>
      <c r="C195" s="9" t="str">
        <f t="shared" si="8"/>
        <v>AE262100-6560</v>
      </c>
      <c r="D195" s="8">
        <f>+Kousu!F68</f>
        <v>2.7</v>
      </c>
      <c r="E195" s="10">
        <f>'Input Data Shift A'!D64*IF('Input Data Shift A'!D$140&gt;0,'Input Data Shift A'!D$140,'Shift A Calculation'!$D195)/3600</f>
        <v>0</v>
      </c>
      <c r="F195" s="10">
        <f>'Input Data Shift A'!E64*IF('Input Data Shift A'!E$140&gt;0,'Input Data Shift A'!E$140,'Shift A Calculation'!$D195)/3600</f>
        <v>0</v>
      </c>
      <c r="G195" s="10">
        <f>'Input Data Shift A'!F64*IF('Input Data Shift A'!F$140&gt;0,'Input Data Shift A'!F$140,'Shift A Calculation'!$D195)/3600</f>
        <v>0</v>
      </c>
      <c r="H195" s="10">
        <f>'Input Data Shift A'!G64*IF('Input Data Shift A'!G$140&gt;0,'Input Data Shift A'!G$140,'Shift A Calculation'!$D195)/3600</f>
        <v>0</v>
      </c>
      <c r="I195" s="10">
        <f>'Input Data Shift A'!H64*IF('Input Data Shift A'!H$140&gt;0,'Input Data Shift A'!H$140,'Shift A Calculation'!$D195)/3600</f>
        <v>0</v>
      </c>
      <c r="J195" s="10">
        <f>'Input Data Shift A'!I64*IF('Input Data Shift A'!I$140&gt;0,'Input Data Shift A'!I$140,'Shift A Calculation'!$D195)/3600</f>
        <v>0</v>
      </c>
      <c r="K195" s="10">
        <f>'Input Data Shift A'!J64*IF('Input Data Shift A'!J$140&gt;0,'Input Data Shift A'!J$140,'Shift A Calculation'!$D195)/3600</f>
        <v>0</v>
      </c>
      <c r="L195" s="10">
        <f>'Input Data Shift A'!K64*IF('Input Data Shift A'!K$140&gt;0,'Input Data Shift A'!K$140,'Shift A Calculation'!$D195)/3600</f>
        <v>0</v>
      </c>
      <c r="M195" s="10">
        <f>'Input Data Shift A'!L64*IF('Input Data Shift A'!L$140&gt;0,'Input Data Shift A'!L$140,'Shift A Calculation'!$D195)/3600</f>
        <v>0</v>
      </c>
      <c r="N195" s="10">
        <f>'Input Data Shift A'!M64*IF('Input Data Shift A'!M$140&gt;0,'Input Data Shift A'!M$140,'Shift A Calculation'!$D195)/3600</f>
        <v>0</v>
      </c>
      <c r="O195" s="10">
        <f>'Input Data Shift A'!N64*IF('Input Data Shift A'!N$140&gt;0,'Input Data Shift A'!N$140,'Shift A Calculation'!$D195)/3600</f>
        <v>0</v>
      </c>
      <c r="P195" s="10">
        <f>'Input Data Shift A'!O64*IF('Input Data Shift A'!O$140&gt;0,'Input Data Shift A'!O$140,'Shift A Calculation'!$D195)/3600</f>
        <v>0</v>
      </c>
      <c r="Q195" s="10">
        <f>'Input Data Shift A'!P64*IF('Input Data Shift A'!P$140&gt;0,'Input Data Shift A'!P$140,'Shift A Calculation'!$D195)/3600</f>
        <v>0</v>
      </c>
      <c r="R195" s="10">
        <f>'Input Data Shift A'!Q64*IF('Input Data Shift A'!Q$140&gt;0,'Input Data Shift A'!Q$140,'Shift A Calculation'!$D195)/3600</f>
        <v>0</v>
      </c>
      <c r="S195" s="10">
        <f>'Input Data Shift A'!R64*IF('Input Data Shift A'!R$140&gt;0,'Input Data Shift A'!R$140,'Shift A Calculation'!$D195)/3600</f>
        <v>0</v>
      </c>
      <c r="T195" s="10">
        <f>'Input Data Shift A'!S64*IF('Input Data Shift A'!S$140&gt;0,'Input Data Shift A'!S$140,'Shift A Calculation'!$D195)/3600</f>
        <v>0</v>
      </c>
      <c r="U195" s="10">
        <f>'Input Data Shift A'!T64*IF('Input Data Shift A'!T$140&gt;0,'Input Data Shift A'!T$140,'Shift A Calculation'!$D195)/3600</f>
        <v>0</v>
      </c>
      <c r="V195" s="10">
        <f>'Input Data Shift A'!U64*IF('Input Data Shift A'!U$140&gt;0,'Input Data Shift A'!U$140,'Shift A Calculation'!$D195)/3600</f>
        <v>0</v>
      </c>
      <c r="W195" s="10">
        <f>'Input Data Shift A'!V64*IF('Input Data Shift A'!V$140&gt;0,'Input Data Shift A'!V$140,'Shift A Calculation'!$D195)/3600</f>
        <v>0</v>
      </c>
      <c r="X195" s="10">
        <f>'Input Data Shift A'!W64*IF('Input Data Shift A'!W$140&gt;0,'Input Data Shift A'!W$140,'Shift A Calculation'!$D195)/3600</f>
        <v>0</v>
      </c>
      <c r="Y195" s="10">
        <f>'Input Data Shift A'!X64*IF('Input Data Shift A'!X$140&gt;0,'Input Data Shift A'!X$140,'Shift A Calculation'!$D195)/3600</f>
        <v>0</v>
      </c>
      <c r="Z195" s="10">
        <f>'Input Data Shift A'!Y64*IF('Input Data Shift A'!Y$140&gt;0,'Input Data Shift A'!Y$140,'Shift A Calculation'!$D195)/3600</f>
        <v>0</v>
      </c>
      <c r="AA195" s="10">
        <f>'Input Data Shift A'!Z64*IF('Input Data Shift A'!Z$140&gt;0,'Input Data Shift A'!Z$140,'Shift A Calculation'!$D195)/3600</f>
        <v>0</v>
      </c>
      <c r="AB195" s="10">
        <f>'Input Data Shift A'!AA64*IF('Input Data Shift A'!AA$140&gt;0,'Input Data Shift A'!AA$140,'Shift A Calculation'!$D195)/3600</f>
        <v>0</v>
      </c>
      <c r="AC195" s="10">
        <f>'Input Data Shift A'!AB64*IF('Input Data Shift A'!AB$140&gt;0,'Input Data Shift A'!AB$140,'Shift A Calculation'!$D195)/3600</f>
        <v>0</v>
      </c>
      <c r="AD195" s="10">
        <f>'Input Data Shift A'!AC64*IF('Input Data Shift A'!AC$140&gt;0,'Input Data Shift A'!AC$140,'Shift A Calculation'!$D195)/3600</f>
        <v>0</v>
      </c>
      <c r="AE195" s="10">
        <f>'Input Data Shift A'!AD64*IF('Input Data Shift A'!AD$140&gt;0,'Input Data Shift A'!AD$140,'Shift A Calculation'!$D195)/3600</f>
        <v>0</v>
      </c>
      <c r="AF195" s="10">
        <f>'Input Data Shift A'!AE64*IF('Input Data Shift A'!AE$140&gt;0,'Input Data Shift A'!AE$140,'Shift A Calculation'!$D195)/3600</f>
        <v>0</v>
      </c>
      <c r="AG195" s="10">
        <f>'Input Data Shift A'!AF64*IF('Input Data Shift A'!AF$140&gt;0,'Input Data Shift A'!AF$140,'Shift A Calculation'!$D195)/3600</f>
        <v>0</v>
      </c>
      <c r="AH195" s="10">
        <f>'Input Data Shift A'!AG64*IF('Input Data Shift A'!AG$140&gt;0,'Input Data Shift A'!AG$140,'Shift A Calculation'!$D195)/3600</f>
        <v>0</v>
      </c>
      <c r="AI195" s="10">
        <f>'Input Data Shift A'!AH64*IF('Input Data Shift A'!AH$140&gt;0,'Input Data Shift A'!AH$140,'Shift A Calculation'!$D195)/3600</f>
        <v>0</v>
      </c>
      <c r="AJ195" s="10">
        <f t="shared" si="9"/>
        <v>0</v>
      </c>
    </row>
    <row r="196" spans="2:36">
      <c r="B196" s="8">
        <v>59</v>
      </c>
      <c r="C196" s="9" t="str">
        <f t="shared" si="8"/>
        <v>AE262100-65600C</v>
      </c>
      <c r="D196" s="8">
        <f>+Kousu!F69</f>
        <v>2.7</v>
      </c>
      <c r="E196" s="10">
        <f>'Input Data Shift A'!D65*IF('Input Data Shift A'!D$140&gt;0,'Input Data Shift A'!D$140,'Shift A Calculation'!$D196)/3600</f>
        <v>0</v>
      </c>
      <c r="F196" s="10">
        <f>'Input Data Shift A'!E65*IF('Input Data Shift A'!E$140&gt;0,'Input Data Shift A'!E$140,'Shift A Calculation'!$D196)/3600</f>
        <v>0</v>
      </c>
      <c r="G196" s="10">
        <f>'Input Data Shift A'!F65*IF('Input Data Shift A'!F$140&gt;0,'Input Data Shift A'!F$140,'Shift A Calculation'!$D196)/3600</f>
        <v>0</v>
      </c>
      <c r="H196" s="10">
        <f>'Input Data Shift A'!G65*IF('Input Data Shift A'!G$140&gt;0,'Input Data Shift A'!G$140,'Shift A Calculation'!$D196)/3600</f>
        <v>1.26</v>
      </c>
      <c r="I196" s="10">
        <f>'Input Data Shift A'!H65*IF('Input Data Shift A'!H$140&gt;0,'Input Data Shift A'!H$140,'Shift A Calculation'!$D196)/3600</f>
        <v>0</v>
      </c>
      <c r="J196" s="10">
        <f>'Input Data Shift A'!I65*IF('Input Data Shift A'!I$140&gt;0,'Input Data Shift A'!I$140,'Shift A Calculation'!$D196)/3600</f>
        <v>0</v>
      </c>
      <c r="K196" s="10">
        <f>'Input Data Shift A'!J65*IF('Input Data Shift A'!J$140&gt;0,'Input Data Shift A'!J$140,'Shift A Calculation'!$D196)/3600</f>
        <v>0</v>
      </c>
      <c r="L196" s="10">
        <f>'Input Data Shift A'!K65*IF('Input Data Shift A'!K$140&gt;0,'Input Data Shift A'!K$140,'Shift A Calculation'!$D196)/3600</f>
        <v>0</v>
      </c>
      <c r="M196" s="10">
        <f>'Input Data Shift A'!L65*IF('Input Data Shift A'!L$140&gt;0,'Input Data Shift A'!L$140,'Shift A Calculation'!$D196)/3600</f>
        <v>0</v>
      </c>
      <c r="N196" s="10">
        <f>'Input Data Shift A'!M65*IF('Input Data Shift A'!M$140&gt;0,'Input Data Shift A'!M$140,'Shift A Calculation'!$D196)/3600</f>
        <v>0.63</v>
      </c>
      <c r="O196" s="10">
        <f>'Input Data Shift A'!N65*IF('Input Data Shift A'!N$140&gt;0,'Input Data Shift A'!N$140,'Shift A Calculation'!$D196)/3600</f>
        <v>0</v>
      </c>
      <c r="P196" s="10">
        <f>'Input Data Shift A'!O65*IF('Input Data Shift A'!O$140&gt;0,'Input Data Shift A'!O$140,'Shift A Calculation'!$D196)/3600</f>
        <v>0</v>
      </c>
      <c r="Q196" s="10">
        <f>'Input Data Shift A'!P65*IF('Input Data Shift A'!P$140&gt;0,'Input Data Shift A'!P$140,'Shift A Calculation'!$D196)/3600</f>
        <v>0</v>
      </c>
      <c r="R196" s="10">
        <f>'Input Data Shift A'!Q65*IF('Input Data Shift A'!Q$140&gt;0,'Input Data Shift A'!Q$140,'Shift A Calculation'!$D196)/3600</f>
        <v>0</v>
      </c>
      <c r="S196" s="10">
        <f>'Input Data Shift A'!R65*IF('Input Data Shift A'!R$140&gt;0,'Input Data Shift A'!R$140,'Shift A Calculation'!$D196)/3600</f>
        <v>0</v>
      </c>
      <c r="T196" s="10">
        <f>'Input Data Shift A'!S65*IF('Input Data Shift A'!S$140&gt;0,'Input Data Shift A'!S$140,'Shift A Calculation'!$D196)/3600</f>
        <v>1.0522500000000001</v>
      </c>
      <c r="U196" s="10">
        <f>'Input Data Shift A'!T65*IF('Input Data Shift A'!T$140&gt;0,'Input Data Shift A'!T$140,'Shift A Calculation'!$D196)/3600</f>
        <v>0</v>
      </c>
      <c r="V196" s="10">
        <f>'Input Data Shift A'!U65*IF('Input Data Shift A'!U$140&gt;0,'Input Data Shift A'!U$140,'Shift A Calculation'!$D196)/3600</f>
        <v>0</v>
      </c>
      <c r="W196" s="10">
        <f>'Input Data Shift A'!V65*IF('Input Data Shift A'!V$140&gt;0,'Input Data Shift A'!V$140,'Shift A Calculation'!$D196)/3600</f>
        <v>0</v>
      </c>
      <c r="X196" s="10">
        <f>'Input Data Shift A'!W65*IF('Input Data Shift A'!W$140&gt;0,'Input Data Shift A'!W$140,'Shift A Calculation'!$D196)/3600</f>
        <v>0</v>
      </c>
      <c r="Y196" s="10">
        <f>'Input Data Shift A'!X65*IF('Input Data Shift A'!X$140&gt;0,'Input Data Shift A'!X$140,'Shift A Calculation'!$D196)/3600</f>
        <v>0</v>
      </c>
      <c r="Z196" s="10">
        <f>'Input Data Shift A'!Y65*IF('Input Data Shift A'!Y$140&gt;0,'Input Data Shift A'!Y$140,'Shift A Calculation'!$D196)/3600</f>
        <v>0</v>
      </c>
      <c r="AA196" s="10">
        <f>'Input Data Shift A'!Z65*IF('Input Data Shift A'!Z$140&gt;0,'Input Data Shift A'!Z$140,'Shift A Calculation'!$D196)/3600</f>
        <v>0</v>
      </c>
      <c r="AB196" s="10">
        <f>'Input Data Shift A'!AA65*IF('Input Data Shift A'!AA$140&gt;0,'Input Data Shift A'!AA$140,'Shift A Calculation'!$D196)/3600</f>
        <v>0</v>
      </c>
      <c r="AC196" s="10">
        <f>'Input Data Shift A'!AB65*IF('Input Data Shift A'!AB$140&gt;0,'Input Data Shift A'!AB$140,'Shift A Calculation'!$D196)/3600</f>
        <v>0</v>
      </c>
      <c r="AD196" s="10">
        <f>'Input Data Shift A'!AC65*IF('Input Data Shift A'!AC$140&gt;0,'Input Data Shift A'!AC$140,'Shift A Calculation'!$D196)/3600</f>
        <v>0</v>
      </c>
      <c r="AE196" s="10">
        <f>'Input Data Shift A'!AD65*IF('Input Data Shift A'!AD$140&gt;0,'Input Data Shift A'!AD$140,'Shift A Calculation'!$D196)/3600</f>
        <v>0</v>
      </c>
      <c r="AF196" s="10">
        <f>'Input Data Shift A'!AE65*IF('Input Data Shift A'!AE$140&gt;0,'Input Data Shift A'!AE$140,'Shift A Calculation'!$D196)/3600</f>
        <v>0</v>
      </c>
      <c r="AG196" s="10">
        <f>'Input Data Shift A'!AF65*IF('Input Data Shift A'!AF$140&gt;0,'Input Data Shift A'!AF$140,'Shift A Calculation'!$D196)/3600</f>
        <v>0</v>
      </c>
      <c r="AH196" s="10">
        <f>'Input Data Shift A'!AG65*IF('Input Data Shift A'!AG$140&gt;0,'Input Data Shift A'!AG$140,'Shift A Calculation'!$D196)/3600</f>
        <v>0</v>
      </c>
      <c r="AI196" s="10">
        <f>'Input Data Shift A'!AH65*IF('Input Data Shift A'!AH$140&gt;0,'Input Data Shift A'!AH$140,'Shift A Calculation'!$D196)/3600</f>
        <v>0</v>
      </c>
      <c r="AJ196" s="10">
        <f t="shared" si="9"/>
        <v>2.9422500000000005</v>
      </c>
    </row>
    <row r="197" spans="2:36">
      <c r="B197" s="8">
        <v>60</v>
      </c>
      <c r="C197" s="9" t="str">
        <f t="shared" si="8"/>
        <v>AE262100-6570</v>
      </c>
      <c r="D197" s="8">
        <f>+Kousu!F70</f>
        <v>2.7</v>
      </c>
      <c r="E197" s="10">
        <f>'Input Data Shift A'!D66*IF('Input Data Shift A'!D$140&gt;0,'Input Data Shift A'!D$140,'Shift A Calculation'!$D197)/3600</f>
        <v>0</v>
      </c>
      <c r="F197" s="10">
        <f>'Input Data Shift A'!E66*IF('Input Data Shift A'!E$140&gt;0,'Input Data Shift A'!E$140,'Shift A Calculation'!$D197)/3600</f>
        <v>0</v>
      </c>
      <c r="G197" s="10">
        <f>'Input Data Shift A'!F66*IF('Input Data Shift A'!F$140&gt;0,'Input Data Shift A'!F$140,'Shift A Calculation'!$D197)/3600</f>
        <v>0</v>
      </c>
      <c r="H197" s="10">
        <f>'Input Data Shift A'!G66*IF('Input Data Shift A'!G$140&gt;0,'Input Data Shift A'!G$140,'Shift A Calculation'!$D197)/3600</f>
        <v>0</v>
      </c>
      <c r="I197" s="10">
        <f>'Input Data Shift A'!H66*IF('Input Data Shift A'!H$140&gt;0,'Input Data Shift A'!H$140,'Shift A Calculation'!$D197)/3600</f>
        <v>0</v>
      </c>
      <c r="J197" s="10">
        <f>'Input Data Shift A'!I66*IF('Input Data Shift A'!I$140&gt;0,'Input Data Shift A'!I$140,'Shift A Calculation'!$D197)/3600</f>
        <v>0</v>
      </c>
      <c r="K197" s="10">
        <f>'Input Data Shift A'!J66*IF('Input Data Shift A'!J$140&gt;0,'Input Data Shift A'!J$140,'Shift A Calculation'!$D197)/3600</f>
        <v>0</v>
      </c>
      <c r="L197" s="10">
        <f>'Input Data Shift A'!K66*IF('Input Data Shift A'!K$140&gt;0,'Input Data Shift A'!K$140,'Shift A Calculation'!$D197)/3600</f>
        <v>0</v>
      </c>
      <c r="M197" s="10">
        <f>'Input Data Shift A'!L66*IF('Input Data Shift A'!L$140&gt;0,'Input Data Shift A'!L$140,'Shift A Calculation'!$D197)/3600</f>
        <v>0</v>
      </c>
      <c r="N197" s="10">
        <f>'Input Data Shift A'!M66*IF('Input Data Shift A'!M$140&gt;0,'Input Data Shift A'!M$140,'Shift A Calculation'!$D197)/3600</f>
        <v>0</v>
      </c>
      <c r="O197" s="10">
        <f>'Input Data Shift A'!N66*IF('Input Data Shift A'!N$140&gt;0,'Input Data Shift A'!N$140,'Shift A Calculation'!$D197)/3600</f>
        <v>0</v>
      </c>
      <c r="P197" s="10">
        <f>'Input Data Shift A'!O66*IF('Input Data Shift A'!O$140&gt;0,'Input Data Shift A'!O$140,'Shift A Calculation'!$D197)/3600</f>
        <v>0</v>
      </c>
      <c r="Q197" s="10">
        <f>'Input Data Shift A'!P66*IF('Input Data Shift A'!P$140&gt;0,'Input Data Shift A'!P$140,'Shift A Calculation'!$D197)/3600</f>
        <v>0</v>
      </c>
      <c r="R197" s="10">
        <f>'Input Data Shift A'!Q66*IF('Input Data Shift A'!Q$140&gt;0,'Input Data Shift A'!Q$140,'Shift A Calculation'!$D197)/3600</f>
        <v>0</v>
      </c>
      <c r="S197" s="10">
        <f>'Input Data Shift A'!R66*IF('Input Data Shift A'!R$140&gt;0,'Input Data Shift A'!R$140,'Shift A Calculation'!$D197)/3600</f>
        <v>0</v>
      </c>
      <c r="T197" s="10">
        <f>'Input Data Shift A'!S66*IF('Input Data Shift A'!S$140&gt;0,'Input Data Shift A'!S$140,'Shift A Calculation'!$D197)/3600</f>
        <v>0</v>
      </c>
      <c r="U197" s="10">
        <f>'Input Data Shift A'!T66*IF('Input Data Shift A'!T$140&gt;0,'Input Data Shift A'!T$140,'Shift A Calculation'!$D197)/3600</f>
        <v>0</v>
      </c>
      <c r="V197" s="10">
        <f>'Input Data Shift A'!U66*IF('Input Data Shift A'!U$140&gt;0,'Input Data Shift A'!U$140,'Shift A Calculation'!$D197)/3600</f>
        <v>0</v>
      </c>
      <c r="W197" s="10">
        <f>'Input Data Shift A'!V66*IF('Input Data Shift A'!V$140&gt;0,'Input Data Shift A'!V$140,'Shift A Calculation'!$D197)/3600</f>
        <v>0</v>
      </c>
      <c r="X197" s="10">
        <f>'Input Data Shift A'!W66*IF('Input Data Shift A'!W$140&gt;0,'Input Data Shift A'!W$140,'Shift A Calculation'!$D197)/3600</f>
        <v>0</v>
      </c>
      <c r="Y197" s="10">
        <f>'Input Data Shift A'!X66*IF('Input Data Shift A'!X$140&gt;0,'Input Data Shift A'!X$140,'Shift A Calculation'!$D197)/3600</f>
        <v>0</v>
      </c>
      <c r="Z197" s="10">
        <f>'Input Data Shift A'!Y66*IF('Input Data Shift A'!Y$140&gt;0,'Input Data Shift A'!Y$140,'Shift A Calculation'!$D197)/3600</f>
        <v>0</v>
      </c>
      <c r="AA197" s="10">
        <f>'Input Data Shift A'!Z66*IF('Input Data Shift A'!Z$140&gt;0,'Input Data Shift A'!Z$140,'Shift A Calculation'!$D197)/3600</f>
        <v>0</v>
      </c>
      <c r="AB197" s="10">
        <f>'Input Data Shift A'!AA66*IF('Input Data Shift A'!AA$140&gt;0,'Input Data Shift A'!AA$140,'Shift A Calculation'!$D197)/3600</f>
        <v>0</v>
      </c>
      <c r="AC197" s="10">
        <f>'Input Data Shift A'!AB66*IF('Input Data Shift A'!AB$140&gt;0,'Input Data Shift A'!AB$140,'Shift A Calculation'!$D197)/3600</f>
        <v>0</v>
      </c>
      <c r="AD197" s="10">
        <f>'Input Data Shift A'!AC66*IF('Input Data Shift A'!AC$140&gt;0,'Input Data Shift A'!AC$140,'Shift A Calculation'!$D197)/3600</f>
        <v>0</v>
      </c>
      <c r="AE197" s="10">
        <f>'Input Data Shift A'!AD66*IF('Input Data Shift A'!AD$140&gt;0,'Input Data Shift A'!AD$140,'Shift A Calculation'!$D197)/3600</f>
        <v>0</v>
      </c>
      <c r="AF197" s="10">
        <f>'Input Data Shift A'!AE66*IF('Input Data Shift A'!AE$140&gt;0,'Input Data Shift A'!AE$140,'Shift A Calculation'!$D197)/3600</f>
        <v>0</v>
      </c>
      <c r="AG197" s="10">
        <f>'Input Data Shift A'!AF66*IF('Input Data Shift A'!AF$140&gt;0,'Input Data Shift A'!AF$140,'Shift A Calculation'!$D197)/3600</f>
        <v>0</v>
      </c>
      <c r="AH197" s="10">
        <f>'Input Data Shift A'!AG66*IF('Input Data Shift A'!AG$140&gt;0,'Input Data Shift A'!AG$140,'Shift A Calculation'!$D197)/3600</f>
        <v>0</v>
      </c>
      <c r="AI197" s="10">
        <f>'Input Data Shift A'!AH66*IF('Input Data Shift A'!AH$140&gt;0,'Input Data Shift A'!AH$140,'Shift A Calculation'!$D197)/3600</f>
        <v>0</v>
      </c>
      <c r="AJ197" s="10">
        <f t="shared" si="9"/>
        <v>0</v>
      </c>
    </row>
    <row r="198" spans="2:36">
      <c r="B198" s="8">
        <v>61</v>
      </c>
      <c r="C198" s="9" t="str">
        <f t="shared" si="8"/>
        <v>AE262100-65700C</v>
      </c>
      <c r="D198" s="8">
        <f>+Kousu!F71</f>
        <v>2.7</v>
      </c>
      <c r="E198" s="10">
        <f>'Input Data Shift A'!D67*IF('Input Data Shift A'!D$140&gt;0,'Input Data Shift A'!D$140,'Shift A Calculation'!$D198)/3600</f>
        <v>0</v>
      </c>
      <c r="F198" s="10">
        <f>'Input Data Shift A'!E67*IF('Input Data Shift A'!E$140&gt;0,'Input Data Shift A'!E$140,'Shift A Calculation'!$D198)/3600</f>
        <v>0</v>
      </c>
      <c r="G198" s="10">
        <f>'Input Data Shift A'!F67*IF('Input Data Shift A'!F$140&gt;0,'Input Data Shift A'!F$140,'Shift A Calculation'!$D198)/3600</f>
        <v>0</v>
      </c>
      <c r="H198" s="10">
        <f>'Input Data Shift A'!G67*IF('Input Data Shift A'!G$140&gt;0,'Input Data Shift A'!G$140,'Shift A Calculation'!$D198)/3600</f>
        <v>0.59700000000000009</v>
      </c>
      <c r="I198" s="10">
        <f>'Input Data Shift A'!H67*IF('Input Data Shift A'!H$140&gt;0,'Input Data Shift A'!H$140,'Shift A Calculation'!$D198)/3600</f>
        <v>0</v>
      </c>
      <c r="J198" s="10">
        <f>'Input Data Shift A'!I67*IF('Input Data Shift A'!I$140&gt;0,'Input Data Shift A'!I$140,'Shift A Calculation'!$D198)/3600</f>
        <v>1.26</v>
      </c>
      <c r="K198" s="10">
        <f>'Input Data Shift A'!J67*IF('Input Data Shift A'!J$140&gt;0,'Input Data Shift A'!J$140,'Shift A Calculation'!$D198)/3600</f>
        <v>1.8870000000000002</v>
      </c>
      <c r="L198" s="10">
        <f>'Input Data Shift A'!K67*IF('Input Data Shift A'!K$140&gt;0,'Input Data Shift A'!K$140,'Shift A Calculation'!$D198)/3600</f>
        <v>0</v>
      </c>
      <c r="M198" s="10">
        <f>'Input Data Shift A'!L67*IF('Input Data Shift A'!L$140&gt;0,'Input Data Shift A'!L$140,'Shift A Calculation'!$D198)/3600</f>
        <v>0</v>
      </c>
      <c r="N198" s="10">
        <f>'Input Data Shift A'!M67*IF('Input Data Shift A'!M$140&gt;0,'Input Data Shift A'!M$140,'Shift A Calculation'!$D198)/3600</f>
        <v>0</v>
      </c>
      <c r="O198" s="10">
        <f>'Input Data Shift A'!N67*IF('Input Data Shift A'!N$140&gt;0,'Input Data Shift A'!N$140,'Shift A Calculation'!$D198)/3600</f>
        <v>0</v>
      </c>
      <c r="P198" s="10">
        <f>'Input Data Shift A'!O67*IF('Input Data Shift A'!O$140&gt;0,'Input Data Shift A'!O$140,'Shift A Calculation'!$D198)/3600</f>
        <v>0</v>
      </c>
      <c r="Q198" s="10">
        <f>'Input Data Shift A'!P67*IF('Input Data Shift A'!P$140&gt;0,'Input Data Shift A'!P$140,'Shift A Calculation'!$D198)/3600</f>
        <v>0</v>
      </c>
      <c r="R198" s="10">
        <f>'Input Data Shift A'!Q67*IF('Input Data Shift A'!Q$140&gt;0,'Input Data Shift A'!Q$140,'Shift A Calculation'!$D198)/3600</f>
        <v>4.4250000000000005E-2</v>
      </c>
      <c r="S198" s="10">
        <f>'Input Data Shift A'!R67*IF('Input Data Shift A'!R$140&gt;0,'Input Data Shift A'!R$140,'Shift A Calculation'!$D198)/3600</f>
        <v>0</v>
      </c>
      <c r="T198" s="10">
        <f>'Input Data Shift A'!S67*IF('Input Data Shift A'!S$140&gt;0,'Input Data Shift A'!S$140,'Shift A Calculation'!$D198)/3600</f>
        <v>0.78075000000000006</v>
      </c>
      <c r="U198" s="10">
        <f>'Input Data Shift A'!T67*IF('Input Data Shift A'!T$140&gt;0,'Input Data Shift A'!T$140,'Shift A Calculation'!$D198)/3600</f>
        <v>0.70350000000000013</v>
      </c>
      <c r="V198" s="10">
        <f>'Input Data Shift A'!U67*IF('Input Data Shift A'!U$140&gt;0,'Input Data Shift A'!U$140,'Shift A Calculation'!$D198)/3600</f>
        <v>0</v>
      </c>
      <c r="W198" s="10">
        <f>'Input Data Shift A'!V67*IF('Input Data Shift A'!V$140&gt;0,'Input Data Shift A'!V$140,'Shift A Calculation'!$D198)/3600</f>
        <v>0</v>
      </c>
      <c r="X198" s="10">
        <f>'Input Data Shift A'!W67*IF('Input Data Shift A'!W$140&gt;0,'Input Data Shift A'!W$140,'Shift A Calculation'!$D198)/3600</f>
        <v>0</v>
      </c>
      <c r="Y198" s="10">
        <f>'Input Data Shift A'!X67*IF('Input Data Shift A'!X$140&gt;0,'Input Data Shift A'!X$140,'Shift A Calculation'!$D198)/3600</f>
        <v>0</v>
      </c>
      <c r="Z198" s="10">
        <f>'Input Data Shift A'!Y67*IF('Input Data Shift A'!Y$140&gt;0,'Input Data Shift A'!Y$140,'Shift A Calculation'!$D198)/3600</f>
        <v>0</v>
      </c>
      <c r="AA198" s="10">
        <f>'Input Data Shift A'!Z67*IF('Input Data Shift A'!Z$140&gt;0,'Input Data Shift A'!Z$140,'Shift A Calculation'!$D198)/3600</f>
        <v>0</v>
      </c>
      <c r="AB198" s="10">
        <f>'Input Data Shift A'!AA67*IF('Input Data Shift A'!AA$140&gt;0,'Input Data Shift A'!AA$140,'Shift A Calculation'!$D198)/3600</f>
        <v>0</v>
      </c>
      <c r="AC198" s="10">
        <f>'Input Data Shift A'!AB67*IF('Input Data Shift A'!AB$140&gt;0,'Input Data Shift A'!AB$140,'Shift A Calculation'!$D198)/3600</f>
        <v>0</v>
      </c>
      <c r="AD198" s="10">
        <f>'Input Data Shift A'!AC67*IF('Input Data Shift A'!AC$140&gt;0,'Input Data Shift A'!AC$140,'Shift A Calculation'!$D198)/3600</f>
        <v>0</v>
      </c>
      <c r="AE198" s="10">
        <f>'Input Data Shift A'!AD67*IF('Input Data Shift A'!AD$140&gt;0,'Input Data Shift A'!AD$140,'Shift A Calculation'!$D198)/3600</f>
        <v>0</v>
      </c>
      <c r="AF198" s="10">
        <f>'Input Data Shift A'!AE67*IF('Input Data Shift A'!AE$140&gt;0,'Input Data Shift A'!AE$140,'Shift A Calculation'!$D198)/3600</f>
        <v>0</v>
      </c>
      <c r="AG198" s="10">
        <f>'Input Data Shift A'!AF67*IF('Input Data Shift A'!AF$140&gt;0,'Input Data Shift A'!AF$140,'Shift A Calculation'!$D198)/3600</f>
        <v>0</v>
      </c>
      <c r="AH198" s="10">
        <f>'Input Data Shift A'!AG67*IF('Input Data Shift A'!AG$140&gt;0,'Input Data Shift A'!AG$140,'Shift A Calculation'!$D198)/3600</f>
        <v>0</v>
      </c>
      <c r="AI198" s="10">
        <f>'Input Data Shift A'!AH67*IF('Input Data Shift A'!AH$140&gt;0,'Input Data Shift A'!AH$140,'Shift A Calculation'!$D198)/3600</f>
        <v>0</v>
      </c>
      <c r="AJ198" s="10">
        <f t="shared" si="9"/>
        <v>5.2725000000000009</v>
      </c>
    </row>
    <row r="199" spans="2:36">
      <c r="B199" s="8">
        <v>62</v>
      </c>
      <c r="C199" s="9" t="str">
        <f t="shared" si="8"/>
        <v>AE262100-6850</v>
      </c>
      <c r="D199" s="8">
        <f>+Kousu!F72</f>
        <v>2.7</v>
      </c>
      <c r="E199" s="10">
        <f>'Input Data Shift A'!D68*IF('Input Data Shift A'!D$140&gt;0,'Input Data Shift A'!D$140,'Shift A Calculation'!$D199)/3600</f>
        <v>0</v>
      </c>
      <c r="F199" s="10">
        <f>'Input Data Shift A'!E68*IF('Input Data Shift A'!E$140&gt;0,'Input Data Shift A'!E$140,'Shift A Calculation'!$D199)/3600</f>
        <v>0</v>
      </c>
      <c r="G199" s="10">
        <f>'Input Data Shift A'!F68*IF('Input Data Shift A'!F$140&gt;0,'Input Data Shift A'!F$140,'Shift A Calculation'!$D199)/3600</f>
        <v>0</v>
      </c>
      <c r="H199" s="10">
        <f>'Input Data Shift A'!G68*IF('Input Data Shift A'!G$140&gt;0,'Input Data Shift A'!G$140,'Shift A Calculation'!$D199)/3600</f>
        <v>0</v>
      </c>
      <c r="I199" s="10">
        <f>'Input Data Shift A'!H68*IF('Input Data Shift A'!H$140&gt;0,'Input Data Shift A'!H$140,'Shift A Calculation'!$D199)/3600</f>
        <v>0</v>
      </c>
      <c r="J199" s="10">
        <f>'Input Data Shift A'!I68*IF('Input Data Shift A'!I$140&gt;0,'Input Data Shift A'!I$140,'Shift A Calculation'!$D199)/3600</f>
        <v>0</v>
      </c>
      <c r="K199" s="10">
        <f>'Input Data Shift A'!J68*IF('Input Data Shift A'!J$140&gt;0,'Input Data Shift A'!J$140,'Shift A Calculation'!$D199)/3600</f>
        <v>0</v>
      </c>
      <c r="L199" s="10">
        <f>'Input Data Shift A'!K68*IF('Input Data Shift A'!K$140&gt;0,'Input Data Shift A'!K$140,'Shift A Calculation'!$D199)/3600</f>
        <v>0</v>
      </c>
      <c r="M199" s="10">
        <f>'Input Data Shift A'!L68*IF('Input Data Shift A'!L$140&gt;0,'Input Data Shift A'!L$140,'Shift A Calculation'!$D199)/3600</f>
        <v>0</v>
      </c>
      <c r="N199" s="10">
        <f>'Input Data Shift A'!M68*IF('Input Data Shift A'!M$140&gt;0,'Input Data Shift A'!M$140,'Shift A Calculation'!$D199)/3600</f>
        <v>0</v>
      </c>
      <c r="O199" s="10">
        <f>'Input Data Shift A'!N68*IF('Input Data Shift A'!N$140&gt;0,'Input Data Shift A'!N$140,'Shift A Calculation'!$D199)/3600</f>
        <v>0</v>
      </c>
      <c r="P199" s="10">
        <f>'Input Data Shift A'!O68*IF('Input Data Shift A'!O$140&gt;0,'Input Data Shift A'!O$140,'Shift A Calculation'!$D199)/3600</f>
        <v>0</v>
      </c>
      <c r="Q199" s="10">
        <f>'Input Data Shift A'!P68*IF('Input Data Shift A'!P$140&gt;0,'Input Data Shift A'!P$140,'Shift A Calculation'!$D199)/3600</f>
        <v>0</v>
      </c>
      <c r="R199" s="10">
        <f>'Input Data Shift A'!Q68*IF('Input Data Shift A'!Q$140&gt;0,'Input Data Shift A'!Q$140,'Shift A Calculation'!$D199)/3600</f>
        <v>0</v>
      </c>
      <c r="S199" s="10">
        <f>'Input Data Shift A'!R68*IF('Input Data Shift A'!R$140&gt;0,'Input Data Shift A'!R$140,'Shift A Calculation'!$D199)/3600</f>
        <v>0</v>
      </c>
      <c r="T199" s="10">
        <f>'Input Data Shift A'!S68*IF('Input Data Shift A'!S$140&gt;0,'Input Data Shift A'!S$140,'Shift A Calculation'!$D199)/3600</f>
        <v>0</v>
      </c>
      <c r="U199" s="10">
        <f>'Input Data Shift A'!T68*IF('Input Data Shift A'!T$140&gt;0,'Input Data Shift A'!T$140,'Shift A Calculation'!$D199)/3600</f>
        <v>0</v>
      </c>
      <c r="V199" s="10">
        <f>'Input Data Shift A'!U68*IF('Input Data Shift A'!U$140&gt;0,'Input Data Shift A'!U$140,'Shift A Calculation'!$D199)/3600</f>
        <v>0</v>
      </c>
      <c r="W199" s="10">
        <f>'Input Data Shift A'!V68*IF('Input Data Shift A'!V$140&gt;0,'Input Data Shift A'!V$140,'Shift A Calculation'!$D199)/3600</f>
        <v>0</v>
      </c>
      <c r="X199" s="10">
        <f>'Input Data Shift A'!W68*IF('Input Data Shift A'!W$140&gt;0,'Input Data Shift A'!W$140,'Shift A Calculation'!$D199)/3600</f>
        <v>0</v>
      </c>
      <c r="Y199" s="10">
        <f>'Input Data Shift A'!X68*IF('Input Data Shift A'!X$140&gt;0,'Input Data Shift A'!X$140,'Shift A Calculation'!$D199)/3600</f>
        <v>0</v>
      </c>
      <c r="Z199" s="10">
        <f>'Input Data Shift A'!Y68*IF('Input Data Shift A'!Y$140&gt;0,'Input Data Shift A'!Y$140,'Shift A Calculation'!$D199)/3600</f>
        <v>0</v>
      </c>
      <c r="AA199" s="10">
        <f>'Input Data Shift A'!Z68*IF('Input Data Shift A'!Z$140&gt;0,'Input Data Shift A'!Z$140,'Shift A Calculation'!$D199)/3600</f>
        <v>0</v>
      </c>
      <c r="AB199" s="10">
        <f>'Input Data Shift A'!AA68*IF('Input Data Shift A'!AA$140&gt;0,'Input Data Shift A'!AA$140,'Shift A Calculation'!$D199)/3600</f>
        <v>0</v>
      </c>
      <c r="AC199" s="10">
        <f>'Input Data Shift A'!AB68*IF('Input Data Shift A'!AB$140&gt;0,'Input Data Shift A'!AB$140,'Shift A Calculation'!$D199)/3600</f>
        <v>0</v>
      </c>
      <c r="AD199" s="10">
        <f>'Input Data Shift A'!AC68*IF('Input Data Shift A'!AC$140&gt;0,'Input Data Shift A'!AC$140,'Shift A Calculation'!$D199)/3600</f>
        <v>0</v>
      </c>
      <c r="AE199" s="10">
        <f>'Input Data Shift A'!AD68*IF('Input Data Shift A'!AD$140&gt;0,'Input Data Shift A'!AD$140,'Shift A Calculation'!$D199)/3600</f>
        <v>0</v>
      </c>
      <c r="AF199" s="10">
        <f>'Input Data Shift A'!AE68*IF('Input Data Shift A'!AE$140&gt;0,'Input Data Shift A'!AE$140,'Shift A Calculation'!$D199)/3600</f>
        <v>0</v>
      </c>
      <c r="AG199" s="10">
        <f>'Input Data Shift A'!AF68*IF('Input Data Shift A'!AF$140&gt;0,'Input Data Shift A'!AF$140,'Shift A Calculation'!$D199)/3600</f>
        <v>0</v>
      </c>
      <c r="AH199" s="10">
        <f>'Input Data Shift A'!AG68*IF('Input Data Shift A'!AG$140&gt;0,'Input Data Shift A'!AG$140,'Shift A Calculation'!$D199)/3600</f>
        <v>0</v>
      </c>
      <c r="AI199" s="10">
        <f>'Input Data Shift A'!AH68*IF('Input Data Shift A'!AH$140&gt;0,'Input Data Shift A'!AH$140,'Shift A Calculation'!$D199)/3600</f>
        <v>0</v>
      </c>
      <c r="AJ199" s="10">
        <f t="shared" si="9"/>
        <v>0</v>
      </c>
    </row>
    <row r="200" spans="2:36">
      <c r="B200" s="8">
        <v>63</v>
      </c>
      <c r="C200" s="9" t="str">
        <f t="shared" si="8"/>
        <v>AE262100-68500C</v>
      </c>
      <c r="D200" s="8">
        <f>+Kousu!F73</f>
        <v>2.7</v>
      </c>
      <c r="E200" s="10">
        <f>'Input Data Shift A'!D69*IF('Input Data Shift A'!D$140&gt;0,'Input Data Shift A'!D$140,'Shift A Calculation'!$D200)/3600</f>
        <v>0</v>
      </c>
      <c r="F200" s="10">
        <f>'Input Data Shift A'!E69*IF('Input Data Shift A'!E$140&gt;0,'Input Data Shift A'!E$140,'Shift A Calculation'!$D200)/3600</f>
        <v>0</v>
      </c>
      <c r="G200" s="10">
        <f>'Input Data Shift A'!F69*IF('Input Data Shift A'!F$140&gt;0,'Input Data Shift A'!F$140,'Shift A Calculation'!$D200)/3600</f>
        <v>0</v>
      </c>
      <c r="H200" s="10">
        <f>'Input Data Shift A'!G69*IF('Input Data Shift A'!G$140&gt;0,'Input Data Shift A'!G$140,'Shift A Calculation'!$D200)/3600</f>
        <v>0</v>
      </c>
      <c r="I200" s="10">
        <f>'Input Data Shift A'!H69*IF('Input Data Shift A'!H$140&gt;0,'Input Data Shift A'!H$140,'Shift A Calculation'!$D200)/3600</f>
        <v>0</v>
      </c>
      <c r="J200" s="10">
        <f>'Input Data Shift A'!I69*IF('Input Data Shift A'!I$140&gt;0,'Input Data Shift A'!I$140,'Shift A Calculation'!$D200)/3600</f>
        <v>0</v>
      </c>
      <c r="K200" s="10">
        <f>'Input Data Shift A'!J69*IF('Input Data Shift A'!J$140&gt;0,'Input Data Shift A'!J$140,'Shift A Calculation'!$D200)/3600</f>
        <v>0</v>
      </c>
      <c r="L200" s="10">
        <f>'Input Data Shift A'!K69*IF('Input Data Shift A'!K$140&gt;0,'Input Data Shift A'!K$140,'Shift A Calculation'!$D200)/3600</f>
        <v>0</v>
      </c>
      <c r="M200" s="10">
        <f>'Input Data Shift A'!L69*IF('Input Data Shift A'!L$140&gt;0,'Input Data Shift A'!L$140,'Shift A Calculation'!$D200)/3600</f>
        <v>0</v>
      </c>
      <c r="N200" s="10">
        <f>'Input Data Shift A'!M69*IF('Input Data Shift A'!M$140&gt;0,'Input Data Shift A'!M$140,'Shift A Calculation'!$D200)/3600</f>
        <v>0</v>
      </c>
      <c r="O200" s="10">
        <f>'Input Data Shift A'!N69*IF('Input Data Shift A'!N$140&gt;0,'Input Data Shift A'!N$140,'Shift A Calculation'!$D200)/3600</f>
        <v>0</v>
      </c>
      <c r="P200" s="10">
        <f>'Input Data Shift A'!O69*IF('Input Data Shift A'!O$140&gt;0,'Input Data Shift A'!O$140,'Shift A Calculation'!$D200)/3600</f>
        <v>0</v>
      </c>
      <c r="Q200" s="10">
        <f>'Input Data Shift A'!P69*IF('Input Data Shift A'!P$140&gt;0,'Input Data Shift A'!P$140,'Shift A Calculation'!$D200)/3600</f>
        <v>0</v>
      </c>
      <c r="R200" s="10">
        <f>'Input Data Shift A'!Q69*IF('Input Data Shift A'!Q$140&gt;0,'Input Data Shift A'!Q$140,'Shift A Calculation'!$D200)/3600</f>
        <v>0</v>
      </c>
      <c r="S200" s="10">
        <f>'Input Data Shift A'!R69*IF('Input Data Shift A'!R$140&gt;0,'Input Data Shift A'!R$140,'Shift A Calculation'!$D200)/3600</f>
        <v>0</v>
      </c>
      <c r="T200" s="10">
        <f>'Input Data Shift A'!S69*IF('Input Data Shift A'!S$140&gt;0,'Input Data Shift A'!S$140,'Shift A Calculation'!$D200)/3600</f>
        <v>0</v>
      </c>
      <c r="U200" s="10">
        <f>'Input Data Shift A'!T69*IF('Input Data Shift A'!T$140&gt;0,'Input Data Shift A'!T$140,'Shift A Calculation'!$D200)/3600</f>
        <v>0.89850000000000008</v>
      </c>
      <c r="V200" s="10">
        <f>'Input Data Shift A'!U69*IF('Input Data Shift A'!U$140&gt;0,'Input Data Shift A'!U$140,'Shift A Calculation'!$D200)/3600</f>
        <v>0</v>
      </c>
      <c r="W200" s="10">
        <f>'Input Data Shift A'!V69*IF('Input Data Shift A'!V$140&gt;0,'Input Data Shift A'!V$140,'Shift A Calculation'!$D200)/3600</f>
        <v>0</v>
      </c>
      <c r="X200" s="10">
        <f>'Input Data Shift A'!W69*IF('Input Data Shift A'!W$140&gt;0,'Input Data Shift A'!W$140,'Shift A Calculation'!$D200)/3600</f>
        <v>0</v>
      </c>
      <c r="Y200" s="10">
        <f>'Input Data Shift A'!X69*IF('Input Data Shift A'!X$140&gt;0,'Input Data Shift A'!X$140,'Shift A Calculation'!$D200)/3600</f>
        <v>0</v>
      </c>
      <c r="Z200" s="10">
        <f>'Input Data Shift A'!Y69*IF('Input Data Shift A'!Y$140&gt;0,'Input Data Shift A'!Y$140,'Shift A Calculation'!$D200)/3600</f>
        <v>0</v>
      </c>
      <c r="AA200" s="10">
        <f>'Input Data Shift A'!Z69*IF('Input Data Shift A'!Z$140&gt;0,'Input Data Shift A'!Z$140,'Shift A Calculation'!$D200)/3600</f>
        <v>0</v>
      </c>
      <c r="AB200" s="10">
        <f>'Input Data Shift A'!AA69*IF('Input Data Shift A'!AA$140&gt;0,'Input Data Shift A'!AA$140,'Shift A Calculation'!$D200)/3600</f>
        <v>0</v>
      </c>
      <c r="AC200" s="10">
        <f>'Input Data Shift A'!AB69*IF('Input Data Shift A'!AB$140&gt;0,'Input Data Shift A'!AB$140,'Shift A Calculation'!$D200)/3600</f>
        <v>0</v>
      </c>
      <c r="AD200" s="10">
        <f>'Input Data Shift A'!AC69*IF('Input Data Shift A'!AC$140&gt;0,'Input Data Shift A'!AC$140,'Shift A Calculation'!$D200)/3600</f>
        <v>0</v>
      </c>
      <c r="AE200" s="10">
        <f>'Input Data Shift A'!AD69*IF('Input Data Shift A'!AD$140&gt;0,'Input Data Shift A'!AD$140,'Shift A Calculation'!$D200)/3600</f>
        <v>0</v>
      </c>
      <c r="AF200" s="10">
        <f>'Input Data Shift A'!AE69*IF('Input Data Shift A'!AE$140&gt;0,'Input Data Shift A'!AE$140,'Shift A Calculation'!$D200)/3600</f>
        <v>0</v>
      </c>
      <c r="AG200" s="10">
        <f>'Input Data Shift A'!AF69*IF('Input Data Shift A'!AF$140&gt;0,'Input Data Shift A'!AF$140,'Shift A Calculation'!$D200)/3600</f>
        <v>0</v>
      </c>
      <c r="AH200" s="10">
        <f>'Input Data Shift A'!AG69*IF('Input Data Shift A'!AG$140&gt;0,'Input Data Shift A'!AG$140,'Shift A Calculation'!$D200)/3600</f>
        <v>0</v>
      </c>
      <c r="AI200" s="10">
        <f>'Input Data Shift A'!AH69*IF('Input Data Shift A'!AH$140&gt;0,'Input Data Shift A'!AH$140,'Shift A Calculation'!$D200)/3600</f>
        <v>0</v>
      </c>
      <c r="AJ200" s="10">
        <f t="shared" si="9"/>
        <v>0.89850000000000008</v>
      </c>
    </row>
    <row r="201" spans="2:36">
      <c r="B201" s="8">
        <v>64</v>
      </c>
      <c r="C201" s="9" t="str">
        <f t="shared" si="8"/>
        <v>AE262100-6860</v>
      </c>
      <c r="D201" s="8">
        <f>+Kousu!F74</f>
        <v>2.7</v>
      </c>
      <c r="E201" s="10">
        <f>'Input Data Shift A'!D70*IF('Input Data Shift A'!D$140&gt;0,'Input Data Shift A'!D$140,'Shift A Calculation'!$D201)/3600</f>
        <v>0</v>
      </c>
      <c r="F201" s="10">
        <f>'Input Data Shift A'!E70*IF('Input Data Shift A'!E$140&gt;0,'Input Data Shift A'!E$140,'Shift A Calculation'!$D201)/3600</f>
        <v>0</v>
      </c>
      <c r="G201" s="10">
        <f>'Input Data Shift A'!F70*IF('Input Data Shift A'!F$140&gt;0,'Input Data Shift A'!F$140,'Shift A Calculation'!$D201)/3600</f>
        <v>0</v>
      </c>
      <c r="H201" s="10">
        <f>'Input Data Shift A'!G70*IF('Input Data Shift A'!G$140&gt;0,'Input Data Shift A'!G$140,'Shift A Calculation'!$D201)/3600</f>
        <v>0</v>
      </c>
      <c r="I201" s="10">
        <f>'Input Data Shift A'!H70*IF('Input Data Shift A'!H$140&gt;0,'Input Data Shift A'!H$140,'Shift A Calculation'!$D201)/3600</f>
        <v>0</v>
      </c>
      <c r="J201" s="10">
        <f>'Input Data Shift A'!I70*IF('Input Data Shift A'!I$140&gt;0,'Input Data Shift A'!I$140,'Shift A Calculation'!$D201)/3600</f>
        <v>0</v>
      </c>
      <c r="K201" s="10">
        <f>'Input Data Shift A'!J70*IF('Input Data Shift A'!J$140&gt;0,'Input Data Shift A'!J$140,'Shift A Calculation'!$D201)/3600</f>
        <v>0</v>
      </c>
      <c r="L201" s="10">
        <f>'Input Data Shift A'!K70*IF('Input Data Shift A'!K$140&gt;0,'Input Data Shift A'!K$140,'Shift A Calculation'!$D201)/3600</f>
        <v>0</v>
      </c>
      <c r="M201" s="10">
        <f>'Input Data Shift A'!L70*IF('Input Data Shift A'!L$140&gt;0,'Input Data Shift A'!L$140,'Shift A Calculation'!$D201)/3600</f>
        <v>0</v>
      </c>
      <c r="N201" s="10">
        <f>'Input Data Shift A'!M70*IF('Input Data Shift A'!M$140&gt;0,'Input Data Shift A'!M$140,'Shift A Calculation'!$D201)/3600</f>
        <v>0</v>
      </c>
      <c r="O201" s="10">
        <f>'Input Data Shift A'!N70*IF('Input Data Shift A'!N$140&gt;0,'Input Data Shift A'!N$140,'Shift A Calculation'!$D201)/3600</f>
        <v>0</v>
      </c>
      <c r="P201" s="10">
        <f>'Input Data Shift A'!O70*IF('Input Data Shift A'!O$140&gt;0,'Input Data Shift A'!O$140,'Shift A Calculation'!$D201)/3600</f>
        <v>0</v>
      </c>
      <c r="Q201" s="10">
        <f>'Input Data Shift A'!P70*IF('Input Data Shift A'!P$140&gt;0,'Input Data Shift A'!P$140,'Shift A Calculation'!$D201)/3600</f>
        <v>0</v>
      </c>
      <c r="R201" s="10">
        <f>'Input Data Shift A'!Q70*IF('Input Data Shift A'!Q$140&gt;0,'Input Data Shift A'!Q$140,'Shift A Calculation'!$D201)/3600</f>
        <v>0</v>
      </c>
      <c r="S201" s="10">
        <f>'Input Data Shift A'!R70*IF('Input Data Shift A'!R$140&gt;0,'Input Data Shift A'!R$140,'Shift A Calculation'!$D201)/3600</f>
        <v>0</v>
      </c>
      <c r="T201" s="10">
        <f>'Input Data Shift A'!S70*IF('Input Data Shift A'!S$140&gt;0,'Input Data Shift A'!S$140,'Shift A Calculation'!$D201)/3600</f>
        <v>0</v>
      </c>
      <c r="U201" s="10">
        <f>'Input Data Shift A'!T70*IF('Input Data Shift A'!T$140&gt;0,'Input Data Shift A'!T$140,'Shift A Calculation'!$D201)/3600</f>
        <v>0</v>
      </c>
      <c r="V201" s="10">
        <f>'Input Data Shift A'!U70*IF('Input Data Shift A'!U$140&gt;0,'Input Data Shift A'!U$140,'Shift A Calculation'!$D201)/3600</f>
        <v>0</v>
      </c>
      <c r="W201" s="10">
        <f>'Input Data Shift A'!V70*IF('Input Data Shift A'!V$140&gt;0,'Input Data Shift A'!V$140,'Shift A Calculation'!$D201)/3600</f>
        <v>0</v>
      </c>
      <c r="X201" s="10">
        <f>'Input Data Shift A'!W70*IF('Input Data Shift A'!W$140&gt;0,'Input Data Shift A'!W$140,'Shift A Calculation'!$D201)/3600</f>
        <v>0</v>
      </c>
      <c r="Y201" s="10">
        <f>'Input Data Shift A'!X70*IF('Input Data Shift A'!X$140&gt;0,'Input Data Shift A'!X$140,'Shift A Calculation'!$D201)/3600</f>
        <v>0</v>
      </c>
      <c r="Z201" s="10">
        <f>'Input Data Shift A'!Y70*IF('Input Data Shift A'!Y$140&gt;0,'Input Data Shift A'!Y$140,'Shift A Calculation'!$D201)/3600</f>
        <v>0</v>
      </c>
      <c r="AA201" s="10">
        <f>'Input Data Shift A'!Z70*IF('Input Data Shift A'!Z$140&gt;0,'Input Data Shift A'!Z$140,'Shift A Calculation'!$D201)/3600</f>
        <v>0</v>
      </c>
      <c r="AB201" s="10">
        <f>'Input Data Shift A'!AA70*IF('Input Data Shift A'!AA$140&gt;0,'Input Data Shift A'!AA$140,'Shift A Calculation'!$D201)/3600</f>
        <v>0</v>
      </c>
      <c r="AC201" s="10">
        <f>'Input Data Shift A'!AB70*IF('Input Data Shift A'!AB$140&gt;0,'Input Data Shift A'!AB$140,'Shift A Calculation'!$D201)/3600</f>
        <v>0</v>
      </c>
      <c r="AD201" s="10">
        <f>'Input Data Shift A'!AC70*IF('Input Data Shift A'!AC$140&gt;0,'Input Data Shift A'!AC$140,'Shift A Calculation'!$D201)/3600</f>
        <v>0</v>
      </c>
      <c r="AE201" s="10">
        <f>'Input Data Shift A'!AD70*IF('Input Data Shift A'!AD$140&gt;0,'Input Data Shift A'!AD$140,'Shift A Calculation'!$D201)/3600</f>
        <v>0</v>
      </c>
      <c r="AF201" s="10">
        <f>'Input Data Shift A'!AE70*IF('Input Data Shift A'!AE$140&gt;0,'Input Data Shift A'!AE$140,'Shift A Calculation'!$D201)/3600</f>
        <v>0</v>
      </c>
      <c r="AG201" s="10">
        <f>'Input Data Shift A'!AF70*IF('Input Data Shift A'!AF$140&gt;0,'Input Data Shift A'!AF$140,'Shift A Calculation'!$D201)/3600</f>
        <v>0</v>
      </c>
      <c r="AH201" s="10">
        <f>'Input Data Shift A'!AG70*IF('Input Data Shift A'!AG$140&gt;0,'Input Data Shift A'!AG$140,'Shift A Calculation'!$D201)/3600</f>
        <v>0</v>
      </c>
      <c r="AI201" s="10">
        <f>'Input Data Shift A'!AH70*IF('Input Data Shift A'!AH$140&gt;0,'Input Data Shift A'!AH$140,'Shift A Calculation'!$D201)/3600</f>
        <v>0</v>
      </c>
      <c r="AJ201" s="10">
        <f t="shared" si="9"/>
        <v>0</v>
      </c>
    </row>
    <row r="202" spans="2:36">
      <c r="B202" s="8">
        <v>65</v>
      </c>
      <c r="C202" s="9" t="str">
        <f t="shared" si="8"/>
        <v>AE262100-68600C</v>
      </c>
      <c r="D202" s="8">
        <f>+Kousu!F75</f>
        <v>2.7</v>
      </c>
      <c r="E202" s="10">
        <f>'Input Data Shift A'!D71*IF('Input Data Shift A'!D$140&gt;0,'Input Data Shift A'!D$140,'Shift A Calculation'!$D202)/3600</f>
        <v>0.68475000000000008</v>
      </c>
      <c r="F202" s="10">
        <f>'Input Data Shift A'!E71*IF('Input Data Shift A'!E$140&gt;0,'Input Data Shift A'!E$140,'Shift A Calculation'!$D202)/3600</f>
        <v>0</v>
      </c>
      <c r="G202" s="10">
        <f>'Input Data Shift A'!F71*IF('Input Data Shift A'!F$140&gt;0,'Input Data Shift A'!F$140,'Shift A Calculation'!$D202)/3600</f>
        <v>0</v>
      </c>
      <c r="H202" s="10">
        <f>'Input Data Shift A'!G71*IF('Input Data Shift A'!G$140&gt;0,'Input Data Shift A'!G$140,'Shift A Calculation'!$D202)/3600</f>
        <v>0.71850000000000014</v>
      </c>
      <c r="I202" s="10">
        <f>'Input Data Shift A'!H71*IF('Input Data Shift A'!H$140&gt;0,'Input Data Shift A'!H$140,'Shift A Calculation'!$D202)/3600</f>
        <v>0</v>
      </c>
      <c r="J202" s="10">
        <f>'Input Data Shift A'!I71*IF('Input Data Shift A'!I$140&gt;0,'Input Data Shift A'!I$140,'Shift A Calculation'!$D202)/3600</f>
        <v>0</v>
      </c>
      <c r="K202" s="10">
        <f>'Input Data Shift A'!J71*IF('Input Data Shift A'!J$140&gt;0,'Input Data Shift A'!J$140,'Shift A Calculation'!$D202)/3600</f>
        <v>4.3500000000000004E-2</v>
      </c>
      <c r="L202" s="10">
        <f>'Input Data Shift A'!K71*IF('Input Data Shift A'!K$140&gt;0,'Input Data Shift A'!K$140,'Shift A Calculation'!$D202)/3600</f>
        <v>0</v>
      </c>
      <c r="M202" s="10">
        <f>'Input Data Shift A'!L71*IF('Input Data Shift A'!L$140&gt;0,'Input Data Shift A'!L$140,'Shift A Calculation'!$D202)/3600</f>
        <v>0</v>
      </c>
      <c r="N202" s="10">
        <f>'Input Data Shift A'!M71*IF('Input Data Shift A'!M$140&gt;0,'Input Data Shift A'!M$140,'Shift A Calculation'!$D202)/3600</f>
        <v>0</v>
      </c>
      <c r="O202" s="10">
        <f>'Input Data Shift A'!N71*IF('Input Data Shift A'!N$140&gt;0,'Input Data Shift A'!N$140,'Shift A Calculation'!$D202)/3600</f>
        <v>0</v>
      </c>
      <c r="P202" s="10">
        <f>'Input Data Shift A'!O71*IF('Input Data Shift A'!O$140&gt;0,'Input Data Shift A'!O$140,'Shift A Calculation'!$D202)/3600</f>
        <v>0.35925000000000007</v>
      </c>
      <c r="Q202" s="10">
        <f>'Input Data Shift A'!P71*IF('Input Data Shift A'!P$140&gt;0,'Input Data Shift A'!P$140,'Shift A Calculation'!$D202)/3600</f>
        <v>0</v>
      </c>
      <c r="R202" s="10">
        <f>'Input Data Shift A'!Q71*IF('Input Data Shift A'!Q$140&gt;0,'Input Data Shift A'!Q$140,'Shift A Calculation'!$D202)/3600</f>
        <v>0</v>
      </c>
      <c r="S202" s="10">
        <f>'Input Data Shift A'!R71*IF('Input Data Shift A'!R$140&gt;0,'Input Data Shift A'!R$140,'Shift A Calculation'!$D202)/3600</f>
        <v>0</v>
      </c>
      <c r="T202" s="10">
        <f>'Input Data Shift A'!S71*IF('Input Data Shift A'!S$140&gt;0,'Input Data Shift A'!S$140,'Shift A Calculation'!$D202)/3600</f>
        <v>0</v>
      </c>
      <c r="U202" s="10">
        <f>'Input Data Shift A'!T71*IF('Input Data Shift A'!T$140&gt;0,'Input Data Shift A'!T$140,'Shift A Calculation'!$D202)/3600</f>
        <v>1.53</v>
      </c>
      <c r="V202" s="10">
        <f>'Input Data Shift A'!U71*IF('Input Data Shift A'!U$140&gt;0,'Input Data Shift A'!U$140,'Shift A Calculation'!$D202)/3600</f>
        <v>0</v>
      </c>
      <c r="W202" s="10">
        <f>'Input Data Shift A'!V71*IF('Input Data Shift A'!V$140&gt;0,'Input Data Shift A'!V$140,'Shift A Calculation'!$D202)/3600</f>
        <v>0</v>
      </c>
      <c r="X202" s="10">
        <f>'Input Data Shift A'!W71*IF('Input Data Shift A'!W$140&gt;0,'Input Data Shift A'!W$140,'Shift A Calculation'!$D202)/3600</f>
        <v>0</v>
      </c>
      <c r="Y202" s="10">
        <f>'Input Data Shift A'!X71*IF('Input Data Shift A'!X$140&gt;0,'Input Data Shift A'!X$140,'Shift A Calculation'!$D202)/3600</f>
        <v>0</v>
      </c>
      <c r="Z202" s="10">
        <f>'Input Data Shift A'!Y71*IF('Input Data Shift A'!Y$140&gt;0,'Input Data Shift A'!Y$140,'Shift A Calculation'!$D202)/3600</f>
        <v>0</v>
      </c>
      <c r="AA202" s="10">
        <f>'Input Data Shift A'!Z71*IF('Input Data Shift A'!Z$140&gt;0,'Input Data Shift A'!Z$140,'Shift A Calculation'!$D202)/3600</f>
        <v>0</v>
      </c>
      <c r="AB202" s="10">
        <f>'Input Data Shift A'!AA71*IF('Input Data Shift A'!AA$140&gt;0,'Input Data Shift A'!AA$140,'Shift A Calculation'!$D202)/3600</f>
        <v>0</v>
      </c>
      <c r="AC202" s="10">
        <f>'Input Data Shift A'!AB71*IF('Input Data Shift A'!AB$140&gt;0,'Input Data Shift A'!AB$140,'Shift A Calculation'!$D202)/3600</f>
        <v>0</v>
      </c>
      <c r="AD202" s="10">
        <f>'Input Data Shift A'!AC71*IF('Input Data Shift A'!AC$140&gt;0,'Input Data Shift A'!AC$140,'Shift A Calculation'!$D202)/3600</f>
        <v>0</v>
      </c>
      <c r="AE202" s="10">
        <f>'Input Data Shift A'!AD71*IF('Input Data Shift A'!AD$140&gt;0,'Input Data Shift A'!AD$140,'Shift A Calculation'!$D202)/3600</f>
        <v>0</v>
      </c>
      <c r="AF202" s="10">
        <f>'Input Data Shift A'!AE71*IF('Input Data Shift A'!AE$140&gt;0,'Input Data Shift A'!AE$140,'Shift A Calculation'!$D202)/3600</f>
        <v>0</v>
      </c>
      <c r="AG202" s="10">
        <f>'Input Data Shift A'!AF71*IF('Input Data Shift A'!AF$140&gt;0,'Input Data Shift A'!AF$140,'Shift A Calculation'!$D202)/3600</f>
        <v>0</v>
      </c>
      <c r="AH202" s="10">
        <f>'Input Data Shift A'!AG71*IF('Input Data Shift A'!AG$140&gt;0,'Input Data Shift A'!AG$140,'Shift A Calculation'!$D202)/3600</f>
        <v>0</v>
      </c>
      <c r="AI202" s="10">
        <f>'Input Data Shift A'!AH71*IF('Input Data Shift A'!AH$140&gt;0,'Input Data Shift A'!AH$140,'Shift A Calculation'!$D202)/3600</f>
        <v>0</v>
      </c>
      <c r="AJ202" s="10">
        <f t="shared" si="9"/>
        <v>3.3360000000000003</v>
      </c>
    </row>
    <row r="203" spans="2:36">
      <c r="B203" s="8">
        <v>66</v>
      </c>
      <c r="C203" s="9" t="str">
        <f t="shared" ref="C203:C266" si="10">+C68</f>
        <v>AE262100-6961</v>
      </c>
      <c r="D203" s="8">
        <f>+Kousu!F76</f>
        <v>2.7</v>
      </c>
      <c r="E203" s="10">
        <f>'Input Data Shift A'!D72*IF('Input Data Shift A'!D$140&gt;0,'Input Data Shift A'!D$140,'Shift A Calculation'!$D203)/3600</f>
        <v>0</v>
      </c>
      <c r="F203" s="10">
        <f>'Input Data Shift A'!E72*IF('Input Data Shift A'!E$140&gt;0,'Input Data Shift A'!E$140,'Shift A Calculation'!$D203)/3600</f>
        <v>0</v>
      </c>
      <c r="G203" s="10">
        <f>'Input Data Shift A'!F72*IF('Input Data Shift A'!F$140&gt;0,'Input Data Shift A'!F$140,'Shift A Calculation'!$D203)/3600</f>
        <v>0</v>
      </c>
      <c r="H203" s="10">
        <f>'Input Data Shift A'!G72*IF('Input Data Shift A'!G$140&gt;0,'Input Data Shift A'!G$140,'Shift A Calculation'!$D203)/3600</f>
        <v>0</v>
      </c>
      <c r="I203" s="10">
        <f>'Input Data Shift A'!H72*IF('Input Data Shift A'!H$140&gt;0,'Input Data Shift A'!H$140,'Shift A Calculation'!$D203)/3600</f>
        <v>0</v>
      </c>
      <c r="J203" s="10">
        <f>'Input Data Shift A'!I72*IF('Input Data Shift A'!I$140&gt;0,'Input Data Shift A'!I$140,'Shift A Calculation'!$D203)/3600</f>
        <v>0</v>
      </c>
      <c r="K203" s="10">
        <f>'Input Data Shift A'!J72*IF('Input Data Shift A'!J$140&gt;0,'Input Data Shift A'!J$140,'Shift A Calculation'!$D203)/3600</f>
        <v>0</v>
      </c>
      <c r="L203" s="10">
        <f>'Input Data Shift A'!K72*IF('Input Data Shift A'!K$140&gt;0,'Input Data Shift A'!K$140,'Shift A Calculation'!$D203)/3600</f>
        <v>0</v>
      </c>
      <c r="M203" s="10">
        <f>'Input Data Shift A'!L72*IF('Input Data Shift A'!L$140&gt;0,'Input Data Shift A'!L$140,'Shift A Calculation'!$D203)/3600</f>
        <v>0</v>
      </c>
      <c r="N203" s="10">
        <f>'Input Data Shift A'!M72*IF('Input Data Shift A'!M$140&gt;0,'Input Data Shift A'!M$140,'Shift A Calculation'!$D203)/3600</f>
        <v>0</v>
      </c>
      <c r="O203" s="10">
        <f>'Input Data Shift A'!N72*IF('Input Data Shift A'!N$140&gt;0,'Input Data Shift A'!N$140,'Shift A Calculation'!$D203)/3600</f>
        <v>0</v>
      </c>
      <c r="P203" s="10">
        <f>'Input Data Shift A'!O72*IF('Input Data Shift A'!O$140&gt;0,'Input Data Shift A'!O$140,'Shift A Calculation'!$D203)/3600</f>
        <v>0</v>
      </c>
      <c r="Q203" s="10">
        <f>'Input Data Shift A'!P72*IF('Input Data Shift A'!P$140&gt;0,'Input Data Shift A'!P$140,'Shift A Calculation'!$D203)/3600</f>
        <v>0</v>
      </c>
      <c r="R203" s="10">
        <f>'Input Data Shift A'!Q72*IF('Input Data Shift A'!Q$140&gt;0,'Input Data Shift A'!Q$140,'Shift A Calculation'!$D203)/3600</f>
        <v>0</v>
      </c>
      <c r="S203" s="10">
        <f>'Input Data Shift A'!R72*IF('Input Data Shift A'!R$140&gt;0,'Input Data Shift A'!R$140,'Shift A Calculation'!$D203)/3600</f>
        <v>0</v>
      </c>
      <c r="T203" s="10">
        <f>'Input Data Shift A'!S72*IF('Input Data Shift A'!S$140&gt;0,'Input Data Shift A'!S$140,'Shift A Calculation'!$D203)/3600</f>
        <v>0</v>
      </c>
      <c r="U203" s="10">
        <f>'Input Data Shift A'!T72*IF('Input Data Shift A'!T$140&gt;0,'Input Data Shift A'!T$140,'Shift A Calculation'!$D203)/3600</f>
        <v>0</v>
      </c>
      <c r="V203" s="10">
        <f>'Input Data Shift A'!U72*IF('Input Data Shift A'!U$140&gt;0,'Input Data Shift A'!U$140,'Shift A Calculation'!$D203)/3600</f>
        <v>0</v>
      </c>
      <c r="W203" s="10">
        <f>'Input Data Shift A'!V72*IF('Input Data Shift A'!V$140&gt;0,'Input Data Shift A'!V$140,'Shift A Calculation'!$D203)/3600</f>
        <v>0</v>
      </c>
      <c r="X203" s="10">
        <f>'Input Data Shift A'!W72*IF('Input Data Shift A'!W$140&gt;0,'Input Data Shift A'!W$140,'Shift A Calculation'!$D203)/3600</f>
        <v>0</v>
      </c>
      <c r="Y203" s="10">
        <f>'Input Data Shift A'!X72*IF('Input Data Shift A'!X$140&gt;0,'Input Data Shift A'!X$140,'Shift A Calculation'!$D203)/3600</f>
        <v>0</v>
      </c>
      <c r="Z203" s="10">
        <f>'Input Data Shift A'!Y72*IF('Input Data Shift A'!Y$140&gt;0,'Input Data Shift A'!Y$140,'Shift A Calculation'!$D203)/3600</f>
        <v>0</v>
      </c>
      <c r="AA203" s="10">
        <f>'Input Data Shift A'!Z72*IF('Input Data Shift A'!Z$140&gt;0,'Input Data Shift A'!Z$140,'Shift A Calculation'!$D203)/3600</f>
        <v>0</v>
      </c>
      <c r="AB203" s="10">
        <f>'Input Data Shift A'!AA72*IF('Input Data Shift A'!AA$140&gt;0,'Input Data Shift A'!AA$140,'Shift A Calculation'!$D203)/3600</f>
        <v>0</v>
      </c>
      <c r="AC203" s="10">
        <f>'Input Data Shift A'!AB72*IF('Input Data Shift A'!AB$140&gt;0,'Input Data Shift A'!AB$140,'Shift A Calculation'!$D203)/3600</f>
        <v>0</v>
      </c>
      <c r="AD203" s="10">
        <f>'Input Data Shift A'!AC72*IF('Input Data Shift A'!AC$140&gt;0,'Input Data Shift A'!AC$140,'Shift A Calculation'!$D203)/3600</f>
        <v>0</v>
      </c>
      <c r="AE203" s="10">
        <f>'Input Data Shift A'!AD72*IF('Input Data Shift A'!AD$140&gt;0,'Input Data Shift A'!AD$140,'Shift A Calculation'!$D203)/3600</f>
        <v>0</v>
      </c>
      <c r="AF203" s="10">
        <f>'Input Data Shift A'!AE72*IF('Input Data Shift A'!AE$140&gt;0,'Input Data Shift A'!AE$140,'Shift A Calculation'!$D203)/3600</f>
        <v>0</v>
      </c>
      <c r="AG203" s="10">
        <f>'Input Data Shift A'!AF72*IF('Input Data Shift A'!AF$140&gt;0,'Input Data Shift A'!AF$140,'Shift A Calculation'!$D203)/3600</f>
        <v>0</v>
      </c>
      <c r="AH203" s="10">
        <f>'Input Data Shift A'!AG72*IF('Input Data Shift A'!AG$140&gt;0,'Input Data Shift A'!AG$140,'Shift A Calculation'!$D203)/3600</f>
        <v>0</v>
      </c>
      <c r="AI203" s="10">
        <f>'Input Data Shift A'!AH72*IF('Input Data Shift A'!AH$140&gt;0,'Input Data Shift A'!AH$140,'Shift A Calculation'!$D203)/3600</f>
        <v>0</v>
      </c>
      <c r="AJ203" s="10">
        <f t="shared" si="9"/>
        <v>0</v>
      </c>
    </row>
    <row r="204" spans="2:36">
      <c r="B204" s="8">
        <v>67</v>
      </c>
      <c r="C204" s="9" t="str">
        <f t="shared" si="10"/>
        <v>AE262100-69616T</v>
      </c>
      <c r="D204" s="8">
        <f>+Kousu!F77</f>
        <v>2.7</v>
      </c>
      <c r="E204" s="10">
        <f>'Input Data Shift A'!D73*IF('Input Data Shift A'!D$140&gt;0,'Input Data Shift A'!D$140,'Shift A Calculation'!$D204)/3600</f>
        <v>0</v>
      </c>
      <c r="F204" s="10">
        <f>'Input Data Shift A'!E73*IF('Input Data Shift A'!E$140&gt;0,'Input Data Shift A'!E$140,'Shift A Calculation'!$D204)/3600</f>
        <v>0</v>
      </c>
      <c r="G204" s="10">
        <f>'Input Data Shift A'!F73*IF('Input Data Shift A'!F$140&gt;0,'Input Data Shift A'!F$140,'Shift A Calculation'!$D204)/3600</f>
        <v>0</v>
      </c>
      <c r="H204" s="10">
        <f>'Input Data Shift A'!G73*IF('Input Data Shift A'!G$140&gt;0,'Input Data Shift A'!G$140,'Shift A Calculation'!$D204)/3600</f>
        <v>0</v>
      </c>
      <c r="I204" s="10">
        <f>'Input Data Shift A'!H73*IF('Input Data Shift A'!H$140&gt;0,'Input Data Shift A'!H$140,'Shift A Calculation'!$D204)/3600</f>
        <v>0</v>
      </c>
      <c r="J204" s="10">
        <f>'Input Data Shift A'!I73*IF('Input Data Shift A'!I$140&gt;0,'Input Data Shift A'!I$140,'Shift A Calculation'!$D204)/3600</f>
        <v>0</v>
      </c>
      <c r="K204" s="10">
        <f>'Input Data Shift A'!J73*IF('Input Data Shift A'!J$140&gt;0,'Input Data Shift A'!J$140,'Shift A Calculation'!$D204)/3600</f>
        <v>0</v>
      </c>
      <c r="L204" s="10">
        <f>'Input Data Shift A'!K73*IF('Input Data Shift A'!K$140&gt;0,'Input Data Shift A'!K$140,'Shift A Calculation'!$D204)/3600</f>
        <v>0</v>
      </c>
      <c r="M204" s="10">
        <f>'Input Data Shift A'!L73*IF('Input Data Shift A'!L$140&gt;0,'Input Data Shift A'!L$140,'Shift A Calculation'!$D204)/3600</f>
        <v>0</v>
      </c>
      <c r="N204" s="10">
        <f>'Input Data Shift A'!M73*IF('Input Data Shift A'!M$140&gt;0,'Input Data Shift A'!M$140,'Shift A Calculation'!$D204)/3600</f>
        <v>0</v>
      </c>
      <c r="O204" s="10">
        <f>'Input Data Shift A'!N73*IF('Input Data Shift A'!N$140&gt;0,'Input Data Shift A'!N$140,'Shift A Calculation'!$D204)/3600</f>
        <v>0</v>
      </c>
      <c r="P204" s="10">
        <f>'Input Data Shift A'!O73*IF('Input Data Shift A'!O$140&gt;0,'Input Data Shift A'!O$140,'Shift A Calculation'!$D204)/3600</f>
        <v>0</v>
      </c>
      <c r="Q204" s="10">
        <f>'Input Data Shift A'!P73*IF('Input Data Shift A'!P$140&gt;0,'Input Data Shift A'!P$140,'Shift A Calculation'!$D204)/3600</f>
        <v>0</v>
      </c>
      <c r="R204" s="10">
        <f>'Input Data Shift A'!Q73*IF('Input Data Shift A'!Q$140&gt;0,'Input Data Shift A'!Q$140,'Shift A Calculation'!$D204)/3600</f>
        <v>0</v>
      </c>
      <c r="S204" s="10">
        <f>'Input Data Shift A'!R73*IF('Input Data Shift A'!R$140&gt;0,'Input Data Shift A'!R$140,'Shift A Calculation'!$D204)/3600</f>
        <v>0</v>
      </c>
      <c r="T204" s="10">
        <f>'Input Data Shift A'!S73*IF('Input Data Shift A'!S$140&gt;0,'Input Data Shift A'!S$140,'Shift A Calculation'!$D204)/3600</f>
        <v>0</v>
      </c>
      <c r="U204" s="10">
        <f>'Input Data Shift A'!T73*IF('Input Data Shift A'!T$140&gt;0,'Input Data Shift A'!T$140,'Shift A Calculation'!$D204)/3600</f>
        <v>0</v>
      </c>
      <c r="V204" s="10">
        <f>'Input Data Shift A'!U73*IF('Input Data Shift A'!U$140&gt;0,'Input Data Shift A'!U$140,'Shift A Calculation'!$D204)/3600</f>
        <v>0</v>
      </c>
      <c r="W204" s="10">
        <f>'Input Data Shift A'!V73*IF('Input Data Shift A'!V$140&gt;0,'Input Data Shift A'!V$140,'Shift A Calculation'!$D204)/3600</f>
        <v>0</v>
      </c>
      <c r="X204" s="10">
        <f>'Input Data Shift A'!W73*IF('Input Data Shift A'!W$140&gt;0,'Input Data Shift A'!W$140,'Shift A Calculation'!$D204)/3600</f>
        <v>0</v>
      </c>
      <c r="Y204" s="10">
        <f>'Input Data Shift A'!X73*IF('Input Data Shift A'!X$140&gt;0,'Input Data Shift A'!X$140,'Shift A Calculation'!$D204)/3600</f>
        <v>0</v>
      </c>
      <c r="Z204" s="10">
        <f>'Input Data Shift A'!Y73*IF('Input Data Shift A'!Y$140&gt;0,'Input Data Shift A'!Y$140,'Shift A Calculation'!$D204)/3600</f>
        <v>0</v>
      </c>
      <c r="AA204" s="10">
        <f>'Input Data Shift A'!Z73*IF('Input Data Shift A'!Z$140&gt;0,'Input Data Shift A'!Z$140,'Shift A Calculation'!$D204)/3600</f>
        <v>0</v>
      </c>
      <c r="AB204" s="10">
        <f>'Input Data Shift A'!AA73*IF('Input Data Shift A'!AA$140&gt;0,'Input Data Shift A'!AA$140,'Shift A Calculation'!$D204)/3600</f>
        <v>0</v>
      </c>
      <c r="AC204" s="10">
        <f>'Input Data Shift A'!AB73*IF('Input Data Shift A'!AB$140&gt;0,'Input Data Shift A'!AB$140,'Shift A Calculation'!$D204)/3600</f>
        <v>0</v>
      </c>
      <c r="AD204" s="10">
        <f>'Input Data Shift A'!AC73*IF('Input Data Shift A'!AC$140&gt;0,'Input Data Shift A'!AC$140,'Shift A Calculation'!$D204)/3600</f>
        <v>0</v>
      </c>
      <c r="AE204" s="10">
        <f>'Input Data Shift A'!AD73*IF('Input Data Shift A'!AD$140&gt;0,'Input Data Shift A'!AD$140,'Shift A Calculation'!$D204)/3600</f>
        <v>0</v>
      </c>
      <c r="AF204" s="10">
        <f>'Input Data Shift A'!AE73*IF('Input Data Shift A'!AE$140&gt;0,'Input Data Shift A'!AE$140,'Shift A Calculation'!$D204)/3600</f>
        <v>0</v>
      </c>
      <c r="AG204" s="10">
        <f>'Input Data Shift A'!AF73*IF('Input Data Shift A'!AF$140&gt;0,'Input Data Shift A'!AF$140,'Shift A Calculation'!$D204)/3600</f>
        <v>0</v>
      </c>
      <c r="AH204" s="10">
        <f>'Input Data Shift A'!AG73*IF('Input Data Shift A'!AG$140&gt;0,'Input Data Shift A'!AG$140,'Shift A Calculation'!$D204)/3600</f>
        <v>0</v>
      </c>
      <c r="AI204" s="10">
        <f>'Input Data Shift A'!AH73*IF('Input Data Shift A'!AH$140&gt;0,'Input Data Shift A'!AH$140,'Shift A Calculation'!$D204)/3600</f>
        <v>0</v>
      </c>
      <c r="AJ204" s="10">
        <f t="shared" si="9"/>
        <v>0</v>
      </c>
    </row>
    <row r="205" spans="2:36">
      <c r="B205" s="8">
        <v>68</v>
      </c>
      <c r="C205" s="9" t="str">
        <f t="shared" si="10"/>
        <v>AE262100-6971</v>
      </c>
      <c r="D205" s="8">
        <f>+Kousu!F78</f>
        <v>2.7</v>
      </c>
      <c r="E205" s="10">
        <f>'Input Data Shift A'!D74*IF('Input Data Shift A'!D$140&gt;0,'Input Data Shift A'!D$140,'Shift A Calculation'!$D205)/3600</f>
        <v>0</v>
      </c>
      <c r="F205" s="10">
        <f>'Input Data Shift A'!E74*IF('Input Data Shift A'!E$140&gt;0,'Input Data Shift A'!E$140,'Shift A Calculation'!$D205)/3600</f>
        <v>0</v>
      </c>
      <c r="G205" s="10">
        <f>'Input Data Shift A'!F74*IF('Input Data Shift A'!F$140&gt;0,'Input Data Shift A'!F$140,'Shift A Calculation'!$D205)/3600</f>
        <v>0</v>
      </c>
      <c r="H205" s="10">
        <f>'Input Data Shift A'!G74*IF('Input Data Shift A'!G$140&gt;0,'Input Data Shift A'!G$140,'Shift A Calculation'!$D205)/3600</f>
        <v>0</v>
      </c>
      <c r="I205" s="10">
        <f>'Input Data Shift A'!H74*IF('Input Data Shift A'!H$140&gt;0,'Input Data Shift A'!H$140,'Shift A Calculation'!$D205)/3600</f>
        <v>0</v>
      </c>
      <c r="J205" s="10">
        <f>'Input Data Shift A'!I74*IF('Input Data Shift A'!I$140&gt;0,'Input Data Shift A'!I$140,'Shift A Calculation'!$D205)/3600</f>
        <v>0</v>
      </c>
      <c r="K205" s="10">
        <f>'Input Data Shift A'!J74*IF('Input Data Shift A'!J$140&gt;0,'Input Data Shift A'!J$140,'Shift A Calculation'!$D205)/3600</f>
        <v>0</v>
      </c>
      <c r="L205" s="10">
        <f>'Input Data Shift A'!K74*IF('Input Data Shift A'!K$140&gt;0,'Input Data Shift A'!K$140,'Shift A Calculation'!$D205)/3600</f>
        <v>0</v>
      </c>
      <c r="M205" s="10">
        <f>'Input Data Shift A'!L74*IF('Input Data Shift A'!L$140&gt;0,'Input Data Shift A'!L$140,'Shift A Calculation'!$D205)/3600</f>
        <v>0</v>
      </c>
      <c r="N205" s="10">
        <f>'Input Data Shift A'!M74*IF('Input Data Shift A'!M$140&gt;0,'Input Data Shift A'!M$140,'Shift A Calculation'!$D205)/3600</f>
        <v>0</v>
      </c>
      <c r="O205" s="10">
        <f>'Input Data Shift A'!N74*IF('Input Data Shift A'!N$140&gt;0,'Input Data Shift A'!N$140,'Shift A Calculation'!$D205)/3600</f>
        <v>0</v>
      </c>
      <c r="P205" s="10">
        <f>'Input Data Shift A'!O74*IF('Input Data Shift A'!O$140&gt;0,'Input Data Shift A'!O$140,'Shift A Calculation'!$D205)/3600</f>
        <v>0</v>
      </c>
      <c r="Q205" s="10">
        <f>'Input Data Shift A'!P74*IF('Input Data Shift A'!P$140&gt;0,'Input Data Shift A'!P$140,'Shift A Calculation'!$D205)/3600</f>
        <v>0</v>
      </c>
      <c r="R205" s="10">
        <f>'Input Data Shift A'!Q74*IF('Input Data Shift A'!Q$140&gt;0,'Input Data Shift A'!Q$140,'Shift A Calculation'!$D205)/3600</f>
        <v>0</v>
      </c>
      <c r="S205" s="10">
        <f>'Input Data Shift A'!R74*IF('Input Data Shift A'!R$140&gt;0,'Input Data Shift A'!R$140,'Shift A Calculation'!$D205)/3600</f>
        <v>0</v>
      </c>
      <c r="T205" s="10">
        <f>'Input Data Shift A'!S74*IF('Input Data Shift A'!S$140&gt;0,'Input Data Shift A'!S$140,'Shift A Calculation'!$D205)/3600</f>
        <v>0</v>
      </c>
      <c r="U205" s="10">
        <f>'Input Data Shift A'!T74*IF('Input Data Shift A'!T$140&gt;0,'Input Data Shift A'!T$140,'Shift A Calculation'!$D205)/3600</f>
        <v>0</v>
      </c>
      <c r="V205" s="10">
        <f>'Input Data Shift A'!U74*IF('Input Data Shift A'!U$140&gt;0,'Input Data Shift A'!U$140,'Shift A Calculation'!$D205)/3600</f>
        <v>0</v>
      </c>
      <c r="W205" s="10">
        <f>'Input Data Shift A'!V74*IF('Input Data Shift A'!V$140&gt;0,'Input Data Shift A'!V$140,'Shift A Calculation'!$D205)/3600</f>
        <v>0</v>
      </c>
      <c r="X205" s="10">
        <f>'Input Data Shift A'!W74*IF('Input Data Shift A'!W$140&gt;0,'Input Data Shift A'!W$140,'Shift A Calculation'!$D205)/3600</f>
        <v>0</v>
      </c>
      <c r="Y205" s="10">
        <f>'Input Data Shift A'!X74*IF('Input Data Shift A'!X$140&gt;0,'Input Data Shift A'!X$140,'Shift A Calculation'!$D205)/3600</f>
        <v>0</v>
      </c>
      <c r="Z205" s="10">
        <f>'Input Data Shift A'!Y74*IF('Input Data Shift A'!Y$140&gt;0,'Input Data Shift A'!Y$140,'Shift A Calculation'!$D205)/3600</f>
        <v>0</v>
      </c>
      <c r="AA205" s="10">
        <f>'Input Data Shift A'!Z74*IF('Input Data Shift A'!Z$140&gt;0,'Input Data Shift A'!Z$140,'Shift A Calculation'!$D205)/3600</f>
        <v>0</v>
      </c>
      <c r="AB205" s="10">
        <f>'Input Data Shift A'!AA74*IF('Input Data Shift A'!AA$140&gt;0,'Input Data Shift A'!AA$140,'Shift A Calculation'!$D205)/3600</f>
        <v>0</v>
      </c>
      <c r="AC205" s="10">
        <f>'Input Data Shift A'!AB74*IF('Input Data Shift A'!AB$140&gt;0,'Input Data Shift A'!AB$140,'Shift A Calculation'!$D205)/3600</f>
        <v>0</v>
      </c>
      <c r="AD205" s="10">
        <f>'Input Data Shift A'!AC74*IF('Input Data Shift A'!AC$140&gt;0,'Input Data Shift A'!AC$140,'Shift A Calculation'!$D205)/3600</f>
        <v>0</v>
      </c>
      <c r="AE205" s="10">
        <f>'Input Data Shift A'!AD74*IF('Input Data Shift A'!AD$140&gt;0,'Input Data Shift A'!AD$140,'Shift A Calculation'!$D205)/3600</f>
        <v>0</v>
      </c>
      <c r="AF205" s="10">
        <f>'Input Data Shift A'!AE74*IF('Input Data Shift A'!AE$140&gt;0,'Input Data Shift A'!AE$140,'Shift A Calculation'!$D205)/3600</f>
        <v>0</v>
      </c>
      <c r="AG205" s="10">
        <f>'Input Data Shift A'!AF74*IF('Input Data Shift A'!AF$140&gt;0,'Input Data Shift A'!AF$140,'Shift A Calculation'!$D205)/3600</f>
        <v>0</v>
      </c>
      <c r="AH205" s="10">
        <f>'Input Data Shift A'!AG74*IF('Input Data Shift A'!AG$140&gt;0,'Input Data Shift A'!AG$140,'Shift A Calculation'!$D205)/3600</f>
        <v>0</v>
      </c>
      <c r="AI205" s="10">
        <f>'Input Data Shift A'!AH74*IF('Input Data Shift A'!AH$140&gt;0,'Input Data Shift A'!AH$140,'Shift A Calculation'!$D205)/3600</f>
        <v>0</v>
      </c>
      <c r="AJ205" s="10">
        <f t="shared" si="9"/>
        <v>0</v>
      </c>
    </row>
    <row r="206" spans="2:36">
      <c r="B206" s="8">
        <v>69</v>
      </c>
      <c r="C206" s="9" t="str">
        <f t="shared" si="10"/>
        <v>AE262100-69716T</v>
      </c>
      <c r="D206" s="8">
        <f>+Kousu!F79</f>
        <v>2.7</v>
      </c>
      <c r="E206" s="10">
        <f>'Input Data Shift A'!D75*IF('Input Data Shift A'!D$140&gt;0,'Input Data Shift A'!D$140,'Shift A Calculation'!$D206)/3600</f>
        <v>0</v>
      </c>
      <c r="F206" s="10">
        <f>'Input Data Shift A'!E75*IF('Input Data Shift A'!E$140&gt;0,'Input Data Shift A'!E$140,'Shift A Calculation'!$D206)/3600</f>
        <v>0</v>
      </c>
      <c r="G206" s="10">
        <f>'Input Data Shift A'!F75*IF('Input Data Shift A'!F$140&gt;0,'Input Data Shift A'!F$140,'Shift A Calculation'!$D206)/3600</f>
        <v>0</v>
      </c>
      <c r="H206" s="10">
        <f>'Input Data Shift A'!G75*IF('Input Data Shift A'!G$140&gt;0,'Input Data Shift A'!G$140,'Shift A Calculation'!$D206)/3600</f>
        <v>0</v>
      </c>
      <c r="I206" s="10">
        <f>'Input Data Shift A'!H75*IF('Input Data Shift A'!H$140&gt;0,'Input Data Shift A'!H$140,'Shift A Calculation'!$D206)/3600</f>
        <v>0</v>
      </c>
      <c r="J206" s="10">
        <f>'Input Data Shift A'!I75*IF('Input Data Shift A'!I$140&gt;0,'Input Data Shift A'!I$140,'Shift A Calculation'!$D206)/3600</f>
        <v>0</v>
      </c>
      <c r="K206" s="10">
        <f>'Input Data Shift A'!J75*IF('Input Data Shift A'!J$140&gt;0,'Input Data Shift A'!J$140,'Shift A Calculation'!$D206)/3600</f>
        <v>0</v>
      </c>
      <c r="L206" s="10">
        <f>'Input Data Shift A'!K75*IF('Input Data Shift A'!K$140&gt;0,'Input Data Shift A'!K$140,'Shift A Calculation'!$D206)/3600</f>
        <v>0</v>
      </c>
      <c r="M206" s="10">
        <f>'Input Data Shift A'!L75*IF('Input Data Shift A'!L$140&gt;0,'Input Data Shift A'!L$140,'Shift A Calculation'!$D206)/3600</f>
        <v>0</v>
      </c>
      <c r="N206" s="10">
        <f>'Input Data Shift A'!M75*IF('Input Data Shift A'!M$140&gt;0,'Input Data Shift A'!M$140,'Shift A Calculation'!$D206)/3600</f>
        <v>0</v>
      </c>
      <c r="O206" s="10">
        <f>'Input Data Shift A'!N75*IF('Input Data Shift A'!N$140&gt;0,'Input Data Shift A'!N$140,'Shift A Calculation'!$D206)/3600</f>
        <v>0</v>
      </c>
      <c r="P206" s="10">
        <f>'Input Data Shift A'!O75*IF('Input Data Shift A'!O$140&gt;0,'Input Data Shift A'!O$140,'Shift A Calculation'!$D206)/3600</f>
        <v>0</v>
      </c>
      <c r="Q206" s="10">
        <f>'Input Data Shift A'!P75*IF('Input Data Shift A'!P$140&gt;0,'Input Data Shift A'!P$140,'Shift A Calculation'!$D206)/3600</f>
        <v>0</v>
      </c>
      <c r="R206" s="10">
        <f>'Input Data Shift A'!Q75*IF('Input Data Shift A'!Q$140&gt;0,'Input Data Shift A'!Q$140,'Shift A Calculation'!$D206)/3600</f>
        <v>0</v>
      </c>
      <c r="S206" s="10">
        <f>'Input Data Shift A'!R75*IF('Input Data Shift A'!R$140&gt;0,'Input Data Shift A'!R$140,'Shift A Calculation'!$D206)/3600</f>
        <v>0</v>
      </c>
      <c r="T206" s="10">
        <f>'Input Data Shift A'!S75*IF('Input Data Shift A'!S$140&gt;0,'Input Data Shift A'!S$140,'Shift A Calculation'!$D206)/3600</f>
        <v>0</v>
      </c>
      <c r="U206" s="10">
        <f>'Input Data Shift A'!T75*IF('Input Data Shift A'!T$140&gt;0,'Input Data Shift A'!T$140,'Shift A Calculation'!$D206)/3600</f>
        <v>0</v>
      </c>
      <c r="V206" s="10">
        <f>'Input Data Shift A'!U75*IF('Input Data Shift A'!U$140&gt;0,'Input Data Shift A'!U$140,'Shift A Calculation'!$D206)/3600</f>
        <v>0</v>
      </c>
      <c r="W206" s="10">
        <f>'Input Data Shift A'!V75*IF('Input Data Shift A'!V$140&gt;0,'Input Data Shift A'!V$140,'Shift A Calculation'!$D206)/3600</f>
        <v>0</v>
      </c>
      <c r="X206" s="10">
        <f>'Input Data Shift A'!W75*IF('Input Data Shift A'!W$140&gt;0,'Input Data Shift A'!W$140,'Shift A Calculation'!$D206)/3600</f>
        <v>0</v>
      </c>
      <c r="Y206" s="10">
        <f>'Input Data Shift A'!X75*IF('Input Data Shift A'!X$140&gt;0,'Input Data Shift A'!X$140,'Shift A Calculation'!$D206)/3600</f>
        <v>0</v>
      </c>
      <c r="Z206" s="10">
        <f>'Input Data Shift A'!Y75*IF('Input Data Shift A'!Y$140&gt;0,'Input Data Shift A'!Y$140,'Shift A Calculation'!$D206)/3600</f>
        <v>0</v>
      </c>
      <c r="AA206" s="10">
        <f>'Input Data Shift A'!Z75*IF('Input Data Shift A'!Z$140&gt;0,'Input Data Shift A'!Z$140,'Shift A Calculation'!$D206)/3600</f>
        <v>0</v>
      </c>
      <c r="AB206" s="10">
        <f>'Input Data Shift A'!AA75*IF('Input Data Shift A'!AA$140&gt;0,'Input Data Shift A'!AA$140,'Shift A Calculation'!$D206)/3600</f>
        <v>0</v>
      </c>
      <c r="AC206" s="10">
        <f>'Input Data Shift A'!AB75*IF('Input Data Shift A'!AB$140&gt;0,'Input Data Shift A'!AB$140,'Shift A Calculation'!$D206)/3600</f>
        <v>0</v>
      </c>
      <c r="AD206" s="10">
        <f>'Input Data Shift A'!AC75*IF('Input Data Shift A'!AC$140&gt;0,'Input Data Shift A'!AC$140,'Shift A Calculation'!$D206)/3600</f>
        <v>0</v>
      </c>
      <c r="AE206" s="10">
        <f>'Input Data Shift A'!AD75*IF('Input Data Shift A'!AD$140&gt;0,'Input Data Shift A'!AD$140,'Shift A Calculation'!$D206)/3600</f>
        <v>0</v>
      </c>
      <c r="AF206" s="10">
        <f>'Input Data Shift A'!AE75*IF('Input Data Shift A'!AE$140&gt;0,'Input Data Shift A'!AE$140,'Shift A Calculation'!$D206)/3600</f>
        <v>0</v>
      </c>
      <c r="AG206" s="10">
        <f>'Input Data Shift A'!AF75*IF('Input Data Shift A'!AF$140&gt;0,'Input Data Shift A'!AF$140,'Shift A Calculation'!$D206)/3600</f>
        <v>0</v>
      </c>
      <c r="AH206" s="10">
        <f>'Input Data Shift A'!AG75*IF('Input Data Shift A'!AG$140&gt;0,'Input Data Shift A'!AG$140,'Shift A Calculation'!$D206)/3600</f>
        <v>0</v>
      </c>
      <c r="AI206" s="10">
        <f>'Input Data Shift A'!AH75*IF('Input Data Shift A'!AH$140&gt;0,'Input Data Shift A'!AH$140,'Shift A Calculation'!$D206)/3600</f>
        <v>0</v>
      </c>
      <c r="AJ206" s="10">
        <f t="shared" si="9"/>
        <v>0</v>
      </c>
    </row>
    <row r="207" spans="2:36">
      <c r="B207" s="8">
        <v>70</v>
      </c>
      <c r="C207" s="9" t="str">
        <f t="shared" si="10"/>
        <v>AE262100-70000N</v>
      </c>
      <c r="D207" s="8">
        <f>+Kousu!F80</f>
        <v>2.7</v>
      </c>
      <c r="E207" s="10">
        <f>'Input Data Shift A'!D76*IF('Input Data Shift A'!D$140&gt;0,'Input Data Shift A'!D$140,'Shift A Calculation'!$D207)/3600</f>
        <v>0</v>
      </c>
      <c r="F207" s="10">
        <f>'Input Data Shift A'!E76*IF('Input Data Shift A'!E$140&gt;0,'Input Data Shift A'!E$140,'Shift A Calculation'!$D207)/3600</f>
        <v>0</v>
      </c>
      <c r="G207" s="10">
        <f>'Input Data Shift A'!F76*IF('Input Data Shift A'!F$140&gt;0,'Input Data Shift A'!F$140,'Shift A Calculation'!$D207)/3600</f>
        <v>0</v>
      </c>
      <c r="H207" s="10">
        <f>'Input Data Shift A'!G76*IF('Input Data Shift A'!G$140&gt;0,'Input Data Shift A'!G$140,'Shift A Calculation'!$D207)/3600</f>
        <v>0</v>
      </c>
      <c r="I207" s="10">
        <f>'Input Data Shift A'!H76*IF('Input Data Shift A'!H$140&gt;0,'Input Data Shift A'!H$140,'Shift A Calculation'!$D207)/3600</f>
        <v>0</v>
      </c>
      <c r="J207" s="10">
        <f>'Input Data Shift A'!I76*IF('Input Data Shift A'!I$140&gt;0,'Input Data Shift A'!I$140,'Shift A Calculation'!$D207)/3600</f>
        <v>0</v>
      </c>
      <c r="K207" s="10">
        <f>'Input Data Shift A'!J76*IF('Input Data Shift A'!J$140&gt;0,'Input Data Shift A'!J$140,'Shift A Calculation'!$D207)/3600</f>
        <v>0</v>
      </c>
      <c r="L207" s="10">
        <f>'Input Data Shift A'!K76*IF('Input Data Shift A'!K$140&gt;0,'Input Data Shift A'!K$140,'Shift A Calculation'!$D207)/3600</f>
        <v>0</v>
      </c>
      <c r="M207" s="10">
        <f>'Input Data Shift A'!L76*IF('Input Data Shift A'!L$140&gt;0,'Input Data Shift A'!L$140,'Shift A Calculation'!$D207)/3600</f>
        <v>0</v>
      </c>
      <c r="N207" s="10">
        <f>'Input Data Shift A'!M76*IF('Input Data Shift A'!M$140&gt;0,'Input Data Shift A'!M$140,'Shift A Calculation'!$D207)/3600</f>
        <v>0</v>
      </c>
      <c r="O207" s="10">
        <f>'Input Data Shift A'!N76*IF('Input Data Shift A'!N$140&gt;0,'Input Data Shift A'!N$140,'Shift A Calculation'!$D207)/3600</f>
        <v>0</v>
      </c>
      <c r="P207" s="10">
        <f>'Input Data Shift A'!O76*IF('Input Data Shift A'!O$140&gt;0,'Input Data Shift A'!O$140,'Shift A Calculation'!$D207)/3600</f>
        <v>0</v>
      </c>
      <c r="Q207" s="10">
        <f>'Input Data Shift A'!P76*IF('Input Data Shift A'!P$140&gt;0,'Input Data Shift A'!P$140,'Shift A Calculation'!$D207)/3600</f>
        <v>0</v>
      </c>
      <c r="R207" s="10">
        <f>'Input Data Shift A'!Q76*IF('Input Data Shift A'!Q$140&gt;0,'Input Data Shift A'!Q$140,'Shift A Calculation'!$D207)/3600</f>
        <v>0</v>
      </c>
      <c r="S207" s="10">
        <f>'Input Data Shift A'!R76*IF('Input Data Shift A'!R$140&gt;0,'Input Data Shift A'!R$140,'Shift A Calculation'!$D207)/3600</f>
        <v>0</v>
      </c>
      <c r="T207" s="10">
        <f>'Input Data Shift A'!S76*IF('Input Data Shift A'!S$140&gt;0,'Input Data Shift A'!S$140,'Shift A Calculation'!$D207)/3600</f>
        <v>0</v>
      </c>
      <c r="U207" s="10">
        <f>'Input Data Shift A'!T76*IF('Input Data Shift A'!T$140&gt;0,'Input Data Shift A'!T$140,'Shift A Calculation'!$D207)/3600</f>
        <v>0</v>
      </c>
      <c r="V207" s="10">
        <f>'Input Data Shift A'!U76*IF('Input Data Shift A'!U$140&gt;0,'Input Data Shift A'!U$140,'Shift A Calculation'!$D207)/3600</f>
        <v>0</v>
      </c>
      <c r="W207" s="10">
        <f>'Input Data Shift A'!V76*IF('Input Data Shift A'!V$140&gt;0,'Input Data Shift A'!V$140,'Shift A Calculation'!$D207)/3600</f>
        <v>0</v>
      </c>
      <c r="X207" s="10">
        <f>'Input Data Shift A'!W76*IF('Input Data Shift A'!W$140&gt;0,'Input Data Shift A'!W$140,'Shift A Calculation'!$D207)/3600</f>
        <v>0</v>
      </c>
      <c r="Y207" s="10">
        <f>'Input Data Shift A'!X76*IF('Input Data Shift A'!X$140&gt;0,'Input Data Shift A'!X$140,'Shift A Calculation'!$D207)/3600</f>
        <v>0</v>
      </c>
      <c r="Z207" s="10">
        <f>'Input Data Shift A'!Y76*IF('Input Data Shift A'!Y$140&gt;0,'Input Data Shift A'!Y$140,'Shift A Calculation'!$D207)/3600</f>
        <v>0</v>
      </c>
      <c r="AA207" s="10">
        <f>'Input Data Shift A'!Z76*IF('Input Data Shift A'!Z$140&gt;0,'Input Data Shift A'!Z$140,'Shift A Calculation'!$D207)/3600</f>
        <v>0</v>
      </c>
      <c r="AB207" s="10">
        <f>'Input Data Shift A'!AA76*IF('Input Data Shift A'!AA$140&gt;0,'Input Data Shift A'!AA$140,'Shift A Calculation'!$D207)/3600</f>
        <v>0</v>
      </c>
      <c r="AC207" s="10">
        <f>'Input Data Shift A'!AB76*IF('Input Data Shift A'!AB$140&gt;0,'Input Data Shift A'!AB$140,'Shift A Calculation'!$D207)/3600</f>
        <v>0</v>
      </c>
      <c r="AD207" s="10">
        <f>'Input Data Shift A'!AC76*IF('Input Data Shift A'!AC$140&gt;0,'Input Data Shift A'!AC$140,'Shift A Calculation'!$D207)/3600</f>
        <v>0</v>
      </c>
      <c r="AE207" s="10">
        <f>'Input Data Shift A'!AD76*IF('Input Data Shift A'!AD$140&gt;0,'Input Data Shift A'!AD$140,'Shift A Calculation'!$D207)/3600</f>
        <v>0</v>
      </c>
      <c r="AF207" s="10">
        <f>'Input Data Shift A'!AE76*IF('Input Data Shift A'!AE$140&gt;0,'Input Data Shift A'!AE$140,'Shift A Calculation'!$D207)/3600</f>
        <v>0</v>
      </c>
      <c r="AG207" s="10">
        <f>'Input Data Shift A'!AF76*IF('Input Data Shift A'!AF$140&gt;0,'Input Data Shift A'!AF$140,'Shift A Calculation'!$D207)/3600</f>
        <v>0</v>
      </c>
      <c r="AH207" s="10">
        <f>'Input Data Shift A'!AG76*IF('Input Data Shift A'!AG$140&gt;0,'Input Data Shift A'!AG$140,'Shift A Calculation'!$D207)/3600</f>
        <v>0</v>
      </c>
      <c r="AI207" s="10">
        <f>'Input Data Shift A'!AH76*IF('Input Data Shift A'!AH$140&gt;0,'Input Data Shift A'!AH$140,'Shift A Calculation'!$D207)/3600</f>
        <v>0</v>
      </c>
      <c r="AJ207" s="10">
        <f t="shared" ref="AJ207:AJ229" si="11">+SUM(E207:AI207)</f>
        <v>0</v>
      </c>
    </row>
    <row r="208" spans="2:36">
      <c r="B208" s="8">
        <v>71</v>
      </c>
      <c r="C208" s="9" t="str">
        <f t="shared" si="10"/>
        <v>AE262100-70100N</v>
      </c>
      <c r="D208" s="8">
        <f>+Kousu!F81</f>
        <v>2.7</v>
      </c>
      <c r="E208" s="10">
        <f>'Input Data Shift A'!D77*IF('Input Data Shift A'!D$140&gt;0,'Input Data Shift A'!D$140,'Shift A Calculation'!$D208)/3600</f>
        <v>0</v>
      </c>
      <c r="F208" s="10">
        <f>'Input Data Shift A'!E77*IF('Input Data Shift A'!E$140&gt;0,'Input Data Shift A'!E$140,'Shift A Calculation'!$D208)/3600</f>
        <v>0</v>
      </c>
      <c r="G208" s="10">
        <f>'Input Data Shift A'!F77*IF('Input Data Shift A'!F$140&gt;0,'Input Data Shift A'!F$140,'Shift A Calculation'!$D208)/3600</f>
        <v>0</v>
      </c>
      <c r="H208" s="10">
        <f>'Input Data Shift A'!G77*IF('Input Data Shift A'!G$140&gt;0,'Input Data Shift A'!G$140,'Shift A Calculation'!$D208)/3600</f>
        <v>0</v>
      </c>
      <c r="I208" s="10">
        <f>'Input Data Shift A'!H77*IF('Input Data Shift A'!H$140&gt;0,'Input Data Shift A'!H$140,'Shift A Calculation'!$D208)/3600</f>
        <v>0</v>
      </c>
      <c r="J208" s="10">
        <f>'Input Data Shift A'!I77*IF('Input Data Shift A'!I$140&gt;0,'Input Data Shift A'!I$140,'Shift A Calculation'!$D208)/3600</f>
        <v>0</v>
      </c>
      <c r="K208" s="10">
        <f>'Input Data Shift A'!J77*IF('Input Data Shift A'!J$140&gt;0,'Input Data Shift A'!J$140,'Shift A Calculation'!$D208)/3600</f>
        <v>0</v>
      </c>
      <c r="L208" s="10">
        <f>'Input Data Shift A'!K77*IF('Input Data Shift A'!K$140&gt;0,'Input Data Shift A'!K$140,'Shift A Calculation'!$D208)/3600</f>
        <v>0</v>
      </c>
      <c r="M208" s="10">
        <f>'Input Data Shift A'!L77*IF('Input Data Shift A'!L$140&gt;0,'Input Data Shift A'!L$140,'Shift A Calculation'!$D208)/3600</f>
        <v>0</v>
      </c>
      <c r="N208" s="10">
        <f>'Input Data Shift A'!M77*IF('Input Data Shift A'!M$140&gt;0,'Input Data Shift A'!M$140,'Shift A Calculation'!$D208)/3600</f>
        <v>0</v>
      </c>
      <c r="O208" s="10">
        <f>'Input Data Shift A'!N77*IF('Input Data Shift A'!N$140&gt;0,'Input Data Shift A'!N$140,'Shift A Calculation'!$D208)/3600</f>
        <v>0</v>
      </c>
      <c r="P208" s="10">
        <f>'Input Data Shift A'!O77*IF('Input Data Shift A'!O$140&gt;0,'Input Data Shift A'!O$140,'Shift A Calculation'!$D208)/3600</f>
        <v>0</v>
      </c>
      <c r="Q208" s="10">
        <f>'Input Data Shift A'!P77*IF('Input Data Shift A'!P$140&gt;0,'Input Data Shift A'!P$140,'Shift A Calculation'!$D208)/3600</f>
        <v>0</v>
      </c>
      <c r="R208" s="10">
        <f>'Input Data Shift A'!Q77*IF('Input Data Shift A'!Q$140&gt;0,'Input Data Shift A'!Q$140,'Shift A Calculation'!$D208)/3600</f>
        <v>0</v>
      </c>
      <c r="S208" s="10">
        <f>'Input Data Shift A'!R77*IF('Input Data Shift A'!R$140&gt;0,'Input Data Shift A'!R$140,'Shift A Calculation'!$D208)/3600</f>
        <v>0</v>
      </c>
      <c r="T208" s="10">
        <f>'Input Data Shift A'!S77*IF('Input Data Shift A'!S$140&gt;0,'Input Data Shift A'!S$140,'Shift A Calculation'!$D208)/3600</f>
        <v>0</v>
      </c>
      <c r="U208" s="10">
        <f>'Input Data Shift A'!T77*IF('Input Data Shift A'!T$140&gt;0,'Input Data Shift A'!T$140,'Shift A Calculation'!$D208)/3600</f>
        <v>0</v>
      </c>
      <c r="V208" s="10">
        <f>'Input Data Shift A'!U77*IF('Input Data Shift A'!U$140&gt;0,'Input Data Shift A'!U$140,'Shift A Calculation'!$D208)/3600</f>
        <v>0</v>
      </c>
      <c r="W208" s="10">
        <f>'Input Data Shift A'!V77*IF('Input Data Shift A'!V$140&gt;0,'Input Data Shift A'!V$140,'Shift A Calculation'!$D208)/3600</f>
        <v>0</v>
      </c>
      <c r="X208" s="10">
        <f>'Input Data Shift A'!W77*IF('Input Data Shift A'!W$140&gt;0,'Input Data Shift A'!W$140,'Shift A Calculation'!$D208)/3600</f>
        <v>0</v>
      </c>
      <c r="Y208" s="10">
        <f>'Input Data Shift A'!X77*IF('Input Data Shift A'!X$140&gt;0,'Input Data Shift A'!X$140,'Shift A Calculation'!$D208)/3600</f>
        <v>0</v>
      </c>
      <c r="Z208" s="10">
        <f>'Input Data Shift A'!Y77*IF('Input Data Shift A'!Y$140&gt;0,'Input Data Shift A'!Y$140,'Shift A Calculation'!$D208)/3600</f>
        <v>0</v>
      </c>
      <c r="AA208" s="10">
        <f>'Input Data Shift A'!Z77*IF('Input Data Shift A'!Z$140&gt;0,'Input Data Shift A'!Z$140,'Shift A Calculation'!$D208)/3600</f>
        <v>0</v>
      </c>
      <c r="AB208" s="10">
        <f>'Input Data Shift A'!AA77*IF('Input Data Shift A'!AA$140&gt;0,'Input Data Shift A'!AA$140,'Shift A Calculation'!$D208)/3600</f>
        <v>0</v>
      </c>
      <c r="AC208" s="10">
        <f>'Input Data Shift A'!AB77*IF('Input Data Shift A'!AB$140&gt;0,'Input Data Shift A'!AB$140,'Shift A Calculation'!$D208)/3600</f>
        <v>0</v>
      </c>
      <c r="AD208" s="10">
        <f>'Input Data Shift A'!AC77*IF('Input Data Shift A'!AC$140&gt;0,'Input Data Shift A'!AC$140,'Shift A Calculation'!$D208)/3600</f>
        <v>0</v>
      </c>
      <c r="AE208" s="10">
        <f>'Input Data Shift A'!AD77*IF('Input Data Shift A'!AD$140&gt;0,'Input Data Shift A'!AD$140,'Shift A Calculation'!$D208)/3600</f>
        <v>0</v>
      </c>
      <c r="AF208" s="10">
        <f>'Input Data Shift A'!AE77*IF('Input Data Shift A'!AE$140&gt;0,'Input Data Shift A'!AE$140,'Shift A Calculation'!$D208)/3600</f>
        <v>0</v>
      </c>
      <c r="AG208" s="10">
        <f>'Input Data Shift A'!AF77*IF('Input Data Shift A'!AF$140&gt;0,'Input Data Shift A'!AF$140,'Shift A Calculation'!$D208)/3600</f>
        <v>0</v>
      </c>
      <c r="AH208" s="10">
        <f>'Input Data Shift A'!AG77*IF('Input Data Shift A'!AG$140&gt;0,'Input Data Shift A'!AG$140,'Shift A Calculation'!$D208)/3600</f>
        <v>0</v>
      </c>
      <c r="AI208" s="10">
        <f>'Input Data Shift A'!AH77*IF('Input Data Shift A'!AH$140&gt;0,'Input Data Shift A'!AH$140,'Shift A Calculation'!$D208)/3600</f>
        <v>0</v>
      </c>
      <c r="AJ208" s="10">
        <f t="shared" si="11"/>
        <v>0</v>
      </c>
    </row>
    <row r="209" spans="2:36">
      <c r="B209" s="8">
        <v>72</v>
      </c>
      <c r="C209" s="9" t="str">
        <f t="shared" si="10"/>
        <v>AE262100-7260</v>
      </c>
      <c r="D209" s="8">
        <f>+Kousu!F82</f>
        <v>2.7</v>
      </c>
      <c r="E209" s="10">
        <f>'Input Data Shift A'!D78*IF('Input Data Shift A'!D$140&gt;0,'Input Data Shift A'!D$140,'Shift A Calculation'!$D209)/3600</f>
        <v>0</v>
      </c>
      <c r="F209" s="10">
        <f>'Input Data Shift A'!E78*IF('Input Data Shift A'!E$140&gt;0,'Input Data Shift A'!E$140,'Shift A Calculation'!$D209)/3600</f>
        <v>0</v>
      </c>
      <c r="G209" s="10">
        <f>'Input Data Shift A'!F78*IF('Input Data Shift A'!F$140&gt;0,'Input Data Shift A'!F$140,'Shift A Calculation'!$D209)/3600</f>
        <v>0</v>
      </c>
      <c r="H209" s="10">
        <f>'Input Data Shift A'!G78*IF('Input Data Shift A'!G$140&gt;0,'Input Data Shift A'!G$140,'Shift A Calculation'!$D209)/3600</f>
        <v>0</v>
      </c>
      <c r="I209" s="10">
        <f>'Input Data Shift A'!H78*IF('Input Data Shift A'!H$140&gt;0,'Input Data Shift A'!H$140,'Shift A Calculation'!$D209)/3600</f>
        <v>0</v>
      </c>
      <c r="J209" s="10">
        <f>'Input Data Shift A'!I78*IF('Input Data Shift A'!I$140&gt;0,'Input Data Shift A'!I$140,'Shift A Calculation'!$D209)/3600</f>
        <v>0</v>
      </c>
      <c r="K209" s="10">
        <f>'Input Data Shift A'!J78*IF('Input Data Shift A'!J$140&gt;0,'Input Data Shift A'!J$140,'Shift A Calculation'!$D209)/3600</f>
        <v>0</v>
      </c>
      <c r="L209" s="10">
        <f>'Input Data Shift A'!K78*IF('Input Data Shift A'!K$140&gt;0,'Input Data Shift A'!K$140,'Shift A Calculation'!$D209)/3600</f>
        <v>0</v>
      </c>
      <c r="M209" s="10">
        <f>'Input Data Shift A'!L78*IF('Input Data Shift A'!L$140&gt;0,'Input Data Shift A'!L$140,'Shift A Calculation'!$D209)/3600</f>
        <v>0</v>
      </c>
      <c r="N209" s="10">
        <f>'Input Data Shift A'!M78*IF('Input Data Shift A'!M$140&gt;0,'Input Data Shift A'!M$140,'Shift A Calculation'!$D209)/3600</f>
        <v>0</v>
      </c>
      <c r="O209" s="10">
        <f>'Input Data Shift A'!N78*IF('Input Data Shift A'!N$140&gt;0,'Input Data Shift A'!N$140,'Shift A Calculation'!$D209)/3600</f>
        <v>0</v>
      </c>
      <c r="P209" s="10">
        <f>'Input Data Shift A'!O78*IF('Input Data Shift A'!O$140&gt;0,'Input Data Shift A'!O$140,'Shift A Calculation'!$D209)/3600</f>
        <v>0</v>
      </c>
      <c r="Q209" s="10">
        <f>'Input Data Shift A'!P78*IF('Input Data Shift A'!P$140&gt;0,'Input Data Shift A'!P$140,'Shift A Calculation'!$D209)/3600</f>
        <v>0</v>
      </c>
      <c r="R209" s="10">
        <f>'Input Data Shift A'!Q78*IF('Input Data Shift A'!Q$140&gt;0,'Input Data Shift A'!Q$140,'Shift A Calculation'!$D209)/3600</f>
        <v>0</v>
      </c>
      <c r="S209" s="10">
        <f>'Input Data Shift A'!R78*IF('Input Data Shift A'!R$140&gt;0,'Input Data Shift A'!R$140,'Shift A Calculation'!$D209)/3600</f>
        <v>0</v>
      </c>
      <c r="T209" s="10">
        <f>'Input Data Shift A'!S78*IF('Input Data Shift A'!S$140&gt;0,'Input Data Shift A'!S$140,'Shift A Calculation'!$D209)/3600</f>
        <v>0</v>
      </c>
      <c r="U209" s="10">
        <f>'Input Data Shift A'!T78*IF('Input Data Shift A'!T$140&gt;0,'Input Data Shift A'!T$140,'Shift A Calculation'!$D209)/3600</f>
        <v>0</v>
      </c>
      <c r="V209" s="10">
        <f>'Input Data Shift A'!U78*IF('Input Data Shift A'!U$140&gt;0,'Input Data Shift A'!U$140,'Shift A Calculation'!$D209)/3600</f>
        <v>0</v>
      </c>
      <c r="W209" s="10">
        <f>'Input Data Shift A'!V78*IF('Input Data Shift A'!V$140&gt;0,'Input Data Shift A'!V$140,'Shift A Calculation'!$D209)/3600</f>
        <v>0</v>
      </c>
      <c r="X209" s="10">
        <f>'Input Data Shift A'!W78*IF('Input Data Shift A'!W$140&gt;0,'Input Data Shift A'!W$140,'Shift A Calculation'!$D209)/3600</f>
        <v>0</v>
      </c>
      <c r="Y209" s="10">
        <f>'Input Data Shift A'!X78*IF('Input Data Shift A'!X$140&gt;0,'Input Data Shift A'!X$140,'Shift A Calculation'!$D209)/3600</f>
        <v>0</v>
      </c>
      <c r="Z209" s="10">
        <f>'Input Data Shift A'!Y78*IF('Input Data Shift A'!Y$140&gt;0,'Input Data Shift A'!Y$140,'Shift A Calculation'!$D209)/3600</f>
        <v>0</v>
      </c>
      <c r="AA209" s="10">
        <f>'Input Data Shift A'!Z78*IF('Input Data Shift A'!Z$140&gt;0,'Input Data Shift A'!Z$140,'Shift A Calculation'!$D209)/3600</f>
        <v>0</v>
      </c>
      <c r="AB209" s="10">
        <f>'Input Data Shift A'!AA78*IF('Input Data Shift A'!AA$140&gt;0,'Input Data Shift A'!AA$140,'Shift A Calculation'!$D209)/3600</f>
        <v>0</v>
      </c>
      <c r="AC209" s="10">
        <f>'Input Data Shift A'!AB78*IF('Input Data Shift A'!AB$140&gt;0,'Input Data Shift A'!AB$140,'Shift A Calculation'!$D209)/3600</f>
        <v>0</v>
      </c>
      <c r="AD209" s="10">
        <f>'Input Data Shift A'!AC78*IF('Input Data Shift A'!AC$140&gt;0,'Input Data Shift A'!AC$140,'Shift A Calculation'!$D209)/3600</f>
        <v>0</v>
      </c>
      <c r="AE209" s="10">
        <f>'Input Data Shift A'!AD78*IF('Input Data Shift A'!AD$140&gt;0,'Input Data Shift A'!AD$140,'Shift A Calculation'!$D209)/3600</f>
        <v>0</v>
      </c>
      <c r="AF209" s="10">
        <f>'Input Data Shift A'!AE78*IF('Input Data Shift A'!AE$140&gt;0,'Input Data Shift A'!AE$140,'Shift A Calculation'!$D209)/3600</f>
        <v>0</v>
      </c>
      <c r="AG209" s="10">
        <f>'Input Data Shift A'!AF78*IF('Input Data Shift A'!AF$140&gt;0,'Input Data Shift A'!AF$140,'Shift A Calculation'!$D209)/3600</f>
        <v>0</v>
      </c>
      <c r="AH209" s="10">
        <f>'Input Data Shift A'!AG78*IF('Input Data Shift A'!AG$140&gt;0,'Input Data Shift A'!AG$140,'Shift A Calculation'!$D209)/3600</f>
        <v>0</v>
      </c>
      <c r="AI209" s="10">
        <f>'Input Data Shift A'!AH78*IF('Input Data Shift A'!AH$140&gt;0,'Input Data Shift A'!AH$140,'Shift A Calculation'!$D209)/3600</f>
        <v>0</v>
      </c>
      <c r="AJ209" s="10">
        <f t="shared" si="11"/>
        <v>0</v>
      </c>
    </row>
    <row r="210" spans="2:36">
      <c r="B210" s="8">
        <v>73</v>
      </c>
      <c r="C210" s="9" t="str">
        <f t="shared" si="10"/>
        <v>AE262100-72600M</v>
      </c>
      <c r="D210" s="8">
        <f>+Kousu!F83</f>
        <v>2.7</v>
      </c>
      <c r="E210" s="10">
        <f>'Input Data Shift A'!D79*IF('Input Data Shift A'!D$140&gt;0,'Input Data Shift A'!D$140,'Shift A Calculation'!$D210)/3600</f>
        <v>2.1</v>
      </c>
      <c r="F210" s="10">
        <f>'Input Data Shift A'!E79*IF('Input Data Shift A'!E$140&gt;0,'Input Data Shift A'!E$140,'Shift A Calculation'!$D210)/3600</f>
        <v>0</v>
      </c>
      <c r="G210" s="10">
        <f>'Input Data Shift A'!F79*IF('Input Data Shift A'!F$140&gt;0,'Input Data Shift A'!F$140,'Shift A Calculation'!$D210)/3600</f>
        <v>0.11850000000000001</v>
      </c>
      <c r="H210" s="10">
        <f>'Input Data Shift A'!G79*IF('Input Data Shift A'!G$140&gt;0,'Input Data Shift A'!G$140,'Shift A Calculation'!$D210)/3600</f>
        <v>0.88124999999999998</v>
      </c>
      <c r="I210" s="10">
        <f>'Input Data Shift A'!H79*IF('Input Data Shift A'!H$140&gt;0,'Input Data Shift A'!H$140,'Shift A Calculation'!$D210)/3600</f>
        <v>0.91125</v>
      </c>
      <c r="J210" s="10">
        <f>'Input Data Shift A'!I79*IF('Input Data Shift A'!I$140&gt;0,'Input Data Shift A'!I$140,'Shift A Calculation'!$D210)/3600</f>
        <v>1.9612500000000002</v>
      </c>
      <c r="K210" s="10">
        <f>'Input Data Shift A'!J79*IF('Input Data Shift A'!J$140&gt;0,'Input Data Shift A'!J$140,'Shift A Calculation'!$D210)/3600</f>
        <v>0</v>
      </c>
      <c r="L210" s="10">
        <f>'Input Data Shift A'!K79*IF('Input Data Shift A'!K$140&gt;0,'Input Data Shift A'!K$140,'Shift A Calculation'!$D210)/3600</f>
        <v>0</v>
      </c>
      <c r="M210" s="10">
        <f>'Input Data Shift A'!L79*IF('Input Data Shift A'!L$140&gt;0,'Input Data Shift A'!L$140,'Shift A Calculation'!$D210)/3600</f>
        <v>0</v>
      </c>
      <c r="N210" s="10">
        <f>'Input Data Shift A'!M79*IF('Input Data Shift A'!M$140&gt;0,'Input Data Shift A'!M$140,'Shift A Calculation'!$D210)/3600</f>
        <v>0</v>
      </c>
      <c r="O210" s="10">
        <f>'Input Data Shift A'!N79*IF('Input Data Shift A'!N$140&gt;0,'Input Data Shift A'!N$140,'Shift A Calculation'!$D210)/3600</f>
        <v>0.88200000000000012</v>
      </c>
      <c r="P210" s="10">
        <f>'Input Data Shift A'!O79*IF('Input Data Shift A'!O$140&gt;0,'Input Data Shift A'!O$140,'Shift A Calculation'!$D210)/3600</f>
        <v>0.87825000000000009</v>
      </c>
      <c r="Q210" s="10">
        <f>'Input Data Shift A'!P79*IF('Input Data Shift A'!P$140&gt;0,'Input Data Shift A'!P$140,'Shift A Calculation'!$D210)/3600</f>
        <v>0.80850000000000011</v>
      </c>
      <c r="R210" s="10">
        <f>'Input Data Shift A'!Q79*IF('Input Data Shift A'!Q$140&gt;0,'Input Data Shift A'!Q$140,'Shift A Calculation'!$D210)/3600</f>
        <v>0.86325000000000007</v>
      </c>
      <c r="S210" s="10">
        <f>'Input Data Shift A'!R79*IF('Input Data Shift A'!R$140&gt;0,'Input Data Shift A'!R$140,'Shift A Calculation'!$D210)/3600</f>
        <v>0</v>
      </c>
      <c r="T210" s="10">
        <f>'Input Data Shift A'!S79*IF('Input Data Shift A'!S$140&gt;0,'Input Data Shift A'!S$140,'Shift A Calculation'!$D210)/3600</f>
        <v>0</v>
      </c>
      <c r="U210" s="10">
        <f>'Input Data Shift A'!T79*IF('Input Data Shift A'!T$140&gt;0,'Input Data Shift A'!T$140,'Shift A Calculation'!$D210)/3600</f>
        <v>0</v>
      </c>
      <c r="V210" s="10">
        <f>'Input Data Shift A'!U79*IF('Input Data Shift A'!U$140&gt;0,'Input Data Shift A'!U$140,'Shift A Calculation'!$D210)/3600</f>
        <v>0</v>
      </c>
      <c r="W210" s="10">
        <f>'Input Data Shift A'!V79*IF('Input Data Shift A'!V$140&gt;0,'Input Data Shift A'!V$140,'Shift A Calculation'!$D210)/3600</f>
        <v>0</v>
      </c>
      <c r="X210" s="10">
        <f>'Input Data Shift A'!W79*IF('Input Data Shift A'!W$140&gt;0,'Input Data Shift A'!W$140,'Shift A Calculation'!$D210)/3600</f>
        <v>0</v>
      </c>
      <c r="Y210" s="10">
        <f>'Input Data Shift A'!X79*IF('Input Data Shift A'!X$140&gt;0,'Input Data Shift A'!X$140,'Shift A Calculation'!$D210)/3600</f>
        <v>0</v>
      </c>
      <c r="Z210" s="10">
        <f>'Input Data Shift A'!Y79*IF('Input Data Shift A'!Y$140&gt;0,'Input Data Shift A'!Y$140,'Shift A Calculation'!$D210)/3600</f>
        <v>0</v>
      </c>
      <c r="AA210" s="10">
        <f>'Input Data Shift A'!Z79*IF('Input Data Shift A'!Z$140&gt;0,'Input Data Shift A'!Z$140,'Shift A Calculation'!$D210)/3600</f>
        <v>0</v>
      </c>
      <c r="AB210" s="10">
        <f>'Input Data Shift A'!AA79*IF('Input Data Shift A'!AA$140&gt;0,'Input Data Shift A'!AA$140,'Shift A Calculation'!$D210)/3600</f>
        <v>0</v>
      </c>
      <c r="AC210" s="10">
        <f>'Input Data Shift A'!AB79*IF('Input Data Shift A'!AB$140&gt;0,'Input Data Shift A'!AB$140,'Shift A Calculation'!$D210)/3600</f>
        <v>0</v>
      </c>
      <c r="AD210" s="10">
        <f>'Input Data Shift A'!AC79*IF('Input Data Shift A'!AC$140&gt;0,'Input Data Shift A'!AC$140,'Shift A Calculation'!$D210)/3600</f>
        <v>0</v>
      </c>
      <c r="AE210" s="10">
        <f>'Input Data Shift A'!AD79*IF('Input Data Shift A'!AD$140&gt;0,'Input Data Shift A'!AD$140,'Shift A Calculation'!$D210)/3600</f>
        <v>0</v>
      </c>
      <c r="AF210" s="10">
        <f>'Input Data Shift A'!AE79*IF('Input Data Shift A'!AE$140&gt;0,'Input Data Shift A'!AE$140,'Shift A Calculation'!$D210)/3600</f>
        <v>0</v>
      </c>
      <c r="AG210" s="10">
        <f>'Input Data Shift A'!AF79*IF('Input Data Shift A'!AF$140&gt;0,'Input Data Shift A'!AF$140,'Shift A Calculation'!$D210)/3600</f>
        <v>0</v>
      </c>
      <c r="AH210" s="10">
        <f>'Input Data Shift A'!AG79*IF('Input Data Shift A'!AG$140&gt;0,'Input Data Shift A'!AG$140,'Shift A Calculation'!$D210)/3600</f>
        <v>0</v>
      </c>
      <c r="AI210" s="10">
        <f>'Input Data Shift A'!AH79*IF('Input Data Shift A'!AH$140&gt;0,'Input Data Shift A'!AH$140,'Shift A Calculation'!$D210)/3600</f>
        <v>0</v>
      </c>
      <c r="AJ210" s="10">
        <f t="shared" si="11"/>
        <v>9.4042500000000011</v>
      </c>
    </row>
    <row r="211" spans="2:36">
      <c r="B211" s="8">
        <v>74</v>
      </c>
      <c r="C211" s="9" t="str">
        <f t="shared" si="10"/>
        <v>AE262100-7270</v>
      </c>
      <c r="D211" s="8">
        <f>+Kousu!F84</f>
        <v>2.7</v>
      </c>
      <c r="E211" s="10">
        <f>'Input Data Shift A'!D80*IF('Input Data Shift A'!D$140&gt;0,'Input Data Shift A'!D$140,'Shift A Calculation'!$D211)/3600</f>
        <v>0</v>
      </c>
      <c r="F211" s="10">
        <f>'Input Data Shift A'!E80*IF('Input Data Shift A'!E$140&gt;0,'Input Data Shift A'!E$140,'Shift A Calculation'!$D211)/3600</f>
        <v>0</v>
      </c>
      <c r="G211" s="10">
        <f>'Input Data Shift A'!F80*IF('Input Data Shift A'!F$140&gt;0,'Input Data Shift A'!F$140,'Shift A Calculation'!$D211)/3600</f>
        <v>0</v>
      </c>
      <c r="H211" s="10">
        <f>'Input Data Shift A'!G80*IF('Input Data Shift A'!G$140&gt;0,'Input Data Shift A'!G$140,'Shift A Calculation'!$D211)/3600</f>
        <v>0</v>
      </c>
      <c r="I211" s="10">
        <f>'Input Data Shift A'!H80*IF('Input Data Shift A'!H$140&gt;0,'Input Data Shift A'!H$140,'Shift A Calculation'!$D211)/3600</f>
        <v>0</v>
      </c>
      <c r="J211" s="10">
        <f>'Input Data Shift A'!I80*IF('Input Data Shift A'!I$140&gt;0,'Input Data Shift A'!I$140,'Shift A Calculation'!$D211)/3600</f>
        <v>0</v>
      </c>
      <c r="K211" s="10">
        <f>'Input Data Shift A'!J80*IF('Input Data Shift A'!J$140&gt;0,'Input Data Shift A'!J$140,'Shift A Calculation'!$D211)/3600</f>
        <v>0</v>
      </c>
      <c r="L211" s="10">
        <f>'Input Data Shift A'!K80*IF('Input Data Shift A'!K$140&gt;0,'Input Data Shift A'!K$140,'Shift A Calculation'!$D211)/3600</f>
        <v>0</v>
      </c>
      <c r="M211" s="10">
        <f>'Input Data Shift A'!L80*IF('Input Data Shift A'!L$140&gt;0,'Input Data Shift A'!L$140,'Shift A Calculation'!$D211)/3600</f>
        <v>0</v>
      </c>
      <c r="N211" s="10">
        <f>'Input Data Shift A'!M80*IF('Input Data Shift A'!M$140&gt;0,'Input Data Shift A'!M$140,'Shift A Calculation'!$D211)/3600</f>
        <v>0</v>
      </c>
      <c r="O211" s="10">
        <f>'Input Data Shift A'!N80*IF('Input Data Shift A'!N$140&gt;0,'Input Data Shift A'!N$140,'Shift A Calculation'!$D211)/3600</f>
        <v>0</v>
      </c>
      <c r="P211" s="10">
        <f>'Input Data Shift A'!O80*IF('Input Data Shift A'!O$140&gt;0,'Input Data Shift A'!O$140,'Shift A Calculation'!$D211)/3600</f>
        <v>0</v>
      </c>
      <c r="Q211" s="10">
        <f>'Input Data Shift A'!P80*IF('Input Data Shift A'!P$140&gt;0,'Input Data Shift A'!P$140,'Shift A Calculation'!$D211)/3600</f>
        <v>0</v>
      </c>
      <c r="R211" s="10">
        <f>'Input Data Shift A'!Q80*IF('Input Data Shift A'!Q$140&gt;0,'Input Data Shift A'!Q$140,'Shift A Calculation'!$D211)/3600</f>
        <v>0</v>
      </c>
      <c r="S211" s="10">
        <f>'Input Data Shift A'!R80*IF('Input Data Shift A'!R$140&gt;0,'Input Data Shift A'!R$140,'Shift A Calculation'!$D211)/3600</f>
        <v>0</v>
      </c>
      <c r="T211" s="10">
        <f>'Input Data Shift A'!S80*IF('Input Data Shift A'!S$140&gt;0,'Input Data Shift A'!S$140,'Shift A Calculation'!$D211)/3600</f>
        <v>0</v>
      </c>
      <c r="U211" s="10">
        <f>'Input Data Shift A'!T80*IF('Input Data Shift A'!T$140&gt;0,'Input Data Shift A'!T$140,'Shift A Calculation'!$D211)/3600</f>
        <v>0</v>
      </c>
      <c r="V211" s="10">
        <f>'Input Data Shift A'!U80*IF('Input Data Shift A'!U$140&gt;0,'Input Data Shift A'!U$140,'Shift A Calculation'!$D211)/3600</f>
        <v>0</v>
      </c>
      <c r="W211" s="10">
        <f>'Input Data Shift A'!V80*IF('Input Data Shift A'!V$140&gt;0,'Input Data Shift A'!V$140,'Shift A Calculation'!$D211)/3600</f>
        <v>0</v>
      </c>
      <c r="X211" s="10">
        <f>'Input Data Shift A'!W80*IF('Input Data Shift A'!W$140&gt;0,'Input Data Shift A'!W$140,'Shift A Calculation'!$D211)/3600</f>
        <v>0</v>
      </c>
      <c r="Y211" s="10">
        <f>'Input Data Shift A'!X80*IF('Input Data Shift A'!X$140&gt;0,'Input Data Shift A'!X$140,'Shift A Calculation'!$D211)/3600</f>
        <v>0</v>
      </c>
      <c r="Z211" s="10">
        <f>'Input Data Shift A'!Y80*IF('Input Data Shift A'!Y$140&gt;0,'Input Data Shift A'!Y$140,'Shift A Calculation'!$D211)/3600</f>
        <v>0</v>
      </c>
      <c r="AA211" s="10">
        <f>'Input Data Shift A'!Z80*IF('Input Data Shift A'!Z$140&gt;0,'Input Data Shift A'!Z$140,'Shift A Calculation'!$D211)/3600</f>
        <v>0</v>
      </c>
      <c r="AB211" s="10">
        <f>'Input Data Shift A'!AA80*IF('Input Data Shift A'!AA$140&gt;0,'Input Data Shift A'!AA$140,'Shift A Calculation'!$D211)/3600</f>
        <v>0</v>
      </c>
      <c r="AC211" s="10">
        <f>'Input Data Shift A'!AB80*IF('Input Data Shift A'!AB$140&gt;0,'Input Data Shift A'!AB$140,'Shift A Calculation'!$D211)/3600</f>
        <v>0</v>
      </c>
      <c r="AD211" s="10">
        <f>'Input Data Shift A'!AC80*IF('Input Data Shift A'!AC$140&gt;0,'Input Data Shift A'!AC$140,'Shift A Calculation'!$D211)/3600</f>
        <v>0</v>
      </c>
      <c r="AE211" s="10">
        <f>'Input Data Shift A'!AD80*IF('Input Data Shift A'!AD$140&gt;0,'Input Data Shift A'!AD$140,'Shift A Calculation'!$D211)/3600</f>
        <v>0</v>
      </c>
      <c r="AF211" s="10">
        <f>'Input Data Shift A'!AE80*IF('Input Data Shift A'!AE$140&gt;0,'Input Data Shift A'!AE$140,'Shift A Calculation'!$D211)/3600</f>
        <v>0</v>
      </c>
      <c r="AG211" s="10">
        <f>'Input Data Shift A'!AF80*IF('Input Data Shift A'!AF$140&gt;0,'Input Data Shift A'!AF$140,'Shift A Calculation'!$D211)/3600</f>
        <v>0</v>
      </c>
      <c r="AH211" s="10">
        <f>'Input Data Shift A'!AG80*IF('Input Data Shift A'!AG$140&gt;0,'Input Data Shift A'!AG$140,'Shift A Calculation'!$D211)/3600</f>
        <v>0</v>
      </c>
      <c r="AI211" s="10">
        <f>'Input Data Shift A'!AH80*IF('Input Data Shift A'!AH$140&gt;0,'Input Data Shift A'!AH$140,'Shift A Calculation'!$D211)/3600</f>
        <v>0</v>
      </c>
      <c r="AJ211" s="10">
        <f t="shared" si="11"/>
        <v>0</v>
      </c>
    </row>
    <row r="212" spans="2:36">
      <c r="B212" s="8">
        <v>75</v>
      </c>
      <c r="C212" s="9" t="str">
        <f t="shared" si="10"/>
        <v>AE262100-72700M</v>
      </c>
      <c r="D212" s="8">
        <f>+Kousu!F85</f>
        <v>2.7</v>
      </c>
      <c r="E212" s="10">
        <f>'Input Data Shift A'!D81*IF('Input Data Shift A'!D$140&gt;0,'Input Data Shift A'!D$140,'Shift A Calculation'!$D212)/3600</f>
        <v>1.4205000000000001</v>
      </c>
      <c r="F212" s="10">
        <f>'Input Data Shift A'!E81*IF('Input Data Shift A'!E$140&gt;0,'Input Data Shift A'!E$140,'Shift A Calculation'!$D212)/3600</f>
        <v>0</v>
      </c>
      <c r="G212" s="10">
        <f>'Input Data Shift A'!F81*IF('Input Data Shift A'!F$140&gt;0,'Input Data Shift A'!F$140,'Shift A Calculation'!$D212)/3600</f>
        <v>0.57750000000000001</v>
      </c>
      <c r="H212" s="10">
        <f>'Input Data Shift A'!G81*IF('Input Data Shift A'!G$140&gt;0,'Input Data Shift A'!G$140,'Shift A Calculation'!$D212)/3600</f>
        <v>0.7732500000000001</v>
      </c>
      <c r="I212" s="10">
        <f>'Input Data Shift A'!H81*IF('Input Data Shift A'!H$140&gt;0,'Input Data Shift A'!H$140,'Shift A Calculation'!$D212)/3600</f>
        <v>0.70200000000000007</v>
      </c>
      <c r="J212" s="10">
        <f>'Input Data Shift A'!I81*IF('Input Data Shift A'!I$140&gt;0,'Input Data Shift A'!I$140,'Shift A Calculation'!$D212)/3600</f>
        <v>1.6552500000000001</v>
      </c>
      <c r="K212" s="10">
        <f>'Input Data Shift A'!J81*IF('Input Data Shift A'!J$140&gt;0,'Input Data Shift A'!J$140,'Shift A Calculation'!$D212)/3600</f>
        <v>0</v>
      </c>
      <c r="L212" s="10">
        <f>'Input Data Shift A'!K81*IF('Input Data Shift A'!K$140&gt;0,'Input Data Shift A'!K$140,'Shift A Calculation'!$D212)/3600</f>
        <v>0</v>
      </c>
      <c r="M212" s="10">
        <f>'Input Data Shift A'!L81*IF('Input Data Shift A'!L$140&gt;0,'Input Data Shift A'!L$140,'Shift A Calculation'!$D212)/3600</f>
        <v>0</v>
      </c>
      <c r="N212" s="10">
        <f>'Input Data Shift A'!M81*IF('Input Data Shift A'!M$140&gt;0,'Input Data Shift A'!M$140,'Shift A Calculation'!$D212)/3600</f>
        <v>0</v>
      </c>
      <c r="O212" s="10">
        <f>'Input Data Shift A'!N81*IF('Input Data Shift A'!N$140&gt;0,'Input Data Shift A'!N$140,'Shift A Calculation'!$D212)/3600</f>
        <v>0.71850000000000014</v>
      </c>
      <c r="P212" s="10">
        <f>'Input Data Shift A'!O81*IF('Input Data Shift A'!O$140&gt;0,'Input Data Shift A'!O$140,'Shift A Calculation'!$D212)/3600</f>
        <v>0.21075000000000002</v>
      </c>
      <c r="Q212" s="10">
        <f>'Input Data Shift A'!P81*IF('Input Data Shift A'!P$140&gt;0,'Input Data Shift A'!P$140,'Shift A Calculation'!$D212)/3600</f>
        <v>0.71100000000000008</v>
      </c>
      <c r="R212" s="10">
        <f>'Input Data Shift A'!Q81*IF('Input Data Shift A'!Q$140&gt;0,'Input Data Shift A'!Q$140,'Shift A Calculation'!$D212)/3600</f>
        <v>0</v>
      </c>
      <c r="S212" s="10">
        <f>'Input Data Shift A'!R81*IF('Input Data Shift A'!R$140&gt;0,'Input Data Shift A'!R$140,'Shift A Calculation'!$D212)/3600</f>
        <v>0</v>
      </c>
      <c r="T212" s="10">
        <f>'Input Data Shift A'!S81*IF('Input Data Shift A'!S$140&gt;0,'Input Data Shift A'!S$140,'Shift A Calculation'!$D212)/3600</f>
        <v>0</v>
      </c>
      <c r="U212" s="10">
        <f>'Input Data Shift A'!T81*IF('Input Data Shift A'!T$140&gt;0,'Input Data Shift A'!T$140,'Shift A Calculation'!$D212)/3600</f>
        <v>0</v>
      </c>
      <c r="V212" s="10">
        <f>'Input Data Shift A'!U81*IF('Input Data Shift A'!U$140&gt;0,'Input Data Shift A'!U$140,'Shift A Calculation'!$D212)/3600</f>
        <v>0</v>
      </c>
      <c r="W212" s="10">
        <f>'Input Data Shift A'!V81*IF('Input Data Shift A'!V$140&gt;0,'Input Data Shift A'!V$140,'Shift A Calculation'!$D212)/3600</f>
        <v>0</v>
      </c>
      <c r="X212" s="10">
        <f>'Input Data Shift A'!W81*IF('Input Data Shift A'!W$140&gt;0,'Input Data Shift A'!W$140,'Shift A Calculation'!$D212)/3600</f>
        <v>0</v>
      </c>
      <c r="Y212" s="10">
        <f>'Input Data Shift A'!X81*IF('Input Data Shift A'!X$140&gt;0,'Input Data Shift A'!X$140,'Shift A Calculation'!$D212)/3600</f>
        <v>0</v>
      </c>
      <c r="Z212" s="10">
        <f>'Input Data Shift A'!Y81*IF('Input Data Shift A'!Y$140&gt;0,'Input Data Shift A'!Y$140,'Shift A Calculation'!$D212)/3600</f>
        <v>0</v>
      </c>
      <c r="AA212" s="10">
        <f>'Input Data Shift A'!Z81*IF('Input Data Shift A'!Z$140&gt;0,'Input Data Shift A'!Z$140,'Shift A Calculation'!$D212)/3600</f>
        <v>0</v>
      </c>
      <c r="AB212" s="10">
        <f>'Input Data Shift A'!AA81*IF('Input Data Shift A'!AA$140&gt;0,'Input Data Shift A'!AA$140,'Shift A Calculation'!$D212)/3600</f>
        <v>0</v>
      </c>
      <c r="AC212" s="10">
        <f>'Input Data Shift A'!AB81*IF('Input Data Shift A'!AB$140&gt;0,'Input Data Shift A'!AB$140,'Shift A Calculation'!$D212)/3600</f>
        <v>0</v>
      </c>
      <c r="AD212" s="10">
        <f>'Input Data Shift A'!AC81*IF('Input Data Shift A'!AC$140&gt;0,'Input Data Shift A'!AC$140,'Shift A Calculation'!$D212)/3600</f>
        <v>0</v>
      </c>
      <c r="AE212" s="10">
        <f>'Input Data Shift A'!AD81*IF('Input Data Shift A'!AD$140&gt;0,'Input Data Shift A'!AD$140,'Shift A Calculation'!$D212)/3600</f>
        <v>0</v>
      </c>
      <c r="AF212" s="10">
        <f>'Input Data Shift A'!AE81*IF('Input Data Shift A'!AE$140&gt;0,'Input Data Shift A'!AE$140,'Shift A Calculation'!$D212)/3600</f>
        <v>0</v>
      </c>
      <c r="AG212" s="10">
        <f>'Input Data Shift A'!AF81*IF('Input Data Shift A'!AF$140&gt;0,'Input Data Shift A'!AF$140,'Shift A Calculation'!$D212)/3600</f>
        <v>0</v>
      </c>
      <c r="AH212" s="10">
        <f>'Input Data Shift A'!AG81*IF('Input Data Shift A'!AG$140&gt;0,'Input Data Shift A'!AG$140,'Shift A Calculation'!$D212)/3600</f>
        <v>0</v>
      </c>
      <c r="AI212" s="10">
        <f>'Input Data Shift A'!AH81*IF('Input Data Shift A'!AH$140&gt;0,'Input Data Shift A'!AH$140,'Shift A Calculation'!$D212)/3600</f>
        <v>0</v>
      </c>
      <c r="AJ212" s="10">
        <f t="shared" si="11"/>
        <v>6.7687500000000016</v>
      </c>
    </row>
    <row r="213" spans="2:36">
      <c r="B213" s="8">
        <v>76</v>
      </c>
      <c r="C213" s="9" t="str">
        <f t="shared" si="10"/>
        <v>AE262100-7800</v>
      </c>
      <c r="D213" s="8">
        <f>+Kousu!F86</f>
        <v>2.7</v>
      </c>
      <c r="E213" s="10">
        <f>'Input Data Shift A'!D82*IF('Input Data Shift A'!D$140&gt;0,'Input Data Shift A'!D$140,'Shift A Calculation'!$D213)/3600</f>
        <v>0</v>
      </c>
      <c r="F213" s="10">
        <f>'Input Data Shift A'!E82*IF('Input Data Shift A'!E$140&gt;0,'Input Data Shift A'!E$140,'Shift A Calculation'!$D213)/3600</f>
        <v>0</v>
      </c>
      <c r="G213" s="10">
        <f>'Input Data Shift A'!F82*IF('Input Data Shift A'!F$140&gt;0,'Input Data Shift A'!F$140,'Shift A Calculation'!$D213)/3600</f>
        <v>0</v>
      </c>
      <c r="H213" s="10">
        <f>'Input Data Shift A'!G82*IF('Input Data Shift A'!G$140&gt;0,'Input Data Shift A'!G$140,'Shift A Calculation'!$D213)/3600</f>
        <v>0</v>
      </c>
      <c r="I213" s="10">
        <f>'Input Data Shift A'!H82*IF('Input Data Shift A'!H$140&gt;0,'Input Data Shift A'!H$140,'Shift A Calculation'!$D213)/3600</f>
        <v>0</v>
      </c>
      <c r="J213" s="10">
        <f>'Input Data Shift A'!I82*IF('Input Data Shift A'!I$140&gt;0,'Input Data Shift A'!I$140,'Shift A Calculation'!$D213)/3600</f>
        <v>0</v>
      </c>
      <c r="K213" s="10">
        <f>'Input Data Shift A'!J82*IF('Input Data Shift A'!J$140&gt;0,'Input Data Shift A'!J$140,'Shift A Calculation'!$D213)/3600</f>
        <v>0</v>
      </c>
      <c r="L213" s="10">
        <f>'Input Data Shift A'!K82*IF('Input Data Shift A'!K$140&gt;0,'Input Data Shift A'!K$140,'Shift A Calculation'!$D213)/3600</f>
        <v>0</v>
      </c>
      <c r="M213" s="10">
        <f>'Input Data Shift A'!L82*IF('Input Data Shift A'!L$140&gt;0,'Input Data Shift A'!L$140,'Shift A Calculation'!$D213)/3600</f>
        <v>0</v>
      </c>
      <c r="N213" s="10">
        <f>'Input Data Shift A'!M82*IF('Input Data Shift A'!M$140&gt;0,'Input Data Shift A'!M$140,'Shift A Calculation'!$D213)/3600</f>
        <v>0</v>
      </c>
      <c r="O213" s="10">
        <f>'Input Data Shift A'!N82*IF('Input Data Shift A'!N$140&gt;0,'Input Data Shift A'!N$140,'Shift A Calculation'!$D213)/3600</f>
        <v>0</v>
      </c>
      <c r="P213" s="10">
        <f>'Input Data Shift A'!O82*IF('Input Data Shift A'!O$140&gt;0,'Input Data Shift A'!O$140,'Shift A Calculation'!$D213)/3600</f>
        <v>0</v>
      </c>
      <c r="Q213" s="10">
        <f>'Input Data Shift A'!P82*IF('Input Data Shift A'!P$140&gt;0,'Input Data Shift A'!P$140,'Shift A Calculation'!$D213)/3600</f>
        <v>0</v>
      </c>
      <c r="R213" s="10">
        <f>'Input Data Shift A'!Q82*IF('Input Data Shift A'!Q$140&gt;0,'Input Data Shift A'!Q$140,'Shift A Calculation'!$D213)/3600</f>
        <v>0</v>
      </c>
      <c r="S213" s="10">
        <f>'Input Data Shift A'!R82*IF('Input Data Shift A'!R$140&gt;0,'Input Data Shift A'!R$140,'Shift A Calculation'!$D213)/3600</f>
        <v>0</v>
      </c>
      <c r="T213" s="10">
        <f>'Input Data Shift A'!S82*IF('Input Data Shift A'!S$140&gt;0,'Input Data Shift A'!S$140,'Shift A Calculation'!$D213)/3600</f>
        <v>0</v>
      </c>
      <c r="U213" s="10">
        <f>'Input Data Shift A'!T82*IF('Input Data Shift A'!T$140&gt;0,'Input Data Shift A'!T$140,'Shift A Calculation'!$D213)/3600</f>
        <v>0</v>
      </c>
      <c r="V213" s="10">
        <f>'Input Data Shift A'!U82*IF('Input Data Shift A'!U$140&gt;0,'Input Data Shift A'!U$140,'Shift A Calculation'!$D213)/3600</f>
        <v>0</v>
      </c>
      <c r="W213" s="10">
        <f>'Input Data Shift A'!V82*IF('Input Data Shift A'!V$140&gt;0,'Input Data Shift A'!V$140,'Shift A Calculation'!$D213)/3600</f>
        <v>0</v>
      </c>
      <c r="X213" s="10">
        <f>'Input Data Shift A'!W82*IF('Input Data Shift A'!W$140&gt;0,'Input Data Shift A'!W$140,'Shift A Calculation'!$D213)/3600</f>
        <v>0</v>
      </c>
      <c r="Y213" s="10">
        <f>'Input Data Shift A'!X82*IF('Input Data Shift A'!X$140&gt;0,'Input Data Shift A'!X$140,'Shift A Calculation'!$D213)/3600</f>
        <v>0</v>
      </c>
      <c r="Z213" s="10">
        <f>'Input Data Shift A'!Y82*IF('Input Data Shift A'!Y$140&gt;0,'Input Data Shift A'!Y$140,'Shift A Calculation'!$D213)/3600</f>
        <v>0</v>
      </c>
      <c r="AA213" s="10">
        <f>'Input Data Shift A'!Z82*IF('Input Data Shift A'!Z$140&gt;0,'Input Data Shift A'!Z$140,'Shift A Calculation'!$D213)/3600</f>
        <v>0</v>
      </c>
      <c r="AB213" s="10">
        <f>'Input Data Shift A'!AA82*IF('Input Data Shift A'!AA$140&gt;0,'Input Data Shift A'!AA$140,'Shift A Calculation'!$D213)/3600</f>
        <v>0</v>
      </c>
      <c r="AC213" s="10">
        <f>'Input Data Shift A'!AB82*IF('Input Data Shift A'!AB$140&gt;0,'Input Data Shift A'!AB$140,'Shift A Calculation'!$D213)/3600</f>
        <v>0</v>
      </c>
      <c r="AD213" s="10">
        <f>'Input Data Shift A'!AC82*IF('Input Data Shift A'!AC$140&gt;0,'Input Data Shift A'!AC$140,'Shift A Calculation'!$D213)/3600</f>
        <v>0</v>
      </c>
      <c r="AE213" s="10">
        <f>'Input Data Shift A'!AD82*IF('Input Data Shift A'!AD$140&gt;0,'Input Data Shift A'!AD$140,'Shift A Calculation'!$D213)/3600</f>
        <v>0</v>
      </c>
      <c r="AF213" s="10">
        <f>'Input Data Shift A'!AE82*IF('Input Data Shift A'!AE$140&gt;0,'Input Data Shift A'!AE$140,'Shift A Calculation'!$D213)/3600</f>
        <v>0</v>
      </c>
      <c r="AG213" s="10">
        <f>'Input Data Shift A'!AF82*IF('Input Data Shift A'!AF$140&gt;0,'Input Data Shift A'!AF$140,'Shift A Calculation'!$D213)/3600</f>
        <v>0</v>
      </c>
      <c r="AH213" s="10">
        <f>'Input Data Shift A'!AG82*IF('Input Data Shift A'!AG$140&gt;0,'Input Data Shift A'!AG$140,'Shift A Calculation'!$D213)/3600</f>
        <v>0</v>
      </c>
      <c r="AI213" s="10">
        <f>'Input Data Shift A'!AH82*IF('Input Data Shift A'!AH$140&gt;0,'Input Data Shift A'!AH$140,'Shift A Calculation'!$D213)/3600</f>
        <v>0</v>
      </c>
      <c r="AJ213" s="10">
        <f t="shared" si="11"/>
        <v>0</v>
      </c>
    </row>
    <row r="214" spans="2:36">
      <c r="B214" s="8">
        <v>77</v>
      </c>
      <c r="C214" s="9" t="str">
        <f t="shared" si="10"/>
        <v>AE262100-78006G</v>
      </c>
      <c r="D214" s="8">
        <f>+Kousu!F87</f>
        <v>2.7</v>
      </c>
      <c r="E214" s="10">
        <f>'Input Data Shift A'!D83*IF('Input Data Shift A'!D$140&gt;0,'Input Data Shift A'!D$140,'Shift A Calculation'!$D214)/3600</f>
        <v>0</v>
      </c>
      <c r="F214" s="10">
        <f>'Input Data Shift A'!E83*IF('Input Data Shift A'!E$140&gt;0,'Input Data Shift A'!E$140,'Shift A Calculation'!$D214)/3600</f>
        <v>0</v>
      </c>
      <c r="G214" s="10">
        <f>'Input Data Shift A'!F83*IF('Input Data Shift A'!F$140&gt;0,'Input Data Shift A'!F$140,'Shift A Calculation'!$D214)/3600</f>
        <v>0.71850000000000014</v>
      </c>
      <c r="H214" s="10">
        <f>'Input Data Shift A'!G83*IF('Input Data Shift A'!G$140&gt;0,'Input Data Shift A'!G$140,'Shift A Calculation'!$D214)/3600</f>
        <v>0</v>
      </c>
      <c r="I214" s="10">
        <f>'Input Data Shift A'!H83*IF('Input Data Shift A'!H$140&gt;0,'Input Data Shift A'!H$140,'Shift A Calculation'!$D214)/3600</f>
        <v>0</v>
      </c>
      <c r="J214" s="10">
        <f>'Input Data Shift A'!I83*IF('Input Data Shift A'!I$140&gt;0,'Input Data Shift A'!I$140,'Shift A Calculation'!$D214)/3600</f>
        <v>0</v>
      </c>
      <c r="K214" s="10">
        <f>'Input Data Shift A'!J83*IF('Input Data Shift A'!J$140&gt;0,'Input Data Shift A'!J$140,'Shift A Calculation'!$D214)/3600</f>
        <v>0</v>
      </c>
      <c r="L214" s="10">
        <f>'Input Data Shift A'!K83*IF('Input Data Shift A'!K$140&gt;0,'Input Data Shift A'!K$140,'Shift A Calculation'!$D214)/3600</f>
        <v>0</v>
      </c>
      <c r="M214" s="10">
        <f>'Input Data Shift A'!L83*IF('Input Data Shift A'!L$140&gt;0,'Input Data Shift A'!L$140,'Shift A Calculation'!$D214)/3600</f>
        <v>0</v>
      </c>
      <c r="N214" s="10">
        <f>'Input Data Shift A'!M83*IF('Input Data Shift A'!M$140&gt;0,'Input Data Shift A'!M$140,'Shift A Calculation'!$D214)/3600</f>
        <v>1.0845</v>
      </c>
      <c r="O214" s="10">
        <f>'Input Data Shift A'!N83*IF('Input Data Shift A'!N$140&gt;0,'Input Data Shift A'!N$140,'Shift A Calculation'!$D214)/3600</f>
        <v>1.0237500000000002</v>
      </c>
      <c r="P214" s="10">
        <f>'Input Data Shift A'!O83*IF('Input Data Shift A'!O$140&gt;0,'Input Data Shift A'!O$140,'Shift A Calculation'!$D214)/3600</f>
        <v>0.36300000000000004</v>
      </c>
      <c r="Q214" s="10">
        <f>'Input Data Shift A'!P83*IF('Input Data Shift A'!P$140&gt;0,'Input Data Shift A'!P$140,'Shift A Calculation'!$D214)/3600</f>
        <v>0</v>
      </c>
      <c r="R214" s="10">
        <f>'Input Data Shift A'!Q83*IF('Input Data Shift A'!Q$140&gt;0,'Input Data Shift A'!Q$140,'Shift A Calculation'!$D214)/3600</f>
        <v>0</v>
      </c>
      <c r="S214" s="10">
        <f>'Input Data Shift A'!R83*IF('Input Data Shift A'!R$140&gt;0,'Input Data Shift A'!R$140,'Shift A Calculation'!$D214)/3600</f>
        <v>0</v>
      </c>
      <c r="T214" s="10">
        <f>'Input Data Shift A'!S83*IF('Input Data Shift A'!S$140&gt;0,'Input Data Shift A'!S$140,'Shift A Calculation'!$D214)/3600</f>
        <v>0</v>
      </c>
      <c r="U214" s="10">
        <f>'Input Data Shift A'!T83*IF('Input Data Shift A'!T$140&gt;0,'Input Data Shift A'!T$140,'Shift A Calculation'!$D214)/3600</f>
        <v>0</v>
      </c>
      <c r="V214" s="10">
        <f>'Input Data Shift A'!U83*IF('Input Data Shift A'!U$140&gt;0,'Input Data Shift A'!U$140,'Shift A Calculation'!$D214)/3600</f>
        <v>0</v>
      </c>
      <c r="W214" s="10">
        <f>'Input Data Shift A'!V83*IF('Input Data Shift A'!V$140&gt;0,'Input Data Shift A'!V$140,'Shift A Calculation'!$D214)/3600</f>
        <v>0</v>
      </c>
      <c r="X214" s="10">
        <f>'Input Data Shift A'!W83*IF('Input Data Shift A'!W$140&gt;0,'Input Data Shift A'!W$140,'Shift A Calculation'!$D214)/3600</f>
        <v>0</v>
      </c>
      <c r="Y214" s="10">
        <f>'Input Data Shift A'!X83*IF('Input Data Shift A'!X$140&gt;0,'Input Data Shift A'!X$140,'Shift A Calculation'!$D214)/3600</f>
        <v>0</v>
      </c>
      <c r="Z214" s="10">
        <f>'Input Data Shift A'!Y83*IF('Input Data Shift A'!Y$140&gt;0,'Input Data Shift A'!Y$140,'Shift A Calculation'!$D214)/3600</f>
        <v>0</v>
      </c>
      <c r="AA214" s="10">
        <f>'Input Data Shift A'!Z83*IF('Input Data Shift A'!Z$140&gt;0,'Input Data Shift A'!Z$140,'Shift A Calculation'!$D214)/3600</f>
        <v>0</v>
      </c>
      <c r="AB214" s="10">
        <f>'Input Data Shift A'!AA83*IF('Input Data Shift A'!AA$140&gt;0,'Input Data Shift A'!AA$140,'Shift A Calculation'!$D214)/3600</f>
        <v>0</v>
      </c>
      <c r="AC214" s="10">
        <f>'Input Data Shift A'!AB83*IF('Input Data Shift A'!AB$140&gt;0,'Input Data Shift A'!AB$140,'Shift A Calculation'!$D214)/3600</f>
        <v>0</v>
      </c>
      <c r="AD214" s="10">
        <f>'Input Data Shift A'!AC83*IF('Input Data Shift A'!AC$140&gt;0,'Input Data Shift A'!AC$140,'Shift A Calculation'!$D214)/3600</f>
        <v>0</v>
      </c>
      <c r="AE214" s="10">
        <f>'Input Data Shift A'!AD83*IF('Input Data Shift A'!AD$140&gt;0,'Input Data Shift A'!AD$140,'Shift A Calculation'!$D214)/3600</f>
        <v>0</v>
      </c>
      <c r="AF214" s="10">
        <f>'Input Data Shift A'!AE83*IF('Input Data Shift A'!AE$140&gt;0,'Input Data Shift A'!AE$140,'Shift A Calculation'!$D214)/3600</f>
        <v>0</v>
      </c>
      <c r="AG214" s="10">
        <f>'Input Data Shift A'!AF83*IF('Input Data Shift A'!AF$140&gt;0,'Input Data Shift A'!AF$140,'Shift A Calculation'!$D214)/3600</f>
        <v>0</v>
      </c>
      <c r="AH214" s="10">
        <f>'Input Data Shift A'!AG83*IF('Input Data Shift A'!AG$140&gt;0,'Input Data Shift A'!AG$140,'Shift A Calculation'!$D214)/3600</f>
        <v>0</v>
      </c>
      <c r="AI214" s="10">
        <f>'Input Data Shift A'!AH83*IF('Input Data Shift A'!AH$140&gt;0,'Input Data Shift A'!AH$140,'Shift A Calculation'!$D214)/3600</f>
        <v>0</v>
      </c>
      <c r="AJ214" s="10">
        <f t="shared" si="11"/>
        <v>3.1897500000000005</v>
      </c>
    </row>
    <row r="215" spans="2:36">
      <c r="B215" s="8">
        <v>78</v>
      </c>
      <c r="C215" s="9" t="str">
        <f t="shared" si="10"/>
        <v>AE262100-7810</v>
      </c>
      <c r="D215" s="8">
        <f>+Kousu!F88</f>
        <v>2.7</v>
      </c>
      <c r="E215" s="10">
        <f>'Input Data Shift A'!D84*IF('Input Data Shift A'!D$140&gt;0,'Input Data Shift A'!D$140,'Shift A Calculation'!$D215)/3600</f>
        <v>0</v>
      </c>
      <c r="F215" s="10">
        <f>'Input Data Shift A'!E84*IF('Input Data Shift A'!E$140&gt;0,'Input Data Shift A'!E$140,'Shift A Calculation'!$D215)/3600</f>
        <v>0</v>
      </c>
      <c r="G215" s="10">
        <f>'Input Data Shift A'!F84*IF('Input Data Shift A'!F$140&gt;0,'Input Data Shift A'!F$140,'Shift A Calculation'!$D215)/3600</f>
        <v>0</v>
      </c>
      <c r="H215" s="10">
        <f>'Input Data Shift A'!G84*IF('Input Data Shift A'!G$140&gt;0,'Input Data Shift A'!G$140,'Shift A Calculation'!$D215)/3600</f>
        <v>0</v>
      </c>
      <c r="I215" s="10">
        <f>'Input Data Shift A'!H84*IF('Input Data Shift A'!H$140&gt;0,'Input Data Shift A'!H$140,'Shift A Calculation'!$D215)/3600</f>
        <v>0</v>
      </c>
      <c r="J215" s="10">
        <f>'Input Data Shift A'!I84*IF('Input Data Shift A'!I$140&gt;0,'Input Data Shift A'!I$140,'Shift A Calculation'!$D215)/3600</f>
        <v>0</v>
      </c>
      <c r="K215" s="10">
        <f>'Input Data Shift A'!J84*IF('Input Data Shift A'!J$140&gt;0,'Input Data Shift A'!J$140,'Shift A Calculation'!$D215)/3600</f>
        <v>0</v>
      </c>
      <c r="L215" s="10">
        <f>'Input Data Shift A'!K84*IF('Input Data Shift A'!K$140&gt;0,'Input Data Shift A'!K$140,'Shift A Calculation'!$D215)/3600</f>
        <v>0</v>
      </c>
      <c r="M215" s="10">
        <f>'Input Data Shift A'!L84*IF('Input Data Shift A'!L$140&gt;0,'Input Data Shift A'!L$140,'Shift A Calculation'!$D215)/3600</f>
        <v>0</v>
      </c>
      <c r="N215" s="10">
        <f>'Input Data Shift A'!M84*IF('Input Data Shift A'!M$140&gt;0,'Input Data Shift A'!M$140,'Shift A Calculation'!$D215)/3600</f>
        <v>0</v>
      </c>
      <c r="O215" s="10">
        <f>'Input Data Shift A'!N84*IF('Input Data Shift A'!N$140&gt;0,'Input Data Shift A'!N$140,'Shift A Calculation'!$D215)/3600</f>
        <v>0</v>
      </c>
      <c r="P215" s="10">
        <f>'Input Data Shift A'!O84*IF('Input Data Shift A'!O$140&gt;0,'Input Data Shift A'!O$140,'Shift A Calculation'!$D215)/3600</f>
        <v>0</v>
      </c>
      <c r="Q215" s="10">
        <f>'Input Data Shift A'!P84*IF('Input Data Shift A'!P$140&gt;0,'Input Data Shift A'!P$140,'Shift A Calculation'!$D215)/3600</f>
        <v>0</v>
      </c>
      <c r="R215" s="10">
        <f>'Input Data Shift A'!Q84*IF('Input Data Shift A'!Q$140&gt;0,'Input Data Shift A'!Q$140,'Shift A Calculation'!$D215)/3600</f>
        <v>0</v>
      </c>
      <c r="S215" s="10">
        <f>'Input Data Shift A'!R84*IF('Input Data Shift A'!R$140&gt;0,'Input Data Shift A'!R$140,'Shift A Calculation'!$D215)/3600</f>
        <v>0</v>
      </c>
      <c r="T215" s="10">
        <f>'Input Data Shift A'!S84*IF('Input Data Shift A'!S$140&gt;0,'Input Data Shift A'!S$140,'Shift A Calculation'!$D215)/3600</f>
        <v>0</v>
      </c>
      <c r="U215" s="10">
        <f>'Input Data Shift A'!T84*IF('Input Data Shift A'!T$140&gt;0,'Input Data Shift A'!T$140,'Shift A Calculation'!$D215)/3600</f>
        <v>0</v>
      </c>
      <c r="V215" s="10">
        <f>'Input Data Shift A'!U84*IF('Input Data Shift A'!U$140&gt;0,'Input Data Shift A'!U$140,'Shift A Calculation'!$D215)/3600</f>
        <v>0</v>
      </c>
      <c r="W215" s="10">
        <f>'Input Data Shift A'!V84*IF('Input Data Shift A'!V$140&gt;0,'Input Data Shift A'!V$140,'Shift A Calculation'!$D215)/3600</f>
        <v>0</v>
      </c>
      <c r="X215" s="10">
        <f>'Input Data Shift A'!W84*IF('Input Data Shift A'!W$140&gt;0,'Input Data Shift A'!W$140,'Shift A Calculation'!$D215)/3600</f>
        <v>0</v>
      </c>
      <c r="Y215" s="10">
        <f>'Input Data Shift A'!X84*IF('Input Data Shift A'!X$140&gt;0,'Input Data Shift A'!X$140,'Shift A Calculation'!$D215)/3600</f>
        <v>0</v>
      </c>
      <c r="Z215" s="10">
        <f>'Input Data Shift A'!Y84*IF('Input Data Shift A'!Y$140&gt;0,'Input Data Shift A'!Y$140,'Shift A Calculation'!$D215)/3600</f>
        <v>0</v>
      </c>
      <c r="AA215" s="10">
        <f>'Input Data Shift A'!Z84*IF('Input Data Shift A'!Z$140&gt;0,'Input Data Shift A'!Z$140,'Shift A Calculation'!$D215)/3600</f>
        <v>0</v>
      </c>
      <c r="AB215" s="10">
        <f>'Input Data Shift A'!AA84*IF('Input Data Shift A'!AA$140&gt;0,'Input Data Shift A'!AA$140,'Shift A Calculation'!$D215)/3600</f>
        <v>0</v>
      </c>
      <c r="AC215" s="10">
        <f>'Input Data Shift A'!AB84*IF('Input Data Shift A'!AB$140&gt;0,'Input Data Shift A'!AB$140,'Shift A Calculation'!$D215)/3600</f>
        <v>0</v>
      </c>
      <c r="AD215" s="10">
        <f>'Input Data Shift A'!AC84*IF('Input Data Shift A'!AC$140&gt;0,'Input Data Shift A'!AC$140,'Shift A Calculation'!$D215)/3600</f>
        <v>0</v>
      </c>
      <c r="AE215" s="10">
        <f>'Input Data Shift A'!AD84*IF('Input Data Shift A'!AD$140&gt;0,'Input Data Shift A'!AD$140,'Shift A Calculation'!$D215)/3600</f>
        <v>0</v>
      </c>
      <c r="AF215" s="10">
        <f>'Input Data Shift A'!AE84*IF('Input Data Shift A'!AE$140&gt;0,'Input Data Shift A'!AE$140,'Shift A Calculation'!$D215)/3600</f>
        <v>0</v>
      </c>
      <c r="AG215" s="10">
        <f>'Input Data Shift A'!AF84*IF('Input Data Shift A'!AF$140&gt;0,'Input Data Shift A'!AF$140,'Shift A Calculation'!$D215)/3600</f>
        <v>0</v>
      </c>
      <c r="AH215" s="10">
        <f>'Input Data Shift A'!AG84*IF('Input Data Shift A'!AG$140&gt;0,'Input Data Shift A'!AG$140,'Shift A Calculation'!$D215)/3600</f>
        <v>0</v>
      </c>
      <c r="AI215" s="10">
        <f>'Input Data Shift A'!AH84*IF('Input Data Shift A'!AH$140&gt;0,'Input Data Shift A'!AH$140,'Shift A Calculation'!$D215)/3600</f>
        <v>0</v>
      </c>
      <c r="AJ215" s="10">
        <f t="shared" si="11"/>
        <v>0</v>
      </c>
    </row>
    <row r="216" spans="2:36">
      <c r="B216" s="8">
        <v>79</v>
      </c>
      <c r="C216" s="9" t="str">
        <f t="shared" si="10"/>
        <v>AE262100-78106G</v>
      </c>
      <c r="D216" s="8">
        <f>+Kousu!F89</f>
        <v>2.7</v>
      </c>
      <c r="E216" s="10">
        <f>'Input Data Shift A'!D85*IF('Input Data Shift A'!D$140&gt;0,'Input Data Shift A'!D$140,'Shift A Calculation'!$D216)/3600</f>
        <v>0</v>
      </c>
      <c r="F216" s="10">
        <f>'Input Data Shift A'!E85*IF('Input Data Shift A'!E$140&gt;0,'Input Data Shift A'!E$140,'Shift A Calculation'!$D216)/3600</f>
        <v>0</v>
      </c>
      <c r="G216" s="10">
        <f>'Input Data Shift A'!F85*IF('Input Data Shift A'!F$140&gt;0,'Input Data Shift A'!F$140,'Shift A Calculation'!$D216)/3600</f>
        <v>0.71700000000000008</v>
      </c>
      <c r="H216" s="10">
        <f>'Input Data Shift A'!G85*IF('Input Data Shift A'!G$140&gt;0,'Input Data Shift A'!G$140,'Shift A Calculation'!$D216)/3600</f>
        <v>0</v>
      </c>
      <c r="I216" s="10">
        <f>'Input Data Shift A'!H85*IF('Input Data Shift A'!H$140&gt;0,'Input Data Shift A'!H$140,'Shift A Calculation'!$D216)/3600</f>
        <v>0.72225000000000006</v>
      </c>
      <c r="J216" s="10">
        <f>'Input Data Shift A'!I85*IF('Input Data Shift A'!I$140&gt;0,'Input Data Shift A'!I$140,'Shift A Calculation'!$D216)/3600</f>
        <v>0</v>
      </c>
      <c r="K216" s="10">
        <f>'Input Data Shift A'!J85*IF('Input Data Shift A'!J$140&gt;0,'Input Data Shift A'!J$140,'Shift A Calculation'!$D216)/3600</f>
        <v>0</v>
      </c>
      <c r="L216" s="10">
        <f>'Input Data Shift A'!K85*IF('Input Data Shift A'!K$140&gt;0,'Input Data Shift A'!K$140,'Shift A Calculation'!$D216)/3600</f>
        <v>0</v>
      </c>
      <c r="M216" s="10">
        <f>'Input Data Shift A'!L85*IF('Input Data Shift A'!L$140&gt;0,'Input Data Shift A'!L$140,'Shift A Calculation'!$D216)/3600</f>
        <v>0</v>
      </c>
      <c r="N216" s="10">
        <f>'Input Data Shift A'!M85*IF('Input Data Shift A'!M$140&gt;0,'Input Data Shift A'!M$140,'Shift A Calculation'!$D216)/3600</f>
        <v>0</v>
      </c>
      <c r="O216" s="10">
        <f>'Input Data Shift A'!N85*IF('Input Data Shift A'!N$140&gt;0,'Input Data Shift A'!N$140,'Shift A Calculation'!$D216)/3600</f>
        <v>0</v>
      </c>
      <c r="P216" s="10">
        <f>'Input Data Shift A'!O85*IF('Input Data Shift A'!O$140&gt;0,'Input Data Shift A'!O$140,'Shift A Calculation'!$D216)/3600</f>
        <v>0</v>
      </c>
      <c r="Q216" s="10">
        <f>'Input Data Shift A'!P85*IF('Input Data Shift A'!P$140&gt;0,'Input Data Shift A'!P$140,'Shift A Calculation'!$D216)/3600</f>
        <v>0</v>
      </c>
      <c r="R216" s="10">
        <f>'Input Data Shift A'!Q85*IF('Input Data Shift A'!Q$140&gt;0,'Input Data Shift A'!Q$140,'Shift A Calculation'!$D216)/3600</f>
        <v>0</v>
      </c>
      <c r="S216" s="10">
        <f>'Input Data Shift A'!R85*IF('Input Data Shift A'!R$140&gt;0,'Input Data Shift A'!R$140,'Shift A Calculation'!$D216)/3600</f>
        <v>0</v>
      </c>
      <c r="T216" s="10">
        <f>'Input Data Shift A'!S85*IF('Input Data Shift A'!S$140&gt;0,'Input Data Shift A'!S$140,'Shift A Calculation'!$D216)/3600</f>
        <v>0</v>
      </c>
      <c r="U216" s="10">
        <f>'Input Data Shift A'!T85*IF('Input Data Shift A'!T$140&gt;0,'Input Data Shift A'!T$140,'Shift A Calculation'!$D216)/3600</f>
        <v>0</v>
      </c>
      <c r="V216" s="10">
        <f>'Input Data Shift A'!U85*IF('Input Data Shift A'!U$140&gt;0,'Input Data Shift A'!U$140,'Shift A Calculation'!$D216)/3600</f>
        <v>0</v>
      </c>
      <c r="W216" s="10">
        <f>'Input Data Shift A'!V85*IF('Input Data Shift A'!V$140&gt;0,'Input Data Shift A'!V$140,'Shift A Calculation'!$D216)/3600</f>
        <v>0</v>
      </c>
      <c r="X216" s="10">
        <f>'Input Data Shift A'!W85*IF('Input Data Shift A'!W$140&gt;0,'Input Data Shift A'!W$140,'Shift A Calculation'!$D216)/3600</f>
        <v>0</v>
      </c>
      <c r="Y216" s="10">
        <f>'Input Data Shift A'!X85*IF('Input Data Shift A'!X$140&gt;0,'Input Data Shift A'!X$140,'Shift A Calculation'!$D216)/3600</f>
        <v>0</v>
      </c>
      <c r="Z216" s="10">
        <f>'Input Data Shift A'!Y85*IF('Input Data Shift A'!Y$140&gt;0,'Input Data Shift A'!Y$140,'Shift A Calculation'!$D216)/3600</f>
        <v>0</v>
      </c>
      <c r="AA216" s="10">
        <f>'Input Data Shift A'!Z85*IF('Input Data Shift A'!Z$140&gt;0,'Input Data Shift A'!Z$140,'Shift A Calculation'!$D216)/3600</f>
        <v>0</v>
      </c>
      <c r="AB216" s="10">
        <f>'Input Data Shift A'!AA85*IF('Input Data Shift A'!AA$140&gt;0,'Input Data Shift A'!AA$140,'Shift A Calculation'!$D216)/3600</f>
        <v>0</v>
      </c>
      <c r="AC216" s="10">
        <f>'Input Data Shift A'!AB85*IF('Input Data Shift A'!AB$140&gt;0,'Input Data Shift A'!AB$140,'Shift A Calculation'!$D216)/3600</f>
        <v>0</v>
      </c>
      <c r="AD216" s="10">
        <f>'Input Data Shift A'!AC85*IF('Input Data Shift A'!AC$140&gt;0,'Input Data Shift A'!AC$140,'Shift A Calculation'!$D216)/3600</f>
        <v>0</v>
      </c>
      <c r="AE216" s="10">
        <f>'Input Data Shift A'!AD85*IF('Input Data Shift A'!AD$140&gt;0,'Input Data Shift A'!AD$140,'Shift A Calculation'!$D216)/3600</f>
        <v>0</v>
      </c>
      <c r="AF216" s="10">
        <f>'Input Data Shift A'!AE85*IF('Input Data Shift A'!AE$140&gt;0,'Input Data Shift A'!AE$140,'Shift A Calculation'!$D216)/3600</f>
        <v>0</v>
      </c>
      <c r="AG216" s="10">
        <f>'Input Data Shift A'!AF85*IF('Input Data Shift A'!AF$140&gt;0,'Input Data Shift A'!AF$140,'Shift A Calculation'!$D216)/3600</f>
        <v>0</v>
      </c>
      <c r="AH216" s="10">
        <f>'Input Data Shift A'!AG85*IF('Input Data Shift A'!AG$140&gt;0,'Input Data Shift A'!AG$140,'Shift A Calculation'!$D216)/3600</f>
        <v>0</v>
      </c>
      <c r="AI216" s="10">
        <f>'Input Data Shift A'!AH85*IF('Input Data Shift A'!AH$140&gt;0,'Input Data Shift A'!AH$140,'Shift A Calculation'!$D216)/3600</f>
        <v>0</v>
      </c>
      <c r="AJ216" s="10">
        <f t="shared" si="11"/>
        <v>1.4392500000000001</v>
      </c>
    </row>
    <row r="217" spans="2:36">
      <c r="B217" s="8">
        <v>80</v>
      </c>
      <c r="C217" s="9" t="str">
        <f t="shared" si="10"/>
        <v>AE262100-7820</v>
      </c>
      <c r="D217" s="8">
        <f>+Kousu!F90</f>
        <v>2.7</v>
      </c>
      <c r="E217" s="10">
        <f>'Input Data Shift A'!D86*IF('Input Data Shift A'!D$140&gt;0,'Input Data Shift A'!D$140,'Shift A Calculation'!$D217)/3600</f>
        <v>0</v>
      </c>
      <c r="F217" s="10">
        <f>'Input Data Shift A'!E86*IF('Input Data Shift A'!E$140&gt;0,'Input Data Shift A'!E$140,'Shift A Calculation'!$D217)/3600</f>
        <v>0</v>
      </c>
      <c r="G217" s="10">
        <f>'Input Data Shift A'!F86*IF('Input Data Shift A'!F$140&gt;0,'Input Data Shift A'!F$140,'Shift A Calculation'!$D217)/3600</f>
        <v>0</v>
      </c>
      <c r="H217" s="10">
        <f>'Input Data Shift A'!G86*IF('Input Data Shift A'!G$140&gt;0,'Input Data Shift A'!G$140,'Shift A Calculation'!$D217)/3600</f>
        <v>0</v>
      </c>
      <c r="I217" s="10">
        <f>'Input Data Shift A'!H86*IF('Input Data Shift A'!H$140&gt;0,'Input Data Shift A'!H$140,'Shift A Calculation'!$D217)/3600</f>
        <v>0</v>
      </c>
      <c r="J217" s="10">
        <f>'Input Data Shift A'!I86*IF('Input Data Shift A'!I$140&gt;0,'Input Data Shift A'!I$140,'Shift A Calculation'!$D217)/3600</f>
        <v>0</v>
      </c>
      <c r="K217" s="10">
        <f>'Input Data Shift A'!J86*IF('Input Data Shift A'!J$140&gt;0,'Input Data Shift A'!J$140,'Shift A Calculation'!$D217)/3600</f>
        <v>0</v>
      </c>
      <c r="L217" s="10">
        <f>'Input Data Shift A'!K86*IF('Input Data Shift A'!K$140&gt;0,'Input Data Shift A'!K$140,'Shift A Calculation'!$D217)/3600</f>
        <v>0</v>
      </c>
      <c r="M217" s="10">
        <f>'Input Data Shift A'!L86*IF('Input Data Shift A'!L$140&gt;0,'Input Data Shift A'!L$140,'Shift A Calculation'!$D217)/3600</f>
        <v>0</v>
      </c>
      <c r="N217" s="10">
        <f>'Input Data Shift A'!M86*IF('Input Data Shift A'!M$140&gt;0,'Input Data Shift A'!M$140,'Shift A Calculation'!$D217)/3600</f>
        <v>0</v>
      </c>
      <c r="O217" s="10">
        <f>'Input Data Shift A'!N86*IF('Input Data Shift A'!N$140&gt;0,'Input Data Shift A'!N$140,'Shift A Calculation'!$D217)/3600</f>
        <v>0</v>
      </c>
      <c r="P217" s="10">
        <f>'Input Data Shift A'!O86*IF('Input Data Shift A'!O$140&gt;0,'Input Data Shift A'!O$140,'Shift A Calculation'!$D217)/3600</f>
        <v>0</v>
      </c>
      <c r="Q217" s="10">
        <f>'Input Data Shift A'!P86*IF('Input Data Shift A'!P$140&gt;0,'Input Data Shift A'!P$140,'Shift A Calculation'!$D217)/3600</f>
        <v>0</v>
      </c>
      <c r="R217" s="10">
        <f>'Input Data Shift A'!Q86*IF('Input Data Shift A'!Q$140&gt;0,'Input Data Shift A'!Q$140,'Shift A Calculation'!$D217)/3600</f>
        <v>0</v>
      </c>
      <c r="S217" s="10">
        <f>'Input Data Shift A'!R86*IF('Input Data Shift A'!R$140&gt;0,'Input Data Shift A'!R$140,'Shift A Calculation'!$D217)/3600</f>
        <v>0</v>
      </c>
      <c r="T217" s="10">
        <f>'Input Data Shift A'!S86*IF('Input Data Shift A'!S$140&gt;0,'Input Data Shift A'!S$140,'Shift A Calculation'!$D217)/3600</f>
        <v>0</v>
      </c>
      <c r="U217" s="10">
        <f>'Input Data Shift A'!T86*IF('Input Data Shift A'!T$140&gt;0,'Input Data Shift A'!T$140,'Shift A Calculation'!$D217)/3600</f>
        <v>0</v>
      </c>
      <c r="V217" s="10">
        <f>'Input Data Shift A'!U86*IF('Input Data Shift A'!U$140&gt;0,'Input Data Shift A'!U$140,'Shift A Calculation'!$D217)/3600</f>
        <v>0</v>
      </c>
      <c r="W217" s="10">
        <f>'Input Data Shift A'!V86*IF('Input Data Shift A'!V$140&gt;0,'Input Data Shift A'!V$140,'Shift A Calculation'!$D217)/3600</f>
        <v>0</v>
      </c>
      <c r="X217" s="10">
        <f>'Input Data Shift A'!W86*IF('Input Data Shift A'!W$140&gt;0,'Input Data Shift A'!W$140,'Shift A Calculation'!$D217)/3600</f>
        <v>0</v>
      </c>
      <c r="Y217" s="10">
        <f>'Input Data Shift A'!X86*IF('Input Data Shift A'!X$140&gt;0,'Input Data Shift A'!X$140,'Shift A Calculation'!$D217)/3600</f>
        <v>0</v>
      </c>
      <c r="Z217" s="10">
        <f>'Input Data Shift A'!Y86*IF('Input Data Shift A'!Y$140&gt;0,'Input Data Shift A'!Y$140,'Shift A Calculation'!$D217)/3600</f>
        <v>0</v>
      </c>
      <c r="AA217" s="10">
        <f>'Input Data Shift A'!Z86*IF('Input Data Shift A'!Z$140&gt;0,'Input Data Shift A'!Z$140,'Shift A Calculation'!$D217)/3600</f>
        <v>0</v>
      </c>
      <c r="AB217" s="10">
        <f>'Input Data Shift A'!AA86*IF('Input Data Shift A'!AA$140&gt;0,'Input Data Shift A'!AA$140,'Shift A Calculation'!$D217)/3600</f>
        <v>0</v>
      </c>
      <c r="AC217" s="10">
        <f>'Input Data Shift A'!AB86*IF('Input Data Shift A'!AB$140&gt;0,'Input Data Shift A'!AB$140,'Shift A Calculation'!$D217)/3600</f>
        <v>0</v>
      </c>
      <c r="AD217" s="10">
        <f>'Input Data Shift A'!AC86*IF('Input Data Shift A'!AC$140&gt;0,'Input Data Shift A'!AC$140,'Shift A Calculation'!$D217)/3600</f>
        <v>0</v>
      </c>
      <c r="AE217" s="10">
        <f>'Input Data Shift A'!AD86*IF('Input Data Shift A'!AD$140&gt;0,'Input Data Shift A'!AD$140,'Shift A Calculation'!$D217)/3600</f>
        <v>0</v>
      </c>
      <c r="AF217" s="10">
        <f>'Input Data Shift A'!AE86*IF('Input Data Shift A'!AE$140&gt;0,'Input Data Shift A'!AE$140,'Shift A Calculation'!$D217)/3600</f>
        <v>0</v>
      </c>
      <c r="AG217" s="10">
        <f>'Input Data Shift A'!AF86*IF('Input Data Shift A'!AF$140&gt;0,'Input Data Shift A'!AF$140,'Shift A Calculation'!$D217)/3600</f>
        <v>0</v>
      </c>
      <c r="AH217" s="10">
        <f>'Input Data Shift A'!AG86*IF('Input Data Shift A'!AG$140&gt;0,'Input Data Shift A'!AG$140,'Shift A Calculation'!$D217)/3600</f>
        <v>0</v>
      </c>
      <c r="AI217" s="10">
        <f>'Input Data Shift A'!AH86*IF('Input Data Shift A'!AH$140&gt;0,'Input Data Shift A'!AH$140,'Shift A Calculation'!$D217)/3600</f>
        <v>0</v>
      </c>
      <c r="AJ217" s="10">
        <f t="shared" si="11"/>
        <v>0</v>
      </c>
    </row>
    <row r="218" spans="2:36">
      <c r="B218" s="8">
        <v>81</v>
      </c>
      <c r="C218" s="9" t="str">
        <f t="shared" si="10"/>
        <v>AE262100-78206G</v>
      </c>
      <c r="D218" s="8">
        <f>+Kousu!F91</f>
        <v>2.7</v>
      </c>
      <c r="E218" s="10">
        <f>'Input Data Shift A'!D87*IF('Input Data Shift A'!D$140&gt;0,'Input Data Shift A'!D$140,'Shift A Calculation'!$D218)/3600</f>
        <v>0</v>
      </c>
      <c r="F218" s="10">
        <f>'Input Data Shift A'!E87*IF('Input Data Shift A'!E$140&gt;0,'Input Data Shift A'!E$140,'Shift A Calculation'!$D218)/3600</f>
        <v>0</v>
      </c>
      <c r="G218" s="10">
        <f>'Input Data Shift A'!F87*IF('Input Data Shift A'!F$140&gt;0,'Input Data Shift A'!F$140,'Shift A Calculation'!$D218)/3600</f>
        <v>0</v>
      </c>
      <c r="H218" s="10">
        <f>'Input Data Shift A'!G87*IF('Input Data Shift A'!G$140&gt;0,'Input Data Shift A'!G$140,'Shift A Calculation'!$D218)/3600</f>
        <v>0</v>
      </c>
      <c r="I218" s="10">
        <f>'Input Data Shift A'!H87*IF('Input Data Shift A'!H$140&gt;0,'Input Data Shift A'!H$140,'Shift A Calculation'!$D218)/3600</f>
        <v>0.72450000000000003</v>
      </c>
      <c r="J218" s="10">
        <f>'Input Data Shift A'!I87*IF('Input Data Shift A'!I$140&gt;0,'Input Data Shift A'!I$140,'Shift A Calculation'!$D218)/3600</f>
        <v>0</v>
      </c>
      <c r="K218" s="10">
        <f>'Input Data Shift A'!J87*IF('Input Data Shift A'!J$140&gt;0,'Input Data Shift A'!J$140,'Shift A Calculation'!$D218)/3600</f>
        <v>0</v>
      </c>
      <c r="L218" s="10">
        <f>'Input Data Shift A'!K87*IF('Input Data Shift A'!K$140&gt;0,'Input Data Shift A'!K$140,'Shift A Calculation'!$D218)/3600</f>
        <v>0</v>
      </c>
      <c r="M218" s="10">
        <f>'Input Data Shift A'!L87*IF('Input Data Shift A'!L$140&gt;0,'Input Data Shift A'!L$140,'Shift A Calculation'!$D218)/3600</f>
        <v>0</v>
      </c>
      <c r="N218" s="10">
        <f>'Input Data Shift A'!M87*IF('Input Data Shift A'!M$140&gt;0,'Input Data Shift A'!M$140,'Shift A Calculation'!$D218)/3600</f>
        <v>1.0837500000000002</v>
      </c>
      <c r="O218" s="10">
        <f>'Input Data Shift A'!N87*IF('Input Data Shift A'!N$140&gt;0,'Input Data Shift A'!N$140,'Shift A Calculation'!$D218)/3600</f>
        <v>0</v>
      </c>
      <c r="P218" s="10">
        <f>'Input Data Shift A'!O87*IF('Input Data Shift A'!O$140&gt;0,'Input Data Shift A'!O$140,'Shift A Calculation'!$D218)/3600</f>
        <v>0</v>
      </c>
      <c r="Q218" s="10">
        <f>'Input Data Shift A'!P87*IF('Input Data Shift A'!P$140&gt;0,'Input Data Shift A'!P$140,'Shift A Calculation'!$D218)/3600</f>
        <v>0</v>
      </c>
      <c r="R218" s="10">
        <f>'Input Data Shift A'!Q87*IF('Input Data Shift A'!Q$140&gt;0,'Input Data Shift A'!Q$140,'Shift A Calculation'!$D218)/3600</f>
        <v>0</v>
      </c>
      <c r="S218" s="10">
        <f>'Input Data Shift A'!R87*IF('Input Data Shift A'!R$140&gt;0,'Input Data Shift A'!R$140,'Shift A Calculation'!$D218)/3600</f>
        <v>0</v>
      </c>
      <c r="T218" s="10">
        <f>'Input Data Shift A'!S87*IF('Input Data Shift A'!S$140&gt;0,'Input Data Shift A'!S$140,'Shift A Calculation'!$D218)/3600</f>
        <v>0</v>
      </c>
      <c r="U218" s="10">
        <f>'Input Data Shift A'!T87*IF('Input Data Shift A'!T$140&gt;0,'Input Data Shift A'!T$140,'Shift A Calculation'!$D218)/3600</f>
        <v>0</v>
      </c>
      <c r="V218" s="10">
        <f>'Input Data Shift A'!U87*IF('Input Data Shift A'!U$140&gt;0,'Input Data Shift A'!U$140,'Shift A Calculation'!$D218)/3600</f>
        <v>0</v>
      </c>
      <c r="W218" s="10">
        <f>'Input Data Shift A'!V87*IF('Input Data Shift A'!V$140&gt;0,'Input Data Shift A'!V$140,'Shift A Calculation'!$D218)/3600</f>
        <v>0</v>
      </c>
      <c r="X218" s="10">
        <f>'Input Data Shift A'!W87*IF('Input Data Shift A'!W$140&gt;0,'Input Data Shift A'!W$140,'Shift A Calculation'!$D218)/3600</f>
        <v>0</v>
      </c>
      <c r="Y218" s="10">
        <f>'Input Data Shift A'!X87*IF('Input Data Shift A'!X$140&gt;0,'Input Data Shift A'!X$140,'Shift A Calculation'!$D218)/3600</f>
        <v>0</v>
      </c>
      <c r="Z218" s="10">
        <f>'Input Data Shift A'!Y87*IF('Input Data Shift A'!Y$140&gt;0,'Input Data Shift A'!Y$140,'Shift A Calculation'!$D218)/3600</f>
        <v>0</v>
      </c>
      <c r="AA218" s="10">
        <f>'Input Data Shift A'!Z87*IF('Input Data Shift A'!Z$140&gt;0,'Input Data Shift A'!Z$140,'Shift A Calculation'!$D218)/3600</f>
        <v>0</v>
      </c>
      <c r="AB218" s="10">
        <f>'Input Data Shift A'!AA87*IF('Input Data Shift A'!AA$140&gt;0,'Input Data Shift A'!AA$140,'Shift A Calculation'!$D218)/3600</f>
        <v>0</v>
      </c>
      <c r="AC218" s="10">
        <f>'Input Data Shift A'!AB87*IF('Input Data Shift A'!AB$140&gt;0,'Input Data Shift A'!AB$140,'Shift A Calculation'!$D218)/3600</f>
        <v>0</v>
      </c>
      <c r="AD218" s="10">
        <f>'Input Data Shift A'!AC87*IF('Input Data Shift A'!AC$140&gt;0,'Input Data Shift A'!AC$140,'Shift A Calculation'!$D218)/3600</f>
        <v>0</v>
      </c>
      <c r="AE218" s="10">
        <f>'Input Data Shift A'!AD87*IF('Input Data Shift A'!AD$140&gt;0,'Input Data Shift A'!AD$140,'Shift A Calculation'!$D218)/3600</f>
        <v>0</v>
      </c>
      <c r="AF218" s="10">
        <f>'Input Data Shift A'!AE87*IF('Input Data Shift A'!AE$140&gt;0,'Input Data Shift A'!AE$140,'Shift A Calculation'!$D218)/3600</f>
        <v>0</v>
      </c>
      <c r="AG218" s="10">
        <f>'Input Data Shift A'!AF87*IF('Input Data Shift A'!AF$140&gt;0,'Input Data Shift A'!AF$140,'Shift A Calculation'!$D218)/3600</f>
        <v>0</v>
      </c>
      <c r="AH218" s="10">
        <f>'Input Data Shift A'!AG87*IF('Input Data Shift A'!AG$140&gt;0,'Input Data Shift A'!AG$140,'Shift A Calculation'!$D218)/3600</f>
        <v>0</v>
      </c>
      <c r="AI218" s="10">
        <f>'Input Data Shift A'!AH87*IF('Input Data Shift A'!AH$140&gt;0,'Input Data Shift A'!AH$140,'Shift A Calculation'!$D218)/3600</f>
        <v>0</v>
      </c>
      <c r="AJ218" s="10">
        <f t="shared" si="11"/>
        <v>1.8082500000000001</v>
      </c>
    </row>
    <row r="219" spans="2:36">
      <c r="B219" s="8">
        <v>82</v>
      </c>
      <c r="C219" s="9" t="str">
        <f t="shared" si="10"/>
        <v>AE262100-7830</v>
      </c>
      <c r="D219" s="8">
        <f>+Kousu!F92</f>
        <v>2.7</v>
      </c>
      <c r="E219" s="10">
        <f>'Input Data Shift A'!D88*IF('Input Data Shift A'!D$140&gt;0,'Input Data Shift A'!D$140,'Shift A Calculation'!$D219)/3600</f>
        <v>0</v>
      </c>
      <c r="F219" s="10">
        <f>'Input Data Shift A'!E88*IF('Input Data Shift A'!E$140&gt;0,'Input Data Shift A'!E$140,'Shift A Calculation'!$D219)/3600</f>
        <v>0</v>
      </c>
      <c r="G219" s="10">
        <f>'Input Data Shift A'!F88*IF('Input Data Shift A'!F$140&gt;0,'Input Data Shift A'!F$140,'Shift A Calculation'!$D219)/3600</f>
        <v>0</v>
      </c>
      <c r="H219" s="10">
        <f>'Input Data Shift A'!G88*IF('Input Data Shift A'!G$140&gt;0,'Input Data Shift A'!G$140,'Shift A Calculation'!$D219)/3600</f>
        <v>0</v>
      </c>
      <c r="I219" s="10">
        <f>'Input Data Shift A'!H88*IF('Input Data Shift A'!H$140&gt;0,'Input Data Shift A'!H$140,'Shift A Calculation'!$D219)/3600</f>
        <v>0</v>
      </c>
      <c r="J219" s="10">
        <f>'Input Data Shift A'!I88*IF('Input Data Shift A'!I$140&gt;0,'Input Data Shift A'!I$140,'Shift A Calculation'!$D219)/3600</f>
        <v>0</v>
      </c>
      <c r="K219" s="10">
        <f>'Input Data Shift A'!J88*IF('Input Data Shift A'!J$140&gt;0,'Input Data Shift A'!J$140,'Shift A Calculation'!$D219)/3600</f>
        <v>0</v>
      </c>
      <c r="L219" s="10">
        <f>'Input Data Shift A'!K88*IF('Input Data Shift A'!K$140&gt;0,'Input Data Shift A'!K$140,'Shift A Calculation'!$D219)/3600</f>
        <v>0</v>
      </c>
      <c r="M219" s="10">
        <f>'Input Data Shift A'!L88*IF('Input Data Shift A'!L$140&gt;0,'Input Data Shift A'!L$140,'Shift A Calculation'!$D219)/3600</f>
        <v>0</v>
      </c>
      <c r="N219" s="10">
        <f>'Input Data Shift A'!M88*IF('Input Data Shift A'!M$140&gt;0,'Input Data Shift A'!M$140,'Shift A Calculation'!$D219)/3600</f>
        <v>0</v>
      </c>
      <c r="O219" s="10">
        <f>'Input Data Shift A'!N88*IF('Input Data Shift A'!N$140&gt;0,'Input Data Shift A'!N$140,'Shift A Calculation'!$D219)/3600</f>
        <v>0</v>
      </c>
      <c r="P219" s="10">
        <f>'Input Data Shift A'!O88*IF('Input Data Shift A'!O$140&gt;0,'Input Data Shift A'!O$140,'Shift A Calculation'!$D219)/3600</f>
        <v>0</v>
      </c>
      <c r="Q219" s="10">
        <f>'Input Data Shift A'!P88*IF('Input Data Shift A'!P$140&gt;0,'Input Data Shift A'!P$140,'Shift A Calculation'!$D219)/3600</f>
        <v>0</v>
      </c>
      <c r="R219" s="10">
        <f>'Input Data Shift A'!Q88*IF('Input Data Shift A'!Q$140&gt;0,'Input Data Shift A'!Q$140,'Shift A Calculation'!$D219)/3600</f>
        <v>0</v>
      </c>
      <c r="S219" s="10">
        <f>'Input Data Shift A'!R88*IF('Input Data Shift A'!R$140&gt;0,'Input Data Shift A'!R$140,'Shift A Calculation'!$D219)/3600</f>
        <v>0</v>
      </c>
      <c r="T219" s="10">
        <f>'Input Data Shift A'!S88*IF('Input Data Shift A'!S$140&gt;0,'Input Data Shift A'!S$140,'Shift A Calculation'!$D219)/3600</f>
        <v>0</v>
      </c>
      <c r="U219" s="10">
        <f>'Input Data Shift A'!T88*IF('Input Data Shift A'!T$140&gt;0,'Input Data Shift A'!T$140,'Shift A Calculation'!$D219)/3600</f>
        <v>0</v>
      </c>
      <c r="V219" s="10">
        <f>'Input Data Shift A'!U88*IF('Input Data Shift A'!U$140&gt;0,'Input Data Shift A'!U$140,'Shift A Calculation'!$D219)/3600</f>
        <v>0</v>
      </c>
      <c r="W219" s="10">
        <f>'Input Data Shift A'!V88*IF('Input Data Shift A'!V$140&gt;0,'Input Data Shift A'!V$140,'Shift A Calculation'!$D219)/3600</f>
        <v>0</v>
      </c>
      <c r="X219" s="10">
        <f>'Input Data Shift A'!W88*IF('Input Data Shift A'!W$140&gt;0,'Input Data Shift A'!W$140,'Shift A Calculation'!$D219)/3600</f>
        <v>0</v>
      </c>
      <c r="Y219" s="10">
        <f>'Input Data Shift A'!X88*IF('Input Data Shift A'!X$140&gt;0,'Input Data Shift A'!X$140,'Shift A Calculation'!$D219)/3600</f>
        <v>0</v>
      </c>
      <c r="Z219" s="10">
        <f>'Input Data Shift A'!Y88*IF('Input Data Shift A'!Y$140&gt;0,'Input Data Shift A'!Y$140,'Shift A Calculation'!$D219)/3600</f>
        <v>0</v>
      </c>
      <c r="AA219" s="10">
        <f>'Input Data Shift A'!Z88*IF('Input Data Shift A'!Z$140&gt;0,'Input Data Shift A'!Z$140,'Shift A Calculation'!$D219)/3600</f>
        <v>0</v>
      </c>
      <c r="AB219" s="10">
        <f>'Input Data Shift A'!AA88*IF('Input Data Shift A'!AA$140&gt;0,'Input Data Shift A'!AA$140,'Shift A Calculation'!$D219)/3600</f>
        <v>0</v>
      </c>
      <c r="AC219" s="10">
        <f>'Input Data Shift A'!AB88*IF('Input Data Shift A'!AB$140&gt;0,'Input Data Shift A'!AB$140,'Shift A Calculation'!$D219)/3600</f>
        <v>0</v>
      </c>
      <c r="AD219" s="10">
        <f>'Input Data Shift A'!AC88*IF('Input Data Shift A'!AC$140&gt;0,'Input Data Shift A'!AC$140,'Shift A Calculation'!$D219)/3600</f>
        <v>0</v>
      </c>
      <c r="AE219" s="10">
        <f>'Input Data Shift A'!AD88*IF('Input Data Shift A'!AD$140&gt;0,'Input Data Shift A'!AD$140,'Shift A Calculation'!$D219)/3600</f>
        <v>0</v>
      </c>
      <c r="AF219" s="10">
        <f>'Input Data Shift A'!AE88*IF('Input Data Shift A'!AE$140&gt;0,'Input Data Shift A'!AE$140,'Shift A Calculation'!$D219)/3600</f>
        <v>0</v>
      </c>
      <c r="AG219" s="10">
        <f>'Input Data Shift A'!AF88*IF('Input Data Shift A'!AF$140&gt;0,'Input Data Shift A'!AF$140,'Shift A Calculation'!$D219)/3600</f>
        <v>0</v>
      </c>
      <c r="AH219" s="10">
        <f>'Input Data Shift A'!AG88*IF('Input Data Shift A'!AG$140&gt;0,'Input Data Shift A'!AG$140,'Shift A Calculation'!$D219)/3600</f>
        <v>0</v>
      </c>
      <c r="AI219" s="10">
        <f>'Input Data Shift A'!AH88*IF('Input Data Shift A'!AH$140&gt;0,'Input Data Shift A'!AH$140,'Shift A Calculation'!$D219)/3600</f>
        <v>0</v>
      </c>
      <c r="AJ219" s="10">
        <f t="shared" si="11"/>
        <v>0</v>
      </c>
    </row>
    <row r="220" spans="2:36">
      <c r="B220" s="8">
        <v>83</v>
      </c>
      <c r="C220" s="9" t="str">
        <f t="shared" si="10"/>
        <v>AE262100-78306G</v>
      </c>
      <c r="D220" s="8">
        <f>+Kousu!F93</f>
        <v>2.7</v>
      </c>
      <c r="E220" s="10">
        <f>'Input Data Shift A'!D89*IF('Input Data Shift A'!D$140&gt;0,'Input Data Shift A'!D$140,'Shift A Calculation'!$D220)/3600</f>
        <v>0</v>
      </c>
      <c r="F220" s="10">
        <f>'Input Data Shift A'!E89*IF('Input Data Shift A'!E$140&gt;0,'Input Data Shift A'!E$140,'Shift A Calculation'!$D220)/3600</f>
        <v>0</v>
      </c>
      <c r="G220" s="10">
        <f>'Input Data Shift A'!F89*IF('Input Data Shift A'!F$140&gt;0,'Input Data Shift A'!F$140,'Shift A Calculation'!$D220)/3600</f>
        <v>0</v>
      </c>
      <c r="H220" s="10">
        <f>'Input Data Shift A'!G89*IF('Input Data Shift A'!G$140&gt;0,'Input Data Shift A'!G$140,'Shift A Calculation'!$D220)/3600</f>
        <v>0</v>
      </c>
      <c r="I220" s="10">
        <f>'Input Data Shift A'!H89*IF('Input Data Shift A'!H$140&gt;0,'Input Data Shift A'!H$140,'Shift A Calculation'!$D220)/3600</f>
        <v>0</v>
      </c>
      <c r="J220" s="10">
        <f>'Input Data Shift A'!I89*IF('Input Data Shift A'!I$140&gt;0,'Input Data Shift A'!I$140,'Shift A Calculation'!$D220)/3600</f>
        <v>0</v>
      </c>
      <c r="K220" s="10">
        <f>'Input Data Shift A'!J89*IF('Input Data Shift A'!J$140&gt;0,'Input Data Shift A'!J$140,'Shift A Calculation'!$D220)/3600</f>
        <v>0</v>
      </c>
      <c r="L220" s="10">
        <f>'Input Data Shift A'!K89*IF('Input Data Shift A'!K$140&gt;0,'Input Data Shift A'!K$140,'Shift A Calculation'!$D220)/3600</f>
        <v>0</v>
      </c>
      <c r="M220" s="10">
        <f>'Input Data Shift A'!L89*IF('Input Data Shift A'!L$140&gt;0,'Input Data Shift A'!L$140,'Shift A Calculation'!$D220)/3600</f>
        <v>0</v>
      </c>
      <c r="N220" s="10">
        <f>'Input Data Shift A'!M89*IF('Input Data Shift A'!M$140&gt;0,'Input Data Shift A'!M$140,'Shift A Calculation'!$D220)/3600</f>
        <v>2.1615000000000002</v>
      </c>
      <c r="O220" s="10">
        <f>'Input Data Shift A'!N89*IF('Input Data Shift A'!N$140&gt;0,'Input Data Shift A'!N$140,'Shift A Calculation'!$D220)/3600</f>
        <v>0</v>
      </c>
      <c r="P220" s="10">
        <f>'Input Data Shift A'!O89*IF('Input Data Shift A'!O$140&gt;0,'Input Data Shift A'!O$140,'Shift A Calculation'!$D220)/3600</f>
        <v>1.07925</v>
      </c>
      <c r="Q220" s="10">
        <f>'Input Data Shift A'!P89*IF('Input Data Shift A'!P$140&gt;0,'Input Data Shift A'!P$140,'Shift A Calculation'!$D220)/3600</f>
        <v>0</v>
      </c>
      <c r="R220" s="10">
        <f>'Input Data Shift A'!Q89*IF('Input Data Shift A'!Q$140&gt;0,'Input Data Shift A'!Q$140,'Shift A Calculation'!$D220)/3600</f>
        <v>0</v>
      </c>
      <c r="S220" s="10">
        <f>'Input Data Shift A'!R89*IF('Input Data Shift A'!R$140&gt;0,'Input Data Shift A'!R$140,'Shift A Calculation'!$D220)/3600</f>
        <v>0</v>
      </c>
      <c r="T220" s="10">
        <f>'Input Data Shift A'!S89*IF('Input Data Shift A'!S$140&gt;0,'Input Data Shift A'!S$140,'Shift A Calculation'!$D220)/3600</f>
        <v>0</v>
      </c>
      <c r="U220" s="10">
        <f>'Input Data Shift A'!T89*IF('Input Data Shift A'!T$140&gt;0,'Input Data Shift A'!T$140,'Shift A Calculation'!$D220)/3600</f>
        <v>0.38325000000000004</v>
      </c>
      <c r="V220" s="10">
        <f>'Input Data Shift A'!U89*IF('Input Data Shift A'!U$140&gt;0,'Input Data Shift A'!U$140,'Shift A Calculation'!$D220)/3600</f>
        <v>0</v>
      </c>
      <c r="W220" s="10">
        <f>'Input Data Shift A'!V89*IF('Input Data Shift A'!V$140&gt;0,'Input Data Shift A'!V$140,'Shift A Calculation'!$D220)/3600</f>
        <v>0</v>
      </c>
      <c r="X220" s="10">
        <f>'Input Data Shift A'!W89*IF('Input Data Shift A'!W$140&gt;0,'Input Data Shift A'!W$140,'Shift A Calculation'!$D220)/3600</f>
        <v>0</v>
      </c>
      <c r="Y220" s="10">
        <f>'Input Data Shift A'!X89*IF('Input Data Shift A'!X$140&gt;0,'Input Data Shift A'!X$140,'Shift A Calculation'!$D220)/3600</f>
        <v>0</v>
      </c>
      <c r="Z220" s="10">
        <f>'Input Data Shift A'!Y89*IF('Input Data Shift A'!Y$140&gt;0,'Input Data Shift A'!Y$140,'Shift A Calculation'!$D220)/3600</f>
        <v>0</v>
      </c>
      <c r="AA220" s="10">
        <f>'Input Data Shift A'!Z89*IF('Input Data Shift A'!Z$140&gt;0,'Input Data Shift A'!Z$140,'Shift A Calculation'!$D220)/3600</f>
        <v>0</v>
      </c>
      <c r="AB220" s="10">
        <f>'Input Data Shift A'!AA89*IF('Input Data Shift A'!AA$140&gt;0,'Input Data Shift A'!AA$140,'Shift A Calculation'!$D220)/3600</f>
        <v>0</v>
      </c>
      <c r="AC220" s="10">
        <f>'Input Data Shift A'!AB89*IF('Input Data Shift A'!AB$140&gt;0,'Input Data Shift A'!AB$140,'Shift A Calculation'!$D220)/3600</f>
        <v>0</v>
      </c>
      <c r="AD220" s="10">
        <f>'Input Data Shift A'!AC89*IF('Input Data Shift A'!AC$140&gt;0,'Input Data Shift A'!AC$140,'Shift A Calculation'!$D220)/3600</f>
        <v>0</v>
      </c>
      <c r="AE220" s="10">
        <f>'Input Data Shift A'!AD89*IF('Input Data Shift A'!AD$140&gt;0,'Input Data Shift A'!AD$140,'Shift A Calculation'!$D220)/3600</f>
        <v>0</v>
      </c>
      <c r="AF220" s="10">
        <f>'Input Data Shift A'!AE89*IF('Input Data Shift A'!AE$140&gt;0,'Input Data Shift A'!AE$140,'Shift A Calculation'!$D220)/3600</f>
        <v>0</v>
      </c>
      <c r="AG220" s="10">
        <f>'Input Data Shift A'!AF89*IF('Input Data Shift A'!AF$140&gt;0,'Input Data Shift A'!AF$140,'Shift A Calculation'!$D220)/3600</f>
        <v>0</v>
      </c>
      <c r="AH220" s="10">
        <f>'Input Data Shift A'!AG89*IF('Input Data Shift A'!AG$140&gt;0,'Input Data Shift A'!AG$140,'Shift A Calculation'!$D220)/3600</f>
        <v>0</v>
      </c>
      <c r="AI220" s="10">
        <f>'Input Data Shift A'!AH89*IF('Input Data Shift A'!AH$140&gt;0,'Input Data Shift A'!AH$140,'Shift A Calculation'!$D220)/3600</f>
        <v>0</v>
      </c>
      <c r="AJ220" s="10">
        <f t="shared" si="11"/>
        <v>3.6240000000000001</v>
      </c>
    </row>
    <row r="221" spans="2:36">
      <c r="B221" s="8">
        <v>84</v>
      </c>
      <c r="C221" s="9" t="str">
        <f t="shared" si="10"/>
        <v>AE262100-7840</v>
      </c>
      <c r="D221" s="8">
        <f>+Kousu!F94</f>
        <v>2.7</v>
      </c>
      <c r="E221" s="10">
        <f>'Input Data Shift A'!D90*IF('Input Data Shift A'!D$140&gt;0,'Input Data Shift A'!D$140,'Shift A Calculation'!$D221)/3600</f>
        <v>0</v>
      </c>
      <c r="F221" s="10">
        <f>'Input Data Shift A'!E90*IF('Input Data Shift A'!E$140&gt;0,'Input Data Shift A'!E$140,'Shift A Calculation'!$D221)/3600</f>
        <v>0</v>
      </c>
      <c r="G221" s="10">
        <f>'Input Data Shift A'!F90*IF('Input Data Shift A'!F$140&gt;0,'Input Data Shift A'!F$140,'Shift A Calculation'!$D221)/3600</f>
        <v>0</v>
      </c>
      <c r="H221" s="10">
        <f>'Input Data Shift A'!G90*IF('Input Data Shift A'!G$140&gt;0,'Input Data Shift A'!G$140,'Shift A Calculation'!$D221)/3600</f>
        <v>0</v>
      </c>
      <c r="I221" s="10">
        <f>'Input Data Shift A'!H90*IF('Input Data Shift A'!H$140&gt;0,'Input Data Shift A'!H$140,'Shift A Calculation'!$D221)/3600</f>
        <v>0</v>
      </c>
      <c r="J221" s="10">
        <f>'Input Data Shift A'!I90*IF('Input Data Shift A'!I$140&gt;0,'Input Data Shift A'!I$140,'Shift A Calculation'!$D221)/3600</f>
        <v>0</v>
      </c>
      <c r="K221" s="10">
        <f>'Input Data Shift A'!J90*IF('Input Data Shift A'!J$140&gt;0,'Input Data Shift A'!J$140,'Shift A Calculation'!$D221)/3600</f>
        <v>0</v>
      </c>
      <c r="L221" s="10">
        <f>'Input Data Shift A'!K90*IF('Input Data Shift A'!K$140&gt;0,'Input Data Shift A'!K$140,'Shift A Calculation'!$D221)/3600</f>
        <v>0</v>
      </c>
      <c r="M221" s="10">
        <f>'Input Data Shift A'!L90*IF('Input Data Shift A'!L$140&gt;0,'Input Data Shift A'!L$140,'Shift A Calculation'!$D221)/3600</f>
        <v>0</v>
      </c>
      <c r="N221" s="10">
        <f>'Input Data Shift A'!M90*IF('Input Data Shift A'!M$140&gt;0,'Input Data Shift A'!M$140,'Shift A Calculation'!$D221)/3600</f>
        <v>0</v>
      </c>
      <c r="O221" s="10">
        <f>'Input Data Shift A'!N90*IF('Input Data Shift A'!N$140&gt;0,'Input Data Shift A'!N$140,'Shift A Calculation'!$D221)/3600</f>
        <v>0</v>
      </c>
      <c r="P221" s="10">
        <f>'Input Data Shift A'!O90*IF('Input Data Shift A'!O$140&gt;0,'Input Data Shift A'!O$140,'Shift A Calculation'!$D221)/3600</f>
        <v>0</v>
      </c>
      <c r="Q221" s="10">
        <f>'Input Data Shift A'!P90*IF('Input Data Shift A'!P$140&gt;0,'Input Data Shift A'!P$140,'Shift A Calculation'!$D221)/3600</f>
        <v>0</v>
      </c>
      <c r="R221" s="10">
        <f>'Input Data Shift A'!Q90*IF('Input Data Shift A'!Q$140&gt;0,'Input Data Shift A'!Q$140,'Shift A Calculation'!$D221)/3600</f>
        <v>0</v>
      </c>
      <c r="S221" s="10">
        <f>'Input Data Shift A'!R90*IF('Input Data Shift A'!R$140&gt;0,'Input Data Shift A'!R$140,'Shift A Calculation'!$D221)/3600</f>
        <v>0</v>
      </c>
      <c r="T221" s="10">
        <f>'Input Data Shift A'!S90*IF('Input Data Shift A'!S$140&gt;0,'Input Data Shift A'!S$140,'Shift A Calculation'!$D221)/3600</f>
        <v>0</v>
      </c>
      <c r="U221" s="10">
        <f>'Input Data Shift A'!T90*IF('Input Data Shift A'!T$140&gt;0,'Input Data Shift A'!T$140,'Shift A Calculation'!$D221)/3600</f>
        <v>0</v>
      </c>
      <c r="V221" s="10">
        <f>'Input Data Shift A'!U90*IF('Input Data Shift A'!U$140&gt;0,'Input Data Shift A'!U$140,'Shift A Calculation'!$D221)/3600</f>
        <v>0</v>
      </c>
      <c r="W221" s="10">
        <f>'Input Data Shift A'!V90*IF('Input Data Shift A'!V$140&gt;0,'Input Data Shift A'!V$140,'Shift A Calculation'!$D221)/3600</f>
        <v>0</v>
      </c>
      <c r="X221" s="10">
        <f>'Input Data Shift A'!W90*IF('Input Data Shift A'!W$140&gt;0,'Input Data Shift A'!W$140,'Shift A Calculation'!$D221)/3600</f>
        <v>0</v>
      </c>
      <c r="Y221" s="10">
        <f>'Input Data Shift A'!X90*IF('Input Data Shift A'!X$140&gt;0,'Input Data Shift A'!X$140,'Shift A Calculation'!$D221)/3600</f>
        <v>0</v>
      </c>
      <c r="Z221" s="10">
        <f>'Input Data Shift A'!Y90*IF('Input Data Shift A'!Y$140&gt;0,'Input Data Shift A'!Y$140,'Shift A Calculation'!$D221)/3600</f>
        <v>0</v>
      </c>
      <c r="AA221" s="10">
        <f>'Input Data Shift A'!Z90*IF('Input Data Shift A'!Z$140&gt;0,'Input Data Shift A'!Z$140,'Shift A Calculation'!$D221)/3600</f>
        <v>0</v>
      </c>
      <c r="AB221" s="10">
        <f>'Input Data Shift A'!AA90*IF('Input Data Shift A'!AA$140&gt;0,'Input Data Shift A'!AA$140,'Shift A Calculation'!$D221)/3600</f>
        <v>0</v>
      </c>
      <c r="AC221" s="10">
        <f>'Input Data Shift A'!AB90*IF('Input Data Shift A'!AB$140&gt;0,'Input Data Shift A'!AB$140,'Shift A Calculation'!$D221)/3600</f>
        <v>0</v>
      </c>
      <c r="AD221" s="10">
        <f>'Input Data Shift A'!AC90*IF('Input Data Shift A'!AC$140&gt;0,'Input Data Shift A'!AC$140,'Shift A Calculation'!$D221)/3600</f>
        <v>0</v>
      </c>
      <c r="AE221" s="10">
        <f>'Input Data Shift A'!AD90*IF('Input Data Shift A'!AD$140&gt;0,'Input Data Shift A'!AD$140,'Shift A Calculation'!$D221)/3600</f>
        <v>0</v>
      </c>
      <c r="AF221" s="10">
        <f>'Input Data Shift A'!AE90*IF('Input Data Shift A'!AE$140&gt;0,'Input Data Shift A'!AE$140,'Shift A Calculation'!$D221)/3600</f>
        <v>0</v>
      </c>
      <c r="AG221" s="10">
        <f>'Input Data Shift A'!AF90*IF('Input Data Shift A'!AF$140&gt;0,'Input Data Shift A'!AF$140,'Shift A Calculation'!$D221)/3600</f>
        <v>0</v>
      </c>
      <c r="AH221" s="10">
        <f>'Input Data Shift A'!AG90*IF('Input Data Shift A'!AG$140&gt;0,'Input Data Shift A'!AG$140,'Shift A Calculation'!$D221)/3600</f>
        <v>0</v>
      </c>
      <c r="AI221" s="10">
        <f>'Input Data Shift A'!AH90*IF('Input Data Shift A'!AH$140&gt;0,'Input Data Shift A'!AH$140,'Shift A Calculation'!$D221)/3600</f>
        <v>0</v>
      </c>
      <c r="AJ221" s="10">
        <f t="shared" si="11"/>
        <v>0</v>
      </c>
    </row>
    <row r="222" spans="2:36">
      <c r="B222" s="8">
        <v>85</v>
      </c>
      <c r="C222" s="9" t="str">
        <f t="shared" si="10"/>
        <v>AE262100-7850</v>
      </c>
      <c r="D222" s="8">
        <f>+Kousu!F95</f>
        <v>2.7</v>
      </c>
      <c r="E222" s="10">
        <f>'Input Data Shift A'!D91*IF('Input Data Shift A'!D$140&gt;0,'Input Data Shift A'!D$140,'Shift A Calculation'!$D222)/3600</f>
        <v>0</v>
      </c>
      <c r="F222" s="10">
        <f>'Input Data Shift A'!E91*IF('Input Data Shift A'!E$140&gt;0,'Input Data Shift A'!E$140,'Shift A Calculation'!$D222)/3600</f>
        <v>0</v>
      </c>
      <c r="G222" s="10">
        <f>'Input Data Shift A'!F91*IF('Input Data Shift A'!F$140&gt;0,'Input Data Shift A'!F$140,'Shift A Calculation'!$D222)/3600</f>
        <v>0</v>
      </c>
      <c r="H222" s="10">
        <f>'Input Data Shift A'!G91*IF('Input Data Shift A'!G$140&gt;0,'Input Data Shift A'!G$140,'Shift A Calculation'!$D222)/3600</f>
        <v>0</v>
      </c>
      <c r="I222" s="10">
        <f>'Input Data Shift A'!H91*IF('Input Data Shift A'!H$140&gt;0,'Input Data Shift A'!H$140,'Shift A Calculation'!$D222)/3600</f>
        <v>0</v>
      </c>
      <c r="J222" s="10">
        <f>'Input Data Shift A'!I91*IF('Input Data Shift A'!I$140&gt;0,'Input Data Shift A'!I$140,'Shift A Calculation'!$D222)/3600</f>
        <v>0</v>
      </c>
      <c r="K222" s="10">
        <f>'Input Data Shift A'!J91*IF('Input Data Shift A'!J$140&gt;0,'Input Data Shift A'!J$140,'Shift A Calculation'!$D222)/3600</f>
        <v>0</v>
      </c>
      <c r="L222" s="10">
        <f>'Input Data Shift A'!K91*IF('Input Data Shift A'!K$140&gt;0,'Input Data Shift A'!K$140,'Shift A Calculation'!$D222)/3600</f>
        <v>0</v>
      </c>
      <c r="M222" s="10">
        <f>'Input Data Shift A'!L91*IF('Input Data Shift A'!L$140&gt;0,'Input Data Shift A'!L$140,'Shift A Calculation'!$D222)/3600</f>
        <v>0</v>
      </c>
      <c r="N222" s="10">
        <f>'Input Data Shift A'!M91*IF('Input Data Shift A'!M$140&gt;0,'Input Data Shift A'!M$140,'Shift A Calculation'!$D222)/3600</f>
        <v>0</v>
      </c>
      <c r="O222" s="10">
        <f>'Input Data Shift A'!N91*IF('Input Data Shift A'!N$140&gt;0,'Input Data Shift A'!N$140,'Shift A Calculation'!$D222)/3600</f>
        <v>0</v>
      </c>
      <c r="P222" s="10">
        <f>'Input Data Shift A'!O91*IF('Input Data Shift A'!O$140&gt;0,'Input Data Shift A'!O$140,'Shift A Calculation'!$D222)/3600</f>
        <v>0</v>
      </c>
      <c r="Q222" s="10">
        <f>'Input Data Shift A'!P91*IF('Input Data Shift A'!P$140&gt;0,'Input Data Shift A'!P$140,'Shift A Calculation'!$D222)/3600</f>
        <v>0</v>
      </c>
      <c r="R222" s="10">
        <f>'Input Data Shift A'!Q91*IF('Input Data Shift A'!Q$140&gt;0,'Input Data Shift A'!Q$140,'Shift A Calculation'!$D222)/3600</f>
        <v>0</v>
      </c>
      <c r="S222" s="10">
        <f>'Input Data Shift A'!R91*IF('Input Data Shift A'!R$140&gt;0,'Input Data Shift A'!R$140,'Shift A Calculation'!$D222)/3600</f>
        <v>0</v>
      </c>
      <c r="T222" s="10">
        <f>'Input Data Shift A'!S91*IF('Input Data Shift A'!S$140&gt;0,'Input Data Shift A'!S$140,'Shift A Calculation'!$D222)/3600</f>
        <v>0</v>
      </c>
      <c r="U222" s="10">
        <f>'Input Data Shift A'!T91*IF('Input Data Shift A'!T$140&gt;0,'Input Data Shift A'!T$140,'Shift A Calculation'!$D222)/3600</f>
        <v>0</v>
      </c>
      <c r="V222" s="10">
        <f>'Input Data Shift A'!U91*IF('Input Data Shift A'!U$140&gt;0,'Input Data Shift A'!U$140,'Shift A Calculation'!$D222)/3600</f>
        <v>0</v>
      </c>
      <c r="W222" s="10">
        <f>'Input Data Shift A'!V91*IF('Input Data Shift A'!V$140&gt;0,'Input Data Shift A'!V$140,'Shift A Calculation'!$D222)/3600</f>
        <v>0</v>
      </c>
      <c r="X222" s="10">
        <f>'Input Data Shift A'!W91*IF('Input Data Shift A'!W$140&gt;0,'Input Data Shift A'!W$140,'Shift A Calculation'!$D222)/3600</f>
        <v>0</v>
      </c>
      <c r="Y222" s="10">
        <f>'Input Data Shift A'!X91*IF('Input Data Shift A'!X$140&gt;0,'Input Data Shift A'!X$140,'Shift A Calculation'!$D222)/3600</f>
        <v>0</v>
      </c>
      <c r="Z222" s="10">
        <f>'Input Data Shift A'!Y91*IF('Input Data Shift A'!Y$140&gt;0,'Input Data Shift A'!Y$140,'Shift A Calculation'!$D222)/3600</f>
        <v>0</v>
      </c>
      <c r="AA222" s="10">
        <f>'Input Data Shift A'!Z91*IF('Input Data Shift A'!Z$140&gt;0,'Input Data Shift A'!Z$140,'Shift A Calculation'!$D222)/3600</f>
        <v>0</v>
      </c>
      <c r="AB222" s="10">
        <f>'Input Data Shift A'!AA91*IF('Input Data Shift A'!AA$140&gt;0,'Input Data Shift A'!AA$140,'Shift A Calculation'!$D222)/3600</f>
        <v>0</v>
      </c>
      <c r="AC222" s="10">
        <f>'Input Data Shift A'!AB91*IF('Input Data Shift A'!AB$140&gt;0,'Input Data Shift A'!AB$140,'Shift A Calculation'!$D222)/3600</f>
        <v>0</v>
      </c>
      <c r="AD222" s="10">
        <f>'Input Data Shift A'!AC91*IF('Input Data Shift A'!AC$140&gt;0,'Input Data Shift A'!AC$140,'Shift A Calculation'!$D222)/3600</f>
        <v>0</v>
      </c>
      <c r="AE222" s="10">
        <f>'Input Data Shift A'!AD91*IF('Input Data Shift A'!AD$140&gt;0,'Input Data Shift A'!AD$140,'Shift A Calculation'!$D222)/3600</f>
        <v>0</v>
      </c>
      <c r="AF222" s="10">
        <f>'Input Data Shift A'!AE91*IF('Input Data Shift A'!AE$140&gt;0,'Input Data Shift A'!AE$140,'Shift A Calculation'!$D222)/3600</f>
        <v>0</v>
      </c>
      <c r="AG222" s="10">
        <f>'Input Data Shift A'!AF91*IF('Input Data Shift A'!AF$140&gt;0,'Input Data Shift A'!AF$140,'Shift A Calculation'!$D222)/3600</f>
        <v>0</v>
      </c>
      <c r="AH222" s="10">
        <f>'Input Data Shift A'!AG91*IF('Input Data Shift A'!AG$140&gt;0,'Input Data Shift A'!AG$140,'Shift A Calculation'!$D222)/3600</f>
        <v>0</v>
      </c>
      <c r="AI222" s="10">
        <f>'Input Data Shift A'!AH91*IF('Input Data Shift A'!AH$140&gt;0,'Input Data Shift A'!AH$140,'Shift A Calculation'!$D222)/3600</f>
        <v>0</v>
      </c>
      <c r="AJ222" s="10">
        <f t="shared" si="11"/>
        <v>0</v>
      </c>
    </row>
    <row r="223" spans="2:36">
      <c r="B223" s="8">
        <v>86</v>
      </c>
      <c r="C223" s="9" t="str">
        <f t="shared" si="10"/>
        <v>AE262100-7860</v>
      </c>
      <c r="D223" s="8">
        <f>+Kousu!F96</f>
        <v>2.7</v>
      </c>
      <c r="E223" s="10">
        <f>'Input Data Shift A'!D92*IF('Input Data Shift A'!D$140&gt;0,'Input Data Shift A'!D$140,'Shift A Calculation'!$D223)/3600</f>
        <v>0</v>
      </c>
      <c r="F223" s="10">
        <f>'Input Data Shift A'!E92*IF('Input Data Shift A'!E$140&gt;0,'Input Data Shift A'!E$140,'Shift A Calculation'!$D223)/3600</f>
        <v>0</v>
      </c>
      <c r="G223" s="10">
        <f>'Input Data Shift A'!F92*IF('Input Data Shift A'!F$140&gt;0,'Input Data Shift A'!F$140,'Shift A Calculation'!$D223)/3600</f>
        <v>0</v>
      </c>
      <c r="H223" s="10">
        <f>'Input Data Shift A'!G92*IF('Input Data Shift A'!G$140&gt;0,'Input Data Shift A'!G$140,'Shift A Calculation'!$D223)/3600</f>
        <v>0</v>
      </c>
      <c r="I223" s="10">
        <f>'Input Data Shift A'!H92*IF('Input Data Shift A'!H$140&gt;0,'Input Data Shift A'!H$140,'Shift A Calculation'!$D223)/3600</f>
        <v>0</v>
      </c>
      <c r="J223" s="10">
        <f>'Input Data Shift A'!I92*IF('Input Data Shift A'!I$140&gt;0,'Input Data Shift A'!I$140,'Shift A Calculation'!$D223)/3600</f>
        <v>0</v>
      </c>
      <c r="K223" s="10">
        <f>'Input Data Shift A'!J92*IF('Input Data Shift A'!J$140&gt;0,'Input Data Shift A'!J$140,'Shift A Calculation'!$D223)/3600</f>
        <v>0</v>
      </c>
      <c r="L223" s="10">
        <f>'Input Data Shift A'!K92*IF('Input Data Shift A'!K$140&gt;0,'Input Data Shift A'!K$140,'Shift A Calculation'!$D223)/3600</f>
        <v>0</v>
      </c>
      <c r="M223" s="10">
        <f>'Input Data Shift A'!L92*IF('Input Data Shift A'!L$140&gt;0,'Input Data Shift A'!L$140,'Shift A Calculation'!$D223)/3600</f>
        <v>0</v>
      </c>
      <c r="N223" s="10">
        <f>'Input Data Shift A'!M92*IF('Input Data Shift A'!M$140&gt;0,'Input Data Shift A'!M$140,'Shift A Calculation'!$D223)/3600</f>
        <v>0</v>
      </c>
      <c r="O223" s="10">
        <f>'Input Data Shift A'!N92*IF('Input Data Shift A'!N$140&gt;0,'Input Data Shift A'!N$140,'Shift A Calculation'!$D223)/3600</f>
        <v>0</v>
      </c>
      <c r="P223" s="10">
        <f>'Input Data Shift A'!O92*IF('Input Data Shift A'!O$140&gt;0,'Input Data Shift A'!O$140,'Shift A Calculation'!$D223)/3600</f>
        <v>0</v>
      </c>
      <c r="Q223" s="10">
        <f>'Input Data Shift A'!P92*IF('Input Data Shift A'!P$140&gt;0,'Input Data Shift A'!P$140,'Shift A Calculation'!$D223)/3600</f>
        <v>0</v>
      </c>
      <c r="R223" s="10">
        <f>'Input Data Shift A'!Q92*IF('Input Data Shift A'!Q$140&gt;0,'Input Data Shift A'!Q$140,'Shift A Calculation'!$D223)/3600</f>
        <v>0</v>
      </c>
      <c r="S223" s="10">
        <f>'Input Data Shift A'!R92*IF('Input Data Shift A'!R$140&gt;0,'Input Data Shift A'!R$140,'Shift A Calculation'!$D223)/3600</f>
        <v>0</v>
      </c>
      <c r="T223" s="10">
        <f>'Input Data Shift A'!S92*IF('Input Data Shift A'!S$140&gt;0,'Input Data Shift A'!S$140,'Shift A Calculation'!$D223)/3600</f>
        <v>0</v>
      </c>
      <c r="U223" s="10">
        <f>'Input Data Shift A'!T92*IF('Input Data Shift A'!T$140&gt;0,'Input Data Shift A'!T$140,'Shift A Calculation'!$D223)/3600</f>
        <v>0</v>
      </c>
      <c r="V223" s="10">
        <f>'Input Data Shift A'!U92*IF('Input Data Shift A'!U$140&gt;0,'Input Data Shift A'!U$140,'Shift A Calculation'!$D223)/3600</f>
        <v>0</v>
      </c>
      <c r="W223" s="10">
        <f>'Input Data Shift A'!V92*IF('Input Data Shift A'!V$140&gt;0,'Input Data Shift A'!V$140,'Shift A Calculation'!$D223)/3600</f>
        <v>0</v>
      </c>
      <c r="X223" s="10">
        <f>'Input Data Shift A'!W92*IF('Input Data Shift A'!W$140&gt;0,'Input Data Shift A'!W$140,'Shift A Calculation'!$D223)/3600</f>
        <v>0</v>
      </c>
      <c r="Y223" s="10">
        <f>'Input Data Shift A'!X92*IF('Input Data Shift A'!X$140&gt;0,'Input Data Shift A'!X$140,'Shift A Calculation'!$D223)/3600</f>
        <v>0</v>
      </c>
      <c r="Z223" s="10">
        <f>'Input Data Shift A'!Y92*IF('Input Data Shift A'!Y$140&gt;0,'Input Data Shift A'!Y$140,'Shift A Calculation'!$D223)/3600</f>
        <v>0</v>
      </c>
      <c r="AA223" s="10">
        <f>'Input Data Shift A'!Z92*IF('Input Data Shift A'!Z$140&gt;0,'Input Data Shift A'!Z$140,'Shift A Calculation'!$D223)/3600</f>
        <v>0</v>
      </c>
      <c r="AB223" s="10">
        <f>'Input Data Shift A'!AA92*IF('Input Data Shift A'!AA$140&gt;0,'Input Data Shift A'!AA$140,'Shift A Calculation'!$D223)/3600</f>
        <v>0</v>
      </c>
      <c r="AC223" s="10">
        <f>'Input Data Shift A'!AB92*IF('Input Data Shift A'!AB$140&gt;0,'Input Data Shift A'!AB$140,'Shift A Calculation'!$D223)/3600</f>
        <v>0</v>
      </c>
      <c r="AD223" s="10">
        <f>'Input Data Shift A'!AC92*IF('Input Data Shift A'!AC$140&gt;0,'Input Data Shift A'!AC$140,'Shift A Calculation'!$D223)/3600</f>
        <v>0</v>
      </c>
      <c r="AE223" s="10">
        <f>'Input Data Shift A'!AD92*IF('Input Data Shift A'!AD$140&gt;0,'Input Data Shift A'!AD$140,'Shift A Calculation'!$D223)/3600</f>
        <v>0</v>
      </c>
      <c r="AF223" s="10">
        <f>'Input Data Shift A'!AE92*IF('Input Data Shift A'!AE$140&gt;0,'Input Data Shift A'!AE$140,'Shift A Calculation'!$D223)/3600</f>
        <v>0</v>
      </c>
      <c r="AG223" s="10">
        <f>'Input Data Shift A'!AF92*IF('Input Data Shift A'!AF$140&gt;0,'Input Data Shift A'!AF$140,'Shift A Calculation'!$D223)/3600</f>
        <v>0</v>
      </c>
      <c r="AH223" s="10">
        <f>'Input Data Shift A'!AG92*IF('Input Data Shift A'!AG$140&gt;0,'Input Data Shift A'!AG$140,'Shift A Calculation'!$D223)/3600</f>
        <v>0</v>
      </c>
      <c r="AI223" s="10">
        <f>'Input Data Shift A'!AH92*IF('Input Data Shift A'!AH$140&gt;0,'Input Data Shift A'!AH$140,'Shift A Calculation'!$D223)/3600</f>
        <v>0</v>
      </c>
      <c r="AJ223" s="10">
        <f t="shared" si="11"/>
        <v>0</v>
      </c>
    </row>
    <row r="224" spans="2:36">
      <c r="B224" s="8">
        <v>87</v>
      </c>
      <c r="C224" s="9" t="str">
        <f t="shared" si="10"/>
        <v>AE262100-78606G</v>
      </c>
      <c r="D224" s="8">
        <f>+Kousu!F97</f>
        <v>2.7</v>
      </c>
      <c r="E224" s="10">
        <f>'Input Data Shift A'!D93*IF('Input Data Shift A'!D$140&gt;0,'Input Data Shift A'!D$140,'Shift A Calculation'!$D224)/3600</f>
        <v>0</v>
      </c>
      <c r="F224" s="10">
        <f>'Input Data Shift A'!E93*IF('Input Data Shift A'!E$140&gt;0,'Input Data Shift A'!E$140,'Shift A Calculation'!$D224)/3600</f>
        <v>0</v>
      </c>
      <c r="G224" s="10">
        <f>'Input Data Shift A'!F93*IF('Input Data Shift A'!F$140&gt;0,'Input Data Shift A'!F$140,'Shift A Calculation'!$D224)/3600</f>
        <v>0</v>
      </c>
      <c r="H224" s="10">
        <f>'Input Data Shift A'!G93*IF('Input Data Shift A'!G$140&gt;0,'Input Data Shift A'!G$140,'Shift A Calculation'!$D224)/3600</f>
        <v>0</v>
      </c>
      <c r="I224" s="10">
        <f>'Input Data Shift A'!H93*IF('Input Data Shift A'!H$140&gt;0,'Input Data Shift A'!H$140,'Shift A Calculation'!$D224)/3600</f>
        <v>0</v>
      </c>
      <c r="J224" s="10">
        <f>'Input Data Shift A'!I93*IF('Input Data Shift A'!I$140&gt;0,'Input Data Shift A'!I$140,'Shift A Calculation'!$D224)/3600</f>
        <v>0</v>
      </c>
      <c r="K224" s="10">
        <f>'Input Data Shift A'!J93*IF('Input Data Shift A'!J$140&gt;0,'Input Data Shift A'!J$140,'Shift A Calculation'!$D224)/3600</f>
        <v>0</v>
      </c>
      <c r="L224" s="10">
        <f>'Input Data Shift A'!K93*IF('Input Data Shift A'!K$140&gt;0,'Input Data Shift A'!K$140,'Shift A Calculation'!$D224)/3600</f>
        <v>0</v>
      </c>
      <c r="M224" s="10">
        <f>'Input Data Shift A'!L93*IF('Input Data Shift A'!L$140&gt;0,'Input Data Shift A'!L$140,'Shift A Calculation'!$D224)/3600</f>
        <v>0</v>
      </c>
      <c r="N224" s="10">
        <f>'Input Data Shift A'!M93*IF('Input Data Shift A'!M$140&gt;0,'Input Data Shift A'!M$140,'Shift A Calculation'!$D224)/3600</f>
        <v>0</v>
      </c>
      <c r="O224" s="10">
        <f>'Input Data Shift A'!N93*IF('Input Data Shift A'!N$140&gt;0,'Input Data Shift A'!N$140,'Shift A Calculation'!$D224)/3600</f>
        <v>0</v>
      </c>
      <c r="P224" s="10">
        <f>'Input Data Shift A'!O93*IF('Input Data Shift A'!O$140&gt;0,'Input Data Shift A'!O$140,'Shift A Calculation'!$D224)/3600</f>
        <v>0</v>
      </c>
      <c r="Q224" s="10">
        <f>'Input Data Shift A'!P93*IF('Input Data Shift A'!P$140&gt;0,'Input Data Shift A'!P$140,'Shift A Calculation'!$D224)/3600</f>
        <v>0</v>
      </c>
      <c r="R224" s="10">
        <f>'Input Data Shift A'!Q93*IF('Input Data Shift A'!Q$140&gt;0,'Input Data Shift A'!Q$140,'Shift A Calculation'!$D224)/3600</f>
        <v>0</v>
      </c>
      <c r="S224" s="10">
        <f>'Input Data Shift A'!R93*IF('Input Data Shift A'!R$140&gt;0,'Input Data Shift A'!R$140,'Shift A Calculation'!$D224)/3600</f>
        <v>0</v>
      </c>
      <c r="T224" s="10">
        <f>'Input Data Shift A'!S93*IF('Input Data Shift A'!S$140&gt;0,'Input Data Shift A'!S$140,'Shift A Calculation'!$D224)/3600</f>
        <v>0</v>
      </c>
      <c r="U224" s="10">
        <f>'Input Data Shift A'!T93*IF('Input Data Shift A'!T$140&gt;0,'Input Data Shift A'!T$140,'Shift A Calculation'!$D224)/3600</f>
        <v>0</v>
      </c>
      <c r="V224" s="10">
        <f>'Input Data Shift A'!U93*IF('Input Data Shift A'!U$140&gt;0,'Input Data Shift A'!U$140,'Shift A Calculation'!$D224)/3600</f>
        <v>0</v>
      </c>
      <c r="W224" s="10">
        <f>'Input Data Shift A'!V93*IF('Input Data Shift A'!V$140&gt;0,'Input Data Shift A'!V$140,'Shift A Calculation'!$D224)/3600</f>
        <v>0</v>
      </c>
      <c r="X224" s="10">
        <f>'Input Data Shift A'!W93*IF('Input Data Shift A'!W$140&gt;0,'Input Data Shift A'!W$140,'Shift A Calculation'!$D224)/3600</f>
        <v>0</v>
      </c>
      <c r="Y224" s="10">
        <f>'Input Data Shift A'!X93*IF('Input Data Shift A'!X$140&gt;0,'Input Data Shift A'!X$140,'Shift A Calculation'!$D224)/3600</f>
        <v>0</v>
      </c>
      <c r="Z224" s="10">
        <f>'Input Data Shift A'!Y93*IF('Input Data Shift A'!Y$140&gt;0,'Input Data Shift A'!Y$140,'Shift A Calculation'!$D224)/3600</f>
        <v>0</v>
      </c>
      <c r="AA224" s="10">
        <f>'Input Data Shift A'!Z93*IF('Input Data Shift A'!Z$140&gt;0,'Input Data Shift A'!Z$140,'Shift A Calculation'!$D224)/3600</f>
        <v>0</v>
      </c>
      <c r="AB224" s="10">
        <f>'Input Data Shift A'!AA93*IF('Input Data Shift A'!AA$140&gt;0,'Input Data Shift A'!AA$140,'Shift A Calculation'!$D224)/3600</f>
        <v>0</v>
      </c>
      <c r="AC224" s="10">
        <f>'Input Data Shift A'!AB93*IF('Input Data Shift A'!AB$140&gt;0,'Input Data Shift A'!AB$140,'Shift A Calculation'!$D224)/3600</f>
        <v>0</v>
      </c>
      <c r="AD224" s="10">
        <f>'Input Data Shift A'!AC93*IF('Input Data Shift A'!AC$140&gt;0,'Input Data Shift A'!AC$140,'Shift A Calculation'!$D224)/3600</f>
        <v>0</v>
      </c>
      <c r="AE224" s="10">
        <f>'Input Data Shift A'!AD93*IF('Input Data Shift A'!AD$140&gt;0,'Input Data Shift A'!AD$140,'Shift A Calculation'!$D224)/3600</f>
        <v>0</v>
      </c>
      <c r="AF224" s="10">
        <f>'Input Data Shift A'!AE93*IF('Input Data Shift A'!AE$140&gt;0,'Input Data Shift A'!AE$140,'Shift A Calculation'!$D224)/3600</f>
        <v>0</v>
      </c>
      <c r="AG224" s="10">
        <f>'Input Data Shift A'!AF93*IF('Input Data Shift A'!AF$140&gt;0,'Input Data Shift A'!AF$140,'Shift A Calculation'!$D224)/3600</f>
        <v>0</v>
      </c>
      <c r="AH224" s="10">
        <f>'Input Data Shift A'!AG93*IF('Input Data Shift A'!AG$140&gt;0,'Input Data Shift A'!AG$140,'Shift A Calculation'!$D224)/3600</f>
        <v>0</v>
      </c>
      <c r="AI224" s="10">
        <f>'Input Data Shift A'!AH93*IF('Input Data Shift A'!AH$140&gt;0,'Input Data Shift A'!AH$140,'Shift A Calculation'!$D224)/3600</f>
        <v>0</v>
      </c>
      <c r="AJ224" s="10">
        <f t="shared" si="11"/>
        <v>0</v>
      </c>
    </row>
    <row r="225" spans="2:36">
      <c r="B225" s="8">
        <v>88</v>
      </c>
      <c r="C225" s="9" t="str">
        <f t="shared" si="10"/>
        <v>AE262100-7870</v>
      </c>
      <c r="D225" s="8">
        <f>+Kousu!F98</f>
        <v>2.7</v>
      </c>
      <c r="E225" s="10">
        <f>'Input Data Shift A'!D94*IF('Input Data Shift A'!D$140&gt;0,'Input Data Shift A'!D$140,'Shift A Calculation'!$D225)/3600</f>
        <v>0</v>
      </c>
      <c r="F225" s="10">
        <f>'Input Data Shift A'!E94*IF('Input Data Shift A'!E$140&gt;0,'Input Data Shift A'!E$140,'Shift A Calculation'!$D225)/3600</f>
        <v>0</v>
      </c>
      <c r="G225" s="10">
        <f>'Input Data Shift A'!F94*IF('Input Data Shift A'!F$140&gt;0,'Input Data Shift A'!F$140,'Shift A Calculation'!$D225)/3600</f>
        <v>0</v>
      </c>
      <c r="H225" s="10">
        <f>'Input Data Shift A'!G94*IF('Input Data Shift A'!G$140&gt;0,'Input Data Shift A'!G$140,'Shift A Calculation'!$D225)/3600</f>
        <v>0</v>
      </c>
      <c r="I225" s="10">
        <f>'Input Data Shift A'!H94*IF('Input Data Shift A'!H$140&gt;0,'Input Data Shift A'!H$140,'Shift A Calculation'!$D225)/3600</f>
        <v>0</v>
      </c>
      <c r="J225" s="10">
        <f>'Input Data Shift A'!I94*IF('Input Data Shift A'!I$140&gt;0,'Input Data Shift A'!I$140,'Shift A Calculation'!$D225)/3600</f>
        <v>0</v>
      </c>
      <c r="K225" s="10">
        <f>'Input Data Shift A'!J94*IF('Input Data Shift A'!J$140&gt;0,'Input Data Shift A'!J$140,'Shift A Calculation'!$D225)/3600</f>
        <v>0</v>
      </c>
      <c r="L225" s="10">
        <f>'Input Data Shift A'!K94*IF('Input Data Shift A'!K$140&gt;0,'Input Data Shift A'!K$140,'Shift A Calculation'!$D225)/3600</f>
        <v>0</v>
      </c>
      <c r="M225" s="10">
        <f>'Input Data Shift A'!L94*IF('Input Data Shift A'!L$140&gt;0,'Input Data Shift A'!L$140,'Shift A Calculation'!$D225)/3600</f>
        <v>0</v>
      </c>
      <c r="N225" s="10">
        <f>'Input Data Shift A'!M94*IF('Input Data Shift A'!M$140&gt;0,'Input Data Shift A'!M$140,'Shift A Calculation'!$D225)/3600</f>
        <v>0</v>
      </c>
      <c r="O225" s="10">
        <f>'Input Data Shift A'!N94*IF('Input Data Shift A'!N$140&gt;0,'Input Data Shift A'!N$140,'Shift A Calculation'!$D225)/3600</f>
        <v>0</v>
      </c>
      <c r="P225" s="10">
        <f>'Input Data Shift A'!O94*IF('Input Data Shift A'!O$140&gt;0,'Input Data Shift A'!O$140,'Shift A Calculation'!$D225)/3600</f>
        <v>0</v>
      </c>
      <c r="Q225" s="10">
        <f>'Input Data Shift A'!P94*IF('Input Data Shift A'!P$140&gt;0,'Input Data Shift A'!P$140,'Shift A Calculation'!$D225)/3600</f>
        <v>0</v>
      </c>
      <c r="R225" s="10">
        <f>'Input Data Shift A'!Q94*IF('Input Data Shift A'!Q$140&gt;0,'Input Data Shift A'!Q$140,'Shift A Calculation'!$D225)/3600</f>
        <v>0</v>
      </c>
      <c r="S225" s="10">
        <f>'Input Data Shift A'!R94*IF('Input Data Shift A'!R$140&gt;0,'Input Data Shift A'!R$140,'Shift A Calculation'!$D225)/3600</f>
        <v>0</v>
      </c>
      <c r="T225" s="10">
        <f>'Input Data Shift A'!S94*IF('Input Data Shift A'!S$140&gt;0,'Input Data Shift A'!S$140,'Shift A Calculation'!$D225)/3600</f>
        <v>0</v>
      </c>
      <c r="U225" s="10">
        <f>'Input Data Shift A'!T94*IF('Input Data Shift A'!T$140&gt;0,'Input Data Shift A'!T$140,'Shift A Calculation'!$D225)/3600</f>
        <v>0</v>
      </c>
      <c r="V225" s="10">
        <f>'Input Data Shift A'!U94*IF('Input Data Shift A'!U$140&gt;0,'Input Data Shift A'!U$140,'Shift A Calculation'!$D225)/3600</f>
        <v>0</v>
      </c>
      <c r="W225" s="10">
        <f>'Input Data Shift A'!V94*IF('Input Data Shift A'!V$140&gt;0,'Input Data Shift A'!V$140,'Shift A Calculation'!$D225)/3600</f>
        <v>0</v>
      </c>
      <c r="X225" s="10">
        <f>'Input Data Shift A'!W94*IF('Input Data Shift A'!W$140&gt;0,'Input Data Shift A'!W$140,'Shift A Calculation'!$D225)/3600</f>
        <v>0</v>
      </c>
      <c r="Y225" s="10">
        <f>'Input Data Shift A'!X94*IF('Input Data Shift A'!X$140&gt;0,'Input Data Shift A'!X$140,'Shift A Calculation'!$D225)/3600</f>
        <v>0</v>
      </c>
      <c r="Z225" s="10">
        <f>'Input Data Shift A'!Y94*IF('Input Data Shift A'!Y$140&gt;0,'Input Data Shift A'!Y$140,'Shift A Calculation'!$D225)/3600</f>
        <v>0</v>
      </c>
      <c r="AA225" s="10">
        <f>'Input Data Shift A'!Z94*IF('Input Data Shift A'!Z$140&gt;0,'Input Data Shift A'!Z$140,'Shift A Calculation'!$D225)/3600</f>
        <v>0</v>
      </c>
      <c r="AB225" s="10">
        <f>'Input Data Shift A'!AA94*IF('Input Data Shift A'!AA$140&gt;0,'Input Data Shift A'!AA$140,'Shift A Calculation'!$D225)/3600</f>
        <v>0</v>
      </c>
      <c r="AC225" s="10">
        <f>'Input Data Shift A'!AB94*IF('Input Data Shift A'!AB$140&gt;0,'Input Data Shift A'!AB$140,'Shift A Calculation'!$D225)/3600</f>
        <v>0</v>
      </c>
      <c r="AD225" s="10">
        <f>'Input Data Shift A'!AC94*IF('Input Data Shift A'!AC$140&gt;0,'Input Data Shift A'!AC$140,'Shift A Calculation'!$D225)/3600</f>
        <v>0</v>
      </c>
      <c r="AE225" s="10">
        <f>'Input Data Shift A'!AD94*IF('Input Data Shift A'!AD$140&gt;0,'Input Data Shift A'!AD$140,'Shift A Calculation'!$D225)/3600</f>
        <v>0</v>
      </c>
      <c r="AF225" s="10">
        <f>'Input Data Shift A'!AE94*IF('Input Data Shift A'!AE$140&gt;0,'Input Data Shift A'!AE$140,'Shift A Calculation'!$D225)/3600</f>
        <v>0</v>
      </c>
      <c r="AG225" s="10">
        <f>'Input Data Shift A'!AF94*IF('Input Data Shift A'!AF$140&gt;0,'Input Data Shift A'!AF$140,'Shift A Calculation'!$D225)/3600</f>
        <v>0</v>
      </c>
      <c r="AH225" s="10">
        <f>'Input Data Shift A'!AG94*IF('Input Data Shift A'!AG$140&gt;0,'Input Data Shift A'!AG$140,'Shift A Calculation'!$D225)/3600</f>
        <v>0</v>
      </c>
      <c r="AI225" s="10">
        <f>'Input Data Shift A'!AH94*IF('Input Data Shift A'!AH$140&gt;0,'Input Data Shift A'!AH$140,'Shift A Calculation'!$D225)/3600</f>
        <v>0</v>
      </c>
      <c r="AJ225" s="10">
        <f t="shared" si="11"/>
        <v>0</v>
      </c>
    </row>
    <row r="226" spans="2:36">
      <c r="B226" s="8">
        <v>89</v>
      </c>
      <c r="C226" s="9" t="str">
        <f t="shared" si="10"/>
        <v>AE262100-78706G</v>
      </c>
      <c r="D226" s="8">
        <f>+Kousu!F99</f>
        <v>2.7</v>
      </c>
      <c r="E226" s="10">
        <f>'Input Data Shift A'!D95*IF('Input Data Shift A'!D$140&gt;0,'Input Data Shift A'!D$140,'Shift A Calculation'!$D226)/3600</f>
        <v>0</v>
      </c>
      <c r="F226" s="10">
        <f>'Input Data Shift A'!E95*IF('Input Data Shift A'!E$140&gt;0,'Input Data Shift A'!E$140,'Shift A Calculation'!$D226)/3600</f>
        <v>0</v>
      </c>
      <c r="G226" s="10">
        <f>'Input Data Shift A'!F95*IF('Input Data Shift A'!F$140&gt;0,'Input Data Shift A'!F$140,'Shift A Calculation'!$D226)/3600</f>
        <v>0</v>
      </c>
      <c r="H226" s="10">
        <f>'Input Data Shift A'!G95*IF('Input Data Shift A'!G$140&gt;0,'Input Data Shift A'!G$140,'Shift A Calculation'!$D226)/3600</f>
        <v>0</v>
      </c>
      <c r="I226" s="10">
        <f>'Input Data Shift A'!H95*IF('Input Data Shift A'!H$140&gt;0,'Input Data Shift A'!H$140,'Shift A Calculation'!$D226)/3600</f>
        <v>0</v>
      </c>
      <c r="J226" s="10">
        <f>'Input Data Shift A'!I95*IF('Input Data Shift A'!I$140&gt;0,'Input Data Shift A'!I$140,'Shift A Calculation'!$D226)/3600</f>
        <v>0</v>
      </c>
      <c r="K226" s="10">
        <f>'Input Data Shift A'!J95*IF('Input Data Shift A'!J$140&gt;0,'Input Data Shift A'!J$140,'Shift A Calculation'!$D226)/3600</f>
        <v>0</v>
      </c>
      <c r="L226" s="10">
        <f>'Input Data Shift A'!K95*IF('Input Data Shift A'!K$140&gt;0,'Input Data Shift A'!K$140,'Shift A Calculation'!$D226)/3600</f>
        <v>0</v>
      </c>
      <c r="M226" s="10">
        <f>'Input Data Shift A'!L95*IF('Input Data Shift A'!L$140&gt;0,'Input Data Shift A'!L$140,'Shift A Calculation'!$D226)/3600</f>
        <v>0</v>
      </c>
      <c r="N226" s="10">
        <f>'Input Data Shift A'!M95*IF('Input Data Shift A'!M$140&gt;0,'Input Data Shift A'!M$140,'Shift A Calculation'!$D226)/3600</f>
        <v>0</v>
      </c>
      <c r="O226" s="10">
        <f>'Input Data Shift A'!N95*IF('Input Data Shift A'!N$140&gt;0,'Input Data Shift A'!N$140,'Shift A Calculation'!$D226)/3600</f>
        <v>0</v>
      </c>
      <c r="P226" s="10">
        <f>'Input Data Shift A'!O95*IF('Input Data Shift A'!O$140&gt;0,'Input Data Shift A'!O$140,'Shift A Calculation'!$D226)/3600</f>
        <v>0</v>
      </c>
      <c r="Q226" s="10">
        <f>'Input Data Shift A'!P95*IF('Input Data Shift A'!P$140&gt;0,'Input Data Shift A'!P$140,'Shift A Calculation'!$D226)/3600</f>
        <v>0</v>
      </c>
      <c r="R226" s="10">
        <f>'Input Data Shift A'!Q95*IF('Input Data Shift A'!Q$140&gt;0,'Input Data Shift A'!Q$140,'Shift A Calculation'!$D226)/3600</f>
        <v>0</v>
      </c>
      <c r="S226" s="10">
        <f>'Input Data Shift A'!R95*IF('Input Data Shift A'!R$140&gt;0,'Input Data Shift A'!R$140,'Shift A Calculation'!$D226)/3600</f>
        <v>0</v>
      </c>
      <c r="T226" s="10">
        <f>'Input Data Shift A'!S95*IF('Input Data Shift A'!S$140&gt;0,'Input Data Shift A'!S$140,'Shift A Calculation'!$D226)/3600</f>
        <v>0</v>
      </c>
      <c r="U226" s="10">
        <f>'Input Data Shift A'!T95*IF('Input Data Shift A'!T$140&gt;0,'Input Data Shift A'!T$140,'Shift A Calculation'!$D226)/3600</f>
        <v>0</v>
      </c>
      <c r="V226" s="10">
        <f>'Input Data Shift A'!U95*IF('Input Data Shift A'!U$140&gt;0,'Input Data Shift A'!U$140,'Shift A Calculation'!$D226)/3600</f>
        <v>0</v>
      </c>
      <c r="W226" s="10">
        <f>'Input Data Shift A'!V95*IF('Input Data Shift A'!V$140&gt;0,'Input Data Shift A'!V$140,'Shift A Calculation'!$D226)/3600</f>
        <v>0</v>
      </c>
      <c r="X226" s="10">
        <f>'Input Data Shift A'!W95*IF('Input Data Shift A'!W$140&gt;0,'Input Data Shift A'!W$140,'Shift A Calculation'!$D226)/3600</f>
        <v>0</v>
      </c>
      <c r="Y226" s="10">
        <f>'Input Data Shift A'!X95*IF('Input Data Shift A'!X$140&gt;0,'Input Data Shift A'!X$140,'Shift A Calculation'!$D226)/3600</f>
        <v>0</v>
      </c>
      <c r="Z226" s="10">
        <f>'Input Data Shift A'!Y95*IF('Input Data Shift A'!Y$140&gt;0,'Input Data Shift A'!Y$140,'Shift A Calculation'!$D226)/3600</f>
        <v>0</v>
      </c>
      <c r="AA226" s="10">
        <f>'Input Data Shift A'!Z95*IF('Input Data Shift A'!Z$140&gt;0,'Input Data Shift A'!Z$140,'Shift A Calculation'!$D226)/3600</f>
        <v>0</v>
      </c>
      <c r="AB226" s="10">
        <f>'Input Data Shift A'!AA95*IF('Input Data Shift A'!AA$140&gt;0,'Input Data Shift A'!AA$140,'Shift A Calculation'!$D226)/3600</f>
        <v>0</v>
      </c>
      <c r="AC226" s="10">
        <f>'Input Data Shift A'!AB95*IF('Input Data Shift A'!AB$140&gt;0,'Input Data Shift A'!AB$140,'Shift A Calculation'!$D226)/3600</f>
        <v>0</v>
      </c>
      <c r="AD226" s="10">
        <f>'Input Data Shift A'!AC95*IF('Input Data Shift A'!AC$140&gt;0,'Input Data Shift A'!AC$140,'Shift A Calculation'!$D226)/3600</f>
        <v>0</v>
      </c>
      <c r="AE226" s="10">
        <f>'Input Data Shift A'!AD95*IF('Input Data Shift A'!AD$140&gt;0,'Input Data Shift A'!AD$140,'Shift A Calculation'!$D226)/3600</f>
        <v>0</v>
      </c>
      <c r="AF226" s="10">
        <f>'Input Data Shift A'!AE95*IF('Input Data Shift A'!AE$140&gt;0,'Input Data Shift A'!AE$140,'Shift A Calculation'!$D226)/3600</f>
        <v>0</v>
      </c>
      <c r="AG226" s="10">
        <f>'Input Data Shift A'!AF95*IF('Input Data Shift A'!AF$140&gt;0,'Input Data Shift A'!AF$140,'Shift A Calculation'!$D226)/3600</f>
        <v>0</v>
      </c>
      <c r="AH226" s="10">
        <f>'Input Data Shift A'!AG95*IF('Input Data Shift A'!AG$140&gt;0,'Input Data Shift A'!AG$140,'Shift A Calculation'!$D226)/3600</f>
        <v>0</v>
      </c>
      <c r="AI226" s="10">
        <f>'Input Data Shift A'!AH95*IF('Input Data Shift A'!AH$140&gt;0,'Input Data Shift A'!AH$140,'Shift A Calculation'!$D226)/3600</f>
        <v>0</v>
      </c>
      <c r="AJ226" s="10">
        <f t="shared" si="11"/>
        <v>0</v>
      </c>
    </row>
    <row r="227" spans="2:36">
      <c r="B227" s="8">
        <v>90</v>
      </c>
      <c r="C227" s="9" t="str">
        <f t="shared" si="10"/>
        <v>AE262100-7880</v>
      </c>
      <c r="D227" s="8">
        <f>+Kousu!F100</f>
        <v>2.7</v>
      </c>
      <c r="E227" s="10">
        <f>'Input Data Shift A'!D96*IF('Input Data Shift A'!D$140&gt;0,'Input Data Shift A'!D$140,'Shift A Calculation'!$D227)/3600</f>
        <v>0</v>
      </c>
      <c r="F227" s="10">
        <f>'Input Data Shift A'!E96*IF('Input Data Shift A'!E$140&gt;0,'Input Data Shift A'!E$140,'Shift A Calculation'!$D227)/3600</f>
        <v>0</v>
      </c>
      <c r="G227" s="10">
        <f>'Input Data Shift A'!F96*IF('Input Data Shift A'!F$140&gt;0,'Input Data Shift A'!F$140,'Shift A Calculation'!$D227)/3600</f>
        <v>0</v>
      </c>
      <c r="H227" s="10">
        <f>'Input Data Shift A'!G96*IF('Input Data Shift A'!G$140&gt;0,'Input Data Shift A'!G$140,'Shift A Calculation'!$D227)/3600</f>
        <v>0</v>
      </c>
      <c r="I227" s="10">
        <f>'Input Data Shift A'!H96*IF('Input Data Shift A'!H$140&gt;0,'Input Data Shift A'!H$140,'Shift A Calculation'!$D227)/3600</f>
        <v>0</v>
      </c>
      <c r="J227" s="10">
        <f>'Input Data Shift A'!I96*IF('Input Data Shift A'!I$140&gt;0,'Input Data Shift A'!I$140,'Shift A Calculation'!$D227)/3600</f>
        <v>0</v>
      </c>
      <c r="K227" s="10">
        <f>'Input Data Shift A'!J96*IF('Input Data Shift A'!J$140&gt;0,'Input Data Shift A'!J$140,'Shift A Calculation'!$D227)/3600</f>
        <v>0</v>
      </c>
      <c r="L227" s="10">
        <f>'Input Data Shift A'!K96*IF('Input Data Shift A'!K$140&gt;0,'Input Data Shift A'!K$140,'Shift A Calculation'!$D227)/3600</f>
        <v>0</v>
      </c>
      <c r="M227" s="10">
        <f>'Input Data Shift A'!L96*IF('Input Data Shift A'!L$140&gt;0,'Input Data Shift A'!L$140,'Shift A Calculation'!$D227)/3600</f>
        <v>0</v>
      </c>
      <c r="N227" s="10">
        <f>'Input Data Shift A'!M96*IF('Input Data Shift A'!M$140&gt;0,'Input Data Shift A'!M$140,'Shift A Calculation'!$D227)/3600</f>
        <v>0</v>
      </c>
      <c r="O227" s="10">
        <f>'Input Data Shift A'!N96*IF('Input Data Shift A'!N$140&gt;0,'Input Data Shift A'!N$140,'Shift A Calculation'!$D227)/3600</f>
        <v>0</v>
      </c>
      <c r="P227" s="10">
        <f>'Input Data Shift A'!O96*IF('Input Data Shift A'!O$140&gt;0,'Input Data Shift A'!O$140,'Shift A Calculation'!$D227)/3600</f>
        <v>0</v>
      </c>
      <c r="Q227" s="10">
        <f>'Input Data Shift A'!P96*IF('Input Data Shift A'!P$140&gt;0,'Input Data Shift A'!P$140,'Shift A Calculation'!$D227)/3600</f>
        <v>0</v>
      </c>
      <c r="R227" s="10">
        <f>'Input Data Shift A'!Q96*IF('Input Data Shift A'!Q$140&gt;0,'Input Data Shift A'!Q$140,'Shift A Calculation'!$D227)/3600</f>
        <v>0</v>
      </c>
      <c r="S227" s="10">
        <f>'Input Data Shift A'!R96*IF('Input Data Shift A'!R$140&gt;0,'Input Data Shift A'!R$140,'Shift A Calculation'!$D227)/3600</f>
        <v>0</v>
      </c>
      <c r="T227" s="10">
        <f>'Input Data Shift A'!S96*IF('Input Data Shift A'!S$140&gt;0,'Input Data Shift A'!S$140,'Shift A Calculation'!$D227)/3600</f>
        <v>0</v>
      </c>
      <c r="U227" s="10">
        <f>'Input Data Shift A'!T96*IF('Input Data Shift A'!T$140&gt;0,'Input Data Shift A'!T$140,'Shift A Calculation'!$D227)/3600</f>
        <v>0</v>
      </c>
      <c r="V227" s="10">
        <f>'Input Data Shift A'!U96*IF('Input Data Shift A'!U$140&gt;0,'Input Data Shift A'!U$140,'Shift A Calculation'!$D227)/3600</f>
        <v>0</v>
      </c>
      <c r="W227" s="10">
        <f>'Input Data Shift A'!V96*IF('Input Data Shift A'!V$140&gt;0,'Input Data Shift A'!V$140,'Shift A Calculation'!$D227)/3600</f>
        <v>0</v>
      </c>
      <c r="X227" s="10">
        <f>'Input Data Shift A'!W96*IF('Input Data Shift A'!W$140&gt;0,'Input Data Shift A'!W$140,'Shift A Calculation'!$D227)/3600</f>
        <v>0</v>
      </c>
      <c r="Y227" s="10">
        <f>'Input Data Shift A'!X96*IF('Input Data Shift A'!X$140&gt;0,'Input Data Shift A'!X$140,'Shift A Calculation'!$D227)/3600</f>
        <v>0</v>
      </c>
      <c r="Z227" s="10">
        <f>'Input Data Shift A'!Y96*IF('Input Data Shift A'!Y$140&gt;0,'Input Data Shift A'!Y$140,'Shift A Calculation'!$D227)/3600</f>
        <v>0</v>
      </c>
      <c r="AA227" s="10">
        <f>'Input Data Shift A'!Z96*IF('Input Data Shift A'!Z$140&gt;0,'Input Data Shift A'!Z$140,'Shift A Calculation'!$D227)/3600</f>
        <v>0</v>
      </c>
      <c r="AB227" s="10">
        <f>'Input Data Shift A'!AA96*IF('Input Data Shift A'!AA$140&gt;0,'Input Data Shift A'!AA$140,'Shift A Calculation'!$D227)/3600</f>
        <v>0</v>
      </c>
      <c r="AC227" s="10">
        <f>'Input Data Shift A'!AB96*IF('Input Data Shift A'!AB$140&gt;0,'Input Data Shift A'!AB$140,'Shift A Calculation'!$D227)/3600</f>
        <v>0</v>
      </c>
      <c r="AD227" s="10">
        <f>'Input Data Shift A'!AC96*IF('Input Data Shift A'!AC$140&gt;0,'Input Data Shift A'!AC$140,'Shift A Calculation'!$D227)/3600</f>
        <v>0</v>
      </c>
      <c r="AE227" s="10">
        <f>'Input Data Shift A'!AD96*IF('Input Data Shift A'!AD$140&gt;0,'Input Data Shift A'!AD$140,'Shift A Calculation'!$D227)/3600</f>
        <v>0</v>
      </c>
      <c r="AF227" s="10">
        <f>'Input Data Shift A'!AE96*IF('Input Data Shift A'!AE$140&gt;0,'Input Data Shift A'!AE$140,'Shift A Calculation'!$D227)/3600</f>
        <v>0</v>
      </c>
      <c r="AG227" s="10">
        <f>'Input Data Shift A'!AF96*IF('Input Data Shift A'!AF$140&gt;0,'Input Data Shift A'!AF$140,'Shift A Calculation'!$D227)/3600</f>
        <v>0</v>
      </c>
      <c r="AH227" s="10">
        <f>'Input Data Shift A'!AG96*IF('Input Data Shift A'!AG$140&gt;0,'Input Data Shift A'!AG$140,'Shift A Calculation'!$D227)/3600</f>
        <v>0</v>
      </c>
      <c r="AI227" s="10">
        <f>'Input Data Shift A'!AH96*IF('Input Data Shift A'!AH$140&gt;0,'Input Data Shift A'!AH$140,'Shift A Calculation'!$D227)/3600</f>
        <v>0</v>
      </c>
      <c r="AJ227" s="10">
        <f t="shared" si="11"/>
        <v>0</v>
      </c>
    </row>
    <row r="228" spans="2:36">
      <c r="B228" s="8">
        <v>91</v>
      </c>
      <c r="C228" s="9" t="str">
        <f t="shared" si="10"/>
        <v>AE262100-78806G</v>
      </c>
      <c r="D228" s="8">
        <f>+Kousu!F101</f>
        <v>2.7</v>
      </c>
      <c r="E228" s="10">
        <f>'Input Data Shift A'!D97*IF('Input Data Shift A'!D$140&gt;0,'Input Data Shift A'!D$140,'Shift A Calculation'!$D228)/3600</f>
        <v>0</v>
      </c>
      <c r="F228" s="10">
        <f>'Input Data Shift A'!E97*IF('Input Data Shift A'!E$140&gt;0,'Input Data Shift A'!E$140,'Shift A Calculation'!$D228)/3600</f>
        <v>0</v>
      </c>
      <c r="G228" s="10">
        <f>'Input Data Shift A'!F97*IF('Input Data Shift A'!F$140&gt;0,'Input Data Shift A'!F$140,'Shift A Calculation'!$D228)/3600</f>
        <v>0</v>
      </c>
      <c r="H228" s="10">
        <f>'Input Data Shift A'!G97*IF('Input Data Shift A'!G$140&gt;0,'Input Data Shift A'!G$140,'Shift A Calculation'!$D228)/3600</f>
        <v>0</v>
      </c>
      <c r="I228" s="10">
        <f>'Input Data Shift A'!H97*IF('Input Data Shift A'!H$140&gt;0,'Input Data Shift A'!H$140,'Shift A Calculation'!$D228)/3600</f>
        <v>0</v>
      </c>
      <c r="J228" s="10">
        <f>'Input Data Shift A'!I97*IF('Input Data Shift A'!I$140&gt;0,'Input Data Shift A'!I$140,'Shift A Calculation'!$D228)/3600</f>
        <v>0</v>
      </c>
      <c r="K228" s="10">
        <f>'Input Data Shift A'!J97*IF('Input Data Shift A'!J$140&gt;0,'Input Data Shift A'!J$140,'Shift A Calculation'!$D228)/3600</f>
        <v>0</v>
      </c>
      <c r="L228" s="10">
        <f>'Input Data Shift A'!K97*IF('Input Data Shift A'!K$140&gt;0,'Input Data Shift A'!K$140,'Shift A Calculation'!$D228)/3600</f>
        <v>0</v>
      </c>
      <c r="M228" s="10">
        <f>'Input Data Shift A'!L97*IF('Input Data Shift A'!L$140&gt;0,'Input Data Shift A'!L$140,'Shift A Calculation'!$D228)/3600</f>
        <v>0</v>
      </c>
      <c r="N228" s="10">
        <f>'Input Data Shift A'!M97*IF('Input Data Shift A'!M$140&gt;0,'Input Data Shift A'!M$140,'Shift A Calculation'!$D228)/3600</f>
        <v>0</v>
      </c>
      <c r="O228" s="10">
        <f>'Input Data Shift A'!N97*IF('Input Data Shift A'!N$140&gt;0,'Input Data Shift A'!N$140,'Shift A Calculation'!$D228)/3600</f>
        <v>0.45300000000000007</v>
      </c>
      <c r="P228" s="10">
        <f>'Input Data Shift A'!O97*IF('Input Data Shift A'!O$140&gt;0,'Input Data Shift A'!O$140,'Shift A Calculation'!$D228)/3600</f>
        <v>1.08</v>
      </c>
      <c r="Q228" s="10">
        <f>'Input Data Shift A'!P97*IF('Input Data Shift A'!P$140&gt;0,'Input Data Shift A'!P$140,'Shift A Calculation'!$D228)/3600</f>
        <v>0</v>
      </c>
      <c r="R228" s="10">
        <f>'Input Data Shift A'!Q97*IF('Input Data Shift A'!Q$140&gt;0,'Input Data Shift A'!Q$140,'Shift A Calculation'!$D228)/3600</f>
        <v>0</v>
      </c>
      <c r="S228" s="10">
        <f>'Input Data Shift A'!R97*IF('Input Data Shift A'!R$140&gt;0,'Input Data Shift A'!R$140,'Shift A Calculation'!$D228)/3600</f>
        <v>0</v>
      </c>
      <c r="T228" s="10">
        <f>'Input Data Shift A'!S97*IF('Input Data Shift A'!S$140&gt;0,'Input Data Shift A'!S$140,'Shift A Calculation'!$D228)/3600</f>
        <v>0</v>
      </c>
      <c r="U228" s="10">
        <f>'Input Data Shift A'!T97*IF('Input Data Shift A'!T$140&gt;0,'Input Data Shift A'!T$140,'Shift A Calculation'!$D228)/3600</f>
        <v>0</v>
      </c>
      <c r="V228" s="10">
        <f>'Input Data Shift A'!U97*IF('Input Data Shift A'!U$140&gt;0,'Input Data Shift A'!U$140,'Shift A Calculation'!$D228)/3600</f>
        <v>0</v>
      </c>
      <c r="W228" s="10">
        <f>'Input Data Shift A'!V97*IF('Input Data Shift A'!V$140&gt;0,'Input Data Shift A'!V$140,'Shift A Calculation'!$D228)/3600</f>
        <v>0</v>
      </c>
      <c r="X228" s="10">
        <f>'Input Data Shift A'!W97*IF('Input Data Shift A'!W$140&gt;0,'Input Data Shift A'!W$140,'Shift A Calculation'!$D228)/3600</f>
        <v>0</v>
      </c>
      <c r="Y228" s="10">
        <f>'Input Data Shift A'!X97*IF('Input Data Shift A'!X$140&gt;0,'Input Data Shift A'!X$140,'Shift A Calculation'!$D228)/3600</f>
        <v>0</v>
      </c>
      <c r="Z228" s="10">
        <f>'Input Data Shift A'!Y97*IF('Input Data Shift A'!Y$140&gt;0,'Input Data Shift A'!Y$140,'Shift A Calculation'!$D228)/3600</f>
        <v>0</v>
      </c>
      <c r="AA228" s="10">
        <f>'Input Data Shift A'!Z97*IF('Input Data Shift A'!Z$140&gt;0,'Input Data Shift A'!Z$140,'Shift A Calculation'!$D228)/3600</f>
        <v>0</v>
      </c>
      <c r="AB228" s="10">
        <f>'Input Data Shift A'!AA97*IF('Input Data Shift A'!AA$140&gt;0,'Input Data Shift A'!AA$140,'Shift A Calculation'!$D228)/3600</f>
        <v>0</v>
      </c>
      <c r="AC228" s="10">
        <f>'Input Data Shift A'!AB97*IF('Input Data Shift A'!AB$140&gt;0,'Input Data Shift A'!AB$140,'Shift A Calculation'!$D228)/3600</f>
        <v>0</v>
      </c>
      <c r="AD228" s="10">
        <f>'Input Data Shift A'!AC97*IF('Input Data Shift A'!AC$140&gt;0,'Input Data Shift A'!AC$140,'Shift A Calculation'!$D228)/3600</f>
        <v>0</v>
      </c>
      <c r="AE228" s="10">
        <f>'Input Data Shift A'!AD97*IF('Input Data Shift A'!AD$140&gt;0,'Input Data Shift A'!AD$140,'Shift A Calculation'!$D228)/3600</f>
        <v>0</v>
      </c>
      <c r="AF228" s="10">
        <f>'Input Data Shift A'!AE97*IF('Input Data Shift A'!AE$140&gt;0,'Input Data Shift A'!AE$140,'Shift A Calculation'!$D228)/3600</f>
        <v>0</v>
      </c>
      <c r="AG228" s="10">
        <f>'Input Data Shift A'!AF97*IF('Input Data Shift A'!AF$140&gt;0,'Input Data Shift A'!AF$140,'Shift A Calculation'!$D228)/3600</f>
        <v>0</v>
      </c>
      <c r="AH228" s="10">
        <f>'Input Data Shift A'!AG97*IF('Input Data Shift A'!AG$140&gt;0,'Input Data Shift A'!AG$140,'Shift A Calculation'!$D228)/3600</f>
        <v>0</v>
      </c>
      <c r="AI228" s="10">
        <f>'Input Data Shift A'!AH97*IF('Input Data Shift A'!AH$140&gt;0,'Input Data Shift A'!AH$140,'Shift A Calculation'!$D228)/3600</f>
        <v>0</v>
      </c>
      <c r="AJ228" s="10">
        <f t="shared" si="11"/>
        <v>1.5330000000000001</v>
      </c>
    </row>
    <row r="229" spans="2:36">
      <c r="B229" s="8">
        <v>92</v>
      </c>
      <c r="C229" s="9" t="str">
        <f t="shared" si="10"/>
        <v>AE262100-7890</v>
      </c>
      <c r="D229" s="8">
        <f>+Kousu!F102</f>
        <v>2.7</v>
      </c>
      <c r="E229" s="10">
        <f>'Input Data Shift A'!D98*IF('Input Data Shift A'!D$140&gt;0,'Input Data Shift A'!D$140,'Shift A Calculation'!$D229)/3600</f>
        <v>0</v>
      </c>
      <c r="F229" s="10">
        <f>'Input Data Shift A'!E98*IF('Input Data Shift A'!E$140&gt;0,'Input Data Shift A'!E$140,'Shift A Calculation'!$D229)/3600</f>
        <v>0</v>
      </c>
      <c r="G229" s="10">
        <f>'Input Data Shift A'!F98*IF('Input Data Shift A'!F$140&gt;0,'Input Data Shift A'!F$140,'Shift A Calculation'!$D229)/3600</f>
        <v>0</v>
      </c>
      <c r="H229" s="10">
        <f>'Input Data Shift A'!G98*IF('Input Data Shift A'!G$140&gt;0,'Input Data Shift A'!G$140,'Shift A Calculation'!$D229)/3600</f>
        <v>0</v>
      </c>
      <c r="I229" s="10">
        <f>'Input Data Shift A'!H98*IF('Input Data Shift A'!H$140&gt;0,'Input Data Shift A'!H$140,'Shift A Calculation'!$D229)/3600</f>
        <v>0</v>
      </c>
      <c r="J229" s="10">
        <f>'Input Data Shift A'!I98*IF('Input Data Shift A'!I$140&gt;0,'Input Data Shift A'!I$140,'Shift A Calculation'!$D229)/3600</f>
        <v>0</v>
      </c>
      <c r="K229" s="10">
        <f>'Input Data Shift A'!J98*IF('Input Data Shift A'!J$140&gt;0,'Input Data Shift A'!J$140,'Shift A Calculation'!$D229)/3600</f>
        <v>0</v>
      </c>
      <c r="L229" s="10">
        <f>'Input Data Shift A'!K98*IF('Input Data Shift A'!K$140&gt;0,'Input Data Shift A'!K$140,'Shift A Calculation'!$D229)/3600</f>
        <v>0</v>
      </c>
      <c r="M229" s="10">
        <f>'Input Data Shift A'!L98*IF('Input Data Shift A'!L$140&gt;0,'Input Data Shift A'!L$140,'Shift A Calculation'!$D229)/3600</f>
        <v>0</v>
      </c>
      <c r="N229" s="10">
        <f>'Input Data Shift A'!M98*IF('Input Data Shift A'!M$140&gt;0,'Input Data Shift A'!M$140,'Shift A Calculation'!$D229)/3600</f>
        <v>0</v>
      </c>
      <c r="O229" s="10">
        <f>'Input Data Shift A'!N98*IF('Input Data Shift A'!N$140&gt;0,'Input Data Shift A'!N$140,'Shift A Calculation'!$D229)/3600</f>
        <v>0</v>
      </c>
      <c r="P229" s="10">
        <f>'Input Data Shift A'!O98*IF('Input Data Shift A'!O$140&gt;0,'Input Data Shift A'!O$140,'Shift A Calculation'!$D229)/3600</f>
        <v>0</v>
      </c>
      <c r="Q229" s="10">
        <f>'Input Data Shift A'!P98*IF('Input Data Shift A'!P$140&gt;0,'Input Data Shift A'!P$140,'Shift A Calculation'!$D229)/3600</f>
        <v>0</v>
      </c>
      <c r="R229" s="10">
        <f>'Input Data Shift A'!Q98*IF('Input Data Shift A'!Q$140&gt;0,'Input Data Shift A'!Q$140,'Shift A Calculation'!$D229)/3600</f>
        <v>0</v>
      </c>
      <c r="S229" s="10">
        <f>'Input Data Shift A'!R98*IF('Input Data Shift A'!R$140&gt;0,'Input Data Shift A'!R$140,'Shift A Calculation'!$D229)/3600</f>
        <v>0</v>
      </c>
      <c r="T229" s="10">
        <f>'Input Data Shift A'!S98*IF('Input Data Shift A'!S$140&gt;0,'Input Data Shift A'!S$140,'Shift A Calculation'!$D229)/3600</f>
        <v>0</v>
      </c>
      <c r="U229" s="10">
        <f>'Input Data Shift A'!T98*IF('Input Data Shift A'!T$140&gt;0,'Input Data Shift A'!T$140,'Shift A Calculation'!$D229)/3600</f>
        <v>0</v>
      </c>
      <c r="V229" s="10">
        <f>'Input Data Shift A'!U98*IF('Input Data Shift A'!U$140&gt;0,'Input Data Shift A'!U$140,'Shift A Calculation'!$D229)/3600</f>
        <v>0</v>
      </c>
      <c r="W229" s="10">
        <f>'Input Data Shift A'!V98*IF('Input Data Shift A'!V$140&gt;0,'Input Data Shift A'!V$140,'Shift A Calculation'!$D229)/3600</f>
        <v>0</v>
      </c>
      <c r="X229" s="10">
        <f>'Input Data Shift A'!W98*IF('Input Data Shift A'!W$140&gt;0,'Input Data Shift A'!W$140,'Shift A Calculation'!$D229)/3600</f>
        <v>0</v>
      </c>
      <c r="Y229" s="10">
        <f>'Input Data Shift A'!X98*IF('Input Data Shift A'!X$140&gt;0,'Input Data Shift A'!X$140,'Shift A Calculation'!$D229)/3600</f>
        <v>0</v>
      </c>
      <c r="Z229" s="10">
        <f>'Input Data Shift A'!Y98*IF('Input Data Shift A'!Y$140&gt;0,'Input Data Shift A'!Y$140,'Shift A Calculation'!$D229)/3600</f>
        <v>0</v>
      </c>
      <c r="AA229" s="10">
        <f>'Input Data Shift A'!Z98*IF('Input Data Shift A'!Z$140&gt;0,'Input Data Shift A'!Z$140,'Shift A Calculation'!$D229)/3600</f>
        <v>0</v>
      </c>
      <c r="AB229" s="10">
        <f>'Input Data Shift A'!AA98*IF('Input Data Shift A'!AA$140&gt;0,'Input Data Shift A'!AA$140,'Shift A Calculation'!$D229)/3600</f>
        <v>0</v>
      </c>
      <c r="AC229" s="10">
        <f>'Input Data Shift A'!AB98*IF('Input Data Shift A'!AB$140&gt;0,'Input Data Shift A'!AB$140,'Shift A Calculation'!$D229)/3600</f>
        <v>0</v>
      </c>
      <c r="AD229" s="10">
        <f>'Input Data Shift A'!AC98*IF('Input Data Shift A'!AC$140&gt;0,'Input Data Shift A'!AC$140,'Shift A Calculation'!$D229)/3600</f>
        <v>0</v>
      </c>
      <c r="AE229" s="10">
        <f>'Input Data Shift A'!AD98*IF('Input Data Shift A'!AD$140&gt;0,'Input Data Shift A'!AD$140,'Shift A Calculation'!$D229)/3600</f>
        <v>0</v>
      </c>
      <c r="AF229" s="10">
        <f>'Input Data Shift A'!AE98*IF('Input Data Shift A'!AE$140&gt;0,'Input Data Shift A'!AE$140,'Shift A Calculation'!$D229)/3600</f>
        <v>0</v>
      </c>
      <c r="AG229" s="10">
        <f>'Input Data Shift A'!AF98*IF('Input Data Shift A'!AF$140&gt;0,'Input Data Shift A'!AF$140,'Shift A Calculation'!$D229)/3600</f>
        <v>0</v>
      </c>
      <c r="AH229" s="10">
        <f>'Input Data Shift A'!AG98*IF('Input Data Shift A'!AG$140&gt;0,'Input Data Shift A'!AG$140,'Shift A Calculation'!$D229)/3600</f>
        <v>0</v>
      </c>
      <c r="AI229" s="10">
        <f>'Input Data Shift A'!AH98*IF('Input Data Shift A'!AH$140&gt;0,'Input Data Shift A'!AH$140,'Shift A Calculation'!$D229)/3600</f>
        <v>0</v>
      </c>
      <c r="AJ229" s="10">
        <f t="shared" si="11"/>
        <v>0</v>
      </c>
    </row>
    <row r="230" spans="2:36">
      <c r="B230" s="8">
        <v>93</v>
      </c>
      <c r="C230" s="9" t="str">
        <f t="shared" si="10"/>
        <v>AE262100-78906G</v>
      </c>
      <c r="D230" s="8">
        <f>+Kousu!F103</f>
        <v>2.7</v>
      </c>
      <c r="E230" s="10">
        <f>'Input Data Shift A'!D99*IF('Input Data Shift A'!D$140&gt;0,'Input Data Shift A'!D$140,'Shift A Calculation'!$D230)/3600</f>
        <v>0</v>
      </c>
      <c r="F230" s="10">
        <f>'Input Data Shift A'!E99*IF('Input Data Shift A'!E$140&gt;0,'Input Data Shift A'!E$140,'Shift A Calculation'!$D230)/3600</f>
        <v>0</v>
      </c>
      <c r="G230" s="10">
        <f>'Input Data Shift A'!F99*IF('Input Data Shift A'!F$140&gt;0,'Input Data Shift A'!F$140,'Shift A Calculation'!$D230)/3600</f>
        <v>0</v>
      </c>
      <c r="H230" s="10">
        <f>'Input Data Shift A'!G99*IF('Input Data Shift A'!G$140&gt;0,'Input Data Shift A'!G$140,'Shift A Calculation'!$D230)/3600</f>
        <v>0</v>
      </c>
      <c r="I230" s="10">
        <f>'Input Data Shift A'!H99*IF('Input Data Shift A'!H$140&gt;0,'Input Data Shift A'!H$140,'Shift A Calculation'!$D230)/3600</f>
        <v>0</v>
      </c>
      <c r="J230" s="10">
        <f>'Input Data Shift A'!I99*IF('Input Data Shift A'!I$140&gt;0,'Input Data Shift A'!I$140,'Shift A Calculation'!$D230)/3600</f>
        <v>0</v>
      </c>
      <c r="K230" s="10">
        <f>'Input Data Shift A'!J99*IF('Input Data Shift A'!J$140&gt;0,'Input Data Shift A'!J$140,'Shift A Calculation'!$D230)/3600</f>
        <v>0</v>
      </c>
      <c r="L230" s="10">
        <f>'Input Data Shift A'!K99*IF('Input Data Shift A'!K$140&gt;0,'Input Data Shift A'!K$140,'Shift A Calculation'!$D230)/3600</f>
        <v>0</v>
      </c>
      <c r="M230" s="10">
        <f>'Input Data Shift A'!L99*IF('Input Data Shift A'!L$140&gt;0,'Input Data Shift A'!L$140,'Shift A Calculation'!$D230)/3600</f>
        <v>0</v>
      </c>
      <c r="N230" s="10">
        <f>'Input Data Shift A'!M99*IF('Input Data Shift A'!M$140&gt;0,'Input Data Shift A'!M$140,'Shift A Calculation'!$D230)/3600</f>
        <v>0</v>
      </c>
      <c r="O230" s="10">
        <f>'Input Data Shift A'!N99*IF('Input Data Shift A'!N$140&gt;0,'Input Data Shift A'!N$140,'Shift A Calculation'!$D230)/3600</f>
        <v>0.45374999999999999</v>
      </c>
      <c r="P230" s="10">
        <f>'Input Data Shift A'!O99*IF('Input Data Shift A'!O$140&gt;0,'Input Data Shift A'!O$140,'Shift A Calculation'!$D230)/3600</f>
        <v>0.45374999999999999</v>
      </c>
      <c r="Q230" s="10">
        <f>'Input Data Shift A'!P99*IF('Input Data Shift A'!P$140&gt;0,'Input Data Shift A'!P$140,'Shift A Calculation'!$D230)/3600</f>
        <v>0</v>
      </c>
      <c r="R230" s="10">
        <f>'Input Data Shift A'!Q99*IF('Input Data Shift A'!Q$140&gt;0,'Input Data Shift A'!Q$140,'Shift A Calculation'!$D230)/3600</f>
        <v>0</v>
      </c>
      <c r="S230" s="10">
        <f>'Input Data Shift A'!R99*IF('Input Data Shift A'!R$140&gt;0,'Input Data Shift A'!R$140,'Shift A Calculation'!$D230)/3600</f>
        <v>0</v>
      </c>
      <c r="T230" s="10">
        <f>'Input Data Shift A'!S99*IF('Input Data Shift A'!S$140&gt;0,'Input Data Shift A'!S$140,'Shift A Calculation'!$D230)/3600</f>
        <v>0</v>
      </c>
      <c r="U230" s="10">
        <f>'Input Data Shift A'!T99*IF('Input Data Shift A'!T$140&gt;0,'Input Data Shift A'!T$140,'Shift A Calculation'!$D230)/3600</f>
        <v>0</v>
      </c>
      <c r="V230" s="10">
        <f>'Input Data Shift A'!U99*IF('Input Data Shift A'!U$140&gt;0,'Input Data Shift A'!U$140,'Shift A Calculation'!$D230)/3600</f>
        <v>0</v>
      </c>
      <c r="W230" s="10">
        <f>'Input Data Shift A'!V99*IF('Input Data Shift A'!V$140&gt;0,'Input Data Shift A'!V$140,'Shift A Calculation'!$D230)/3600</f>
        <v>0</v>
      </c>
      <c r="X230" s="10">
        <f>'Input Data Shift A'!W99*IF('Input Data Shift A'!W$140&gt;0,'Input Data Shift A'!W$140,'Shift A Calculation'!$D230)/3600</f>
        <v>0</v>
      </c>
      <c r="Y230" s="10">
        <f>'Input Data Shift A'!X99*IF('Input Data Shift A'!X$140&gt;0,'Input Data Shift A'!X$140,'Shift A Calculation'!$D230)/3600</f>
        <v>0</v>
      </c>
      <c r="Z230" s="10">
        <f>'Input Data Shift A'!Y99*IF('Input Data Shift A'!Y$140&gt;0,'Input Data Shift A'!Y$140,'Shift A Calculation'!$D230)/3600</f>
        <v>0</v>
      </c>
      <c r="AA230" s="10">
        <f>'Input Data Shift A'!Z99*IF('Input Data Shift A'!Z$140&gt;0,'Input Data Shift A'!Z$140,'Shift A Calculation'!$D230)/3600</f>
        <v>0</v>
      </c>
      <c r="AB230" s="10">
        <f>'Input Data Shift A'!AA99*IF('Input Data Shift A'!AA$140&gt;0,'Input Data Shift A'!AA$140,'Shift A Calculation'!$D230)/3600</f>
        <v>0</v>
      </c>
      <c r="AC230" s="10">
        <f>'Input Data Shift A'!AB99*IF('Input Data Shift A'!AB$140&gt;0,'Input Data Shift A'!AB$140,'Shift A Calculation'!$D230)/3600</f>
        <v>0</v>
      </c>
      <c r="AD230" s="10">
        <f>'Input Data Shift A'!AC99*IF('Input Data Shift A'!AC$140&gt;0,'Input Data Shift A'!AC$140,'Shift A Calculation'!$D230)/3600</f>
        <v>0</v>
      </c>
      <c r="AE230" s="10">
        <f>'Input Data Shift A'!AD99*IF('Input Data Shift A'!AD$140&gt;0,'Input Data Shift A'!AD$140,'Shift A Calculation'!$D230)/3600</f>
        <v>0</v>
      </c>
      <c r="AF230" s="10">
        <f>'Input Data Shift A'!AE99*IF('Input Data Shift A'!AE$140&gt;0,'Input Data Shift A'!AE$140,'Shift A Calculation'!$D230)/3600</f>
        <v>0</v>
      </c>
      <c r="AG230" s="10">
        <f>'Input Data Shift A'!AF99*IF('Input Data Shift A'!AF$140&gt;0,'Input Data Shift A'!AF$140,'Shift A Calculation'!$D230)/3600</f>
        <v>0</v>
      </c>
      <c r="AH230" s="10">
        <f>'Input Data Shift A'!AG99*IF('Input Data Shift A'!AG$140&gt;0,'Input Data Shift A'!AG$140,'Shift A Calculation'!$D230)/3600</f>
        <v>0</v>
      </c>
      <c r="AI230" s="10">
        <f>'Input Data Shift A'!AH99*IF('Input Data Shift A'!AH$140&gt;0,'Input Data Shift A'!AH$140,'Shift A Calculation'!$D230)/3600</f>
        <v>0</v>
      </c>
      <c r="AJ230" s="10">
        <f t="shared" ref="AJ230:AJ261" si="12">+SUM(E230:AI230)</f>
        <v>0.90749999999999997</v>
      </c>
    </row>
    <row r="231" spans="2:36">
      <c r="B231" s="8">
        <v>94</v>
      </c>
      <c r="C231" s="9" t="str">
        <f t="shared" si="10"/>
        <v>AE262100-67518R</v>
      </c>
      <c r="D231" s="8">
        <f>+Kousu!F104</f>
        <v>2.7</v>
      </c>
      <c r="E231" s="10">
        <f>'Input Data Shift A'!D100*IF('Input Data Shift A'!D$140&gt;0,'Input Data Shift A'!D$140,'Shift A Calculation'!$D231)/3600</f>
        <v>0</v>
      </c>
      <c r="F231" s="10">
        <f>'Input Data Shift A'!E100*IF('Input Data Shift A'!E$140&gt;0,'Input Data Shift A'!E$140,'Shift A Calculation'!$D231)/3600</f>
        <v>0</v>
      </c>
      <c r="G231" s="10">
        <f>'Input Data Shift A'!F100*IF('Input Data Shift A'!F$140&gt;0,'Input Data Shift A'!F$140,'Shift A Calculation'!$D231)/3600</f>
        <v>0</v>
      </c>
      <c r="H231" s="10">
        <f>'Input Data Shift A'!G100*IF('Input Data Shift A'!G$140&gt;0,'Input Data Shift A'!G$140,'Shift A Calculation'!$D231)/3600</f>
        <v>0</v>
      </c>
      <c r="I231" s="10">
        <f>'Input Data Shift A'!H100*IF('Input Data Shift A'!H$140&gt;0,'Input Data Shift A'!H$140,'Shift A Calculation'!$D231)/3600</f>
        <v>0</v>
      </c>
      <c r="J231" s="10">
        <f>'Input Data Shift A'!I100*IF('Input Data Shift A'!I$140&gt;0,'Input Data Shift A'!I$140,'Shift A Calculation'!$D231)/3600</f>
        <v>0</v>
      </c>
      <c r="K231" s="10">
        <f>'Input Data Shift A'!J100*IF('Input Data Shift A'!J$140&gt;0,'Input Data Shift A'!J$140,'Shift A Calculation'!$D231)/3600</f>
        <v>0</v>
      </c>
      <c r="L231" s="10">
        <f>'Input Data Shift A'!K100*IF('Input Data Shift A'!K$140&gt;0,'Input Data Shift A'!K$140,'Shift A Calculation'!$D231)/3600</f>
        <v>0</v>
      </c>
      <c r="M231" s="10">
        <f>'Input Data Shift A'!L100*IF('Input Data Shift A'!L$140&gt;0,'Input Data Shift A'!L$140,'Shift A Calculation'!$D231)/3600</f>
        <v>0</v>
      </c>
      <c r="N231" s="10">
        <f>'Input Data Shift A'!M100*IF('Input Data Shift A'!M$140&gt;0,'Input Data Shift A'!M$140,'Shift A Calculation'!$D231)/3600</f>
        <v>0</v>
      </c>
      <c r="O231" s="10">
        <f>'Input Data Shift A'!N100*IF('Input Data Shift A'!N$140&gt;0,'Input Data Shift A'!N$140,'Shift A Calculation'!$D231)/3600</f>
        <v>0</v>
      </c>
      <c r="P231" s="10">
        <f>'Input Data Shift A'!O100*IF('Input Data Shift A'!O$140&gt;0,'Input Data Shift A'!O$140,'Shift A Calculation'!$D231)/3600</f>
        <v>0</v>
      </c>
      <c r="Q231" s="10">
        <f>'Input Data Shift A'!P100*IF('Input Data Shift A'!P$140&gt;0,'Input Data Shift A'!P$140,'Shift A Calculation'!$D231)/3600</f>
        <v>0</v>
      </c>
      <c r="R231" s="10">
        <f>'Input Data Shift A'!Q100*IF('Input Data Shift A'!Q$140&gt;0,'Input Data Shift A'!Q$140,'Shift A Calculation'!$D231)/3600</f>
        <v>0</v>
      </c>
      <c r="S231" s="10">
        <f>'Input Data Shift A'!R100*IF('Input Data Shift A'!R$140&gt;0,'Input Data Shift A'!R$140,'Shift A Calculation'!$D231)/3600</f>
        <v>0</v>
      </c>
      <c r="T231" s="10">
        <f>'Input Data Shift A'!S100*IF('Input Data Shift A'!S$140&gt;0,'Input Data Shift A'!S$140,'Shift A Calculation'!$D231)/3600</f>
        <v>0</v>
      </c>
      <c r="U231" s="10">
        <f>'Input Data Shift A'!T100*IF('Input Data Shift A'!T$140&gt;0,'Input Data Shift A'!T$140,'Shift A Calculation'!$D231)/3600</f>
        <v>0</v>
      </c>
      <c r="V231" s="10">
        <f>'Input Data Shift A'!U100*IF('Input Data Shift A'!U$140&gt;0,'Input Data Shift A'!U$140,'Shift A Calculation'!$D231)/3600</f>
        <v>0</v>
      </c>
      <c r="W231" s="10">
        <f>'Input Data Shift A'!V100*IF('Input Data Shift A'!V$140&gt;0,'Input Data Shift A'!V$140,'Shift A Calculation'!$D231)/3600</f>
        <v>0</v>
      </c>
      <c r="X231" s="10">
        <f>'Input Data Shift A'!W100*IF('Input Data Shift A'!W$140&gt;0,'Input Data Shift A'!W$140,'Shift A Calculation'!$D231)/3600</f>
        <v>0</v>
      </c>
      <c r="Y231" s="10">
        <f>'Input Data Shift A'!X100*IF('Input Data Shift A'!X$140&gt;0,'Input Data Shift A'!X$140,'Shift A Calculation'!$D231)/3600</f>
        <v>0</v>
      </c>
      <c r="Z231" s="10">
        <f>'Input Data Shift A'!Y100*IF('Input Data Shift A'!Y$140&gt;0,'Input Data Shift A'!Y$140,'Shift A Calculation'!$D231)/3600</f>
        <v>0</v>
      </c>
      <c r="AA231" s="10">
        <f>'Input Data Shift A'!Z100*IF('Input Data Shift A'!Z$140&gt;0,'Input Data Shift A'!Z$140,'Shift A Calculation'!$D231)/3600</f>
        <v>0</v>
      </c>
      <c r="AB231" s="10">
        <f>'Input Data Shift A'!AA100*IF('Input Data Shift A'!AA$140&gt;0,'Input Data Shift A'!AA$140,'Shift A Calculation'!$D231)/3600</f>
        <v>0</v>
      </c>
      <c r="AC231" s="10">
        <f>'Input Data Shift A'!AB100*IF('Input Data Shift A'!AB$140&gt;0,'Input Data Shift A'!AB$140,'Shift A Calculation'!$D231)/3600</f>
        <v>0</v>
      </c>
      <c r="AD231" s="10">
        <f>'Input Data Shift A'!AC100*IF('Input Data Shift A'!AC$140&gt;0,'Input Data Shift A'!AC$140,'Shift A Calculation'!$D231)/3600</f>
        <v>0</v>
      </c>
      <c r="AE231" s="10">
        <f>'Input Data Shift A'!AD100*IF('Input Data Shift A'!AD$140&gt;0,'Input Data Shift A'!AD$140,'Shift A Calculation'!$D231)/3600</f>
        <v>0</v>
      </c>
      <c r="AF231" s="10">
        <f>'Input Data Shift A'!AE100*IF('Input Data Shift A'!AE$140&gt;0,'Input Data Shift A'!AE$140,'Shift A Calculation'!$D231)/3600</f>
        <v>0</v>
      </c>
      <c r="AG231" s="10">
        <f>'Input Data Shift A'!AF100*IF('Input Data Shift A'!AF$140&gt;0,'Input Data Shift A'!AF$140,'Shift A Calculation'!$D231)/3600</f>
        <v>0</v>
      </c>
      <c r="AH231" s="10">
        <f>'Input Data Shift A'!AG100*IF('Input Data Shift A'!AG$140&gt;0,'Input Data Shift A'!AG$140,'Shift A Calculation'!$D231)/3600</f>
        <v>0</v>
      </c>
      <c r="AI231" s="10">
        <f>'Input Data Shift A'!AH100*IF('Input Data Shift A'!AH$140&gt;0,'Input Data Shift A'!AH$140,'Shift A Calculation'!$D231)/3600</f>
        <v>0</v>
      </c>
      <c r="AJ231" s="10">
        <f t="shared" si="12"/>
        <v>0</v>
      </c>
    </row>
    <row r="232" spans="2:36">
      <c r="B232" s="8">
        <v>95</v>
      </c>
      <c r="C232" s="9" t="str">
        <f t="shared" si="10"/>
        <v>AE262100-67618R</v>
      </c>
      <c r="D232" s="8">
        <f>+Kousu!F105</f>
        <v>2.7</v>
      </c>
      <c r="E232" s="10">
        <f>'Input Data Shift A'!D101*IF('Input Data Shift A'!D$140&gt;0,'Input Data Shift A'!D$140,'Shift A Calculation'!$D232)/3600</f>
        <v>0</v>
      </c>
      <c r="F232" s="10">
        <f>'Input Data Shift A'!E101*IF('Input Data Shift A'!E$140&gt;0,'Input Data Shift A'!E$140,'Shift A Calculation'!$D232)/3600</f>
        <v>0</v>
      </c>
      <c r="G232" s="10">
        <f>'Input Data Shift A'!F101*IF('Input Data Shift A'!F$140&gt;0,'Input Data Shift A'!F$140,'Shift A Calculation'!$D232)/3600</f>
        <v>0</v>
      </c>
      <c r="H232" s="10">
        <f>'Input Data Shift A'!G101*IF('Input Data Shift A'!G$140&gt;0,'Input Data Shift A'!G$140,'Shift A Calculation'!$D232)/3600</f>
        <v>0</v>
      </c>
      <c r="I232" s="10">
        <f>'Input Data Shift A'!H101*IF('Input Data Shift A'!H$140&gt;0,'Input Data Shift A'!H$140,'Shift A Calculation'!$D232)/3600</f>
        <v>0</v>
      </c>
      <c r="J232" s="10">
        <f>'Input Data Shift A'!I101*IF('Input Data Shift A'!I$140&gt;0,'Input Data Shift A'!I$140,'Shift A Calculation'!$D232)/3600</f>
        <v>0</v>
      </c>
      <c r="K232" s="10">
        <f>'Input Data Shift A'!J101*IF('Input Data Shift A'!J$140&gt;0,'Input Data Shift A'!J$140,'Shift A Calculation'!$D232)/3600</f>
        <v>0</v>
      </c>
      <c r="L232" s="10">
        <f>'Input Data Shift A'!K101*IF('Input Data Shift A'!K$140&gt;0,'Input Data Shift A'!K$140,'Shift A Calculation'!$D232)/3600</f>
        <v>0</v>
      </c>
      <c r="M232" s="10">
        <f>'Input Data Shift A'!L101*IF('Input Data Shift A'!L$140&gt;0,'Input Data Shift A'!L$140,'Shift A Calculation'!$D232)/3600</f>
        <v>0</v>
      </c>
      <c r="N232" s="10">
        <f>'Input Data Shift A'!M101*IF('Input Data Shift A'!M$140&gt;0,'Input Data Shift A'!M$140,'Shift A Calculation'!$D232)/3600</f>
        <v>0</v>
      </c>
      <c r="O232" s="10">
        <f>'Input Data Shift A'!N101*IF('Input Data Shift A'!N$140&gt;0,'Input Data Shift A'!N$140,'Shift A Calculation'!$D232)/3600</f>
        <v>0</v>
      </c>
      <c r="P232" s="10">
        <f>'Input Data Shift A'!O101*IF('Input Data Shift A'!O$140&gt;0,'Input Data Shift A'!O$140,'Shift A Calculation'!$D232)/3600</f>
        <v>0</v>
      </c>
      <c r="Q232" s="10">
        <f>'Input Data Shift A'!P101*IF('Input Data Shift A'!P$140&gt;0,'Input Data Shift A'!P$140,'Shift A Calculation'!$D232)/3600</f>
        <v>0</v>
      </c>
      <c r="R232" s="10">
        <f>'Input Data Shift A'!Q101*IF('Input Data Shift A'!Q$140&gt;0,'Input Data Shift A'!Q$140,'Shift A Calculation'!$D232)/3600</f>
        <v>0</v>
      </c>
      <c r="S232" s="10">
        <f>'Input Data Shift A'!R101*IF('Input Data Shift A'!R$140&gt;0,'Input Data Shift A'!R$140,'Shift A Calculation'!$D232)/3600</f>
        <v>0</v>
      </c>
      <c r="T232" s="10">
        <f>'Input Data Shift A'!S101*IF('Input Data Shift A'!S$140&gt;0,'Input Data Shift A'!S$140,'Shift A Calculation'!$D232)/3600</f>
        <v>0</v>
      </c>
      <c r="U232" s="10">
        <f>'Input Data Shift A'!T101*IF('Input Data Shift A'!T$140&gt;0,'Input Data Shift A'!T$140,'Shift A Calculation'!$D232)/3600</f>
        <v>0</v>
      </c>
      <c r="V232" s="10">
        <f>'Input Data Shift A'!U101*IF('Input Data Shift A'!U$140&gt;0,'Input Data Shift A'!U$140,'Shift A Calculation'!$D232)/3600</f>
        <v>0</v>
      </c>
      <c r="W232" s="10">
        <f>'Input Data Shift A'!V101*IF('Input Data Shift A'!V$140&gt;0,'Input Data Shift A'!V$140,'Shift A Calculation'!$D232)/3600</f>
        <v>0</v>
      </c>
      <c r="X232" s="10">
        <f>'Input Data Shift A'!W101*IF('Input Data Shift A'!W$140&gt;0,'Input Data Shift A'!W$140,'Shift A Calculation'!$D232)/3600</f>
        <v>0</v>
      </c>
      <c r="Y232" s="10">
        <f>'Input Data Shift A'!X101*IF('Input Data Shift A'!X$140&gt;0,'Input Data Shift A'!X$140,'Shift A Calculation'!$D232)/3600</f>
        <v>0</v>
      </c>
      <c r="Z232" s="10">
        <f>'Input Data Shift A'!Y101*IF('Input Data Shift A'!Y$140&gt;0,'Input Data Shift A'!Y$140,'Shift A Calculation'!$D232)/3600</f>
        <v>0</v>
      </c>
      <c r="AA232" s="10">
        <f>'Input Data Shift A'!Z101*IF('Input Data Shift A'!Z$140&gt;0,'Input Data Shift A'!Z$140,'Shift A Calculation'!$D232)/3600</f>
        <v>0</v>
      </c>
      <c r="AB232" s="10">
        <f>'Input Data Shift A'!AA101*IF('Input Data Shift A'!AA$140&gt;0,'Input Data Shift A'!AA$140,'Shift A Calculation'!$D232)/3600</f>
        <v>0</v>
      </c>
      <c r="AC232" s="10">
        <f>'Input Data Shift A'!AB101*IF('Input Data Shift A'!AB$140&gt;0,'Input Data Shift A'!AB$140,'Shift A Calculation'!$D232)/3600</f>
        <v>0</v>
      </c>
      <c r="AD232" s="10">
        <f>'Input Data Shift A'!AC101*IF('Input Data Shift A'!AC$140&gt;0,'Input Data Shift A'!AC$140,'Shift A Calculation'!$D232)/3600</f>
        <v>0</v>
      </c>
      <c r="AE232" s="10">
        <f>'Input Data Shift A'!AD101*IF('Input Data Shift A'!AD$140&gt;0,'Input Data Shift A'!AD$140,'Shift A Calculation'!$D232)/3600</f>
        <v>0</v>
      </c>
      <c r="AF232" s="10">
        <f>'Input Data Shift A'!AE101*IF('Input Data Shift A'!AE$140&gt;0,'Input Data Shift A'!AE$140,'Shift A Calculation'!$D232)/3600</f>
        <v>0</v>
      </c>
      <c r="AG232" s="10">
        <f>'Input Data Shift A'!AF101*IF('Input Data Shift A'!AF$140&gt;0,'Input Data Shift A'!AF$140,'Shift A Calculation'!$D232)/3600</f>
        <v>0</v>
      </c>
      <c r="AH232" s="10">
        <f>'Input Data Shift A'!AG101*IF('Input Data Shift A'!AG$140&gt;0,'Input Data Shift A'!AG$140,'Shift A Calculation'!$D232)/3600</f>
        <v>0</v>
      </c>
      <c r="AI232" s="10">
        <f>'Input Data Shift A'!AH101*IF('Input Data Shift A'!AH$140&gt;0,'Input Data Shift A'!AH$140,'Shift A Calculation'!$D232)/3600</f>
        <v>0</v>
      </c>
      <c r="AJ232" s="10">
        <f t="shared" si="12"/>
        <v>0</v>
      </c>
    </row>
    <row r="233" spans="2:36">
      <c r="B233" s="8">
        <v>96</v>
      </c>
      <c r="C233" s="9">
        <f t="shared" si="10"/>
        <v>0</v>
      </c>
      <c r="D233" s="8">
        <f>+Kousu!F106</f>
        <v>0</v>
      </c>
      <c r="E233" s="10">
        <f>'Input Data Shift A'!D102*IF('Input Data Shift A'!D$140&gt;0,'Input Data Shift A'!D$140,'Shift A Calculation'!$D233)/3600</f>
        <v>0</v>
      </c>
      <c r="F233" s="10">
        <f>'Input Data Shift A'!E102*IF('Input Data Shift A'!E$140&gt;0,'Input Data Shift A'!E$140,'Shift A Calculation'!$D233)/3600</f>
        <v>0</v>
      </c>
      <c r="G233" s="10">
        <f>'Input Data Shift A'!F102*IF('Input Data Shift A'!F$140&gt;0,'Input Data Shift A'!F$140,'Shift A Calculation'!$D233)/3600</f>
        <v>0</v>
      </c>
      <c r="H233" s="10">
        <f>'Input Data Shift A'!G102*IF('Input Data Shift A'!G$140&gt;0,'Input Data Shift A'!G$140,'Shift A Calculation'!$D233)/3600</f>
        <v>0</v>
      </c>
      <c r="I233" s="10">
        <f>'Input Data Shift A'!H102*IF('Input Data Shift A'!H$140&gt;0,'Input Data Shift A'!H$140,'Shift A Calculation'!$D233)/3600</f>
        <v>0</v>
      </c>
      <c r="J233" s="10">
        <f>'Input Data Shift A'!I102*IF('Input Data Shift A'!I$140&gt;0,'Input Data Shift A'!I$140,'Shift A Calculation'!$D233)/3600</f>
        <v>0</v>
      </c>
      <c r="K233" s="10">
        <f>'Input Data Shift A'!J102*IF('Input Data Shift A'!J$140&gt;0,'Input Data Shift A'!J$140,'Shift A Calculation'!$D233)/3600</f>
        <v>0</v>
      </c>
      <c r="L233" s="10">
        <f>'Input Data Shift A'!K102*IF('Input Data Shift A'!K$140&gt;0,'Input Data Shift A'!K$140,'Shift A Calculation'!$D233)/3600</f>
        <v>0</v>
      </c>
      <c r="M233" s="10">
        <f>'Input Data Shift A'!L102*IF('Input Data Shift A'!L$140&gt;0,'Input Data Shift A'!L$140,'Shift A Calculation'!$D233)/3600</f>
        <v>0</v>
      </c>
      <c r="N233" s="10">
        <f>'Input Data Shift A'!M102*IF('Input Data Shift A'!M$140&gt;0,'Input Data Shift A'!M$140,'Shift A Calculation'!$D233)/3600</f>
        <v>0</v>
      </c>
      <c r="O233" s="10">
        <f>'Input Data Shift A'!N102*IF('Input Data Shift A'!N$140&gt;0,'Input Data Shift A'!N$140,'Shift A Calculation'!$D233)/3600</f>
        <v>0</v>
      </c>
      <c r="P233" s="10">
        <f>'Input Data Shift A'!O102*IF('Input Data Shift A'!O$140&gt;0,'Input Data Shift A'!O$140,'Shift A Calculation'!$D233)/3600</f>
        <v>0</v>
      </c>
      <c r="Q233" s="10">
        <f>'Input Data Shift A'!P102*IF('Input Data Shift A'!P$140&gt;0,'Input Data Shift A'!P$140,'Shift A Calculation'!$D233)/3600</f>
        <v>0</v>
      </c>
      <c r="R233" s="10">
        <f>'Input Data Shift A'!Q102*IF('Input Data Shift A'!Q$140&gt;0,'Input Data Shift A'!Q$140,'Shift A Calculation'!$D233)/3600</f>
        <v>0</v>
      </c>
      <c r="S233" s="10">
        <f>'Input Data Shift A'!R102*IF('Input Data Shift A'!R$140&gt;0,'Input Data Shift A'!R$140,'Shift A Calculation'!$D233)/3600</f>
        <v>0</v>
      </c>
      <c r="T233" s="10">
        <f>'Input Data Shift A'!S102*IF('Input Data Shift A'!S$140&gt;0,'Input Data Shift A'!S$140,'Shift A Calculation'!$D233)/3600</f>
        <v>0</v>
      </c>
      <c r="U233" s="10">
        <f>'Input Data Shift A'!T102*IF('Input Data Shift A'!T$140&gt;0,'Input Data Shift A'!T$140,'Shift A Calculation'!$D233)/3600</f>
        <v>0</v>
      </c>
      <c r="V233" s="10">
        <f>'Input Data Shift A'!U102*IF('Input Data Shift A'!U$140&gt;0,'Input Data Shift A'!U$140,'Shift A Calculation'!$D233)/3600</f>
        <v>0</v>
      </c>
      <c r="W233" s="10">
        <f>'Input Data Shift A'!V102*IF('Input Data Shift A'!V$140&gt;0,'Input Data Shift A'!V$140,'Shift A Calculation'!$D233)/3600</f>
        <v>0</v>
      </c>
      <c r="X233" s="10">
        <f>'Input Data Shift A'!W102*IF('Input Data Shift A'!W$140&gt;0,'Input Data Shift A'!W$140,'Shift A Calculation'!$D233)/3600</f>
        <v>0</v>
      </c>
      <c r="Y233" s="10">
        <f>'Input Data Shift A'!X102*IF('Input Data Shift A'!X$140&gt;0,'Input Data Shift A'!X$140,'Shift A Calculation'!$D233)/3600</f>
        <v>0</v>
      </c>
      <c r="Z233" s="10">
        <f>'Input Data Shift A'!Y102*IF('Input Data Shift A'!Y$140&gt;0,'Input Data Shift A'!Y$140,'Shift A Calculation'!$D233)/3600</f>
        <v>0</v>
      </c>
      <c r="AA233" s="10">
        <f>'Input Data Shift A'!Z102*IF('Input Data Shift A'!Z$140&gt;0,'Input Data Shift A'!Z$140,'Shift A Calculation'!$D233)/3600</f>
        <v>0</v>
      </c>
      <c r="AB233" s="10">
        <f>'Input Data Shift A'!AA102*IF('Input Data Shift A'!AA$140&gt;0,'Input Data Shift A'!AA$140,'Shift A Calculation'!$D233)/3600</f>
        <v>0</v>
      </c>
      <c r="AC233" s="10">
        <f>'Input Data Shift A'!AB102*IF('Input Data Shift A'!AB$140&gt;0,'Input Data Shift A'!AB$140,'Shift A Calculation'!$D233)/3600</f>
        <v>0</v>
      </c>
      <c r="AD233" s="10">
        <f>'Input Data Shift A'!AC102*IF('Input Data Shift A'!AC$140&gt;0,'Input Data Shift A'!AC$140,'Shift A Calculation'!$D233)/3600</f>
        <v>0</v>
      </c>
      <c r="AE233" s="10">
        <f>'Input Data Shift A'!AD102*IF('Input Data Shift A'!AD$140&gt;0,'Input Data Shift A'!AD$140,'Shift A Calculation'!$D233)/3600</f>
        <v>0</v>
      </c>
      <c r="AF233" s="10">
        <f>'Input Data Shift A'!AE102*IF('Input Data Shift A'!AE$140&gt;0,'Input Data Shift A'!AE$140,'Shift A Calculation'!$D233)/3600</f>
        <v>0</v>
      </c>
      <c r="AG233" s="10">
        <f>'Input Data Shift A'!AF102*IF('Input Data Shift A'!AF$140&gt;0,'Input Data Shift A'!AF$140,'Shift A Calculation'!$D233)/3600</f>
        <v>0</v>
      </c>
      <c r="AH233" s="10">
        <f>'Input Data Shift A'!AG102*IF('Input Data Shift A'!AG$140&gt;0,'Input Data Shift A'!AG$140,'Shift A Calculation'!$D233)/3600</f>
        <v>0</v>
      </c>
      <c r="AI233" s="10">
        <f>'Input Data Shift A'!AH102*IF('Input Data Shift A'!AH$140&gt;0,'Input Data Shift A'!AH$140,'Shift A Calculation'!$D233)/3600</f>
        <v>0</v>
      </c>
      <c r="AJ233" s="10">
        <f t="shared" si="12"/>
        <v>0</v>
      </c>
    </row>
    <row r="234" spans="2:36">
      <c r="B234" s="8">
        <v>97</v>
      </c>
      <c r="C234" s="9">
        <f t="shared" si="10"/>
        <v>0</v>
      </c>
      <c r="D234" s="8">
        <f>+Kousu!F107</f>
        <v>0</v>
      </c>
      <c r="E234" s="10">
        <f>'Input Data Shift A'!D103*IF('Input Data Shift A'!D$140&gt;0,'Input Data Shift A'!D$140,'Shift A Calculation'!$D234)/3600</f>
        <v>0</v>
      </c>
      <c r="F234" s="10">
        <f>'Input Data Shift A'!E103*IF('Input Data Shift A'!E$140&gt;0,'Input Data Shift A'!E$140,'Shift A Calculation'!$D234)/3600</f>
        <v>0</v>
      </c>
      <c r="G234" s="10">
        <f>'Input Data Shift A'!F103*IF('Input Data Shift A'!F$140&gt;0,'Input Data Shift A'!F$140,'Shift A Calculation'!$D234)/3600</f>
        <v>0</v>
      </c>
      <c r="H234" s="10">
        <f>'Input Data Shift A'!G103*IF('Input Data Shift A'!G$140&gt;0,'Input Data Shift A'!G$140,'Shift A Calculation'!$D234)/3600</f>
        <v>0</v>
      </c>
      <c r="I234" s="10">
        <f>'Input Data Shift A'!H103*IF('Input Data Shift A'!H$140&gt;0,'Input Data Shift A'!H$140,'Shift A Calculation'!$D234)/3600</f>
        <v>0</v>
      </c>
      <c r="J234" s="10">
        <f>'Input Data Shift A'!I103*IF('Input Data Shift A'!I$140&gt;0,'Input Data Shift A'!I$140,'Shift A Calculation'!$D234)/3600</f>
        <v>0</v>
      </c>
      <c r="K234" s="10">
        <f>'Input Data Shift A'!J103*IF('Input Data Shift A'!J$140&gt;0,'Input Data Shift A'!J$140,'Shift A Calculation'!$D234)/3600</f>
        <v>0</v>
      </c>
      <c r="L234" s="10">
        <f>'Input Data Shift A'!K103*IF('Input Data Shift A'!K$140&gt;0,'Input Data Shift A'!K$140,'Shift A Calculation'!$D234)/3600</f>
        <v>0</v>
      </c>
      <c r="M234" s="10">
        <f>'Input Data Shift A'!L103*IF('Input Data Shift A'!L$140&gt;0,'Input Data Shift A'!L$140,'Shift A Calculation'!$D234)/3600</f>
        <v>0</v>
      </c>
      <c r="N234" s="10">
        <f>'Input Data Shift A'!M103*IF('Input Data Shift A'!M$140&gt;0,'Input Data Shift A'!M$140,'Shift A Calculation'!$D234)/3600</f>
        <v>0</v>
      </c>
      <c r="O234" s="10">
        <f>'Input Data Shift A'!N103*IF('Input Data Shift A'!N$140&gt;0,'Input Data Shift A'!N$140,'Shift A Calculation'!$D234)/3600</f>
        <v>0</v>
      </c>
      <c r="P234" s="10">
        <f>'Input Data Shift A'!O103*IF('Input Data Shift A'!O$140&gt;0,'Input Data Shift A'!O$140,'Shift A Calculation'!$D234)/3600</f>
        <v>0</v>
      </c>
      <c r="Q234" s="10">
        <f>'Input Data Shift A'!P103*IF('Input Data Shift A'!P$140&gt;0,'Input Data Shift A'!P$140,'Shift A Calculation'!$D234)/3600</f>
        <v>0</v>
      </c>
      <c r="R234" s="10">
        <f>'Input Data Shift A'!Q103*IF('Input Data Shift A'!Q$140&gt;0,'Input Data Shift A'!Q$140,'Shift A Calculation'!$D234)/3600</f>
        <v>0</v>
      </c>
      <c r="S234" s="10">
        <f>'Input Data Shift A'!R103*IF('Input Data Shift A'!R$140&gt;0,'Input Data Shift A'!R$140,'Shift A Calculation'!$D234)/3600</f>
        <v>0</v>
      </c>
      <c r="T234" s="10">
        <f>'Input Data Shift A'!S103*IF('Input Data Shift A'!S$140&gt;0,'Input Data Shift A'!S$140,'Shift A Calculation'!$D234)/3600</f>
        <v>0</v>
      </c>
      <c r="U234" s="10">
        <f>'Input Data Shift A'!T103*IF('Input Data Shift A'!T$140&gt;0,'Input Data Shift A'!T$140,'Shift A Calculation'!$D234)/3600</f>
        <v>0</v>
      </c>
      <c r="V234" s="10">
        <f>'Input Data Shift A'!U103*IF('Input Data Shift A'!U$140&gt;0,'Input Data Shift A'!U$140,'Shift A Calculation'!$D234)/3600</f>
        <v>0</v>
      </c>
      <c r="W234" s="10">
        <f>'Input Data Shift A'!V103*IF('Input Data Shift A'!V$140&gt;0,'Input Data Shift A'!V$140,'Shift A Calculation'!$D234)/3600</f>
        <v>0</v>
      </c>
      <c r="X234" s="10">
        <f>'Input Data Shift A'!W103*IF('Input Data Shift A'!W$140&gt;0,'Input Data Shift A'!W$140,'Shift A Calculation'!$D234)/3600</f>
        <v>0</v>
      </c>
      <c r="Y234" s="10">
        <f>'Input Data Shift A'!X103*IF('Input Data Shift A'!X$140&gt;0,'Input Data Shift A'!X$140,'Shift A Calculation'!$D234)/3600</f>
        <v>0</v>
      </c>
      <c r="Z234" s="10">
        <f>'Input Data Shift A'!Y103*IF('Input Data Shift A'!Y$140&gt;0,'Input Data Shift A'!Y$140,'Shift A Calculation'!$D234)/3600</f>
        <v>0</v>
      </c>
      <c r="AA234" s="10">
        <f>'Input Data Shift A'!Z103*IF('Input Data Shift A'!Z$140&gt;0,'Input Data Shift A'!Z$140,'Shift A Calculation'!$D234)/3600</f>
        <v>0</v>
      </c>
      <c r="AB234" s="10">
        <f>'Input Data Shift A'!AA103*IF('Input Data Shift A'!AA$140&gt;0,'Input Data Shift A'!AA$140,'Shift A Calculation'!$D234)/3600</f>
        <v>0</v>
      </c>
      <c r="AC234" s="10">
        <f>'Input Data Shift A'!AB103*IF('Input Data Shift A'!AB$140&gt;0,'Input Data Shift A'!AB$140,'Shift A Calculation'!$D234)/3600</f>
        <v>0</v>
      </c>
      <c r="AD234" s="10">
        <f>'Input Data Shift A'!AC103*IF('Input Data Shift A'!AC$140&gt;0,'Input Data Shift A'!AC$140,'Shift A Calculation'!$D234)/3600</f>
        <v>0</v>
      </c>
      <c r="AE234" s="10">
        <f>'Input Data Shift A'!AD103*IF('Input Data Shift A'!AD$140&gt;0,'Input Data Shift A'!AD$140,'Shift A Calculation'!$D234)/3600</f>
        <v>0</v>
      </c>
      <c r="AF234" s="10">
        <f>'Input Data Shift A'!AE103*IF('Input Data Shift A'!AE$140&gt;0,'Input Data Shift A'!AE$140,'Shift A Calculation'!$D234)/3600</f>
        <v>0</v>
      </c>
      <c r="AG234" s="10">
        <f>'Input Data Shift A'!AF103*IF('Input Data Shift A'!AF$140&gt;0,'Input Data Shift A'!AF$140,'Shift A Calculation'!$D234)/3600</f>
        <v>0</v>
      </c>
      <c r="AH234" s="10">
        <f>'Input Data Shift A'!AG103*IF('Input Data Shift A'!AG$140&gt;0,'Input Data Shift A'!AG$140,'Shift A Calculation'!$D234)/3600</f>
        <v>0</v>
      </c>
      <c r="AI234" s="10">
        <f>'Input Data Shift A'!AH103*IF('Input Data Shift A'!AH$140&gt;0,'Input Data Shift A'!AH$140,'Shift A Calculation'!$D234)/3600</f>
        <v>0</v>
      </c>
      <c r="AJ234" s="10">
        <f t="shared" si="12"/>
        <v>0</v>
      </c>
    </row>
    <row r="235" spans="2:36">
      <c r="B235" s="8">
        <v>98</v>
      </c>
      <c r="C235" s="9">
        <f t="shared" si="10"/>
        <v>0</v>
      </c>
      <c r="D235" s="8">
        <f>+Kousu!F108</f>
        <v>0</v>
      </c>
      <c r="E235" s="10">
        <f>'Input Data Shift A'!D104*IF('Input Data Shift A'!D$140&gt;0,'Input Data Shift A'!D$140,'Shift A Calculation'!$D235)/3600</f>
        <v>0</v>
      </c>
      <c r="F235" s="10">
        <f>'Input Data Shift A'!E104*IF('Input Data Shift A'!E$140&gt;0,'Input Data Shift A'!E$140,'Shift A Calculation'!$D235)/3600</f>
        <v>0</v>
      </c>
      <c r="G235" s="10">
        <f>'Input Data Shift A'!F104*IF('Input Data Shift A'!F$140&gt;0,'Input Data Shift A'!F$140,'Shift A Calculation'!$D235)/3600</f>
        <v>0</v>
      </c>
      <c r="H235" s="10">
        <f>'Input Data Shift A'!G104*IF('Input Data Shift A'!G$140&gt;0,'Input Data Shift A'!G$140,'Shift A Calculation'!$D235)/3600</f>
        <v>0</v>
      </c>
      <c r="I235" s="10">
        <f>'Input Data Shift A'!H104*IF('Input Data Shift A'!H$140&gt;0,'Input Data Shift A'!H$140,'Shift A Calculation'!$D235)/3600</f>
        <v>0</v>
      </c>
      <c r="J235" s="10">
        <f>'Input Data Shift A'!I104*IF('Input Data Shift A'!I$140&gt;0,'Input Data Shift A'!I$140,'Shift A Calculation'!$D235)/3600</f>
        <v>0</v>
      </c>
      <c r="K235" s="10">
        <f>'Input Data Shift A'!J104*IF('Input Data Shift A'!J$140&gt;0,'Input Data Shift A'!J$140,'Shift A Calculation'!$D235)/3600</f>
        <v>0</v>
      </c>
      <c r="L235" s="10">
        <f>'Input Data Shift A'!K104*IF('Input Data Shift A'!K$140&gt;0,'Input Data Shift A'!K$140,'Shift A Calculation'!$D235)/3600</f>
        <v>0</v>
      </c>
      <c r="M235" s="10">
        <f>'Input Data Shift A'!L104*IF('Input Data Shift A'!L$140&gt;0,'Input Data Shift A'!L$140,'Shift A Calculation'!$D235)/3600</f>
        <v>0</v>
      </c>
      <c r="N235" s="10">
        <f>'Input Data Shift A'!M104*IF('Input Data Shift A'!M$140&gt;0,'Input Data Shift A'!M$140,'Shift A Calculation'!$D235)/3600</f>
        <v>0</v>
      </c>
      <c r="O235" s="10">
        <f>'Input Data Shift A'!N104*IF('Input Data Shift A'!N$140&gt;0,'Input Data Shift A'!N$140,'Shift A Calculation'!$D235)/3600</f>
        <v>0</v>
      </c>
      <c r="P235" s="10">
        <f>'Input Data Shift A'!O104*IF('Input Data Shift A'!O$140&gt;0,'Input Data Shift A'!O$140,'Shift A Calculation'!$D235)/3600</f>
        <v>0</v>
      </c>
      <c r="Q235" s="10">
        <f>'Input Data Shift A'!P104*IF('Input Data Shift A'!P$140&gt;0,'Input Data Shift A'!P$140,'Shift A Calculation'!$D235)/3600</f>
        <v>0</v>
      </c>
      <c r="R235" s="10">
        <f>'Input Data Shift A'!Q104*IF('Input Data Shift A'!Q$140&gt;0,'Input Data Shift A'!Q$140,'Shift A Calculation'!$D235)/3600</f>
        <v>0</v>
      </c>
      <c r="S235" s="10">
        <f>'Input Data Shift A'!R104*IF('Input Data Shift A'!R$140&gt;0,'Input Data Shift A'!R$140,'Shift A Calculation'!$D235)/3600</f>
        <v>0</v>
      </c>
      <c r="T235" s="10">
        <f>'Input Data Shift A'!S104*IF('Input Data Shift A'!S$140&gt;0,'Input Data Shift A'!S$140,'Shift A Calculation'!$D235)/3600</f>
        <v>0</v>
      </c>
      <c r="U235" s="10">
        <f>'Input Data Shift A'!T104*IF('Input Data Shift A'!T$140&gt;0,'Input Data Shift A'!T$140,'Shift A Calculation'!$D235)/3600</f>
        <v>0</v>
      </c>
      <c r="V235" s="10">
        <f>'Input Data Shift A'!U104*IF('Input Data Shift A'!U$140&gt;0,'Input Data Shift A'!U$140,'Shift A Calculation'!$D235)/3600</f>
        <v>0</v>
      </c>
      <c r="W235" s="10">
        <f>'Input Data Shift A'!V104*IF('Input Data Shift A'!V$140&gt;0,'Input Data Shift A'!V$140,'Shift A Calculation'!$D235)/3600</f>
        <v>0</v>
      </c>
      <c r="X235" s="10">
        <f>'Input Data Shift A'!W104*IF('Input Data Shift A'!W$140&gt;0,'Input Data Shift A'!W$140,'Shift A Calculation'!$D235)/3600</f>
        <v>0</v>
      </c>
      <c r="Y235" s="10">
        <f>'Input Data Shift A'!X104*IF('Input Data Shift A'!X$140&gt;0,'Input Data Shift A'!X$140,'Shift A Calculation'!$D235)/3600</f>
        <v>0</v>
      </c>
      <c r="Z235" s="10">
        <f>'Input Data Shift A'!Y104*IF('Input Data Shift A'!Y$140&gt;0,'Input Data Shift A'!Y$140,'Shift A Calculation'!$D235)/3600</f>
        <v>0</v>
      </c>
      <c r="AA235" s="10">
        <f>'Input Data Shift A'!Z104*IF('Input Data Shift A'!Z$140&gt;0,'Input Data Shift A'!Z$140,'Shift A Calculation'!$D235)/3600</f>
        <v>0</v>
      </c>
      <c r="AB235" s="10">
        <f>'Input Data Shift A'!AA104*IF('Input Data Shift A'!AA$140&gt;0,'Input Data Shift A'!AA$140,'Shift A Calculation'!$D235)/3600</f>
        <v>0</v>
      </c>
      <c r="AC235" s="10">
        <f>'Input Data Shift A'!AB104*IF('Input Data Shift A'!AB$140&gt;0,'Input Data Shift A'!AB$140,'Shift A Calculation'!$D235)/3600</f>
        <v>0</v>
      </c>
      <c r="AD235" s="10">
        <f>'Input Data Shift A'!AC104*IF('Input Data Shift A'!AC$140&gt;0,'Input Data Shift A'!AC$140,'Shift A Calculation'!$D235)/3600</f>
        <v>0</v>
      </c>
      <c r="AE235" s="10">
        <f>'Input Data Shift A'!AD104*IF('Input Data Shift A'!AD$140&gt;0,'Input Data Shift A'!AD$140,'Shift A Calculation'!$D235)/3600</f>
        <v>0</v>
      </c>
      <c r="AF235" s="10">
        <f>'Input Data Shift A'!AE104*IF('Input Data Shift A'!AE$140&gt;0,'Input Data Shift A'!AE$140,'Shift A Calculation'!$D235)/3600</f>
        <v>0</v>
      </c>
      <c r="AG235" s="10">
        <f>'Input Data Shift A'!AF104*IF('Input Data Shift A'!AF$140&gt;0,'Input Data Shift A'!AF$140,'Shift A Calculation'!$D235)/3600</f>
        <v>0</v>
      </c>
      <c r="AH235" s="10">
        <f>'Input Data Shift A'!AG104*IF('Input Data Shift A'!AG$140&gt;0,'Input Data Shift A'!AG$140,'Shift A Calculation'!$D235)/3600</f>
        <v>0</v>
      </c>
      <c r="AI235" s="10">
        <f>'Input Data Shift A'!AH104*IF('Input Data Shift A'!AH$140&gt;0,'Input Data Shift A'!AH$140,'Shift A Calculation'!$D235)/3600</f>
        <v>0</v>
      </c>
      <c r="AJ235" s="10">
        <f t="shared" si="12"/>
        <v>0</v>
      </c>
    </row>
    <row r="236" spans="2:36">
      <c r="B236" s="8">
        <v>99</v>
      </c>
      <c r="C236" s="9">
        <f t="shared" si="10"/>
        <v>0</v>
      </c>
      <c r="D236" s="8">
        <f>+Kousu!F109</f>
        <v>0</v>
      </c>
      <c r="E236" s="10">
        <f>'Input Data Shift A'!D105*IF('Input Data Shift A'!D$140&gt;0,'Input Data Shift A'!D$140,'Shift A Calculation'!$D236)/3600</f>
        <v>0</v>
      </c>
      <c r="F236" s="10">
        <f>'Input Data Shift A'!E105*IF('Input Data Shift A'!E$140&gt;0,'Input Data Shift A'!E$140,'Shift A Calculation'!$D236)/3600</f>
        <v>0</v>
      </c>
      <c r="G236" s="10">
        <f>'Input Data Shift A'!F105*IF('Input Data Shift A'!F$140&gt;0,'Input Data Shift A'!F$140,'Shift A Calculation'!$D236)/3600</f>
        <v>0</v>
      </c>
      <c r="H236" s="10">
        <f>'Input Data Shift A'!G105*IF('Input Data Shift A'!G$140&gt;0,'Input Data Shift A'!G$140,'Shift A Calculation'!$D236)/3600</f>
        <v>0</v>
      </c>
      <c r="I236" s="10">
        <f>'Input Data Shift A'!H105*IF('Input Data Shift A'!H$140&gt;0,'Input Data Shift A'!H$140,'Shift A Calculation'!$D236)/3600</f>
        <v>0</v>
      </c>
      <c r="J236" s="10">
        <f>'Input Data Shift A'!I105*IF('Input Data Shift A'!I$140&gt;0,'Input Data Shift A'!I$140,'Shift A Calculation'!$D236)/3600</f>
        <v>0</v>
      </c>
      <c r="K236" s="10">
        <f>'Input Data Shift A'!J105*IF('Input Data Shift A'!J$140&gt;0,'Input Data Shift A'!J$140,'Shift A Calculation'!$D236)/3600</f>
        <v>0</v>
      </c>
      <c r="L236" s="10">
        <f>'Input Data Shift A'!K105*IF('Input Data Shift A'!K$140&gt;0,'Input Data Shift A'!K$140,'Shift A Calculation'!$D236)/3600</f>
        <v>0</v>
      </c>
      <c r="M236" s="10">
        <f>'Input Data Shift A'!L105*IF('Input Data Shift A'!L$140&gt;0,'Input Data Shift A'!L$140,'Shift A Calculation'!$D236)/3600</f>
        <v>0</v>
      </c>
      <c r="N236" s="10">
        <f>'Input Data Shift A'!M105*IF('Input Data Shift A'!M$140&gt;0,'Input Data Shift A'!M$140,'Shift A Calculation'!$D236)/3600</f>
        <v>0</v>
      </c>
      <c r="O236" s="10">
        <f>'Input Data Shift A'!N105*IF('Input Data Shift A'!N$140&gt;0,'Input Data Shift A'!N$140,'Shift A Calculation'!$D236)/3600</f>
        <v>0</v>
      </c>
      <c r="P236" s="10">
        <f>'Input Data Shift A'!O105*IF('Input Data Shift A'!O$140&gt;0,'Input Data Shift A'!O$140,'Shift A Calculation'!$D236)/3600</f>
        <v>0</v>
      </c>
      <c r="Q236" s="10">
        <f>'Input Data Shift A'!P105*IF('Input Data Shift A'!P$140&gt;0,'Input Data Shift A'!P$140,'Shift A Calculation'!$D236)/3600</f>
        <v>0</v>
      </c>
      <c r="R236" s="10">
        <f>'Input Data Shift A'!Q105*IF('Input Data Shift A'!Q$140&gt;0,'Input Data Shift A'!Q$140,'Shift A Calculation'!$D236)/3600</f>
        <v>0</v>
      </c>
      <c r="S236" s="10">
        <f>'Input Data Shift A'!R105*IF('Input Data Shift A'!R$140&gt;0,'Input Data Shift A'!R$140,'Shift A Calculation'!$D236)/3600</f>
        <v>0</v>
      </c>
      <c r="T236" s="10">
        <f>'Input Data Shift A'!S105*IF('Input Data Shift A'!S$140&gt;0,'Input Data Shift A'!S$140,'Shift A Calculation'!$D236)/3600</f>
        <v>0</v>
      </c>
      <c r="U236" s="10">
        <f>'Input Data Shift A'!T105*IF('Input Data Shift A'!T$140&gt;0,'Input Data Shift A'!T$140,'Shift A Calculation'!$D236)/3600</f>
        <v>0</v>
      </c>
      <c r="V236" s="10">
        <f>'Input Data Shift A'!U105*IF('Input Data Shift A'!U$140&gt;0,'Input Data Shift A'!U$140,'Shift A Calculation'!$D236)/3600</f>
        <v>0</v>
      </c>
      <c r="W236" s="10">
        <f>'Input Data Shift A'!V105*IF('Input Data Shift A'!V$140&gt;0,'Input Data Shift A'!V$140,'Shift A Calculation'!$D236)/3600</f>
        <v>0</v>
      </c>
      <c r="X236" s="10">
        <f>'Input Data Shift A'!W105*IF('Input Data Shift A'!W$140&gt;0,'Input Data Shift A'!W$140,'Shift A Calculation'!$D236)/3600</f>
        <v>0</v>
      </c>
      <c r="Y236" s="10">
        <f>'Input Data Shift A'!X105*IF('Input Data Shift A'!X$140&gt;0,'Input Data Shift A'!X$140,'Shift A Calculation'!$D236)/3600</f>
        <v>0</v>
      </c>
      <c r="Z236" s="10">
        <f>'Input Data Shift A'!Y105*IF('Input Data Shift A'!Y$140&gt;0,'Input Data Shift A'!Y$140,'Shift A Calculation'!$D236)/3600</f>
        <v>0</v>
      </c>
      <c r="AA236" s="10">
        <f>'Input Data Shift A'!Z105*IF('Input Data Shift A'!Z$140&gt;0,'Input Data Shift A'!Z$140,'Shift A Calculation'!$D236)/3600</f>
        <v>0</v>
      </c>
      <c r="AB236" s="10">
        <f>'Input Data Shift A'!AA105*IF('Input Data Shift A'!AA$140&gt;0,'Input Data Shift A'!AA$140,'Shift A Calculation'!$D236)/3600</f>
        <v>0</v>
      </c>
      <c r="AC236" s="10">
        <f>'Input Data Shift A'!AB105*IF('Input Data Shift A'!AB$140&gt;0,'Input Data Shift A'!AB$140,'Shift A Calculation'!$D236)/3600</f>
        <v>0</v>
      </c>
      <c r="AD236" s="10">
        <f>'Input Data Shift A'!AC105*IF('Input Data Shift A'!AC$140&gt;0,'Input Data Shift A'!AC$140,'Shift A Calculation'!$D236)/3600</f>
        <v>0</v>
      </c>
      <c r="AE236" s="10">
        <f>'Input Data Shift A'!AD105*IF('Input Data Shift A'!AD$140&gt;0,'Input Data Shift A'!AD$140,'Shift A Calculation'!$D236)/3600</f>
        <v>0</v>
      </c>
      <c r="AF236" s="10">
        <f>'Input Data Shift A'!AE105*IF('Input Data Shift A'!AE$140&gt;0,'Input Data Shift A'!AE$140,'Shift A Calculation'!$D236)/3600</f>
        <v>0</v>
      </c>
      <c r="AG236" s="10">
        <f>'Input Data Shift A'!AF105*IF('Input Data Shift A'!AF$140&gt;0,'Input Data Shift A'!AF$140,'Shift A Calculation'!$D236)/3600</f>
        <v>0</v>
      </c>
      <c r="AH236" s="10">
        <f>'Input Data Shift A'!AG105*IF('Input Data Shift A'!AG$140&gt;0,'Input Data Shift A'!AG$140,'Shift A Calculation'!$D236)/3600</f>
        <v>0</v>
      </c>
      <c r="AI236" s="10">
        <f>'Input Data Shift A'!AH105*IF('Input Data Shift A'!AH$140&gt;0,'Input Data Shift A'!AH$140,'Shift A Calculation'!$D236)/3600</f>
        <v>0</v>
      </c>
      <c r="AJ236" s="10">
        <f t="shared" si="12"/>
        <v>0</v>
      </c>
    </row>
    <row r="237" spans="2:36">
      <c r="B237" s="8">
        <v>100</v>
      </c>
      <c r="C237" s="9">
        <f t="shared" si="10"/>
        <v>0</v>
      </c>
      <c r="D237" s="8">
        <f>+Kousu!F110</f>
        <v>0</v>
      </c>
      <c r="E237" s="10">
        <f>'Input Data Shift A'!D106*IF('Input Data Shift A'!D$140&gt;0,'Input Data Shift A'!D$140,'Shift A Calculation'!$D237)/3600</f>
        <v>0</v>
      </c>
      <c r="F237" s="10">
        <f>'Input Data Shift A'!E106*IF('Input Data Shift A'!E$140&gt;0,'Input Data Shift A'!E$140,'Shift A Calculation'!$D237)/3600</f>
        <v>0</v>
      </c>
      <c r="G237" s="10">
        <f>'Input Data Shift A'!F106*IF('Input Data Shift A'!F$140&gt;0,'Input Data Shift A'!F$140,'Shift A Calculation'!$D237)/3600</f>
        <v>0</v>
      </c>
      <c r="H237" s="10">
        <f>'Input Data Shift A'!G106*IF('Input Data Shift A'!G$140&gt;0,'Input Data Shift A'!G$140,'Shift A Calculation'!$D237)/3600</f>
        <v>0</v>
      </c>
      <c r="I237" s="10">
        <f>'Input Data Shift A'!H106*IF('Input Data Shift A'!H$140&gt;0,'Input Data Shift A'!H$140,'Shift A Calculation'!$D237)/3600</f>
        <v>0</v>
      </c>
      <c r="J237" s="10">
        <f>'Input Data Shift A'!I106*IF('Input Data Shift A'!I$140&gt;0,'Input Data Shift A'!I$140,'Shift A Calculation'!$D237)/3600</f>
        <v>0</v>
      </c>
      <c r="K237" s="10">
        <f>'Input Data Shift A'!J106*IF('Input Data Shift A'!J$140&gt;0,'Input Data Shift A'!J$140,'Shift A Calculation'!$D237)/3600</f>
        <v>0</v>
      </c>
      <c r="L237" s="10">
        <f>'Input Data Shift A'!K106*IF('Input Data Shift A'!K$140&gt;0,'Input Data Shift A'!K$140,'Shift A Calculation'!$D237)/3600</f>
        <v>0</v>
      </c>
      <c r="M237" s="10">
        <f>'Input Data Shift A'!L106*IF('Input Data Shift A'!L$140&gt;0,'Input Data Shift A'!L$140,'Shift A Calculation'!$D237)/3600</f>
        <v>0</v>
      </c>
      <c r="N237" s="10">
        <f>'Input Data Shift A'!M106*IF('Input Data Shift A'!M$140&gt;0,'Input Data Shift A'!M$140,'Shift A Calculation'!$D237)/3600</f>
        <v>0</v>
      </c>
      <c r="O237" s="10">
        <f>'Input Data Shift A'!N106*IF('Input Data Shift A'!N$140&gt;0,'Input Data Shift A'!N$140,'Shift A Calculation'!$D237)/3600</f>
        <v>0</v>
      </c>
      <c r="P237" s="10">
        <f>'Input Data Shift A'!O106*IF('Input Data Shift A'!O$140&gt;0,'Input Data Shift A'!O$140,'Shift A Calculation'!$D237)/3600</f>
        <v>0</v>
      </c>
      <c r="Q237" s="10">
        <f>'Input Data Shift A'!P106*IF('Input Data Shift A'!P$140&gt;0,'Input Data Shift A'!P$140,'Shift A Calculation'!$D237)/3600</f>
        <v>0</v>
      </c>
      <c r="R237" s="10">
        <f>'Input Data Shift A'!Q106*IF('Input Data Shift A'!Q$140&gt;0,'Input Data Shift A'!Q$140,'Shift A Calculation'!$D237)/3600</f>
        <v>0</v>
      </c>
      <c r="S237" s="10">
        <f>'Input Data Shift A'!R106*IF('Input Data Shift A'!R$140&gt;0,'Input Data Shift A'!R$140,'Shift A Calculation'!$D237)/3600</f>
        <v>0</v>
      </c>
      <c r="T237" s="10">
        <f>'Input Data Shift A'!S106*IF('Input Data Shift A'!S$140&gt;0,'Input Data Shift A'!S$140,'Shift A Calculation'!$D237)/3600</f>
        <v>0</v>
      </c>
      <c r="U237" s="10">
        <f>'Input Data Shift A'!T106*IF('Input Data Shift A'!T$140&gt;0,'Input Data Shift A'!T$140,'Shift A Calculation'!$D237)/3600</f>
        <v>0</v>
      </c>
      <c r="V237" s="10">
        <f>'Input Data Shift A'!U106*IF('Input Data Shift A'!U$140&gt;0,'Input Data Shift A'!U$140,'Shift A Calculation'!$D237)/3600</f>
        <v>0</v>
      </c>
      <c r="W237" s="10">
        <f>'Input Data Shift A'!V106*IF('Input Data Shift A'!V$140&gt;0,'Input Data Shift A'!V$140,'Shift A Calculation'!$D237)/3600</f>
        <v>0</v>
      </c>
      <c r="X237" s="10">
        <f>'Input Data Shift A'!W106*IF('Input Data Shift A'!W$140&gt;0,'Input Data Shift A'!W$140,'Shift A Calculation'!$D237)/3600</f>
        <v>0</v>
      </c>
      <c r="Y237" s="10">
        <f>'Input Data Shift A'!X106*IF('Input Data Shift A'!X$140&gt;0,'Input Data Shift A'!X$140,'Shift A Calculation'!$D237)/3600</f>
        <v>0</v>
      </c>
      <c r="Z237" s="10">
        <f>'Input Data Shift A'!Y106*IF('Input Data Shift A'!Y$140&gt;0,'Input Data Shift A'!Y$140,'Shift A Calculation'!$D237)/3600</f>
        <v>0</v>
      </c>
      <c r="AA237" s="10">
        <f>'Input Data Shift A'!Z106*IF('Input Data Shift A'!Z$140&gt;0,'Input Data Shift A'!Z$140,'Shift A Calculation'!$D237)/3600</f>
        <v>0</v>
      </c>
      <c r="AB237" s="10">
        <f>'Input Data Shift A'!AA106*IF('Input Data Shift A'!AA$140&gt;0,'Input Data Shift A'!AA$140,'Shift A Calculation'!$D237)/3600</f>
        <v>0</v>
      </c>
      <c r="AC237" s="10">
        <f>'Input Data Shift A'!AB106*IF('Input Data Shift A'!AB$140&gt;0,'Input Data Shift A'!AB$140,'Shift A Calculation'!$D237)/3600</f>
        <v>0</v>
      </c>
      <c r="AD237" s="10">
        <f>'Input Data Shift A'!AC106*IF('Input Data Shift A'!AC$140&gt;0,'Input Data Shift A'!AC$140,'Shift A Calculation'!$D237)/3600</f>
        <v>0</v>
      </c>
      <c r="AE237" s="10">
        <f>'Input Data Shift A'!AD106*IF('Input Data Shift A'!AD$140&gt;0,'Input Data Shift A'!AD$140,'Shift A Calculation'!$D237)/3600</f>
        <v>0</v>
      </c>
      <c r="AF237" s="10">
        <f>'Input Data Shift A'!AE106*IF('Input Data Shift A'!AE$140&gt;0,'Input Data Shift A'!AE$140,'Shift A Calculation'!$D237)/3600</f>
        <v>0</v>
      </c>
      <c r="AG237" s="10">
        <f>'Input Data Shift A'!AF106*IF('Input Data Shift A'!AF$140&gt;0,'Input Data Shift A'!AF$140,'Shift A Calculation'!$D237)/3600</f>
        <v>0</v>
      </c>
      <c r="AH237" s="10">
        <f>'Input Data Shift A'!AG106*IF('Input Data Shift A'!AG$140&gt;0,'Input Data Shift A'!AG$140,'Shift A Calculation'!$D237)/3600</f>
        <v>0</v>
      </c>
      <c r="AI237" s="10">
        <f>'Input Data Shift A'!AH106*IF('Input Data Shift A'!AH$140&gt;0,'Input Data Shift A'!AH$140,'Shift A Calculation'!$D237)/3600</f>
        <v>0</v>
      </c>
      <c r="AJ237" s="10">
        <f t="shared" si="12"/>
        <v>0</v>
      </c>
    </row>
    <row r="238" spans="2:36">
      <c r="B238" s="8">
        <v>101</v>
      </c>
      <c r="C238" s="9">
        <f t="shared" si="10"/>
        <v>0</v>
      </c>
      <c r="D238" s="8">
        <f>+Kousu!F111</f>
        <v>0</v>
      </c>
      <c r="E238" s="10">
        <f>'Input Data Shift A'!D107*IF('Input Data Shift A'!D$140&gt;0,'Input Data Shift A'!D$140,'Shift A Calculation'!$D238)/3600</f>
        <v>0</v>
      </c>
      <c r="F238" s="10">
        <f>'Input Data Shift A'!E107*IF('Input Data Shift A'!E$140&gt;0,'Input Data Shift A'!E$140,'Shift A Calculation'!$D238)/3600</f>
        <v>0</v>
      </c>
      <c r="G238" s="10">
        <f>'Input Data Shift A'!F107*IF('Input Data Shift A'!F$140&gt;0,'Input Data Shift A'!F$140,'Shift A Calculation'!$D238)/3600</f>
        <v>0</v>
      </c>
      <c r="H238" s="10">
        <f>'Input Data Shift A'!G107*IF('Input Data Shift A'!G$140&gt;0,'Input Data Shift A'!G$140,'Shift A Calculation'!$D238)/3600</f>
        <v>0</v>
      </c>
      <c r="I238" s="10">
        <f>'Input Data Shift A'!H107*IF('Input Data Shift A'!H$140&gt;0,'Input Data Shift A'!H$140,'Shift A Calculation'!$D238)/3600</f>
        <v>0</v>
      </c>
      <c r="J238" s="10">
        <f>'Input Data Shift A'!I107*IF('Input Data Shift A'!I$140&gt;0,'Input Data Shift A'!I$140,'Shift A Calculation'!$D238)/3600</f>
        <v>0</v>
      </c>
      <c r="K238" s="10">
        <f>'Input Data Shift A'!J107*IF('Input Data Shift A'!J$140&gt;0,'Input Data Shift A'!J$140,'Shift A Calculation'!$D238)/3600</f>
        <v>0</v>
      </c>
      <c r="L238" s="10">
        <f>'Input Data Shift A'!K107*IF('Input Data Shift A'!K$140&gt;0,'Input Data Shift A'!K$140,'Shift A Calculation'!$D238)/3600</f>
        <v>0</v>
      </c>
      <c r="M238" s="10">
        <f>'Input Data Shift A'!L107*IF('Input Data Shift A'!L$140&gt;0,'Input Data Shift A'!L$140,'Shift A Calculation'!$D238)/3600</f>
        <v>0</v>
      </c>
      <c r="N238" s="10">
        <f>'Input Data Shift A'!M107*IF('Input Data Shift A'!M$140&gt;0,'Input Data Shift A'!M$140,'Shift A Calculation'!$D238)/3600</f>
        <v>0</v>
      </c>
      <c r="O238" s="10">
        <f>'Input Data Shift A'!N107*IF('Input Data Shift A'!N$140&gt;0,'Input Data Shift A'!N$140,'Shift A Calculation'!$D238)/3600</f>
        <v>0</v>
      </c>
      <c r="P238" s="10">
        <f>'Input Data Shift A'!O107*IF('Input Data Shift A'!O$140&gt;0,'Input Data Shift A'!O$140,'Shift A Calculation'!$D238)/3600</f>
        <v>0</v>
      </c>
      <c r="Q238" s="10">
        <f>'Input Data Shift A'!P107*IF('Input Data Shift A'!P$140&gt;0,'Input Data Shift A'!P$140,'Shift A Calculation'!$D238)/3600</f>
        <v>0</v>
      </c>
      <c r="R238" s="10">
        <f>'Input Data Shift A'!Q107*IF('Input Data Shift A'!Q$140&gt;0,'Input Data Shift A'!Q$140,'Shift A Calculation'!$D238)/3600</f>
        <v>0</v>
      </c>
      <c r="S238" s="10">
        <f>'Input Data Shift A'!R107*IF('Input Data Shift A'!R$140&gt;0,'Input Data Shift A'!R$140,'Shift A Calculation'!$D238)/3600</f>
        <v>0</v>
      </c>
      <c r="T238" s="10">
        <f>'Input Data Shift A'!S107*IF('Input Data Shift A'!S$140&gt;0,'Input Data Shift A'!S$140,'Shift A Calculation'!$D238)/3600</f>
        <v>0</v>
      </c>
      <c r="U238" s="10">
        <f>'Input Data Shift A'!T107*IF('Input Data Shift A'!T$140&gt;0,'Input Data Shift A'!T$140,'Shift A Calculation'!$D238)/3600</f>
        <v>0</v>
      </c>
      <c r="V238" s="10">
        <f>'Input Data Shift A'!U107*IF('Input Data Shift A'!U$140&gt;0,'Input Data Shift A'!U$140,'Shift A Calculation'!$D238)/3600</f>
        <v>0</v>
      </c>
      <c r="W238" s="10">
        <f>'Input Data Shift A'!V107*IF('Input Data Shift A'!V$140&gt;0,'Input Data Shift A'!V$140,'Shift A Calculation'!$D238)/3600</f>
        <v>0</v>
      </c>
      <c r="X238" s="10">
        <f>'Input Data Shift A'!W107*IF('Input Data Shift A'!W$140&gt;0,'Input Data Shift A'!W$140,'Shift A Calculation'!$D238)/3600</f>
        <v>0</v>
      </c>
      <c r="Y238" s="10">
        <f>'Input Data Shift A'!X107*IF('Input Data Shift A'!X$140&gt;0,'Input Data Shift A'!X$140,'Shift A Calculation'!$D238)/3600</f>
        <v>0</v>
      </c>
      <c r="Z238" s="10">
        <f>'Input Data Shift A'!Y107*IF('Input Data Shift A'!Y$140&gt;0,'Input Data Shift A'!Y$140,'Shift A Calculation'!$D238)/3600</f>
        <v>0</v>
      </c>
      <c r="AA238" s="10">
        <f>'Input Data Shift A'!Z107*IF('Input Data Shift A'!Z$140&gt;0,'Input Data Shift A'!Z$140,'Shift A Calculation'!$D238)/3600</f>
        <v>0</v>
      </c>
      <c r="AB238" s="10">
        <f>'Input Data Shift A'!AA107*IF('Input Data Shift A'!AA$140&gt;0,'Input Data Shift A'!AA$140,'Shift A Calculation'!$D238)/3600</f>
        <v>0</v>
      </c>
      <c r="AC238" s="10">
        <f>'Input Data Shift A'!AB107*IF('Input Data Shift A'!AB$140&gt;0,'Input Data Shift A'!AB$140,'Shift A Calculation'!$D238)/3600</f>
        <v>0</v>
      </c>
      <c r="AD238" s="10">
        <f>'Input Data Shift A'!AC107*IF('Input Data Shift A'!AC$140&gt;0,'Input Data Shift A'!AC$140,'Shift A Calculation'!$D238)/3600</f>
        <v>0</v>
      </c>
      <c r="AE238" s="10">
        <f>'Input Data Shift A'!AD107*IF('Input Data Shift A'!AD$140&gt;0,'Input Data Shift A'!AD$140,'Shift A Calculation'!$D238)/3600</f>
        <v>0</v>
      </c>
      <c r="AF238" s="10">
        <f>'Input Data Shift A'!AE107*IF('Input Data Shift A'!AE$140&gt;0,'Input Data Shift A'!AE$140,'Shift A Calculation'!$D238)/3600</f>
        <v>0</v>
      </c>
      <c r="AG238" s="10">
        <f>'Input Data Shift A'!AF107*IF('Input Data Shift A'!AF$140&gt;0,'Input Data Shift A'!AF$140,'Shift A Calculation'!$D238)/3600</f>
        <v>0</v>
      </c>
      <c r="AH238" s="10">
        <f>'Input Data Shift A'!AG107*IF('Input Data Shift A'!AG$140&gt;0,'Input Data Shift A'!AG$140,'Shift A Calculation'!$D238)/3600</f>
        <v>0</v>
      </c>
      <c r="AI238" s="10">
        <f>'Input Data Shift A'!AH107*IF('Input Data Shift A'!AH$140&gt;0,'Input Data Shift A'!AH$140,'Shift A Calculation'!$D238)/3600</f>
        <v>0</v>
      </c>
      <c r="AJ238" s="10">
        <f t="shared" si="12"/>
        <v>0</v>
      </c>
    </row>
    <row r="239" spans="2:36">
      <c r="B239" s="8">
        <v>102</v>
      </c>
      <c r="C239" s="9">
        <f t="shared" si="10"/>
        <v>0</v>
      </c>
      <c r="D239" s="8">
        <f>+Kousu!F112</f>
        <v>0</v>
      </c>
      <c r="E239" s="10">
        <f>'Input Data Shift A'!D108*IF('Input Data Shift A'!D$140&gt;0,'Input Data Shift A'!D$140,'Shift A Calculation'!$D239)/3600</f>
        <v>0</v>
      </c>
      <c r="F239" s="10">
        <f>'Input Data Shift A'!E108*IF('Input Data Shift A'!E$140&gt;0,'Input Data Shift A'!E$140,'Shift A Calculation'!$D239)/3600</f>
        <v>0</v>
      </c>
      <c r="G239" s="10">
        <f>'Input Data Shift A'!F108*IF('Input Data Shift A'!F$140&gt;0,'Input Data Shift A'!F$140,'Shift A Calculation'!$D239)/3600</f>
        <v>0</v>
      </c>
      <c r="H239" s="10">
        <f>'Input Data Shift A'!G108*IF('Input Data Shift A'!G$140&gt;0,'Input Data Shift A'!G$140,'Shift A Calculation'!$D239)/3600</f>
        <v>0</v>
      </c>
      <c r="I239" s="10">
        <f>'Input Data Shift A'!H108*IF('Input Data Shift A'!H$140&gt;0,'Input Data Shift A'!H$140,'Shift A Calculation'!$D239)/3600</f>
        <v>0</v>
      </c>
      <c r="J239" s="10">
        <f>'Input Data Shift A'!I108*IF('Input Data Shift A'!I$140&gt;0,'Input Data Shift A'!I$140,'Shift A Calculation'!$D239)/3600</f>
        <v>0</v>
      </c>
      <c r="K239" s="10">
        <f>'Input Data Shift A'!J108*IF('Input Data Shift A'!J$140&gt;0,'Input Data Shift A'!J$140,'Shift A Calculation'!$D239)/3600</f>
        <v>0</v>
      </c>
      <c r="L239" s="10">
        <f>'Input Data Shift A'!K108*IF('Input Data Shift A'!K$140&gt;0,'Input Data Shift A'!K$140,'Shift A Calculation'!$D239)/3600</f>
        <v>0</v>
      </c>
      <c r="M239" s="10">
        <f>'Input Data Shift A'!L108*IF('Input Data Shift A'!L$140&gt;0,'Input Data Shift A'!L$140,'Shift A Calculation'!$D239)/3600</f>
        <v>0</v>
      </c>
      <c r="N239" s="10">
        <f>'Input Data Shift A'!M108*IF('Input Data Shift A'!M$140&gt;0,'Input Data Shift A'!M$140,'Shift A Calculation'!$D239)/3600</f>
        <v>0</v>
      </c>
      <c r="O239" s="10">
        <f>'Input Data Shift A'!N108*IF('Input Data Shift A'!N$140&gt;0,'Input Data Shift A'!N$140,'Shift A Calculation'!$D239)/3600</f>
        <v>0</v>
      </c>
      <c r="P239" s="10">
        <f>'Input Data Shift A'!O108*IF('Input Data Shift A'!O$140&gt;0,'Input Data Shift A'!O$140,'Shift A Calculation'!$D239)/3600</f>
        <v>0</v>
      </c>
      <c r="Q239" s="10">
        <f>'Input Data Shift A'!P108*IF('Input Data Shift A'!P$140&gt;0,'Input Data Shift A'!P$140,'Shift A Calculation'!$D239)/3600</f>
        <v>0</v>
      </c>
      <c r="R239" s="10">
        <f>'Input Data Shift A'!Q108*IF('Input Data Shift A'!Q$140&gt;0,'Input Data Shift A'!Q$140,'Shift A Calculation'!$D239)/3600</f>
        <v>0</v>
      </c>
      <c r="S239" s="10">
        <f>'Input Data Shift A'!R108*IF('Input Data Shift A'!R$140&gt;0,'Input Data Shift A'!R$140,'Shift A Calculation'!$D239)/3600</f>
        <v>0</v>
      </c>
      <c r="T239" s="10">
        <f>'Input Data Shift A'!S108*IF('Input Data Shift A'!S$140&gt;0,'Input Data Shift A'!S$140,'Shift A Calculation'!$D239)/3600</f>
        <v>0</v>
      </c>
      <c r="U239" s="10">
        <f>'Input Data Shift A'!T108*IF('Input Data Shift A'!T$140&gt;0,'Input Data Shift A'!T$140,'Shift A Calculation'!$D239)/3600</f>
        <v>0</v>
      </c>
      <c r="V239" s="10">
        <f>'Input Data Shift A'!U108*IF('Input Data Shift A'!U$140&gt;0,'Input Data Shift A'!U$140,'Shift A Calculation'!$D239)/3600</f>
        <v>0</v>
      </c>
      <c r="W239" s="10">
        <f>'Input Data Shift A'!V108*IF('Input Data Shift A'!V$140&gt;0,'Input Data Shift A'!V$140,'Shift A Calculation'!$D239)/3600</f>
        <v>0</v>
      </c>
      <c r="X239" s="10">
        <f>'Input Data Shift A'!W108*IF('Input Data Shift A'!W$140&gt;0,'Input Data Shift A'!W$140,'Shift A Calculation'!$D239)/3600</f>
        <v>0</v>
      </c>
      <c r="Y239" s="10">
        <f>'Input Data Shift A'!X108*IF('Input Data Shift A'!X$140&gt;0,'Input Data Shift A'!X$140,'Shift A Calculation'!$D239)/3600</f>
        <v>0</v>
      </c>
      <c r="Z239" s="10">
        <f>'Input Data Shift A'!Y108*IF('Input Data Shift A'!Y$140&gt;0,'Input Data Shift A'!Y$140,'Shift A Calculation'!$D239)/3600</f>
        <v>0</v>
      </c>
      <c r="AA239" s="10">
        <f>'Input Data Shift A'!Z108*IF('Input Data Shift A'!Z$140&gt;0,'Input Data Shift A'!Z$140,'Shift A Calculation'!$D239)/3600</f>
        <v>0</v>
      </c>
      <c r="AB239" s="10">
        <f>'Input Data Shift A'!AA108*IF('Input Data Shift A'!AA$140&gt;0,'Input Data Shift A'!AA$140,'Shift A Calculation'!$D239)/3600</f>
        <v>0</v>
      </c>
      <c r="AC239" s="10">
        <f>'Input Data Shift A'!AB108*IF('Input Data Shift A'!AB$140&gt;0,'Input Data Shift A'!AB$140,'Shift A Calculation'!$D239)/3600</f>
        <v>0</v>
      </c>
      <c r="AD239" s="10">
        <f>'Input Data Shift A'!AC108*IF('Input Data Shift A'!AC$140&gt;0,'Input Data Shift A'!AC$140,'Shift A Calculation'!$D239)/3600</f>
        <v>0</v>
      </c>
      <c r="AE239" s="10">
        <f>'Input Data Shift A'!AD108*IF('Input Data Shift A'!AD$140&gt;0,'Input Data Shift A'!AD$140,'Shift A Calculation'!$D239)/3600</f>
        <v>0</v>
      </c>
      <c r="AF239" s="10">
        <f>'Input Data Shift A'!AE108*IF('Input Data Shift A'!AE$140&gt;0,'Input Data Shift A'!AE$140,'Shift A Calculation'!$D239)/3600</f>
        <v>0</v>
      </c>
      <c r="AG239" s="10">
        <f>'Input Data Shift A'!AF108*IF('Input Data Shift A'!AF$140&gt;0,'Input Data Shift A'!AF$140,'Shift A Calculation'!$D239)/3600</f>
        <v>0</v>
      </c>
      <c r="AH239" s="10">
        <f>'Input Data Shift A'!AG108*IF('Input Data Shift A'!AG$140&gt;0,'Input Data Shift A'!AG$140,'Shift A Calculation'!$D239)/3600</f>
        <v>0</v>
      </c>
      <c r="AI239" s="10">
        <f>'Input Data Shift A'!AH108*IF('Input Data Shift A'!AH$140&gt;0,'Input Data Shift A'!AH$140,'Shift A Calculation'!$D239)/3600</f>
        <v>0</v>
      </c>
      <c r="AJ239" s="10">
        <f t="shared" si="12"/>
        <v>0</v>
      </c>
    </row>
    <row r="240" spans="2:36">
      <c r="B240" s="8">
        <v>103</v>
      </c>
      <c r="C240" s="9">
        <f t="shared" si="10"/>
        <v>0</v>
      </c>
      <c r="D240" s="8">
        <f>+Kousu!F113</f>
        <v>0</v>
      </c>
      <c r="E240" s="10">
        <f>'Input Data Shift A'!D109*IF('Input Data Shift A'!D$140&gt;0,'Input Data Shift A'!D$140,'Shift A Calculation'!$D240)/3600</f>
        <v>0</v>
      </c>
      <c r="F240" s="10">
        <f>'Input Data Shift A'!E109*IF('Input Data Shift A'!E$140&gt;0,'Input Data Shift A'!E$140,'Shift A Calculation'!$D240)/3600</f>
        <v>0</v>
      </c>
      <c r="G240" s="10">
        <f>'Input Data Shift A'!F109*IF('Input Data Shift A'!F$140&gt;0,'Input Data Shift A'!F$140,'Shift A Calculation'!$D240)/3600</f>
        <v>0</v>
      </c>
      <c r="H240" s="10">
        <f>'Input Data Shift A'!G109*IF('Input Data Shift A'!G$140&gt;0,'Input Data Shift A'!G$140,'Shift A Calculation'!$D240)/3600</f>
        <v>0</v>
      </c>
      <c r="I240" s="10">
        <f>'Input Data Shift A'!H109*IF('Input Data Shift A'!H$140&gt;0,'Input Data Shift A'!H$140,'Shift A Calculation'!$D240)/3600</f>
        <v>0</v>
      </c>
      <c r="J240" s="10">
        <f>'Input Data Shift A'!I109*IF('Input Data Shift A'!I$140&gt;0,'Input Data Shift A'!I$140,'Shift A Calculation'!$D240)/3600</f>
        <v>0</v>
      </c>
      <c r="K240" s="10">
        <f>'Input Data Shift A'!J109*IF('Input Data Shift A'!J$140&gt;0,'Input Data Shift A'!J$140,'Shift A Calculation'!$D240)/3600</f>
        <v>0</v>
      </c>
      <c r="L240" s="10">
        <f>'Input Data Shift A'!K109*IF('Input Data Shift A'!K$140&gt;0,'Input Data Shift A'!K$140,'Shift A Calculation'!$D240)/3600</f>
        <v>0</v>
      </c>
      <c r="M240" s="10">
        <f>'Input Data Shift A'!L109*IF('Input Data Shift A'!L$140&gt;0,'Input Data Shift A'!L$140,'Shift A Calculation'!$D240)/3600</f>
        <v>0</v>
      </c>
      <c r="N240" s="10">
        <f>'Input Data Shift A'!M109*IF('Input Data Shift A'!M$140&gt;0,'Input Data Shift A'!M$140,'Shift A Calculation'!$D240)/3600</f>
        <v>0</v>
      </c>
      <c r="O240" s="10">
        <f>'Input Data Shift A'!N109*IF('Input Data Shift A'!N$140&gt;0,'Input Data Shift A'!N$140,'Shift A Calculation'!$D240)/3600</f>
        <v>0</v>
      </c>
      <c r="P240" s="10">
        <f>'Input Data Shift A'!O109*IF('Input Data Shift A'!O$140&gt;0,'Input Data Shift A'!O$140,'Shift A Calculation'!$D240)/3600</f>
        <v>0</v>
      </c>
      <c r="Q240" s="10">
        <f>'Input Data Shift A'!P109*IF('Input Data Shift A'!P$140&gt;0,'Input Data Shift A'!P$140,'Shift A Calculation'!$D240)/3600</f>
        <v>0</v>
      </c>
      <c r="R240" s="10">
        <f>'Input Data Shift A'!Q109*IF('Input Data Shift A'!Q$140&gt;0,'Input Data Shift A'!Q$140,'Shift A Calculation'!$D240)/3600</f>
        <v>0</v>
      </c>
      <c r="S240" s="10">
        <f>'Input Data Shift A'!R109*IF('Input Data Shift A'!R$140&gt;0,'Input Data Shift A'!R$140,'Shift A Calculation'!$D240)/3600</f>
        <v>0</v>
      </c>
      <c r="T240" s="10">
        <f>'Input Data Shift A'!S109*IF('Input Data Shift A'!S$140&gt;0,'Input Data Shift A'!S$140,'Shift A Calculation'!$D240)/3600</f>
        <v>0</v>
      </c>
      <c r="U240" s="10">
        <f>'Input Data Shift A'!T109*IF('Input Data Shift A'!T$140&gt;0,'Input Data Shift A'!T$140,'Shift A Calculation'!$D240)/3600</f>
        <v>0</v>
      </c>
      <c r="V240" s="10">
        <f>'Input Data Shift A'!U109*IF('Input Data Shift A'!U$140&gt;0,'Input Data Shift A'!U$140,'Shift A Calculation'!$D240)/3600</f>
        <v>0</v>
      </c>
      <c r="W240" s="10">
        <f>'Input Data Shift A'!V109*IF('Input Data Shift A'!V$140&gt;0,'Input Data Shift A'!V$140,'Shift A Calculation'!$D240)/3600</f>
        <v>0</v>
      </c>
      <c r="X240" s="10">
        <f>'Input Data Shift A'!W109*IF('Input Data Shift A'!W$140&gt;0,'Input Data Shift A'!W$140,'Shift A Calculation'!$D240)/3600</f>
        <v>0</v>
      </c>
      <c r="Y240" s="10">
        <f>'Input Data Shift A'!X109*IF('Input Data Shift A'!X$140&gt;0,'Input Data Shift A'!X$140,'Shift A Calculation'!$D240)/3600</f>
        <v>0</v>
      </c>
      <c r="Z240" s="10">
        <f>'Input Data Shift A'!Y109*IF('Input Data Shift A'!Y$140&gt;0,'Input Data Shift A'!Y$140,'Shift A Calculation'!$D240)/3600</f>
        <v>0</v>
      </c>
      <c r="AA240" s="10">
        <f>'Input Data Shift A'!Z109*IF('Input Data Shift A'!Z$140&gt;0,'Input Data Shift A'!Z$140,'Shift A Calculation'!$D240)/3600</f>
        <v>0</v>
      </c>
      <c r="AB240" s="10">
        <f>'Input Data Shift A'!AA109*IF('Input Data Shift A'!AA$140&gt;0,'Input Data Shift A'!AA$140,'Shift A Calculation'!$D240)/3600</f>
        <v>0</v>
      </c>
      <c r="AC240" s="10">
        <f>'Input Data Shift A'!AB109*IF('Input Data Shift A'!AB$140&gt;0,'Input Data Shift A'!AB$140,'Shift A Calculation'!$D240)/3600</f>
        <v>0</v>
      </c>
      <c r="AD240" s="10">
        <f>'Input Data Shift A'!AC109*IF('Input Data Shift A'!AC$140&gt;0,'Input Data Shift A'!AC$140,'Shift A Calculation'!$D240)/3600</f>
        <v>0</v>
      </c>
      <c r="AE240" s="10">
        <f>'Input Data Shift A'!AD109*IF('Input Data Shift A'!AD$140&gt;0,'Input Data Shift A'!AD$140,'Shift A Calculation'!$D240)/3600</f>
        <v>0</v>
      </c>
      <c r="AF240" s="10">
        <f>'Input Data Shift A'!AE109*IF('Input Data Shift A'!AE$140&gt;0,'Input Data Shift A'!AE$140,'Shift A Calculation'!$D240)/3600</f>
        <v>0</v>
      </c>
      <c r="AG240" s="10">
        <f>'Input Data Shift A'!AF109*IF('Input Data Shift A'!AF$140&gt;0,'Input Data Shift A'!AF$140,'Shift A Calculation'!$D240)/3600</f>
        <v>0</v>
      </c>
      <c r="AH240" s="10">
        <f>'Input Data Shift A'!AG109*IF('Input Data Shift A'!AG$140&gt;0,'Input Data Shift A'!AG$140,'Shift A Calculation'!$D240)/3600</f>
        <v>0</v>
      </c>
      <c r="AI240" s="10">
        <f>'Input Data Shift A'!AH109*IF('Input Data Shift A'!AH$140&gt;0,'Input Data Shift A'!AH$140,'Shift A Calculation'!$D240)/3600</f>
        <v>0</v>
      </c>
      <c r="AJ240" s="10">
        <f t="shared" si="12"/>
        <v>0</v>
      </c>
    </row>
    <row r="241" spans="2:36">
      <c r="B241" s="8">
        <v>104</v>
      </c>
      <c r="C241" s="9">
        <f t="shared" si="10"/>
        <v>0</v>
      </c>
      <c r="D241" s="8">
        <f>+Kousu!F114</f>
        <v>0</v>
      </c>
      <c r="E241" s="10">
        <f>'Input Data Shift A'!D110*IF('Input Data Shift A'!D$140&gt;0,'Input Data Shift A'!D$140,'Shift A Calculation'!$D241)/3600</f>
        <v>0</v>
      </c>
      <c r="F241" s="10">
        <f>'Input Data Shift A'!E110*IF('Input Data Shift A'!E$140&gt;0,'Input Data Shift A'!E$140,'Shift A Calculation'!$D241)/3600</f>
        <v>0</v>
      </c>
      <c r="G241" s="10">
        <f>'Input Data Shift A'!F110*IF('Input Data Shift A'!F$140&gt;0,'Input Data Shift A'!F$140,'Shift A Calculation'!$D241)/3600</f>
        <v>0</v>
      </c>
      <c r="H241" s="10">
        <f>'Input Data Shift A'!G110*IF('Input Data Shift A'!G$140&gt;0,'Input Data Shift A'!G$140,'Shift A Calculation'!$D241)/3600</f>
        <v>0</v>
      </c>
      <c r="I241" s="10">
        <f>'Input Data Shift A'!H110*IF('Input Data Shift A'!H$140&gt;0,'Input Data Shift A'!H$140,'Shift A Calculation'!$D241)/3600</f>
        <v>0</v>
      </c>
      <c r="J241" s="10">
        <f>'Input Data Shift A'!I110*IF('Input Data Shift A'!I$140&gt;0,'Input Data Shift A'!I$140,'Shift A Calculation'!$D241)/3600</f>
        <v>0</v>
      </c>
      <c r="K241" s="10">
        <f>'Input Data Shift A'!J110*IF('Input Data Shift A'!J$140&gt;0,'Input Data Shift A'!J$140,'Shift A Calculation'!$D241)/3600</f>
        <v>0</v>
      </c>
      <c r="L241" s="10">
        <f>'Input Data Shift A'!K110*IF('Input Data Shift A'!K$140&gt;0,'Input Data Shift A'!K$140,'Shift A Calculation'!$D241)/3600</f>
        <v>0</v>
      </c>
      <c r="M241" s="10">
        <f>'Input Data Shift A'!L110*IF('Input Data Shift A'!L$140&gt;0,'Input Data Shift A'!L$140,'Shift A Calculation'!$D241)/3600</f>
        <v>0</v>
      </c>
      <c r="N241" s="10">
        <f>'Input Data Shift A'!M110*IF('Input Data Shift A'!M$140&gt;0,'Input Data Shift A'!M$140,'Shift A Calculation'!$D241)/3600</f>
        <v>0</v>
      </c>
      <c r="O241" s="10">
        <f>'Input Data Shift A'!N110*IF('Input Data Shift A'!N$140&gt;0,'Input Data Shift A'!N$140,'Shift A Calculation'!$D241)/3600</f>
        <v>0</v>
      </c>
      <c r="P241" s="10">
        <f>'Input Data Shift A'!O110*IF('Input Data Shift A'!O$140&gt;0,'Input Data Shift A'!O$140,'Shift A Calculation'!$D241)/3600</f>
        <v>0</v>
      </c>
      <c r="Q241" s="10">
        <f>'Input Data Shift A'!P110*IF('Input Data Shift A'!P$140&gt;0,'Input Data Shift A'!P$140,'Shift A Calculation'!$D241)/3600</f>
        <v>0</v>
      </c>
      <c r="R241" s="10">
        <f>'Input Data Shift A'!Q110*IF('Input Data Shift A'!Q$140&gt;0,'Input Data Shift A'!Q$140,'Shift A Calculation'!$D241)/3600</f>
        <v>0</v>
      </c>
      <c r="S241" s="10">
        <f>'Input Data Shift A'!R110*IF('Input Data Shift A'!R$140&gt;0,'Input Data Shift A'!R$140,'Shift A Calculation'!$D241)/3600</f>
        <v>0</v>
      </c>
      <c r="T241" s="10">
        <f>'Input Data Shift A'!S110*IF('Input Data Shift A'!S$140&gt;0,'Input Data Shift A'!S$140,'Shift A Calculation'!$D241)/3600</f>
        <v>0</v>
      </c>
      <c r="U241" s="10">
        <f>'Input Data Shift A'!T110*IF('Input Data Shift A'!T$140&gt;0,'Input Data Shift A'!T$140,'Shift A Calculation'!$D241)/3600</f>
        <v>0</v>
      </c>
      <c r="V241" s="10">
        <f>'Input Data Shift A'!U110*IF('Input Data Shift A'!U$140&gt;0,'Input Data Shift A'!U$140,'Shift A Calculation'!$D241)/3600</f>
        <v>0</v>
      </c>
      <c r="W241" s="10">
        <f>'Input Data Shift A'!V110*IF('Input Data Shift A'!V$140&gt;0,'Input Data Shift A'!V$140,'Shift A Calculation'!$D241)/3600</f>
        <v>0</v>
      </c>
      <c r="X241" s="10">
        <f>'Input Data Shift A'!W110*IF('Input Data Shift A'!W$140&gt;0,'Input Data Shift A'!W$140,'Shift A Calculation'!$D241)/3600</f>
        <v>0</v>
      </c>
      <c r="Y241" s="10">
        <f>'Input Data Shift A'!X110*IF('Input Data Shift A'!X$140&gt;0,'Input Data Shift A'!X$140,'Shift A Calculation'!$D241)/3600</f>
        <v>0</v>
      </c>
      <c r="Z241" s="10">
        <f>'Input Data Shift A'!Y110*IF('Input Data Shift A'!Y$140&gt;0,'Input Data Shift A'!Y$140,'Shift A Calculation'!$D241)/3600</f>
        <v>0</v>
      </c>
      <c r="AA241" s="10">
        <f>'Input Data Shift A'!Z110*IF('Input Data Shift A'!Z$140&gt;0,'Input Data Shift A'!Z$140,'Shift A Calculation'!$D241)/3600</f>
        <v>0</v>
      </c>
      <c r="AB241" s="10">
        <f>'Input Data Shift A'!AA110*IF('Input Data Shift A'!AA$140&gt;0,'Input Data Shift A'!AA$140,'Shift A Calculation'!$D241)/3600</f>
        <v>0</v>
      </c>
      <c r="AC241" s="10">
        <f>'Input Data Shift A'!AB110*IF('Input Data Shift A'!AB$140&gt;0,'Input Data Shift A'!AB$140,'Shift A Calculation'!$D241)/3600</f>
        <v>0</v>
      </c>
      <c r="AD241" s="10">
        <f>'Input Data Shift A'!AC110*IF('Input Data Shift A'!AC$140&gt;0,'Input Data Shift A'!AC$140,'Shift A Calculation'!$D241)/3600</f>
        <v>0</v>
      </c>
      <c r="AE241" s="10">
        <f>'Input Data Shift A'!AD110*IF('Input Data Shift A'!AD$140&gt;0,'Input Data Shift A'!AD$140,'Shift A Calculation'!$D241)/3600</f>
        <v>0</v>
      </c>
      <c r="AF241" s="10">
        <f>'Input Data Shift A'!AE110*IF('Input Data Shift A'!AE$140&gt;0,'Input Data Shift A'!AE$140,'Shift A Calculation'!$D241)/3600</f>
        <v>0</v>
      </c>
      <c r="AG241" s="10">
        <f>'Input Data Shift A'!AF110*IF('Input Data Shift A'!AF$140&gt;0,'Input Data Shift A'!AF$140,'Shift A Calculation'!$D241)/3600</f>
        <v>0</v>
      </c>
      <c r="AH241" s="10">
        <f>'Input Data Shift A'!AG110*IF('Input Data Shift A'!AG$140&gt;0,'Input Data Shift A'!AG$140,'Shift A Calculation'!$D241)/3600</f>
        <v>0</v>
      </c>
      <c r="AI241" s="10">
        <f>'Input Data Shift A'!AH110*IF('Input Data Shift A'!AH$140&gt;0,'Input Data Shift A'!AH$140,'Shift A Calculation'!$D241)/3600</f>
        <v>0</v>
      </c>
      <c r="AJ241" s="10">
        <f t="shared" si="12"/>
        <v>0</v>
      </c>
    </row>
    <row r="242" spans="2:36">
      <c r="B242" s="8">
        <v>105</v>
      </c>
      <c r="C242" s="9">
        <f t="shared" si="10"/>
        <v>0</v>
      </c>
      <c r="D242" s="8">
        <f>+Kousu!F115</f>
        <v>0</v>
      </c>
      <c r="E242" s="10">
        <f>'Input Data Shift A'!D111*IF('Input Data Shift A'!D$140&gt;0,'Input Data Shift A'!D$140,'Shift A Calculation'!$D242)/3600</f>
        <v>0</v>
      </c>
      <c r="F242" s="10">
        <f>'Input Data Shift A'!E111*IF('Input Data Shift A'!E$140&gt;0,'Input Data Shift A'!E$140,'Shift A Calculation'!$D242)/3600</f>
        <v>0</v>
      </c>
      <c r="G242" s="10">
        <f>'Input Data Shift A'!F111*IF('Input Data Shift A'!F$140&gt;0,'Input Data Shift A'!F$140,'Shift A Calculation'!$D242)/3600</f>
        <v>0</v>
      </c>
      <c r="H242" s="10">
        <f>'Input Data Shift A'!G111*IF('Input Data Shift A'!G$140&gt;0,'Input Data Shift A'!G$140,'Shift A Calculation'!$D242)/3600</f>
        <v>0</v>
      </c>
      <c r="I242" s="10">
        <f>'Input Data Shift A'!H111*IF('Input Data Shift A'!H$140&gt;0,'Input Data Shift A'!H$140,'Shift A Calculation'!$D242)/3600</f>
        <v>0</v>
      </c>
      <c r="J242" s="10">
        <f>'Input Data Shift A'!I111*IF('Input Data Shift A'!I$140&gt;0,'Input Data Shift A'!I$140,'Shift A Calculation'!$D242)/3600</f>
        <v>0</v>
      </c>
      <c r="K242" s="10">
        <f>'Input Data Shift A'!J111*IF('Input Data Shift A'!J$140&gt;0,'Input Data Shift A'!J$140,'Shift A Calculation'!$D242)/3600</f>
        <v>0</v>
      </c>
      <c r="L242" s="10">
        <f>'Input Data Shift A'!K111*IF('Input Data Shift A'!K$140&gt;0,'Input Data Shift A'!K$140,'Shift A Calculation'!$D242)/3600</f>
        <v>0</v>
      </c>
      <c r="M242" s="10">
        <f>'Input Data Shift A'!L111*IF('Input Data Shift A'!L$140&gt;0,'Input Data Shift A'!L$140,'Shift A Calculation'!$D242)/3600</f>
        <v>0</v>
      </c>
      <c r="N242" s="10">
        <f>'Input Data Shift A'!M111*IF('Input Data Shift A'!M$140&gt;0,'Input Data Shift A'!M$140,'Shift A Calculation'!$D242)/3600</f>
        <v>0</v>
      </c>
      <c r="O242" s="10">
        <f>'Input Data Shift A'!N111*IF('Input Data Shift A'!N$140&gt;0,'Input Data Shift A'!N$140,'Shift A Calculation'!$D242)/3600</f>
        <v>0</v>
      </c>
      <c r="P242" s="10">
        <f>'Input Data Shift A'!O111*IF('Input Data Shift A'!O$140&gt;0,'Input Data Shift A'!O$140,'Shift A Calculation'!$D242)/3600</f>
        <v>0</v>
      </c>
      <c r="Q242" s="10">
        <f>'Input Data Shift A'!P111*IF('Input Data Shift A'!P$140&gt;0,'Input Data Shift A'!P$140,'Shift A Calculation'!$D242)/3600</f>
        <v>0</v>
      </c>
      <c r="R242" s="10">
        <f>'Input Data Shift A'!Q111*IF('Input Data Shift A'!Q$140&gt;0,'Input Data Shift A'!Q$140,'Shift A Calculation'!$D242)/3600</f>
        <v>0</v>
      </c>
      <c r="S242" s="10">
        <f>'Input Data Shift A'!R111*IF('Input Data Shift A'!R$140&gt;0,'Input Data Shift A'!R$140,'Shift A Calculation'!$D242)/3600</f>
        <v>0</v>
      </c>
      <c r="T242" s="10">
        <f>'Input Data Shift A'!S111*IF('Input Data Shift A'!S$140&gt;0,'Input Data Shift A'!S$140,'Shift A Calculation'!$D242)/3600</f>
        <v>0</v>
      </c>
      <c r="U242" s="10">
        <f>'Input Data Shift A'!T111*IF('Input Data Shift A'!T$140&gt;0,'Input Data Shift A'!T$140,'Shift A Calculation'!$D242)/3600</f>
        <v>0</v>
      </c>
      <c r="V242" s="10">
        <f>'Input Data Shift A'!U111*IF('Input Data Shift A'!U$140&gt;0,'Input Data Shift A'!U$140,'Shift A Calculation'!$D242)/3600</f>
        <v>0</v>
      </c>
      <c r="W242" s="10">
        <f>'Input Data Shift A'!V111*IF('Input Data Shift A'!V$140&gt;0,'Input Data Shift A'!V$140,'Shift A Calculation'!$D242)/3600</f>
        <v>0</v>
      </c>
      <c r="X242" s="10">
        <f>'Input Data Shift A'!W111*IF('Input Data Shift A'!W$140&gt;0,'Input Data Shift A'!W$140,'Shift A Calculation'!$D242)/3600</f>
        <v>0</v>
      </c>
      <c r="Y242" s="10">
        <f>'Input Data Shift A'!X111*IF('Input Data Shift A'!X$140&gt;0,'Input Data Shift A'!X$140,'Shift A Calculation'!$D242)/3600</f>
        <v>0</v>
      </c>
      <c r="Z242" s="10">
        <f>'Input Data Shift A'!Y111*IF('Input Data Shift A'!Y$140&gt;0,'Input Data Shift A'!Y$140,'Shift A Calculation'!$D242)/3600</f>
        <v>0</v>
      </c>
      <c r="AA242" s="10">
        <f>'Input Data Shift A'!Z111*IF('Input Data Shift A'!Z$140&gt;0,'Input Data Shift A'!Z$140,'Shift A Calculation'!$D242)/3600</f>
        <v>0</v>
      </c>
      <c r="AB242" s="10">
        <f>'Input Data Shift A'!AA111*IF('Input Data Shift A'!AA$140&gt;0,'Input Data Shift A'!AA$140,'Shift A Calculation'!$D242)/3600</f>
        <v>0</v>
      </c>
      <c r="AC242" s="10">
        <f>'Input Data Shift A'!AB111*IF('Input Data Shift A'!AB$140&gt;0,'Input Data Shift A'!AB$140,'Shift A Calculation'!$D242)/3600</f>
        <v>0</v>
      </c>
      <c r="AD242" s="10">
        <f>'Input Data Shift A'!AC111*IF('Input Data Shift A'!AC$140&gt;0,'Input Data Shift A'!AC$140,'Shift A Calculation'!$D242)/3600</f>
        <v>0</v>
      </c>
      <c r="AE242" s="10">
        <f>'Input Data Shift A'!AD111*IF('Input Data Shift A'!AD$140&gt;0,'Input Data Shift A'!AD$140,'Shift A Calculation'!$D242)/3600</f>
        <v>0</v>
      </c>
      <c r="AF242" s="10">
        <f>'Input Data Shift A'!AE111*IF('Input Data Shift A'!AE$140&gt;0,'Input Data Shift A'!AE$140,'Shift A Calculation'!$D242)/3600</f>
        <v>0</v>
      </c>
      <c r="AG242" s="10">
        <f>'Input Data Shift A'!AF111*IF('Input Data Shift A'!AF$140&gt;0,'Input Data Shift A'!AF$140,'Shift A Calculation'!$D242)/3600</f>
        <v>0</v>
      </c>
      <c r="AH242" s="10">
        <f>'Input Data Shift A'!AG111*IF('Input Data Shift A'!AG$140&gt;0,'Input Data Shift A'!AG$140,'Shift A Calculation'!$D242)/3600</f>
        <v>0</v>
      </c>
      <c r="AI242" s="10">
        <f>'Input Data Shift A'!AH111*IF('Input Data Shift A'!AH$140&gt;0,'Input Data Shift A'!AH$140,'Shift A Calculation'!$D242)/3600</f>
        <v>0</v>
      </c>
      <c r="AJ242" s="10">
        <f t="shared" si="12"/>
        <v>0</v>
      </c>
    </row>
    <row r="243" spans="2:36">
      <c r="B243" s="8">
        <v>106</v>
      </c>
      <c r="C243" s="9">
        <f t="shared" si="10"/>
        <v>0</v>
      </c>
      <c r="D243" s="8">
        <f>+Kousu!F116</f>
        <v>0</v>
      </c>
      <c r="E243" s="10">
        <f>'Input Data Shift A'!D112*IF('Input Data Shift A'!D$140&gt;0,'Input Data Shift A'!D$140,'Shift A Calculation'!$D243)/3600</f>
        <v>0</v>
      </c>
      <c r="F243" s="10">
        <f>'Input Data Shift A'!E112*IF('Input Data Shift A'!E$140&gt;0,'Input Data Shift A'!E$140,'Shift A Calculation'!$D243)/3600</f>
        <v>0</v>
      </c>
      <c r="G243" s="10">
        <f>'Input Data Shift A'!F112*IF('Input Data Shift A'!F$140&gt;0,'Input Data Shift A'!F$140,'Shift A Calculation'!$D243)/3600</f>
        <v>0</v>
      </c>
      <c r="H243" s="10">
        <f>'Input Data Shift A'!G112*IF('Input Data Shift A'!G$140&gt;0,'Input Data Shift A'!G$140,'Shift A Calculation'!$D243)/3600</f>
        <v>0</v>
      </c>
      <c r="I243" s="10">
        <f>'Input Data Shift A'!H112*IF('Input Data Shift A'!H$140&gt;0,'Input Data Shift A'!H$140,'Shift A Calculation'!$D243)/3600</f>
        <v>0</v>
      </c>
      <c r="J243" s="10">
        <f>'Input Data Shift A'!I112*IF('Input Data Shift A'!I$140&gt;0,'Input Data Shift A'!I$140,'Shift A Calculation'!$D243)/3600</f>
        <v>0</v>
      </c>
      <c r="K243" s="10">
        <f>'Input Data Shift A'!J112*IF('Input Data Shift A'!J$140&gt;0,'Input Data Shift A'!J$140,'Shift A Calculation'!$D243)/3600</f>
        <v>0</v>
      </c>
      <c r="L243" s="10">
        <f>'Input Data Shift A'!K112*IF('Input Data Shift A'!K$140&gt;0,'Input Data Shift A'!K$140,'Shift A Calculation'!$D243)/3600</f>
        <v>0</v>
      </c>
      <c r="M243" s="10">
        <f>'Input Data Shift A'!L112*IF('Input Data Shift A'!L$140&gt;0,'Input Data Shift A'!L$140,'Shift A Calculation'!$D243)/3600</f>
        <v>0</v>
      </c>
      <c r="N243" s="10">
        <f>'Input Data Shift A'!M112*IF('Input Data Shift A'!M$140&gt;0,'Input Data Shift A'!M$140,'Shift A Calculation'!$D243)/3600</f>
        <v>0</v>
      </c>
      <c r="O243" s="10">
        <f>'Input Data Shift A'!N112*IF('Input Data Shift A'!N$140&gt;0,'Input Data Shift A'!N$140,'Shift A Calculation'!$D243)/3600</f>
        <v>0</v>
      </c>
      <c r="P243" s="10">
        <f>'Input Data Shift A'!O112*IF('Input Data Shift A'!O$140&gt;0,'Input Data Shift A'!O$140,'Shift A Calculation'!$D243)/3600</f>
        <v>0</v>
      </c>
      <c r="Q243" s="10">
        <f>'Input Data Shift A'!P112*IF('Input Data Shift A'!P$140&gt;0,'Input Data Shift A'!P$140,'Shift A Calculation'!$D243)/3600</f>
        <v>0</v>
      </c>
      <c r="R243" s="10">
        <f>'Input Data Shift A'!Q112*IF('Input Data Shift A'!Q$140&gt;0,'Input Data Shift A'!Q$140,'Shift A Calculation'!$D243)/3600</f>
        <v>0</v>
      </c>
      <c r="S243" s="10">
        <f>'Input Data Shift A'!R112*IF('Input Data Shift A'!R$140&gt;0,'Input Data Shift A'!R$140,'Shift A Calculation'!$D243)/3600</f>
        <v>0</v>
      </c>
      <c r="T243" s="10">
        <f>'Input Data Shift A'!S112*IF('Input Data Shift A'!S$140&gt;0,'Input Data Shift A'!S$140,'Shift A Calculation'!$D243)/3600</f>
        <v>0</v>
      </c>
      <c r="U243" s="10">
        <f>'Input Data Shift A'!T112*IF('Input Data Shift A'!T$140&gt;0,'Input Data Shift A'!T$140,'Shift A Calculation'!$D243)/3600</f>
        <v>0</v>
      </c>
      <c r="V243" s="10">
        <f>'Input Data Shift A'!U112*IF('Input Data Shift A'!U$140&gt;0,'Input Data Shift A'!U$140,'Shift A Calculation'!$D243)/3600</f>
        <v>0</v>
      </c>
      <c r="W243" s="10">
        <f>'Input Data Shift A'!V112*IF('Input Data Shift A'!V$140&gt;0,'Input Data Shift A'!V$140,'Shift A Calculation'!$D243)/3600</f>
        <v>0</v>
      </c>
      <c r="X243" s="10">
        <f>'Input Data Shift A'!W112*IF('Input Data Shift A'!W$140&gt;0,'Input Data Shift A'!W$140,'Shift A Calculation'!$D243)/3600</f>
        <v>0</v>
      </c>
      <c r="Y243" s="10">
        <f>'Input Data Shift A'!X112*IF('Input Data Shift A'!X$140&gt;0,'Input Data Shift A'!X$140,'Shift A Calculation'!$D243)/3600</f>
        <v>0</v>
      </c>
      <c r="Z243" s="10">
        <f>'Input Data Shift A'!Y112*IF('Input Data Shift A'!Y$140&gt;0,'Input Data Shift A'!Y$140,'Shift A Calculation'!$D243)/3600</f>
        <v>0</v>
      </c>
      <c r="AA243" s="10">
        <f>'Input Data Shift A'!Z112*IF('Input Data Shift A'!Z$140&gt;0,'Input Data Shift A'!Z$140,'Shift A Calculation'!$D243)/3600</f>
        <v>0</v>
      </c>
      <c r="AB243" s="10">
        <f>'Input Data Shift A'!AA112*IF('Input Data Shift A'!AA$140&gt;0,'Input Data Shift A'!AA$140,'Shift A Calculation'!$D243)/3600</f>
        <v>0</v>
      </c>
      <c r="AC243" s="10">
        <f>'Input Data Shift A'!AB112*IF('Input Data Shift A'!AB$140&gt;0,'Input Data Shift A'!AB$140,'Shift A Calculation'!$D243)/3600</f>
        <v>0</v>
      </c>
      <c r="AD243" s="10">
        <f>'Input Data Shift A'!AC112*IF('Input Data Shift A'!AC$140&gt;0,'Input Data Shift A'!AC$140,'Shift A Calculation'!$D243)/3600</f>
        <v>0</v>
      </c>
      <c r="AE243" s="10">
        <f>'Input Data Shift A'!AD112*IF('Input Data Shift A'!AD$140&gt;0,'Input Data Shift A'!AD$140,'Shift A Calculation'!$D243)/3600</f>
        <v>0</v>
      </c>
      <c r="AF243" s="10">
        <f>'Input Data Shift A'!AE112*IF('Input Data Shift A'!AE$140&gt;0,'Input Data Shift A'!AE$140,'Shift A Calculation'!$D243)/3600</f>
        <v>0</v>
      </c>
      <c r="AG243" s="10">
        <f>'Input Data Shift A'!AF112*IF('Input Data Shift A'!AF$140&gt;0,'Input Data Shift A'!AF$140,'Shift A Calculation'!$D243)/3600</f>
        <v>0</v>
      </c>
      <c r="AH243" s="10">
        <f>'Input Data Shift A'!AG112*IF('Input Data Shift A'!AG$140&gt;0,'Input Data Shift A'!AG$140,'Shift A Calculation'!$D243)/3600</f>
        <v>0</v>
      </c>
      <c r="AI243" s="10">
        <f>'Input Data Shift A'!AH112*IF('Input Data Shift A'!AH$140&gt;0,'Input Data Shift A'!AH$140,'Shift A Calculation'!$D243)/3600</f>
        <v>0</v>
      </c>
      <c r="AJ243" s="10">
        <f t="shared" si="12"/>
        <v>0</v>
      </c>
    </row>
    <row r="244" spans="2:36">
      <c r="B244" s="8">
        <v>107</v>
      </c>
      <c r="C244" s="9">
        <f t="shared" si="10"/>
        <v>0</v>
      </c>
      <c r="D244" s="8">
        <f>+Kousu!F117</f>
        <v>0</v>
      </c>
      <c r="E244" s="10">
        <f>'Input Data Shift A'!D113*IF('Input Data Shift A'!D$140&gt;0,'Input Data Shift A'!D$140,'Shift A Calculation'!$D244)/3600</f>
        <v>0</v>
      </c>
      <c r="F244" s="10">
        <f>'Input Data Shift A'!E113*IF('Input Data Shift A'!E$140&gt;0,'Input Data Shift A'!E$140,'Shift A Calculation'!$D244)/3600</f>
        <v>0</v>
      </c>
      <c r="G244" s="10">
        <f>'Input Data Shift A'!F113*IF('Input Data Shift A'!F$140&gt;0,'Input Data Shift A'!F$140,'Shift A Calculation'!$D244)/3600</f>
        <v>0</v>
      </c>
      <c r="H244" s="10">
        <f>'Input Data Shift A'!G113*IF('Input Data Shift A'!G$140&gt;0,'Input Data Shift A'!G$140,'Shift A Calculation'!$D244)/3600</f>
        <v>0</v>
      </c>
      <c r="I244" s="10">
        <f>'Input Data Shift A'!H113*IF('Input Data Shift A'!H$140&gt;0,'Input Data Shift A'!H$140,'Shift A Calculation'!$D244)/3600</f>
        <v>0</v>
      </c>
      <c r="J244" s="10">
        <f>'Input Data Shift A'!I113*IF('Input Data Shift A'!I$140&gt;0,'Input Data Shift A'!I$140,'Shift A Calculation'!$D244)/3600</f>
        <v>0</v>
      </c>
      <c r="K244" s="10">
        <f>'Input Data Shift A'!J113*IF('Input Data Shift A'!J$140&gt;0,'Input Data Shift A'!J$140,'Shift A Calculation'!$D244)/3600</f>
        <v>0</v>
      </c>
      <c r="L244" s="10">
        <f>'Input Data Shift A'!K113*IF('Input Data Shift A'!K$140&gt;0,'Input Data Shift A'!K$140,'Shift A Calculation'!$D244)/3600</f>
        <v>0</v>
      </c>
      <c r="M244" s="10">
        <f>'Input Data Shift A'!L113*IF('Input Data Shift A'!L$140&gt;0,'Input Data Shift A'!L$140,'Shift A Calculation'!$D244)/3600</f>
        <v>0</v>
      </c>
      <c r="N244" s="10">
        <f>'Input Data Shift A'!M113*IF('Input Data Shift A'!M$140&gt;0,'Input Data Shift A'!M$140,'Shift A Calculation'!$D244)/3600</f>
        <v>0</v>
      </c>
      <c r="O244" s="10">
        <f>'Input Data Shift A'!N113*IF('Input Data Shift A'!N$140&gt;0,'Input Data Shift A'!N$140,'Shift A Calculation'!$D244)/3600</f>
        <v>0</v>
      </c>
      <c r="P244" s="10">
        <f>'Input Data Shift A'!O113*IF('Input Data Shift A'!O$140&gt;0,'Input Data Shift A'!O$140,'Shift A Calculation'!$D244)/3600</f>
        <v>0</v>
      </c>
      <c r="Q244" s="10">
        <f>'Input Data Shift A'!P113*IF('Input Data Shift A'!P$140&gt;0,'Input Data Shift A'!P$140,'Shift A Calculation'!$D244)/3600</f>
        <v>0</v>
      </c>
      <c r="R244" s="10">
        <f>'Input Data Shift A'!Q113*IF('Input Data Shift A'!Q$140&gt;0,'Input Data Shift A'!Q$140,'Shift A Calculation'!$D244)/3600</f>
        <v>0</v>
      </c>
      <c r="S244" s="10">
        <f>'Input Data Shift A'!R113*IF('Input Data Shift A'!R$140&gt;0,'Input Data Shift A'!R$140,'Shift A Calculation'!$D244)/3600</f>
        <v>0</v>
      </c>
      <c r="T244" s="10">
        <f>'Input Data Shift A'!S113*IF('Input Data Shift A'!S$140&gt;0,'Input Data Shift A'!S$140,'Shift A Calculation'!$D244)/3600</f>
        <v>0</v>
      </c>
      <c r="U244" s="10">
        <f>'Input Data Shift A'!T113*IF('Input Data Shift A'!T$140&gt;0,'Input Data Shift A'!T$140,'Shift A Calculation'!$D244)/3600</f>
        <v>0</v>
      </c>
      <c r="V244" s="10">
        <f>'Input Data Shift A'!U113*IF('Input Data Shift A'!U$140&gt;0,'Input Data Shift A'!U$140,'Shift A Calculation'!$D244)/3600</f>
        <v>0</v>
      </c>
      <c r="W244" s="10">
        <f>'Input Data Shift A'!V113*IF('Input Data Shift A'!V$140&gt;0,'Input Data Shift A'!V$140,'Shift A Calculation'!$D244)/3600</f>
        <v>0</v>
      </c>
      <c r="X244" s="10">
        <f>'Input Data Shift A'!W113*IF('Input Data Shift A'!W$140&gt;0,'Input Data Shift A'!W$140,'Shift A Calculation'!$D244)/3600</f>
        <v>0</v>
      </c>
      <c r="Y244" s="10">
        <f>'Input Data Shift A'!X113*IF('Input Data Shift A'!X$140&gt;0,'Input Data Shift A'!X$140,'Shift A Calculation'!$D244)/3600</f>
        <v>0</v>
      </c>
      <c r="Z244" s="10">
        <f>'Input Data Shift A'!Y113*IF('Input Data Shift A'!Y$140&gt;0,'Input Data Shift A'!Y$140,'Shift A Calculation'!$D244)/3600</f>
        <v>0</v>
      </c>
      <c r="AA244" s="10">
        <f>'Input Data Shift A'!Z113*IF('Input Data Shift A'!Z$140&gt;0,'Input Data Shift A'!Z$140,'Shift A Calculation'!$D244)/3600</f>
        <v>0</v>
      </c>
      <c r="AB244" s="10">
        <f>'Input Data Shift A'!AA113*IF('Input Data Shift A'!AA$140&gt;0,'Input Data Shift A'!AA$140,'Shift A Calculation'!$D244)/3600</f>
        <v>0</v>
      </c>
      <c r="AC244" s="10">
        <f>'Input Data Shift A'!AB113*IF('Input Data Shift A'!AB$140&gt;0,'Input Data Shift A'!AB$140,'Shift A Calculation'!$D244)/3600</f>
        <v>0</v>
      </c>
      <c r="AD244" s="10">
        <f>'Input Data Shift A'!AC113*IF('Input Data Shift A'!AC$140&gt;0,'Input Data Shift A'!AC$140,'Shift A Calculation'!$D244)/3600</f>
        <v>0</v>
      </c>
      <c r="AE244" s="10">
        <f>'Input Data Shift A'!AD113*IF('Input Data Shift A'!AD$140&gt;0,'Input Data Shift A'!AD$140,'Shift A Calculation'!$D244)/3600</f>
        <v>0</v>
      </c>
      <c r="AF244" s="10">
        <f>'Input Data Shift A'!AE113*IF('Input Data Shift A'!AE$140&gt;0,'Input Data Shift A'!AE$140,'Shift A Calculation'!$D244)/3600</f>
        <v>0</v>
      </c>
      <c r="AG244" s="10">
        <f>'Input Data Shift A'!AF113*IF('Input Data Shift A'!AF$140&gt;0,'Input Data Shift A'!AF$140,'Shift A Calculation'!$D244)/3600</f>
        <v>0</v>
      </c>
      <c r="AH244" s="10">
        <f>'Input Data Shift A'!AG113*IF('Input Data Shift A'!AG$140&gt;0,'Input Data Shift A'!AG$140,'Shift A Calculation'!$D244)/3600</f>
        <v>0</v>
      </c>
      <c r="AI244" s="10">
        <f>'Input Data Shift A'!AH113*IF('Input Data Shift A'!AH$140&gt;0,'Input Data Shift A'!AH$140,'Shift A Calculation'!$D244)/3600</f>
        <v>0</v>
      </c>
      <c r="AJ244" s="10">
        <f t="shared" si="12"/>
        <v>0</v>
      </c>
    </row>
    <row r="245" spans="2:36">
      <c r="B245" s="8">
        <v>108</v>
      </c>
      <c r="C245" s="9">
        <f t="shared" si="10"/>
        <v>0</v>
      </c>
      <c r="D245" s="8">
        <f>+Kousu!F118</f>
        <v>0</v>
      </c>
      <c r="E245" s="10">
        <f>'Input Data Shift A'!D114*IF('Input Data Shift A'!D$140&gt;0,'Input Data Shift A'!D$140,'Shift A Calculation'!$D245)/3600</f>
        <v>0</v>
      </c>
      <c r="F245" s="10">
        <f>'Input Data Shift A'!E114*IF('Input Data Shift A'!E$140&gt;0,'Input Data Shift A'!E$140,'Shift A Calculation'!$D245)/3600</f>
        <v>0</v>
      </c>
      <c r="G245" s="10">
        <f>'Input Data Shift A'!F114*IF('Input Data Shift A'!F$140&gt;0,'Input Data Shift A'!F$140,'Shift A Calculation'!$D245)/3600</f>
        <v>0</v>
      </c>
      <c r="H245" s="10">
        <f>'Input Data Shift A'!G114*IF('Input Data Shift A'!G$140&gt;0,'Input Data Shift A'!G$140,'Shift A Calculation'!$D245)/3600</f>
        <v>0</v>
      </c>
      <c r="I245" s="10">
        <f>'Input Data Shift A'!H114*IF('Input Data Shift A'!H$140&gt;0,'Input Data Shift A'!H$140,'Shift A Calculation'!$D245)/3600</f>
        <v>0</v>
      </c>
      <c r="J245" s="10">
        <f>'Input Data Shift A'!I114*IF('Input Data Shift A'!I$140&gt;0,'Input Data Shift A'!I$140,'Shift A Calculation'!$D245)/3600</f>
        <v>0</v>
      </c>
      <c r="K245" s="10">
        <f>'Input Data Shift A'!J114*IF('Input Data Shift A'!J$140&gt;0,'Input Data Shift A'!J$140,'Shift A Calculation'!$D245)/3600</f>
        <v>0</v>
      </c>
      <c r="L245" s="10">
        <f>'Input Data Shift A'!K114*IF('Input Data Shift A'!K$140&gt;0,'Input Data Shift A'!K$140,'Shift A Calculation'!$D245)/3600</f>
        <v>0</v>
      </c>
      <c r="M245" s="10">
        <f>'Input Data Shift A'!L114*IF('Input Data Shift A'!L$140&gt;0,'Input Data Shift A'!L$140,'Shift A Calculation'!$D245)/3600</f>
        <v>0</v>
      </c>
      <c r="N245" s="10">
        <f>'Input Data Shift A'!M114*IF('Input Data Shift A'!M$140&gt;0,'Input Data Shift A'!M$140,'Shift A Calculation'!$D245)/3600</f>
        <v>0</v>
      </c>
      <c r="O245" s="10">
        <f>'Input Data Shift A'!N114*IF('Input Data Shift A'!N$140&gt;0,'Input Data Shift A'!N$140,'Shift A Calculation'!$D245)/3600</f>
        <v>0</v>
      </c>
      <c r="P245" s="10">
        <f>'Input Data Shift A'!O114*IF('Input Data Shift A'!O$140&gt;0,'Input Data Shift A'!O$140,'Shift A Calculation'!$D245)/3600</f>
        <v>0</v>
      </c>
      <c r="Q245" s="10">
        <f>'Input Data Shift A'!P114*IF('Input Data Shift A'!P$140&gt;0,'Input Data Shift A'!P$140,'Shift A Calculation'!$D245)/3600</f>
        <v>0</v>
      </c>
      <c r="R245" s="10">
        <f>'Input Data Shift A'!Q114*IF('Input Data Shift A'!Q$140&gt;0,'Input Data Shift A'!Q$140,'Shift A Calculation'!$D245)/3600</f>
        <v>0</v>
      </c>
      <c r="S245" s="10">
        <f>'Input Data Shift A'!R114*IF('Input Data Shift A'!R$140&gt;0,'Input Data Shift A'!R$140,'Shift A Calculation'!$D245)/3600</f>
        <v>0</v>
      </c>
      <c r="T245" s="10">
        <f>'Input Data Shift A'!S114*IF('Input Data Shift A'!S$140&gt;0,'Input Data Shift A'!S$140,'Shift A Calculation'!$D245)/3600</f>
        <v>0</v>
      </c>
      <c r="U245" s="10">
        <f>'Input Data Shift A'!T114*IF('Input Data Shift A'!T$140&gt;0,'Input Data Shift A'!T$140,'Shift A Calculation'!$D245)/3600</f>
        <v>0</v>
      </c>
      <c r="V245" s="10">
        <f>'Input Data Shift A'!U114*IF('Input Data Shift A'!U$140&gt;0,'Input Data Shift A'!U$140,'Shift A Calculation'!$D245)/3600</f>
        <v>0</v>
      </c>
      <c r="W245" s="10">
        <f>'Input Data Shift A'!V114*IF('Input Data Shift A'!V$140&gt;0,'Input Data Shift A'!V$140,'Shift A Calculation'!$D245)/3600</f>
        <v>0</v>
      </c>
      <c r="X245" s="10">
        <f>'Input Data Shift A'!W114*IF('Input Data Shift A'!W$140&gt;0,'Input Data Shift A'!W$140,'Shift A Calculation'!$D245)/3600</f>
        <v>0</v>
      </c>
      <c r="Y245" s="10">
        <f>'Input Data Shift A'!X114*IF('Input Data Shift A'!X$140&gt;0,'Input Data Shift A'!X$140,'Shift A Calculation'!$D245)/3600</f>
        <v>0</v>
      </c>
      <c r="Z245" s="10">
        <f>'Input Data Shift A'!Y114*IF('Input Data Shift A'!Y$140&gt;0,'Input Data Shift A'!Y$140,'Shift A Calculation'!$D245)/3600</f>
        <v>0</v>
      </c>
      <c r="AA245" s="10">
        <f>'Input Data Shift A'!Z114*IF('Input Data Shift A'!Z$140&gt;0,'Input Data Shift A'!Z$140,'Shift A Calculation'!$D245)/3600</f>
        <v>0</v>
      </c>
      <c r="AB245" s="10">
        <f>'Input Data Shift A'!AA114*IF('Input Data Shift A'!AA$140&gt;0,'Input Data Shift A'!AA$140,'Shift A Calculation'!$D245)/3600</f>
        <v>0</v>
      </c>
      <c r="AC245" s="10">
        <f>'Input Data Shift A'!AB114*IF('Input Data Shift A'!AB$140&gt;0,'Input Data Shift A'!AB$140,'Shift A Calculation'!$D245)/3600</f>
        <v>0</v>
      </c>
      <c r="AD245" s="10">
        <f>'Input Data Shift A'!AC114*IF('Input Data Shift A'!AC$140&gt;0,'Input Data Shift A'!AC$140,'Shift A Calculation'!$D245)/3600</f>
        <v>0</v>
      </c>
      <c r="AE245" s="10">
        <f>'Input Data Shift A'!AD114*IF('Input Data Shift A'!AD$140&gt;0,'Input Data Shift A'!AD$140,'Shift A Calculation'!$D245)/3600</f>
        <v>0</v>
      </c>
      <c r="AF245" s="10">
        <f>'Input Data Shift A'!AE114*IF('Input Data Shift A'!AE$140&gt;0,'Input Data Shift A'!AE$140,'Shift A Calculation'!$D245)/3600</f>
        <v>0</v>
      </c>
      <c r="AG245" s="10">
        <f>'Input Data Shift A'!AF114*IF('Input Data Shift A'!AF$140&gt;0,'Input Data Shift A'!AF$140,'Shift A Calculation'!$D245)/3600</f>
        <v>0</v>
      </c>
      <c r="AH245" s="10">
        <f>'Input Data Shift A'!AG114*IF('Input Data Shift A'!AG$140&gt;0,'Input Data Shift A'!AG$140,'Shift A Calculation'!$D245)/3600</f>
        <v>0</v>
      </c>
      <c r="AI245" s="10">
        <f>'Input Data Shift A'!AH114*IF('Input Data Shift A'!AH$140&gt;0,'Input Data Shift A'!AH$140,'Shift A Calculation'!$D245)/3600</f>
        <v>0</v>
      </c>
      <c r="AJ245" s="10">
        <f t="shared" si="12"/>
        <v>0</v>
      </c>
    </row>
    <row r="246" spans="2:36">
      <c r="B246" s="8">
        <v>109</v>
      </c>
      <c r="C246" s="9">
        <f t="shared" si="10"/>
        <v>0</v>
      </c>
      <c r="D246" s="8">
        <f>+Kousu!F119</f>
        <v>0</v>
      </c>
      <c r="E246" s="10">
        <f>'Input Data Shift A'!D115*IF('Input Data Shift A'!D$140&gt;0,'Input Data Shift A'!D$140,'Shift A Calculation'!$D246)/3600</f>
        <v>0</v>
      </c>
      <c r="F246" s="10">
        <f>'Input Data Shift A'!E115*IF('Input Data Shift A'!E$140&gt;0,'Input Data Shift A'!E$140,'Shift A Calculation'!$D246)/3600</f>
        <v>0</v>
      </c>
      <c r="G246" s="10">
        <f>'Input Data Shift A'!F115*IF('Input Data Shift A'!F$140&gt;0,'Input Data Shift A'!F$140,'Shift A Calculation'!$D246)/3600</f>
        <v>0</v>
      </c>
      <c r="H246" s="10">
        <f>'Input Data Shift A'!G115*IF('Input Data Shift A'!G$140&gt;0,'Input Data Shift A'!G$140,'Shift A Calculation'!$D246)/3600</f>
        <v>0</v>
      </c>
      <c r="I246" s="10">
        <f>'Input Data Shift A'!H115*IF('Input Data Shift A'!H$140&gt;0,'Input Data Shift A'!H$140,'Shift A Calculation'!$D246)/3600</f>
        <v>0</v>
      </c>
      <c r="J246" s="10">
        <f>'Input Data Shift A'!I115*IF('Input Data Shift A'!I$140&gt;0,'Input Data Shift A'!I$140,'Shift A Calculation'!$D246)/3600</f>
        <v>0</v>
      </c>
      <c r="K246" s="10">
        <f>'Input Data Shift A'!J115*IF('Input Data Shift A'!J$140&gt;0,'Input Data Shift A'!J$140,'Shift A Calculation'!$D246)/3600</f>
        <v>0</v>
      </c>
      <c r="L246" s="10">
        <f>'Input Data Shift A'!K115*IF('Input Data Shift A'!K$140&gt;0,'Input Data Shift A'!K$140,'Shift A Calculation'!$D246)/3600</f>
        <v>0</v>
      </c>
      <c r="M246" s="10">
        <f>'Input Data Shift A'!L115*IF('Input Data Shift A'!L$140&gt;0,'Input Data Shift A'!L$140,'Shift A Calculation'!$D246)/3600</f>
        <v>0</v>
      </c>
      <c r="N246" s="10">
        <f>'Input Data Shift A'!M115*IF('Input Data Shift A'!M$140&gt;0,'Input Data Shift A'!M$140,'Shift A Calculation'!$D246)/3600</f>
        <v>0</v>
      </c>
      <c r="O246" s="10">
        <f>'Input Data Shift A'!N115*IF('Input Data Shift A'!N$140&gt;0,'Input Data Shift A'!N$140,'Shift A Calculation'!$D246)/3600</f>
        <v>0</v>
      </c>
      <c r="P246" s="10">
        <f>'Input Data Shift A'!O115*IF('Input Data Shift A'!O$140&gt;0,'Input Data Shift A'!O$140,'Shift A Calculation'!$D246)/3600</f>
        <v>0</v>
      </c>
      <c r="Q246" s="10">
        <f>'Input Data Shift A'!P115*IF('Input Data Shift A'!P$140&gt;0,'Input Data Shift A'!P$140,'Shift A Calculation'!$D246)/3600</f>
        <v>0</v>
      </c>
      <c r="R246" s="10">
        <f>'Input Data Shift A'!Q115*IF('Input Data Shift A'!Q$140&gt;0,'Input Data Shift A'!Q$140,'Shift A Calculation'!$D246)/3600</f>
        <v>0</v>
      </c>
      <c r="S246" s="10">
        <f>'Input Data Shift A'!R115*IF('Input Data Shift A'!R$140&gt;0,'Input Data Shift A'!R$140,'Shift A Calculation'!$D246)/3600</f>
        <v>0</v>
      </c>
      <c r="T246" s="10">
        <f>'Input Data Shift A'!S115*IF('Input Data Shift A'!S$140&gt;0,'Input Data Shift A'!S$140,'Shift A Calculation'!$D246)/3600</f>
        <v>0</v>
      </c>
      <c r="U246" s="10">
        <f>'Input Data Shift A'!T115*IF('Input Data Shift A'!T$140&gt;0,'Input Data Shift A'!T$140,'Shift A Calculation'!$D246)/3600</f>
        <v>0</v>
      </c>
      <c r="V246" s="10">
        <f>'Input Data Shift A'!U115*IF('Input Data Shift A'!U$140&gt;0,'Input Data Shift A'!U$140,'Shift A Calculation'!$D246)/3600</f>
        <v>0</v>
      </c>
      <c r="W246" s="10">
        <f>'Input Data Shift A'!V115*IF('Input Data Shift A'!V$140&gt;0,'Input Data Shift A'!V$140,'Shift A Calculation'!$D246)/3600</f>
        <v>0</v>
      </c>
      <c r="X246" s="10">
        <f>'Input Data Shift A'!W115*IF('Input Data Shift A'!W$140&gt;0,'Input Data Shift A'!W$140,'Shift A Calculation'!$D246)/3600</f>
        <v>0</v>
      </c>
      <c r="Y246" s="10">
        <f>'Input Data Shift A'!X115*IF('Input Data Shift A'!X$140&gt;0,'Input Data Shift A'!X$140,'Shift A Calculation'!$D246)/3600</f>
        <v>0</v>
      </c>
      <c r="Z246" s="10">
        <f>'Input Data Shift A'!Y115*IF('Input Data Shift A'!Y$140&gt;0,'Input Data Shift A'!Y$140,'Shift A Calculation'!$D246)/3600</f>
        <v>0</v>
      </c>
      <c r="AA246" s="10">
        <f>'Input Data Shift A'!Z115*IF('Input Data Shift A'!Z$140&gt;0,'Input Data Shift A'!Z$140,'Shift A Calculation'!$D246)/3600</f>
        <v>0</v>
      </c>
      <c r="AB246" s="10">
        <f>'Input Data Shift A'!AA115*IF('Input Data Shift A'!AA$140&gt;0,'Input Data Shift A'!AA$140,'Shift A Calculation'!$D246)/3600</f>
        <v>0</v>
      </c>
      <c r="AC246" s="10">
        <f>'Input Data Shift A'!AB115*IF('Input Data Shift A'!AB$140&gt;0,'Input Data Shift A'!AB$140,'Shift A Calculation'!$D246)/3600</f>
        <v>0</v>
      </c>
      <c r="AD246" s="10">
        <f>'Input Data Shift A'!AC115*IF('Input Data Shift A'!AC$140&gt;0,'Input Data Shift A'!AC$140,'Shift A Calculation'!$D246)/3600</f>
        <v>0</v>
      </c>
      <c r="AE246" s="10">
        <f>'Input Data Shift A'!AD115*IF('Input Data Shift A'!AD$140&gt;0,'Input Data Shift A'!AD$140,'Shift A Calculation'!$D246)/3600</f>
        <v>0</v>
      </c>
      <c r="AF246" s="10">
        <f>'Input Data Shift A'!AE115*IF('Input Data Shift A'!AE$140&gt;0,'Input Data Shift A'!AE$140,'Shift A Calculation'!$D246)/3600</f>
        <v>0</v>
      </c>
      <c r="AG246" s="10">
        <f>'Input Data Shift A'!AF115*IF('Input Data Shift A'!AF$140&gt;0,'Input Data Shift A'!AF$140,'Shift A Calculation'!$D246)/3600</f>
        <v>0</v>
      </c>
      <c r="AH246" s="10">
        <f>'Input Data Shift A'!AG115*IF('Input Data Shift A'!AG$140&gt;0,'Input Data Shift A'!AG$140,'Shift A Calculation'!$D246)/3600</f>
        <v>0</v>
      </c>
      <c r="AI246" s="10">
        <f>'Input Data Shift A'!AH115*IF('Input Data Shift A'!AH$140&gt;0,'Input Data Shift A'!AH$140,'Shift A Calculation'!$D246)/3600</f>
        <v>0</v>
      </c>
      <c r="AJ246" s="10">
        <f t="shared" si="12"/>
        <v>0</v>
      </c>
    </row>
    <row r="247" spans="2:36">
      <c r="B247" s="8">
        <v>110</v>
      </c>
      <c r="C247" s="9">
        <f t="shared" si="10"/>
        <v>0</v>
      </c>
      <c r="D247" s="8">
        <f>+Kousu!F120</f>
        <v>0</v>
      </c>
      <c r="E247" s="10">
        <f>'Input Data Shift A'!D116*IF('Input Data Shift A'!D$140&gt;0,'Input Data Shift A'!D$140,'Shift A Calculation'!$D247)/3600</f>
        <v>0</v>
      </c>
      <c r="F247" s="10">
        <f>'Input Data Shift A'!E116*IF('Input Data Shift A'!E$140&gt;0,'Input Data Shift A'!E$140,'Shift A Calculation'!$D247)/3600</f>
        <v>0</v>
      </c>
      <c r="G247" s="10">
        <f>'Input Data Shift A'!F116*IF('Input Data Shift A'!F$140&gt;0,'Input Data Shift A'!F$140,'Shift A Calculation'!$D247)/3600</f>
        <v>0</v>
      </c>
      <c r="H247" s="10">
        <f>'Input Data Shift A'!G116*IF('Input Data Shift A'!G$140&gt;0,'Input Data Shift A'!G$140,'Shift A Calculation'!$D247)/3600</f>
        <v>0</v>
      </c>
      <c r="I247" s="10">
        <f>'Input Data Shift A'!H116*IF('Input Data Shift A'!H$140&gt;0,'Input Data Shift A'!H$140,'Shift A Calculation'!$D247)/3600</f>
        <v>0</v>
      </c>
      <c r="J247" s="10">
        <f>'Input Data Shift A'!I116*IF('Input Data Shift A'!I$140&gt;0,'Input Data Shift A'!I$140,'Shift A Calculation'!$D247)/3600</f>
        <v>0</v>
      </c>
      <c r="K247" s="10">
        <f>'Input Data Shift A'!J116*IF('Input Data Shift A'!J$140&gt;0,'Input Data Shift A'!J$140,'Shift A Calculation'!$D247)/3600</f>
        <v>0</v>
      </c>
      <c r="L247" s="10">
        <f>'Input Data Shift A'!K116*IF('Input Data Shift A'!K$140&gt;0,'Input Data Shift A'!K$140,'Shift A Calculation'!$D247)/3600</f>
        <v>0</v>
      </c>
      <c r="M247" s="10">
        <f>'Input Data Shift A'!L116*IF('Input Data Shift A'!L$140&gt;0,'Input Data Shift A'!L$140,'Shift A Calculation'!$D247)/3600</f>
        <v>0</v>
      </c>
      <c r="N247" s="10">
        <f>'Input Data Shift A'!M116*IF('Input Data Shift A'!M$140&gt;0,'Input Data Shift A'!M$140,'Shift A Calculation'!$D247)/3600</f>
        <v>0</v>
      </c>
      <c r="O247" s="10">
        <f>'Input Data Shift A'!N116*IF('Input Data Shift A'!N$140&gt;0,'Input Data Shift A'!N$140,'Shift A Calculation'!$D247)/3600</f>
        <v>0</v>
      </c>
      <c r="P247" s="10">
        <f>'Input Data Shift A'!O116*IF('Input Data Shift A'!O$140&gt;0,'Input Data Shift A'!O$140,'Shift A Calculation'!$D247)/3600</f>
        <v>0</v>
      </c>
      <c r="Q247" s="10">
        <f>'Input Data Shift A'!P116*IF('Input Data Shift A'!P$140&gt;0,'Input Data Shift A'!P$140,'Shift A Calculation'!$D247)/3600</f>
        <v>0</v>
      </c>
      <c r="R247" s="10">
        <f>'Input Data Shift A'!Q116*IF('Input Data Shift A'!Q$140&gt;0,'Input Data Shift A'!Q$140,'Shift A Calculation'!$D247)/3600</f>
        <v>0</v>
      </c>
      <c r="S247" s="10">
        <f>'Input Data Shift A'!R116*IF('Input Data Shift A'!R$140&gt;0,'Input Data Shift A'!R$140,'Shift A Calculation'!$D247)/3600</f>
        <v>0</v>
      </c>
      <c r="T247" s="10">
        <f>'Input Data Shift A'!S116*IF('Input Data Shift A'!S$140&gt;0,'Input Data Shift A'!S$140,'Shift A Calculation'!$D247)/3600</f>
        <v>0</v>
      </c>
      <c r="U247" s="10">
        <f>'Input Data Shift A'!T116*IF('Input Data Shift A'!T$140&gt;0,'Input Data Shift A'!T$140,'Shift A Calculation'!$D247)/3600</f>
        <v>0</v>
      </c>
      <c r="V247" s="10">
        <f>'Input Data Shift A'!U116*IF('Input Data Shift A'!U$140&gt;0,'Input Data Shift A'!U$140,'Shift A Calculation'!$D247)/3600</f>
        <v>0</v>
      </c>
      <c r="W247" s="10">
        <f>'Input Data Shift A'!V116*IF('Input Data Shift A'!V$140&gt;0,'Input Data Shift A'!V$140,'Shift A Calculation'!$D247)/3600</f>
        <v>0</v>
      </c>
      <c r="X247" s="10">
        <f>'Input Data Shift A'!W116*IF('Input Data Shift A'!W$140&gt;0,'Input Data Shift A'!W$140,'Shift A Calculation'!$D247)/3600</f>
        <v>0</v>
      </c>
      <c r="Y247" s="10">
        <f>'Input Data Shift A'!X116*IF('Input Data Shift A'!X$140&gt;0,'Input Data Shift A'!X$140,'Shift A Calculation'!$D247)/3600</f>
        <v>0</v>
      </c>
      <c r="Z247" s="10">
        <f>'Input Data Shift A'!Y116*IF('Input Data Shift A'!Y$140&gt;0,'Input Data Shift A'!Y$140,'Shift A Calculation'!$D247)/3600</f>
        <v>0</v>
      </c>
      <c r="AA247" s="10">
        <f>'Input Data Shift A'!Z116*IF('Input Data Shift A'!Z$140&gt;0,'Input Data Shift A'!Z$140,'Shift A Calculation'!$D247)/3600</f>
        <v>0</v>
      </c>
      <c r="AB247" s="10">
        <f>'Input Data Shift A'!AA116*IF('Input Data Shift A'!AA$140&gt;0,'Input Data Shift A'!AA$140,'Shift A Calculation'!$D247)/3600</f>
        <v>0</v>
      </c>
      <c r="AC247" s="10">
        <f>'Input Data Shift A'!AB116*IF('Input Data Shift A'!AB$140&gt;0,'Input Data Shift A'!AB$140,'Shift A Calculation'!$D247)/3600</f>
        <v>0</v>
      </c>
      <c r="AD247" s="10">
        <f>'Input Data Shift A'!AC116*IF('Input Data Shift A'!AC$140&gt;0,'Input Data Shift A'!AC$140,'Shift A Calculation'!$D247)/3600</f>
        <v>0</v>
      </c>
      <c r="AE247" s="10">
        <f>'Input Data Shift A'!AD116*IF('Input Data Shift A'!AD$140&gt;0,'Input Data Shift A'!AD$140,'Shift A Calculation'!$D247)/3600</f>
        <v>0</v>
      </c>
      <c r="AF247" s="10">
        <f>'Input Data Shift A'!AE116*IF('Input Data Shift A'!AE$140&gt;0,'Input Data Shift A'!AE$140,'Shift A Calculation'!$D247)/3600</f>
        <v>0</v>
      </c>
      <c r="AG247" s="10">
        <f>'Input Data Shift A'!AF116*IF('Input Data Shift A'!AF$140&gt;0,'Input Data Shift A'!AF$140,'Shift A Calculation'!$D247)/3600</f>
        <v>0</v>
      </c>
      <c r="AH247" s="10">
        <f>'Input Data Shift A'!AG116*IF('Input Data Shift A'!AG$140&gt;0,'Input Data Shift A'!AG$140,'Shift A Calculation'!$D247)/3600</f>
        <v>0</v>
      </c>
      <c r="AI247" s="10">
        <f>'Input Data Shift A'!AH116*IF('Input Data Shift A'!AH$140&gt;0,'Input Data Shift A'!AH$140,'Shift A Calculation'!$D247)/3600</f>
        <v>0</v>
      </c>
      <c r="AJ247" s="10">
        <f t="shared" si="12"/>
        <v>0</v>
      </c>
    </row>
    <row r="248" spans="2:36">
      <c r="B248" s="8">
        <v>111</v>
      </c>
      <c r="C248" s="9">
        <f t="shared" si="10"/>
        <v>0</v>
      </c>
      <c r="D248" s="8">
        <f>+Kousu!F121</f>
        <v>0</v>
      </c>
      <c r="E248" s="10">
        <f>'Input Data Shift A'!D117*IF('Input Data Shift A'!D$140&gt;0,'Input Data Shift A'!D$140,'Shift A Calculation'!$D248)/3600</f>
        <v>0</v>
      </c>
      <c r="F248" s="10">
        <f>'Input Data Shift A'!E117*IF('Input Data Shift A'!E$140&gt;0,'Input Data Shift A'!E$140,'Shift A Calculation'!$D248)/3600</f>
        <v>0</v>
      </c>
      <c r="G248" s="10">
        <f>'Input Data Shift A'!F117*IF('Input Data Shift A'!F$140&gt;0,'Input Data Shift A'!F$140,'Shift A Calculation'!$D248)/3600</f>
        <v>0</v>
      </c>
      <c r="H248" s="10">
        <f>'Input Data Shift A'!G117*IF('Input Data Shift A'!G$140&gt;0,'Input Data Shift A'!G$140,'Shift A Calculation'!$D248)/3600</f>
        <v>0</v>
      </c>
      <c r="I248" s="10">
        <f>'Input Data Shift A'!H117*IF('Input Data Shift A'!H$140&gt;0,'Input Data Shift A'!H$140,'Shift A Calculation'!$D248)/3600</f>
        <v>0</v>
      </c>
      <c r="J248" s="10">
        <f>'Input Data Shift A'!I117*IF('Input Data Shift A'!I$140&gt;0,'Input Data Shift A'!I$140,'Shift A Calculation'!$D248)/3600</f>
        <v>0</v>
      </c>
      <c r="K248" s="10">
        <f>'Input Data Shift A'!J117*IF('Input Data Shift A'!J$140&gt;0,'Input Data Shift A'!J$140,'Shift A Calculation'!$D248)/3600</f>
        <v>0</v>
      </c>
      <c r="L248" s="10">
        <f>'Input Data Shift A'!K117*IF('Input Data Shift A'!K$140&gt;0,'Input Data Shift A'!K$140,'Shift A Calculation'!$D248)/3600</f>
        <v>0</v>
      </c>
      <c r="M248" s="10">
        <f>'Input Data Shift A'!L117*IF('Input Data Shift A'!L$140&gt;0,'Input Data Shift A'!L$140,'Shift A Calculation'!$D248)/3600</f>
        <v>0</v>
      </c>
      <c r="N248" s="10">
        <f>'Input Data Shift A'!M117*IF('Input Data Shift A'!M$140&gt;0,'Input Data Shift A'!M$140,'Shift A Calculation'!$D248)/3600</f>
        <v>0</v>
      </c>
      <c r="O248" s="10">
        <f>'Input Data Shift A'!N117*IF('Input Data Shift A'!N$140&gt;0,'Input Data Shift A'!N$140,'Shift A Calculation'!$D248)/3600</f>
        <v>0</v>
      </c>
      <c r="P248" s="10">
        <f>'Input Data Shift A'!O117*IF('Input Data Shift A'!O$140&gt;0,'Input Data Shift A'!O$140,'Shift A Calculation'!$D248)/3600</f>
        <v>0</v>
      </c>
      <c r="Q248" s="10">
        <f>'Input Data Shift A'!P117*IF('Input Data Shift A'!P$140&gt;0,'Input Data Shift A'!P$140,'Shift A Calculation'!$D248)/3600</f>
        <v>0</v>
      </c>
      <c r="R248" s="10">
        <f>'Input Data Shift A'!Q117*IF('Input Data Shift A'!Q$140&gt;0,'Input Data Shift A'!Q$140,'Shift A Calculation'!$D248)/3600</f>
        <v>0</v>
      </c>
      <c r="S248" s="10">
        <f>'Input Data Shift A'!R117*IF('Input Data Shift A'!R$140&gt;0,'Input Data Shift A'!R$140,'Shift A Calculation'!$D248)/3600</f>
        <v>0</v>
      </c>
      <c r="T248" s="10">
        <f>'Input Data Shift A'!S117*IF('Input Data Shift A'!S$140&gt;0,'Input Data Shift A'!S$140,'Shift A Calculation'!$D248)/3600</f>
        <v>0</v>
      </c>
      <c r="U248" s="10">
        <f>'Input Data Shift A'!T117*IF('Input Data Shift A'!T$140&gt;0,'Input Data Shift A'!T$140,'Shift A Calculation'!$D248)/3600</f>
        <v>0</v>
      </c>
      <c r="V248" s="10">
        <f>'Input Data Shift A'!U117*IF('Input Data Shift A'!U$140&gt;0,'Input Data Shift A'!U$140,'Shift A Calculation'!$D248)/3600</f>
        <v>0</v>
      </c>
      <c r="W248" s="10">
        <f>'Input Data Shift A'!V117*IF('Input Data Shift A'!V$140&gt;0,'Input Data Shift A'!V$140,'Shift A Calculation'!$D248)/3600</f>
        <v>0</v>
      </c>
      <c r="X248" s="10">
        <f>'Input Data Shift A'!W117*IF('Input Data Shift A'!W$140&gt;0,'Input Data Shift A'!W$140,'Shift A Calculation'!$D248)/3600</f>
        <v>0</v>
      </c>
      <c r="Y248" s="10">
        <f>'Input Data Shift A'!X117*IF('Input Data Shift A'!X$140&gt;0,'Input Data Shift A'!X$140,'Shift A Calculation'!$D248)/3600</f>
        <v>0</v>
      </c>
      <c r="Z248" s="10">
        <f>'Input Data Shift A'!Y117*IF('Input Data Shift A'!Y$140&gt;0,'Input Data Shift A'!Y$140,'Shift A Calculation'!$D248)/3600</f>
        <v>0</v>
      </c>
      <c r="AA248" s="10">
        <f>'Input Data Shift A'!Z117*IF('Input Data Shift A'!Z$140&gt;0,'Input Data Shift A'!Z$140,'Shift A Calculation'!$D248)/3600</f>
        <v>0</v>
      </c>
      <c r="AB248" s="10">
        <f>'Input Data Shift A'!AA117*IF('Input Data Shift A'!AA$140&gt;0,'Input Data Shift A'!AA$140,'Shift A Calculation'!$D248)/3600</f>
        <v>0</v>
      </c>
      <c r="AC248" s="10">
        <f>'Input Data Shift A'!AB117*IF('Input Data Shift A'!AB$140&gt;0,'Input Data Shift A'!AB$140,'Shift A Calculation'!$D248)/3600</f>
        <v>0</v>
      </c>
      <c r="AD248" s="10">
        <f>'Input Data Shift A'!AC117*IF('Input Data Shift A'!AC$140&gt;0,'Input Data Shift A'!AC$140,'Shift A Calculation'!$D248)/3600</f>
        <v>0</v>
      </c>
      <c r="AE248" s="10">
        <f>'Input Data Shift A'!AD117*IF('Input Data Shift A'!AD$140&gt;0,'Input Data Shift A'!AD$140,'Shift A Calculation'!$D248)/3600</f>
        <v>0</v>
      </c>
      <c r="AF248" s="10">
        <f>'Input Data Shift A'!AE117*IF('Input Data Shift A'!AE$140&gt;0,'Input Data Shift A'!AE$140,'Shift A Calculation'!$D248)/3600</f>
        <v>0</v>
      </c>
      <c r="AG248" s="10">
        <f>'Input Data Shift A'!AF117*IF('Input Data Shift A'!AF$140&gt;0,'Input Data Shift A'!AF$140,'Shift A Calculation'!$D248)/3600</f>
        <v>0</v>
      </c>
      <c r="AH248" s="10">
        <f>'Input Data Shift A'!AG117*IF('Input Data Shift A'!AG$140&gt;0,'Input Data Shift A'!AG$140,'Shift A Calculation'!$D248)/3600</f>
        <v>0</v>
      </c>
      <c r="AI248" s="10">
        <f>'Input Data Shift A'!AH117*IF('Input Data Shift A'!AH$140&gt;0,'Input Data Shift A'!AH$140,'Shift A Calculation'!$D248)/3600</f>
        <v>0</v>
      </c>
      <c r="AJ248" s="10">
        <f t="shared" si="12"/>
        <v>0</v>
      </c>
    </row>
    <row r="249" spans="2:36">
      <c r="B249" s="8">
        <v>112</v>
      </c>
      <c r="C249" s="9">
        <f t="shared" si="10"/>
        <v>0</v>
      </c>
      <c r="D249" s="8">
        <f>+Kousu!F122</f>
        <v>0</v>
      </c>
      <c r="E249" s="10">
        <f>'Input Data Shift A'!D118*IF('Input Data Shift A'!D$140&gt;0,'Input Data Shift A'!D$140,'Shift A Calculation'!$D249)/3600</f>
        <v>0</v>
      </c>
      <c r="F249" s="10">
        <f>'Input Data Shift A'!E118*IF('Input Data Shift A'!E$140&gt;0,'Input Data Shift A'!E$140,'Shift A Calculation'!$D249)/3600</f>
        <v>0</v>
      </c>
      <c r="G249" s="10">
        <f>'Input Data Shift A'!F118*IF('Input Data Shift A'!F$140&gt;0,'Input Data Shift A'!F$140,'Shift A Calculation'!$D249)/3600</f>
        <v>0</v>
      </c>
      <c r="H249" s="10">
        <f>'Input Data Shift A'!G118*IF('Input Data Shift A'!G$140&gt;0,'Input Data Shift A'!G$140,'Shift A Calculation'!$D249)/3600</f>
        <v>0</v>
      </c>
      <c r="I249" s="10">
        <f>'Input Data Shift A'!H118*IF('Input Data Shift A'!H$140&gt;0,'Input Data Shift A'!H$140,'Shift A Calculation'!$D249)/3600</f>
        <v>0</v>
      </c>
      <c r="J249" s="10">
        <f>'Input Data Shift A'!I118*IF('Input Data Shift A'!I$140&gt;0,'Input Data Shift A'!I$140,'Shift A Calculation'!$D249)/3600</f>
        <v>0</v>
      </c>
      <c r="K249" s="10">
        <f>'Input Data Shift A'!J118*IF('Input Data Shift A'!J$140&gt;0,'Input Data Shift A'!J$140,'Shift A Calculation'!$D249)/3600</f>
        <v>0</v>
      </c>
      <c r="L249" s="10">
        <f>'Input Data Shift A'!K118*IF('Input Data Shift A'!K$140&gt;0,'Input Data Shift A'!K$140,'Shift A Calculation'!$D249)/3600</f>
        <v>0</v>
      </c>
      <c r="M249" s="10">
        <f>'Input Data Shift A'!L118*IF('Input Data Shift A'!L$140&gt;0,'Input Data Shift A'!L$140,'Shift A Calculation'!$D249)/3600</f>
        <v>0</v>
      </c>
      <c r="N249" s="10">
        <f>'Input Data Shift A'!M118*IF('Input Data Shift A'!M$140&gt;0,'Input Data Shift A'!M$140,'Shift A Calculation'!$D249)/3600</f>
        <v>0</v>
      </c>
      <c r="O249" s="10">
        <f>'Input Data Shift A'!N118*IF('Input Data Shift A'!N$140&gt;0,'Input Data Shift A'!N$140,'Shift A Calculation'!$D249)/3600</f>
        <v>0</v>
      </c>
      <c r="P249" s="10">
        <f>'Input Data Shift A'!O118*IF('Input Data Shift A'!O$140&gt;0,'Input Data Shift A'!O$140,'Shift A Calculation'!$D249)/3600</f>
        <v>0</v>
      </c>
      <c r="Q249" s="10">
        <f>'Input Data Shift A'!P118*IF('Input Data Shift A'!P$140&gt;0,'Input Data Shift A'!P$140,'Shift A Calculation'!$D249)/3600</f>
        <v>0</v>
      </c>
      <c r="R249" s="10">
        <f>'Input Data Shift A'!Q118*IF('Input Data Shift A'!Q$140&gt;0,'Input Data Shift A'!Q$140,'Shift A Calculation'!$D249)/3600</f>
        <v>0</v>
      </c>
      <c r="S249" s="10">
        <f>'Input Data Shift A'!R118*IF('Input Data Shift A'!R$140&gt;0,'Input Data Shift A'!R$140,'Shift A Calculation'!$D249)/3600</f>
        <v>0</v>
      </c>
      <c r="T249" s="10">
        <f>'Input Data Shift A'!S118*IF('Input Data Shift A'!S$140&gt;0,'Input Data Shift A'!S$140,'Shift A Calculation'!$D249)/3600</f>
        <v>0</v>
      </c>
      <c r="U249" s="10">
        <f>'Input Data Shift A'!T118*IF('Input Data Shift A'!T$140&gt;0,'Input Data Shift A'!T$140,'Shift A Calculation'!$D249)/3600</f>
        <v>0</v>
      </c>
      <c r="V249" s="10">
        <f>'Input Data Shift A'!U118*IF('Input Data Shift A'!U$140&gt;0,'Input Data Shift A'!U$140,'Shift A Calculation'!$D249)/3600</f>
        <v>0</v>
      </c>
      <c r="W249" s="10">
        <f>'Input Data Shift A'!V118*IF('Input Data Shift A'!V$140&gt;0,'Input Data Shift A'!V$140,'Shift A Calculation'!$D249)/3600</f>
        <v>0</v>
      </c>
      <c r="X249" s="10">
        <f>'Input Data Shift A'!W118*IF('Input Data Shift A'!W$140&gt;0,'Input Data Shift A'!W$140,'Shift A Calculation'!$D249)/3600</f>
        <v>0</v>
      </c>
      <c r="Y249" s="10">
        <f>'Input Data Shift A'!X118*IF('Input Data Shift A'!X$140&gt;0,'Input Data Shift A'!X$140,'Shift A Calculation'!$D249)/3600</f>
        <v>0</v>
      </c>
      <c r="Z249" s="10">
        <f>'Input Data Shift A'!Y118*IF('Input Data Shift A'!Y$140&gt;0,'Input Data Shift A'!Y$140,'Shift A Calculation'!$D249)/3600</f>
        <v>0</v>
      </c>
      <c r="AA249" s="10">
        <f>'Input Data Shift A'!Z118*IF('Input Data Shift A'!Z$140&gt;0,'Input Data Shift A'!Z$140,'Shift A Calculation'!$D249)/3600</f>
        <v>0</v>
      </c>
      <c r="AB249" s="10">
        <f>'Input Data Shift A'!AA118*IF('Input Data Shift A'!AA$140&gt;0,'Input Data Shift A'!AA$140,'Shift A Calculation'!$D249)/3600</f>
        <v>0</v>
      </c>
      <c r="AC249" s="10">
        <f>'Input Data Shift A'!AB118*IF('Input Data Shift A'!AB$140&gt;0,'Input Data Shift A'!AB$140,'Shift A Calculation'!$D249)/3600</f>
        <v>0</v>
      </c>
      <c r="AD249" s="10">
        <f>'Input Data Shift A'!AC118*IF('Input Data Shift A'!AC$140&gt;0,'Input Data Shift A'!AC$140,'Shift A Calculation'!$D249)/3600</f>
        <v>0</v>
      </c>
      <c r="AE249" s="10">
        <f>'Input Data Shift A'!AD118*IF('Input Data Shift A'!AD$140&gt;0,'Input Data Shift A'!AD$140,'Shift A Calculation'!$D249)/3600</f>
        <v>0</v>
      </c>
      <c r="AF249" s="10">
        <f>'Input Data Shift A'!AE118*IF('Input Data Shift A'!AE$140&gt;0,'Input Data Shift A'!AE$140,'Shift A Calculation'!$D249)/3600</f>
        <v>0</v>
      </c>
      <c r="AG249" s="10">
        <f>'Input Data Shift A'!AF118*IF('Input Data Shift A'!AF$140&gt;0,'Input Data Shift A'!AF$140,'Shift A Calculation'!$D249)/3600</f>
        <v>0</v>
      </c>
      <c r="AH249" s="10">
        <f>'Input Data Shift A'!AG118*IF('Input Data Shift A'!AG$140&gt;0,'Input Data Shift A'!AG$140,'Shift A Calculation'!$D249)/3600</f>
        <v>0</v>
      </c>
      <c r="AI249" s="10">
        <f>'Input Data Shift A'!AH118*IF('Input Data Shift A'!AH$140&gt;0,'Input Data Shift A'!AH$140,'Shift A Calculation'!$D249)/3600</f>
        <v>0</v>
      </c>
      <c r="AJ249" s="10">
        <f t="shared" si="12"/>
        <v>0</v>
      </c>
    </row>
    <row r="250" spans="2:36">
      <c r="B250" s="8">
        <v>113</v>
      </c>
      <c r="C250" s="9">
        <f t="shared" si="10"/>
        <v>0</v>
      </c>
      <c r="D250" s="8">
        <f>+Kousu!F123</f>
        <v>0</v>
      </c>
      <c r="E250" s="10">
        <f>'Input Data Shift A'!D119*IF('Input Data Shift A'!D$140&gt;0,'Input Data Shift A'!D$140,'Shift A Calculation'!$D250)/3600</f>
        <v>0</v>
      </c>
      <c r="F250" s="10">
        <f>'Input Data Shift A'!E119*IF('Input Data Shift A'!E$140&gt;0,'Input Data Shift A'!E$140,'Shift A Calculation'!$D250)/3600</f>
        <v>0</v>
      </c>
      <c r="G250" s="10">
        <f>'Input Data Shift A'!F119*IF('Input Data Shift A'!F$140&gt;0,'Input Data Shift A'!F$140,'Shift A Calculation'!$D250)/3600</f>
        <v>0</v>
      </c>
      <c r="H250" s="10">
        <f>'Input Data Shift A'!G119*IF('Input Data Shift A'!G$140&gt;0,'Input Data Shift A'!G$140,'Shift A Calculation'!$D250)/3600</f>
        <v>0</v>
      </c>
      <c r="I250" s="10">
        <f>'Input Data Shift A'!H119*IF('Input Data Shift A'!H$140&gt;0,'Input Data Shift A'!H$140,'Shift A Calculation'!$D250)/3600</f>
        <v>0</v>
      </c>
      <c r="J250" s="10">
        <f>'Input Data Shift A'!I119*IF('Input Data Shift A'!I$140&gt;0,'Input Data Shift A'!I$140,'Shift A Calculation'!$D250)/3600</f>
        <v>0</v>
      </c>
      <c r="K250" s="10">
        <f>'Input Data Shift A'!J119*IF('Input Data Shift A'!J$140&gt;0,'Input Data Shift A'!J$140,'Shift A Calculation'!$D250)/3600</f>
        <v>0</v>
      </c>
      <c r="L250" s="10">
        <f>'Input Data Shift A'!K119*IF('Input Data Shift A'!K$140&gt;0,'Input Data Shift A'!K$140,'Shift A Calculation'!$D250)/3600</f>
        <v>0</v>
      </c>
      <c r="M250" s="10">
        <f>'Input Data Shift A'!L119*IF('Input Data Shift A'!L$140&gt;0,'Input Data Shift A'!L$140,'Shift A Calculation'!$D250)/3600</f>
        <v>0</v>
      </c>
      <c r="N250" s="10">
        <f>'Input Data Shift A'!M119*IF('Input Data Shift A'!M$140&gt;0,'Input Data Shift A'!M$140,'Shift A Calculation'!$D250)/3600</f>
        <v>0</v>
      </c>
      <c r="O250" s="10">
        <f>'Input Data Shift A'!N119*IF('Input Data Shift A'!N$140&gt;0,'Input Data Shift A'!N$140,'Shift A Calculation'!$D250)/3600</f>
        <v>0</v>
      </c>
      <c r="P250" s="10">
        <f>'Input Data Shift A'!O119*IF('Input Data Shift A'!O$140&gt;0,'Input Data Shift A'!O$140,'Shift A Calculation'!$D250)/3600</f>
        <v>0</v>
      </c>
      <c r="Q250" s="10">
        <f>'Input Data Shift A'!P119*IF('Input Data Shift A'!P$140&gt;0,'Input Data Shift A'!P$140,'Shift A Calculation'!$D250)/3600</f>
        <v>0</v>
      </c>
      <c r="R250" s="10">
        <f>'Input Data Shift A'!Q119*IF('Input Data Shift A'!Q$140&gt;0,'Input Data Shift A'!Q$140,'Shift A Calculation'!$D250)/3600</f>
        <v>0</v>
      </c>
      <c r="S250" s="10">
        <f>'Input Data Shift A'!R119*IF('Input Data Shift A'!R$140&gt;0,'Input Data Shift A'!R$140,'Shift A Calculation'!$D250)/3600</f>
        <v>0</v>
      </c>
      <c r="T250" s="10">
        <f>'Input Data Shift A'!S119*IF('Input Data Shift A'!S$140&gt;0,'Input Data Shift A'!S$140,'Shift A Calculation'!$D250)/3600</f>
        <v>0</v>
      </c>
      <c r="U250" s="10">
        <f>'Input Data Shift A'!T119*IF('Input Data Shift A'!T$140&gt;0,'Input Data Shift A'!T$140,'Shift A Calculation'!$D250)/3600</f>
        <v>0</v>
      </c>
      <c r="V250" s="10">
        <f>'Input Data Shift A'!U119*IF('Input Data Shift A'!U$140&gt;0,'Input Data Shift A'!U$140,'Shift A Calculation'!$D250)/3600</f>
        <v>0</v>
      </c>
      <c r="W250" s="10">
        <f>'Input Data Shift A'!V119*IF('Input Data Shift A'!V$140&gt;0,'Input Data Shift A'!V$140,'Shift A Calculation'!$D250)/3600</f>
        <v>0</v>
      </c>
      <c r="X250" s="10">
        <f>'Input Data Shift A'!W119*IF('Input Data Shift A'!W$140&gt;0,'Input Data Shift A'!W$140,'Shift A Calculation'!$D250)/3600</f>
        <v>0</v>
      </c>
      <c r="Y250" s="10">
        <f>'Input Data Shift A'!X119*IF('Input Data Shift A'!X$140&gt;0,'Input Data Shift A'!X$140,'Shift A Calculation'!$D250)/3600</f>
        <v>0</v>
      </c>
      <c r="Z250" s="10">
        <f>'Input Data Shift A'!Y119*IF('Input Data Shift A'!Y$140&gt;0,'Input Data Shift A'!Y$140,'Shift A Calculation'!$D250)/3600</f>
        <v>0</v>
      </c>
      <c r="AA250" s="10">
        <f>'Input Data Shift A'!Z119*IF('Input Data Shift A'!Z$140&gt;0,'Input Data Shift A'!Z$140,'Shift A Calculation'!$D250)/3600</f>
        <v>0</v>
      </c>
      <c r="AB250" s="10">
        <f>'Input Data Shift A'!AA119*IF('Input Data Shift A'!AA$140&gt;0,'Input Data Shift A'!AA$140,'Shift A Calculation'!$D250)/3600</f>
        <v>0</v>
      </c>
      <c r="AC250" s="10">
        <f>'Input Data Shift A'!AB119*IF('Input Data Shift A'!AB$140&gt;0,'Input Data Shift A'!AB$140,'Shift A Calculation'!$D250)/3600</f>
        <v>0</v>
      </c>
      <c r="AD250" s="10">
        <f>'Input Data Shift A'!AC119*IF('Input Data Shift A'!AC$140&gt;0,'Input Data Shift A'!AC$140,'Shift A Calculation'!$D250)/3600</f>
        <v>0</v>
      </c>
      <c r="AE250" s="10">
        <f>'Input Data Shift A'!AD119*IF('Input Data Shift A'!AD$140&gt;0,'Input Data Shift A'!AD$140,'Shift A Calculation'!$D250)/3600</f>
        <v>0</v>
      </c>
      <c r="AF250" s="10">
        <f>'Input Data Shift A'!AE119*IF('Input Data Shift A'!AE$140&gt;0,'Input Data Shift A'!AE$140,'Shift A Calculation'!$D250)/3600</f>
        <v>0</v>
      </c>
      <c r="AG250" s="10">
        <f>'Input Data Shift A'!AF119*IF('Input Data Shift A'!AF$140&gt;0,'Input Data Shift A'!AF$140,'Shift A Calculation'!$D250)/3600</f>
        <v>0</v>
      </c>
      <c r="AH250" s="10">
        <f>'Input Data Shift A'!AG119*IF('Input Data Shift A'!AG$140&gt;0,'Input Data Shift A'!AG$140,'Shift A Calculation'!$D250)/3600</f>
        <v>0</v>
      </c>
      <c r="AI250" s="10">
        <f>'Input Data Shift A'!AH119*IF('Input Data Shift A'!AH$140&gt;0,'Input Data Shift A'!AH$140,'Shift A Calculation'!$D250)/3600</f>
        <v>0</v>
      </c>
      <c r="AJ250" s="10">
        <f t="shared" si="12"/>
        <v>0</v>
      </c>
    </row>
    <row r="251" spans="2:36">
      <c r="B251" s="8">
        <v>114</v>
      </c>
      <c r="C251" s="9">
        <f t="shared" si="10"/>
        <v>0</v>
      </c>
      <c r="D251" s="8">
        <f>+Kousu!F124</f>
        <v>0</v>
      </c>
      <c r="E251" s="10">
        <f>'Input Data Shift A'!D120*IF('Input Data Shift A'!D$140&gt;0,'Input Data Shift A'!D$140,'Shift A Calculation'!$D251)/3600</f>
        <v>0</v>
      </c>
      <c r="F251" s="10">
        <f>'Input Data Shift A'!E120*IF('Input Data Shift A'!E$140&gt;0,'Input Data Shift A'!E$140,'Shift A Calculation'!$D251)/3600</f>
        <v>0</v>
      </c>
      <c r="G251" s="10">
        <f>'Input Data Shift A'!F120*IF('Input Data Shift A'!F$140&gt;0,'Input Data Shift A'!F$140,'Shift A Calculation'!$D251)/3600</f>
        <v>0</v>
      </c>
      <c r="H251" s="10">
        <f>'Input Data Shift A'!G120*IF('Input Data Shift A'!G$140&gt;0,'Input Data Shift A'!G$140,'Shift A Calculation'!$D251)/3600</f>
        <v>0</v>
      </c>
      <c r="I251" s="10">
        <f>'Input Data Shift A'!H120*IF('Input Data Shift A'!H$140&gt;0,'Input Data Shift A'!H$140,'Shift A Calculation'!$D251)/3600</f>
        <v>0</v>
      </c>
      <c r="J251" s="10">
        <f>'Input Data Shift A'!I120*IF('Input Data Shift A'!I$140&gt;0,'Input Data Shift A'!I$140,'Shift A Calculation'!$D251)/3600</f>
        <v>0</v>
      </c>
      <c r="K251" s="10">
        <f>'Input Data Shift A'!J120*IF('Input Data Shift A'!J$140&gt;0,'Input Data Shift A'!J$140,'Shift A Calculation'!$D251)/3600</f>
        <v>0</v>
      </c>
      <c r="L251" s="10">
        <f>'Input Data Shift A'!K120*IF('Input Data Shift A'!K$140&gt;0,'Input Data Shift A'!K$140,'Shift A Calculation'!$D251)/3600</f>
        <v>0</v>
      </c>
      <c r="M251" s="10">
        <f>'Input Data Shift A'!L120*IF('Input Data Shift A'!L$140&gt;0,'Input Data Shift A'!L$140,'Shift A Calculation'!$D251)/3600</f>
        <v>0</v>
      </c>
      <c r="N251" s="10">
        <f>'Input Data Shift A'!M120*IF('Input Data Shift A'!M$140&gt;0,'Input Data Shift A'!M$140,'Shift A Calculation'!$D251)/3600</f>
        <v>0</v>
      </c>
      <c r="O251" s="10">
        <f>'Input Data Shift A'!N120*IF('Input Data Shift A'!N$140&gt;0,'Input Data Shift A'!N$140,'Shift A Calculation'!$D251)/3600</f>
        <v>0</v>
      </c>
      <c r="P251" s="10">
        <f>'Input Data Shift A'!O120*IF('Input Data Shift A'!O$140&gt;0,'Input Data Shift A'!O$140,'Shift A Calculation'!$D251)/3600</f>
        <v>0</v>
      </c>
      <c r="Q251" s="10">
        <f>'Input Data Shift A'!P120*IF('Input Data Shift A'!P$140&gt;0,'Input Data Shift A'!P$140,'Shift A Calculation'!$D251)/3600</f>
        <v>0</v>
      </c>
      <c r="R251" s="10">
        <f>'Input Data Shift A'!Q120*IF('Input Data Shift A'!Q$140&gt;0,'Input Data Shift A'!Q$140,'Shift A Calculation'!$D251)/3600</f>
        <v>0</v>
      </c>
      <c r="S251" s="10">
        <f>'Input Data Shift A'!R120*IF('Input Data Shift A'!R$140&gt;0,'Input Data Shift A'!R$140,'Shift A Calculation'!$D251)/3600</f>
        <v>0</v>
      </c>
      <c r="T251" s="10">
        <f>'Input Data Shift A'!S120*IF('Input Data Shift A'!S$140&gt;0,'Input Data Shift A'!S$140,'Shift A Calculation'!$D251)/3600</f>
        <v>0</v>
      </c>
      <c r="U251" s="10">
        <f>'Input Data Shift A'!T120*IF('Input Data Shift A'!T$140&gt;0,'Input Data Shift A'!T$140,'Shift A Calculation'!$D251)/3600</f>
        <v>0</v>
      </c>
      <c r="V251" s="10">
        <f>'Input Data Shift A'!U120*IF('Input Data Shift A'!U$140&gt;0,'Input Data Shift A'!U$140,'Shift A Calculation'!$D251)/3600</f>
        <v>0</v>
      </c>
      <c r="W251" s="10">
        <f>'Input Data Shift A'!V120*IF('Input Data Shift A'!V$140&gt;0,'Input Data Shift A'!V$140,'Shift A Calculation'!$D251)/3600</f>
        <v>0</v>
      </c>
      <c r="X251" s="10">
        <f>'Input Data Shift A'!W120*IF('Input Data Shift A'!W$140&gt;0,'Input Data Shift A'!W$140,'Shift A Calculation'!$D251)/3600</f>
        <v>0</v>
      </c>
      <c r="Y251" s="10">
        <f>'Input Data Shift A'!X120*IF('Input Data Shift A'!X$140&gt;0,'Input Data Shift A'!X$140,'Shift A Calculation'!$D251)/3600</f>
        <v>0</v>
      </c>
      <c r="Z251" s="10">
        <f>'Input Data Shift A'!Y120*IF('Input Data Shift A'!Y$140&gt;0,'Input Data Shift A'!Y$140,'Shift A Calculation'!$D251)/3600</f>
        <v>0</v>
      </c>
      <c r="AA251" s="10">
        <f>'Input Data Shift A'!Z120*IF('Input Data Shift A'!Z$140&gt;0,'Input Data Shift A'!Z$140,'Shift A Calculation'!$D251)/3600</f>
        <v>0</v>
      </c>
      <c r="AB251" s="10">
        <f>'Input Data Shift A'!AA120*IF('Input Data Shift A'!AA$140&gt;0,'Input Data Shift A'!AA$140,'Shift A Calculation'!$D251)/3600</f>
        <v>0</v>
      </c>
      <c r="AC251" s="10">
        <f>'Input Data Shift A'!AB120*IF('Input Data Shift A'!AB$140&gt;0,'Input Data Shift A'!AB$140,'Shift A Calculation'!$D251)/3600</f>
        <v>0</v>
      </c>
      <c r="AD251" s="10">
        <f>'Input Data Shift A'!AC120*IF('Input Data Shift A'!AC$140&gt;0,'Input Data Shift A'!AC$140,'Shift A Calculation'!$D251)/3600</f>
        <v>0</v>
      </c>
      <c r="AE251" s="10">
        <f>'Input Data Shift A'!AD120*IF('Input Data Shift A'!AD$140&gt;0,'Input Data Shift A'!AD$140,'Shift A Calculation'!$D251)/3600</f>
        <v>0</v>
      </c>
      <c r="AF251" s="10">
        <f>'Input Data Shift A'!AE120*IF('Input Data Shift A'!AE$140&gt;0,'Input Data Shift A'!AE$140,'Shift A Calculation'!$D251)/3600</f>
        <v>0</v>
      </c>
      <c r="AG251" s="10">
        <f>'Input Data Shift A'!AF120*IF('Input Data Shift A'!AF$140&gt;0,'Input Data Shift A'!AF$140,'Shift A Calculation'!$D251)/3600</f>
        <v>0</v>
      </c>
      <c r="AH251" s="10">
        <f>'Input Data Shift A'!AG120*IF('Input Data Shift A'!AG$140&gt;0,'Input Data Shift A'!AG$140,'Shift A Calculation'!$D251)/3600</f>
        <v>0</v>
      </c>
      <c r="AI251" s="10">
        <f>'Input Data Shift A'!AH120*IF('Input Data Shift A'!AH$140&gt;0,'Input Data Shift A'!AH$140,'Shift A Calculation'!$D251)/3600</f>
        <v>0</v>
      </c>
      <c r="AJ251" s="10">
        <f t="shared" si="12"/>
        <v>0</v>
      </c>
    </row>
    <row r="252" spans="2:36">
      <c r="B252" s="8">
        <v>115</v>
      </c>
      <c r="C252" s="9">
        <f t="shared" si="10"/>
        <v>0</v>
      </c>
      <c r="D252" s="8">
        <f>+Kousu!F125</f>
        <v>0</v>
      </c>
      <c r="E252" s="10">
        <f>'Input Data Shift A'!D121*IF('Input Data Shift A'!D$140&gt;0,'Input Data Shift A'!D$140,'Shift A Calculation'!$D252)/3600</f>
        <v>0</v>
      </c>
      <c r="F252" s="10">
        <f>'Input Data Shift A'!E121*IF('Input Data Shift A'!E$140&gt;0,'Input Data Shift A'!E$140,'Shift A Calculation'!$D252)/3600</f>
        <v>0</v>
      </c>
      <c r="G252" s="10">
        <f>'Input Data Shift A'!F121*IF('Input Data Shift A'!F$140&gt;0,'Input Data Shift A'!F$140,'Shift A Calculation'!$D252)/3600</f>
        <v>0</v>
      </c>
      <c r="H252" s="10">
        <f>'Input Data Shift A'!G121*IF('Input Data Shift A'!G$140&gt;0,'Input Data Shift A'!G$140,'Shift A Calculation'!$D252)/3600</f>
        <v>0</v>
      </c>
      <c r="I252" s="10">
        <f>'Input Data Shift A'!H121*IF('Input Data Shift A'!H$140&gt;0,'Input Data Shift A'!H$140,'Shift A Calculation'!$D252)/3600</f>
        <v>0</v>
      </c>
      <c r="J252" s="10">
        <f>'Input Data Shift A'!I121*IF('Input Data Shift A'!I$140&gt;0,'Input Data Shift A'!I$140,'Shift A Calculation'!$D252)/3600</f>
        <v>0</v>
      </c>
      <c r="K252" s="10">
        <f>'Input Data Shift A'!J121*IF('Input Data Shift A'!J$140&gt;0,'Input Data Shift A'!J$140,'Shift A Calculation'!$D252)/3600</f>
        <v>0</v>
      </c>
      <c r="L252" s="10">
        <f>'Input Data Shift A'!K121*IF('Input Data Shift A'!K$140&gt;0,'Input Data Shift A'!K$140,'Shift A Calculation'!$D252)/3600</f>
        <v>0</v>
      </c>
      <c r="M252" s="10">
        <f>'Input Data Shift A'!L121*IF('Input Data Shift A'!L$140&gt;0,'Input Data Shift A'!L$140,'Shift A Calculation'!$D252)/3600</f>
        <v>0</v>
      </c>
      <c r="N252" s="10">
        <f>'Input Data Shift A'!M121*IF('Input Data Shift A'!M$140&gt;0,'Input Data Shift A'!M$140,'Shift A Calculation'!$D252)/3600</f>
        <v>0</v>
      </c>
      <c r="O252" s="10">
        <f>'Input Data Shift A'!N121*IF('Input Data Shift A'!N$140&gt;0,'Input Data Shift A'!N$140,'Shift A Calculation'!$D252)/3600</f>
        <v>0</v>
      </c>
      <c r="P252" s="10">
        <f>'Input Data Shift A'!O121*IF('Input Data Shift A'!O$140&gt;0,'Input Data Shift A'!O$140,'Shift A Calculation'!$D252)/3600</f>
        <v>0</v>
      </c>
      <c r="Q252" s="10">
        <f>'Input Data Shift A'!P121*IF('Input Data Shift A'!P$140&gt;0,'Input Data Shift A'!P$140,'Shift A Calculation'!$D252)/3600</f>
        <v>0</v>
      </c>
      <c r="R252" s="10">
        <f>'Input Data Shift A'!Q121*IF('Input Data Shift A'!Q$140&gt;0,'Input Data Shift A'!Q$140,'Shift A Calculation'!$D252)/3600</f>
        <v>0</v>
      </c>
      <c r="S252" s="10">
        <f>'Input Data Shift A'!R121*IF('Input Data Shift A'!R$140&gt;0,'Input Data Shift A'!R$140,'Shift A Calculation'!$D252)/3600</f>
        <v>0</v>
      </c>
      <c r="T252" s="10">
        <f>'Input Data Shift A'!S121*IF('Input Data Shift A'!S$140&gt;0,'Input Data Shift A'!S$140,'Shift A Calculation'!$D252)/3600</f>
        <v>0</v>
      </c>
      <c r="U252" s="10">
        <f>'Input Data Shift A'!T121*IF('Input Data Shift A'!T$140&gt;0,'Input Data Shift A'!T$140,'Shift A Calculation'!$D252)/3600</f>
        <v>0</v>
      </c>
      <c r="V252" s="10">
        <f>'Input Data Shift A'!U121*IF('Input Data Shift A'!U$140&gt;0,'Input Data Shift A'!U$140,'Shift A Calculation'!$D252)/3600</f>
        <v>0</v>
      </c>
      <c r="W252" s="10">
        <f>'Input Data Shift A'!V121*IF('Input Data Shift A'!V$140&gt;0,'Input Data Shift A'!V$140,'Shift A Calculation'!$D252)/3600</f>
        <v>0</v>
      </c>
      <c r="X252" s="10">
        <f>'Input Data Shift A'!W121*IF('Input Data Shift A'!W$140&gt;0,'Input Data Shift A'!W$140,'Shift A Calculation'!$D252)/3600</f>
        <v>0</v>
      </c>
      <c r="Y252" s="10">
        <f>'Input Data Shift A'!X121*IF('Input Data Shift A'!X$140&gt;0,'Input Data Shift A'!X$140,'Shift A Calculation'!$D252)/3600</f>
        <v>0</v>
      </c>
      <c r="Z252" s="10">
        <f>'Input Data Shift A'!Y121*IF('Input Data Shift A'!Y$140&gt;0,'Input Data Shift A'!Y$140,'Shift A Calculation'!$D252)/3600</f>
        <v>0</v>
      </c>
      <c r="AA252" s="10">
        <f>'Input Data Shift A'!Z121*IF('Input Data Shift A'!Z$140&gt;0,'Input Data Shift A'!Z$140,'Shift A Calculation'!$D252)/3600</f>
        <v>0</v>
      </c>
      <c r="AB252" s="10">
        <f>'Input Data Shift A'!AA121*IF('Input Data Shift A'!AA$140&gt;0,'Input Data Shift A'!AA$140,'Shift A Calculation'!$D252)/3600</f>
        <v>0</v>
      </c>
      <c r="AC252" s="10">
        <f>'Input Data Shift A'!AB121*IF('Input Data Shift A'!AB$140&gt;0,'Input Data Shift A'!AB$140,'Shift A Calculation'!$D252)/3600</f>
        <v>0</v>
      </c>
      <c r="AD252" s="10">
        <f>'Input Data Shift A'!AC121*IF('Input Data Shift A'!AC$140&gt;0,'Input Data Shift A'!AC$140,'Shift A Calculation'!$D252)/3600</f>
        <v>0</v>
      </c>
      <c r="AE252" s="10">
        <f>'Input Data Shift A'!AD121*IF('Input Data Shift A'!AD$140&gt;0,'Input Data Shift A'!AD$140,'Shift A Calculation'!$D252)/3600</f>
        <v>0</v>
      </c>
      <c r="AF252" s="10">
        <f>'Input Data Shift A'!AE121*IF('Input Data Shift A'!AE$140&gt;0,'Input Data Shift A'!AE$140,'Shift A Calculation'!$D252)/3600</f>
        <v>0</v>
      </c>
      <c r="AG252" s="10">
        <f>'Input Data Shift A'!AF121*IF('Input Data Shift A'!AF$140&gt;0,'Input Data Shift A'!AF$140,'Shift A Calculation'!$D252)/3600</f>
        <v>0</v>
      </c>
      <c r="AH252" s="10">
        <f>'Input Data Shift A'!AG121*IF('Input Data Shift A'!AG$140&gt;0,'Input Data Shift A'!AG$140,'Shift A Calculation'!$D252)/3600</f>
        <v>0</v>
      </c>
      <c r="AI252" s="10">
        <f>'Input Data Shift A'!AH121*IF('Input Data Shift A'!AH$140&gt;0,'Input Data Shift A'!AH$140,'Shift A Calculation'!$D252)/3600</f>
        <v>0</v>
      </c>
      <c r="AJ252" s="10">
        <f t="shared" si="12"/>
        <v>0</v>
      </c>
    </row>
    <row r="253" spans="2:36">
      <c r="B253" s="8">
        <v>116</v>
      </c>
      <c r="C253" s="9">
        <f t="shared" si="10"/>
        <v>0</v>
      </c>
      <c r="D253" s="8">
        <f>+Kousu!F126</f>
        <v>0</v>
      </c>
      <c r="E253" s="10">
        <f>'Input Data Shift A'!D122*IF('Input Data Shift A'!D$140&gt;0,'Input Data Shift A'!D$140,'Shift A Calculation'!$D253)/3600</f>
        <v>0</v>
      </c>
      <c r="F253" s="10">
        <f>'Input Data Shift A'!E122*IF('Input Data Shift A'!E$140&gt;0,'Input Data Shift A'!E$140,'Shift A Calculation'!$D253)/3600</f>
        <v>0</v>
      </c>
      <c r="G253" s="10">
        <f>'Input Data Shift A'!F122*IF('Input Data Shift A'!F$140&gt;0,'Input Data Shift A'!F$140,'Shift A Calculation'!$D253)/3600</f>
        <v>0</v>
      </c>
      <c r="H253" s="10">
        <f>'Input Data Shift A'!G122*IF('Input Data Shift A'!G$140&gt;0,'Input Data Shift A'!G$140,'Shift A Calculation'!$D253)/3600</f>
        <v>0</v>
      </c>
      <c r="I253" s="10">
        <f>'Input Data Shift A'!H122*IF('Input Data Shift A'!H$140&gt;0,'Input Data Shift A'!H$140,'Shift A Calculation'!$D253)/3600</f>
        <v>0</v>
      </c>
      <c r="J253" s="10">
        <f>'Input Data Shift A'!I122*IF('Input Data Shift A'!I$140&gt;0,'Input Data Shift A'!I$140,'Shift A Calculation'!$D253)/3600</f>
        <v>0</v>
      </c>
      <c r="K253" s="10">
        <f>'Input Data Shift A'!J122*IF('Input Data Shift A'!J$140&gt;0,'Input Data Shift A'!J$140,'Shift A Calculation'!$D253)/3600</f>
        <v>0</v>
      </c>
      <c r="L253" s="10">
        <f>'Input Data Shift A'!K122*IF('Input Data Shift A'!K$140&gt;0,'Input Data Shift A'!K$140,'Shift A Calculation'!$D253)/3600</f>
        <v>0</v>
      </c>
      <c r="M253" s="10">
        <f>'Input Data Shift A'!L122*IF('Input Data Shift A'!L$140&gt;0,'Input Data Shift A'!L$140,'Shift A Calculation'!$D253)/3600</f>
        <v>0</v>
      </c>
      <c r="N253" s="10">
        <f>'Input Data Shift A'!M122*IF('Input Data Shift A'!M$140&gt;0,'Input Data Shift A'!M$140,'Shift A Calculation'!$D253)/3600</f>
        <v>0</v>
      </c>
      <c r="O253" s="10">
        <f>'Input Data Shift A'!N122*IF('Input Data Shift A'!N$140&gt;0,'Input Data Shift A'!N$140,'Shift A Calculation'!$D253)/3600</f>
        <v>0</v>
      </c>
      <c r="P253" s="10">
        <f>'Input Data Shift A'!O122*IF('Input Data Shift A'!O$140&gt;0,'Input Data Shift A'!O$140,'Shift A Calculation'!$D253)/3600</f>
        <v>0</v>
      </c>
      <c r="Q253" s="10">
        <f>'Input Data Shift A'!P122*IF('Input Data Shift A'!P$140&gt;0,'Input Data Shift A'!P$140,'Shift A Calculation'!$D253)/3600</f>
        <v>0</v>
      </c>
      <c r="R253" s="10">
        <f>'Input Data Shift A'!Q122*IF('Input Data Shift A'!Q$140&gt;0,'Input Data Shift A'!Q$140,'Shift A Calculation'!$D253)/3600</f>
        <v>0</v>
      </c>
      <c r="S253" s="10">
        <f>'Input Data Shift A'!R122*IF('Input Data Shift A'!R$140&gt;0,'Input Data Shift A'!R$140,'Shift A Calculation'!$D253)/3600</f>
        <v>0</v>
      </c>
      <c r="T253" s="10">
        <f>'Input Data Shift A'!S122*IF('Input Data Shift A'!S$140&gt;0,'Input Data Shift A'!S$140,'Shift A Calculation'!$D253)/3600</f>
        <v>0</v>
      </c>
      <c r="U253" s="10">
        <f>'Input Data Shift A'!T122*IF('Input Data Shift A'!T$140&gt;0,'Input Data Shift A'!T$140,'Shift A Calculation'!$D253)/3600</f>
        <v>0</v>
      </c>
      <c r="V253" s="10">
        <f>'Input Data Shift A'!U122*IF('Input Data Shift A'!U$140&gt;0,'Input Data Shift A'!U$140,'Shift A Calculation'!$D253)/3600</f>
        <v>0</v>
      </c>
      <c r="W253" s="10">
        <f>'Input Data Shift A'!V122*IF('Input Data Shift A'!V$140&gt;0,'Input Data Shift A'!V$140,'Shift A Calculation'!$D253)/3600</f>
        <v>0</v>
      </c>
      <c r="X253" s="10">
        <f>'Input Data Shift A'!W122*IF('Input Data Shift A'!W$140&gt;0,'Input Data Shift A'!W$140,'Shift A Calculation'!$D253)/3600</f>
        <v>0</v>
      </c>
      <c r="Y253" s="10">
        <f>'Input Data Shift A'!X122*IF('Input Data Shift A'!X$140&gt;0,'Input Data Shift A'!X$140,'Shift A Calculation'!$D253)/3600</f>
        <v>0</v>
      </c>
      <c r="Z253" s="10">
        <f>'Input Data Shift A'!Y122*IF('Input Data Shift A'!Y$140&gt;0,'Input Data Shift A'!Y$140,'Shift A Calculation'!$D253)/3600</f>
        <v>0</v>
      </c>
      <c r="AA253" s="10">
        <f>'Input Data Shift A'!Z122*IF('Input Data Shift A'!Z$140&gt;0,'Input Data Shift A'!Z$140,'Shift A Calculation'!$D253)/3600</f>
        <v>0</v>
      </c>
      <c r="AB253" s="10">
        <f>'Input Data Shift A'!AA122*IF('Input Data Shift A'!AA$140&gt;0,'Input Data Shift A'!AA$140,'Shift A Calculation'!$D253)/3600</f>
        <v>0</v>
      </c>
      <c r="AC253" s="10">
        <f>'Input Data Shift A'!AB122*IF('Input Data Shift A'!AB$140&gt;0,'Input Data Shift A'!AB$140,'Shift A Calculation'!$D253)/3600</f>
        <v>0</v>
      </c>
      <c r="AD253" s="10">
        <f>'Input Data Shift A'!AC122*IF('Input Data Shift A'!AC$140&gt;0,'Input Data Shift A'!AC$140,'Shift A Calculation'!$D253)/3600</f>
        <v>0</v>
      </c>
      <c r="AE253" s="10">
        <f>'Input Data Shift A'!AD122*IF('Input Data Shift A'!AD$140&gt;0,'Input Data Shift A'!AD$140,'Shift A Calculation'!$D253)/3600</f>
        <v>0</v>
      </c>
      <c r="AF253" s="10">
        <f>'Input Data Shift A'!AE122*IF('Input Data Shift A'!AE$140&gt;0,'Input Data Shift A'!AE$140,'Shift A Calculation'!$D253)/3600</f>
        <v>0</v>
      </c>
      <c r="AG253" s="10">
        <f>'Input Data Shift A'!AF122*IF('Input Data Shift A'!AF$140&gt;0,'Input Data Shift A'!AF$140,'Shift A Calculation'!$D253)/3600</f>
        <v>0</v>
      </c>
      <c r="AH253" s="10">
        <f>'Input Data Shift A'!AG122*IF('Input Data Shift A'!AG$140&gt;0,'Input Data Shift A'!AG$140,'Shift A Calculation'!$D253)/3600</f>
        <v>0</v>
      </c>
      <c r="AI253" s="10">
        <f>'Input Data Shift A'!AH122*IF('Input Data Shift A'!AH$140&gt;0,'Input Data Shift A'!AH$140,'Shift A Calculation'!$D253)/3600</f>
        <v>0</v>
      </c>
      <c r="AJ253" s="10">
        <f t="shared" si="12"/>
        <v>0</v>
      </c>
    </row>
    <row r="254" spans="2:36">
      <c r="B254" s="8">
        <v>117</v>
      </c>
      <c r="C254" s="9">
        <f t="shared" si="10"/>
        <v>0</v>
      </c>
      <c r="D254" s="8">
        <f>+Kousu!F127</f>
        <v>0</v>
      </c>
      <c r="E254" s="10">
        <f>'Input Data Shift A'!D123*IF('Input Data Shift A'!D$140&gt;0,'Input Data Shift A'!D$140,'Shift A Calculation'!$D254)/3600</f>
        <v>0</v>
      </c>
      <c r="F254" s="10">
        <f>'Input Data Shift A'!E123*IF('Input Data Shift A'!E$140&gt;0,'Input Data Shift A'!E$140,'Shift A Calculation'!$D254)/3600</f>
        <v>0</v>
      </c>
      <c r="G254" s="10">
        <f>'Input Data Shift A'!F123*IF('Input Data Shift A'!F$140&gt;0,'Input Data Shift A'!F$140,'Shift A Calculation'!$D254)/3600</f>
        <v>0</v>
      </c>
      <c r="H254" s="10">
        <f>'Input Data Shift A'!G123*IF('Input Data Shift A'!G$140&gt;0,'Input Data Shift A'!G$140,'Shift A Calculation'!$D254)/3600</f>
        <v>0</v>
      </c>
      <c r="I254" s="10">
        <f>'Input Data Shift A'!H123*IF('Input Data Shift A'!H$140&gt;0,'Input Data Shift A'!H$140,'Shift A Calculation'!$D254)/3600</f>
        <v>0</v>
      </c>
      <c r="J254" s="10">
        <f>'Input Data Shift A'!I123*IF('Input Data Shift A'!I$140&gt;0,'Input Data Shift A'!I$140,'Shift A Calculation'!$D254)/3600</f>
        <v>0</v>
      </c>
      <c r="K254" s="10">
        <f>'Input Data Shift A'!J123*IF('Input Data Shift A'!J$140&gt;0,'Input Data Shift A'!J$140,'Shift A Calculation'!$D254)/3600</f>
        <v>0</v>
      </c>
      <c r="L254" s="10">
        <f>'Input Data Shift A'!K123*IF('Input Data Shift A'!K$140&gt;0,'Input Data Shift A'!K$140,'Shift A Calculation'!$D254)/3600</f>
        <v>0</v>
      </c>
      <c r="M254" s="10">
        <f>'Input Data Shift A'!L123*IF('Input Data Shift A'!L$140&gt;0,'Input Data Shift A'!L$140,'Shift A Calculation'!$D254)/3600</f>
        <v>0</v>
      </c>
      <c r="N254" s="10">
        <f>'Input Data Shift A'!M123*IF('Input Data Shift A'!M$140&gt;0,'Input Data Shift A'!M$140,'Shift A Calculation'!$D254)/3600</f>
        <v>0</v>
      </c>
      <c r="O254" s="10">
        <f>'Input Data Shift A'!N123*IF('Input Data Shift A'!N$140&gt;0,'Input Data Shift A'!N$140,'Shift A Calculation'!$D254)/3600</f>
        <v>0</v>
      </c>
      <c r="P254" s="10">
        <f>'Input Data Shift A'!O123*IF('Input Data Shift A'!O$140&gt;0,'Input Data Shift A'!O$140,'Shift A Calculation'!$D254)/3600</f>
        <v>0</v>
      </c>
      <c r="Q254" s="10">
        <f>'Input Data Shift A'!P123*IF('Input Data Shift A'!P$140&gt;0,'Input Data Shift A'!P$140,'Shift A Calculation'!$D254)/3600</f>
        <v>0</v>
      </c>
      <c r="R254" s="10">
        <f>'Input Data Shift A'!Q123*IF('Input Data Shift A'!Q$140&gt;0,'Input Data Shift A'!Q$140,'Shift A Calculation'!$D254)/3600</f>
        <v>0</v>
      </c>
      <c r="S254" s="10">
        <f>'Input Data Shift A'!R123*IF('Input Data Shift A'!R$140&gt;0,'Input Data Shift A'!R$140,'Shift A Calculation'!$D254)/3600</f>
        <v>0</v>
      </c>
      <c r="T254" s="10">
        <f>'Input Data Shift A'!S123*IF('Input Data Shift A'!S$140&gt;0,'Input Data Shift A'!S$140,'Shift A Calculation'!$D254)/3600</f>
        <v>0</v>
      </c>
      <c r="U254" s="10">
        <f>'Input Data Shift A'!T123*IF('Input Data Shift A'!T$140&gt;0,'Input Data Shift A'!T$140,'Shift A Calculation'!$D254)/3600</f>
        <v>0</v>
      </c>
      <c r="V254" s="10">
        <f>'Input Data Shift A'!U123*IF('Input Data Shift A'!U$140&gt;0,'Input Data Shift A'!U$140,'Shift A Calculation'!$D254)/3600</f>
        <v>0</v>
      </c>
      <c r="W254" s="10">
        <f>'Input Data Shift A'!V123*IF('Input Data Shift A'!V$140&gt;0,'Input Data Shift A'!V$140,'Shift A Calculation'!$D254)/3600</f>
        <v>0</v>
      </c>
      <c r="X254" s="10">
        <f>'Input Data Shift A'!W123*IF('Input Data Shift A'!W$140&gt;0,'Input Data Shift A'!W$140,'Shift A Calculation'!$D254)/3600</f>
        <v>0</v>
      </c>
      <c r="Y254" s="10">
        <f>'Input Data Shift A'!X123*IF('Input Data Shift A'!X$140&gt;0,'Input Data Shift A'!X$140,'Shift A Calculation'!$D254)/3600</f>
        <v>0</v>
      </c>
      <c r="Z254" s="10">
        <f>'Input Data Shift A'!Y123*IF('Input Data Shift A'!Y$140&gt;0,'Input Data Shift A'!Y$140,'Shift A Calculation'!$D254)/3600</f>
        <v>0</v>
      </c>
      <c r="AA254" s="10">
        <f>'Input Data Shift A'!Z123*IF('Input Data Shift A'!Z$140&gt;0,'Input Data Shift A'!Z$140,'Shift A Calculation'!$D254)/3600</f>
        <v>0</v>
      </c>
      <c r="AB254" s="10">
        <f>'Input Data Shift A'!AA123*IF('Input Data Shift A'!AA$140&gt;0,'Input Data Shift A'!AA$140,'Shift A Calculation'!$D254)/3600</f>
        <v>0</v>
      </c>
      <c r="AC254" s="10">
        <f>'Input Data Shift A'!AB123*IF('Input Data Shift A'!AB$140&gt;0,'Input Data Shift A'!AB$140,'Shift A Calculation'!$D254)/3600</f>
        <v>0</v>
      </c>
      <c r="AD254" s="10">
        <f>'Input Data Shift A'!AC123*IF('Input Data Shift A'!AC$140&gt;0,'Input Data Shift A'!AC$140,'Shift A Calculation'!$D254)/3600</f>
        <v>0</v>
      </c>
      <c r="AE254" s="10">
        <f>'Input Data Shift A'!AD123*IF('Input Data Shift A'!AD$140&gt;0,'Input Data Shift A'!AD$140,'Shift A Calculation'!$D254)/3600</f>
        <v>0</v>
      </c>
      <c r="AF254" s="10">
        <f>'Input Data Shift A'!AE123*IF('Input Data Shift A'!AE$140&gt;0,'Input Data Shift A'!AE$140,'Shift A Calculation'!$D254)/3600</f>
        <v>0</v>
      </c>
      <c r="AG254" s="10">
        <f>'Input Data Shift A'!AF123*IF('Input Data Shift A'!AF$140&gt;0,'Input Data Shift A'!AF$140,'Shift A Calculation'!$D254)/3600</f>
        <v>0</v>
      </c>
      <c r="AH254" s="10">
        <f>'Input Data Shift A'!AG123*IF('Input Data Shift A'!AG$140&gt;0,'Input Data Shift A'!AG$140,'Shift A Calculation'!$D254)/3600</f>
        <v>0</v>
      </c>
      <c r="AI254" s="10">
        <f>'Input Data Shift A'!AH123*IF('Input Data Shift A'!AH$140&gt;0,'Input Data Shift A'!AH$140,'Shift A Calculation'!$D254)/3600</f>
        <v>0</v>
      </c>
      <c r="AJ254" s="10">
        <f t="shared" si="12"/>
        <v>0</v>
      </c>
    </row>
    <row r="255" spans="2:36">
      <c r="B255" s="8">
        <v>118</v>
      </c>
      <c r="C255" s="9">
        <f t="shared" si="10"/>
        <v>0</v>
      </c>
      <c r="D255" s="8">
        <f>+Kousu!F128</f>
        <v>0</v>
      </c>
      <c r="E255" s="10">
        <f>'Input Data Shift A'!D124*IF('Input Data Shift A'!D$140&gt;0,'Input Data Shift A'!D$140,'Shift A Calculation'!$D255)/3600</f>
        <v>0</v>
      </c>
      <c r="F255" s="10">
        <f>'Input Data Shift A'!E124*IF('Input Data Shift A'!E$140&gt;0,'Input Data Shift A'!E$140,'Shift A Calculation'!$D255)/3600</f>
        <v>0</v>
      </c>
      <c r="G255" s="10">
        <f>'Input Data Shift A'!F124*IF('Input Data Shift A'!F$140&gt;0,'Input Data Shift A'!F$140,'Shift A Calculation'!$D255)/3600</f>
        <v>0</v>
      </c>
      <c r="H255" s="10">
        <f>'Input Data Shift A'!G124*IF('Input Data Shift A'!G$140&gt;0,'Input Data Shift A'!G$140,'Shift A Calculation'!$D255)/3600</f>
        <v>0</v>
      </c>
      <c r="I255" s="10">
        <f>'Input Data Shift A'!H124*IF('Input Data Shift A'!H$140&gt;0,'Input Data Shift A'!H$140,'Shift A Calculation'!$D255)/3600</f>
        <v>0</v>
      </c>
      <c r="J255" s="10">
        <f>'Input Data Shift A'!I124*IF('Input Data Shift A'!I$140&gt;0,'Input Data Shift A'!I$140,'Shift A Calculation'!$D255)/3600</f>
        <v>0</v>
      </c>
      <c r="K255" s="10">
        <f>'Input Data Shift A'!J124*IF('Input Data Shift A'!J$140&gt;0,'Input Data Shift A'!J$140,'Shift A Calculation'!$D255)/3600</f>
        <v>0</v>
      </c>
      <c r="L255" s="10">
        <f>'Input Data Shift A'!K124*IF('Input Data Shift A'!K$140&gt;0,'Input Data Shift A'!K$140,'Shift A Calculation'!$D255)/3600</f>
        <v>0</v>
      </c>
      <c r="M255" s="10">
        <f>'Input Data Shift A'!L124*IF('Input Data Shift A'!L$140&gt;0,'Input Data Shift A'!L$140,'Shift A Calculation'!$D255)/3600</f>
        <v>0</v>
      </c>
      <c r="N255" s="10">
        <f>'Input Data Shift A'!M124*IF('Input Data Shift A'!M$140&gt;0,'Input Data Shift A'!M$140,'Shift A Calculation'!$D255)/3600</f>
        <v>0</v>
      </c>
      <c r="O255" s="10">
        <f>'Input Data Shift A'!N124*IF('Input Data Shift A'!N$140&gt;0,'Input Data Shift A'!N$140,'Shift A Calculation'!$D255)/3600</f>
        <v>0</v>
      </c>
      <c r="P255" s="10">
        <f>'Input Data Shift A'!O124*IF('Input Data Shift A'!O$140&gt;0,'Input Data Shift A'!O$140,'Shift A Calculation'!$D255)/3600</f>
        <v>0</v>
      </c>
      <c r="Q255" s="10">
        <f>'Input Data Shift A'!P124*IF('Input Data Shift A'!P$140&gt;0,'Input Data Shift A'!P$140,'Shift A Calculation'!$D255)/3600</f>
        <v>0</v>
      </c>
      <c r="R255" s="10">
        <f>'Input Data Shift A'!Q124*IF('Input Data Shift A'!Q$140&gt;0,'Input Data Shift A'!Q$140,'Shift A Calculation'!$D255)/3600</f>
        <v>0</v>
      </c>
      <c r="S255" s="10">
        <f>'Input Data Shift A'!R124*IF('Input Data Shift A'!R$140&gt;0,'Input Data Shift A'!R$140,'Shift A Calculation'!$D255)/3600</f>
        <v>0</v>
      </c>
      <c r="T255" s="10">
        <f>'Input Data Shift A'!S124*IF('Input Data Shift A'!S$140&gt;0,'Input Data Shift A'!S$140,'Shift A Calculation'!$D255)/3600</f>
        <v>0</v>
      </c>
      <c r="U255" s="10">
        <f>'Input Data Shift A'!T124*IF('Input Data Shift A'!T$140&gt;0,'Input Data Shift A'!T$140,'Shift A Calculation'!$D255)/3600</f>
        <v>0</v>
      </c>
      <c r="V255" s="10">
        <f>'Input Data Shift A'!U124*IF('Input Data Shift A'!U$140&gt;0,'Input Data Shift A'!U$140,'Shift A Calculation'!$D255)/3600</f>
        <v>0</v>
      </c>
      <c r="W255" s="10">
        <f>'Input Data Shift A'!V124*IF('Input Data Shift A'!V$140&gt;0,'Input Data Shift A'!V$140,'Shift A Calculation'!$D255)/3600</f>
        <v>0</v>
      </c>
      <c r="X255" s="10">
        <f>'Input Data Shift A'!W124*IF('Input Data Shift A'!W$140&gt;0,'Input Data Shift A'!W$140,'Shift A Calculation'!$D255)/3600</f>
        <v>0</v>
      </c>
      <c r="Y255" s="10">
        <f>'Input Data Shift A'!X124*IF('Input Data Shift A'!X$140&gt;0,'Input Data Shift A'!X$140,'Shift A Calculation'!$D255)/3600</f>
        <v>0</v>
      </c>
      <c r="Z255" s="10">
        <f>'Input Data Shift A'!Y124*IF('Input Data Shift A'!Y$140&gt;0,'Input Data Shift A'!Y$140,'Shift A Calculation'!$D255)/3600</f>
        <v>0</v>
      </c>
      <c r="AA255" s="10">
        <f>'Input Data Shift A'!Z124*IF('Input Data Shift A'!Z$140&gt;0,'Input Data Shift A'!Z$140,'Shift A Calculation'!$D255)/3600</f>
        <v>0</v>
      </c>
      <c r="AB255" s="10">
        <f>'Input Data Shift A'!AA124*IF('Input Data Shift A'!AA$140&gt;0,'Input Data Shift A'!AA$140,'Shift A Calculation'!$D255)/3600</f>
        <v>0</v>
      </c>
      <c r="AC255" s="10">
        <f>'Input Data Shift A'!AB124*IF('Input Data Shift A'!AB$140&gt;0,'Input Data Shift A'!AB$140,'Shift A Calculation'!$D255)/3600</f>
        <v>0</v>
      </c>
      <c r="AD255" s="10">
        <f>'Input Data Shift A'!AC124*IF('Input Data Shift A'!AC$140&gt;0,'Input Data Shift A'!AC$140,'Shift A Calculation'!$D255)/3600</f>
        <v>0</v>
      </c>
      <c r="AE255" s="10">
        <f>'Input Data Shift A'!AD124*IF('Input Data Shift A'!AD$140&gt;0,'Input Data Shift A'!AD$140,'Shift A Calculation'!$D255)/3600</f>
        <v>0</v>
      </c>
      <c r="AF255" s="10">
        <f>'Input Data Shift A'!AE124*IF('Input Data Shift A'!AE$140&gt;0,'Input Data Shift A'!AE$140,'Shift A Calculation'!$D255)/3600</f>
        <v>0</v>
      </c>
      <c r="AG255" s="10">
        <f>'Input Data Shift A'!AF124*IF('Input Data Shift A'!AF$140&gt;0,'Input Data Shift A'!AF$140,'Shift A Calculation'!$D255)/3600</f>
        <v>0</v>
      </c>
      <c r="AH255" s="10">
        <f>'Input Data Shift A'!AG124*IF('Input Data Shift A'!AG$140&gt;0,'Input Data Shift A'!AG$140,'Shift A Calculation'!$D255)/3600</f>
        <v>0</v>
      </c>
      <c r="AI255" s="10">
        <f>'Input Data Shift A'!AH124*IF('Input Data Shift A'!AH$140&gt;0,'Input Data Shift A'!AH$140,'Shift A Calculation'!$D255)/3600</f>
        <v>0</v>
      </c>
      <c r="AJ255" s="10">
        <f t="shared" si="12"/>
        <v>0</v>
      </c>
    </row>
    <row r="256" spans="2:36">
      <c r="B256" s="8">
        <v>119</v>
      </c>
      <c r="C256" s="9">
        <f t="shared" si="10"/>
        <v>0</v>
      </c>
      <c r="D256" s="8">
        <f>+Kousu!F129</f>
        <v>0</v>
      </c>
      <c r="E256" s="10">
        <f>'Input Data Shift A'!D125*IF('Input Data Shift A'!D$140&gt;0,'Input Data Shift A'!D$140,'Shift A Calculation'!$D256)/3600</f>
        <v>0</v>
      </c>
      <c r="F256" s="10">
        <f>'Input Data Shift A'!E125*IF('Input Data Shift A'!E$140&gt;0,'Input Data Shift A'!E$140,'Shift A Calculation'!$D256)/3600</f>
        <v>0</v>
      </c>
      <c r="G256" s="10">
        <f>'Input Data Shift A'!F125*IF('Input Data Shift A'!F$140&gt;0,'Input Data Shift A'!F$140,'Shift A Calculation'!$D256)/3600</f>
        <v>0</v>
      </c>
      <c r="H256" s="10">
        <f>'Input Data Shift A'!G125*IF('Input Data Shift A'!G$140&gt;0,'Input Data Shift A'!G$140,'Shift A Calculation'!$D256)/3600</f>
        <v>0</v>
      </c>
      <c r="I256" s="10">
        <f>'Input Data Shift A'!H125*IF('Input Data Shift A'!H$140&gt;0,'Input Data Shift A'!H$140,'Shift A Calculation'!$D256)/3600</f>
        <v>0</v>
      </c>
      <c r="J256" s="10">
        <f>'Input Data Shift A'!I125*IF('Input Data Shift A'!I$140&gt;0,'Input Data Shift A'!I$140,'Shift A Calculation'!$D256)/3600</f>
        <v>0</v>
      </c>
      <c r="K256" s="10">
        <f>'Input Data Shift A'!J125*IF('Input Data Shift A'!J$140&gt;0,'Input Data Shift A'!J$140,'Shift A Calculation'!$D256)/3600</f>
        <v>0</v>
      </c>
      <c r="L256" s="10">
        <f>'Input Data Shift A'!K125*IF('Input Data Shift A'!K$140&gt;0,'Input Data Shift A'!K$140,'Shift A Calculation'!$D256)/3600</f>
        <v>0</v>
      </c>
      <c r="M256" s="10">
        <f>'Input Data Shift A'!L125*IF('Input Data Shift A'!L$140&gt;0,'Input Data Shift A'!L$140,'Shift A Calculation'!$D256)/3600</f>
        <v>0</v>
      </c>
      <c r="N256" s="10">
        <f>'Input Data Shift A'!M125*IF('Input Data Shift A'!M$140&gt;0,'Input Data Shift A'!M$140,'Shift A Calculation'!$D256)/3600</f>
        <v>0</v>
      </c>
      <c r="O256" s="10">
        <f>'Input Data Shift A'!N125*IF('Input Data Shift A'!N$140&gt;0,'Input Data Shift A'!N$140,'Shift A Calculation'!$D256)/3600</f>
        <v>0</v>
      </c>
      <c r="P256" s="10">
        <f>'Input Data Shift A'!O125*IF('Input Data Shift A'!O$140&gt;0,'Input Data Shift A'!O$140,'Shift A Calculation'!$D256)/3600</f>
        <v>0</v>
      </c>
      <c r="Q256" s="10">
        <f>'Input Data Shift A'!P125*IF('Input Data Shift A'!P$140&gt;0,'Input Data Shift A'!P$140,'Shift A Calculation'!$D256)/3600</f>
        <v>0</v>
      </c>
      <c r="R256" s="10">
        <f>'Input Data Shift A'!Q125*IF('Input Data Shift A'!Q$140&gt;0,'Input Data Shift A'!Q$140,'Shift A Calculation'!$D256)/3600</f>
        <v>0</v>
      </c>
      <c r="S256" s="10">
        <f>'Input Data Shift A'!R125*IF('Input Data Shift A'!R$140&gt;0,'Input Data Shift A'!R$140,'Shift A Calculation'!$D256)/3600</f>
        <v>0</v>
      </c>
      <c r="T256" s="10">
        <f>'Input Data Shift A'!S125*IF('Input Data Shift A'!S$140&gt;0,'Input Data Shift A'!S$140,'Shift A Calculation'!$D256)/3600</f>
        <v>0</v>
      </c>
      <c r="U256" s="10">
        <f>'Input Data Shift A'!T125*IF('Input Data Shift A'!T$140&gt;0,'Input Data Shift A'!T$140,'Shift A Calculation'!$D256)/3600</f>
        <v>0</v>
      </c>
      <c r="V256" s="10">
        <f>'Input Data Shift A'!U125*IF('Input Data Shift A'!U$140&gt;0,'Input Data Shift A'!U$140,'Shift A Calculation'!$D256)/3600</f>
        <v>0</v>
      </c>
      <c r="W256" s="10">
        <f>'Input Data Shift A'!V125*IF('Input Data Shift A'!V$140&gt;0,'Input Data Shift A'!V$140,'Shift A Calculation'!$D256)/3600</f>
        <v>0</v>
      </c>
      <c r="X256" s="10">
        <f>'Input Data Shift A'!W125*IF('Input Data Shift A'!W$140&gt;0,'Input Data Shift A'!W$140,'Shift A Calculation'!$D256)/3600</f>
        <v>0</v>
      </c>
      <c r="Y256" s="10">
        <f>'Input Data Shift A'!X125*IF('Input Data Shift A'!X$140&gt;0,'Input Data Shift A'!X$140,'Shift A Calculation'!$D256)/3600</f>
        <v>0</v>
      </c>
      <c r="Z256" s="10">
        <f>'Input Data Shift A'!Y125*IF('Input Data Shift A'!Y$140&gt;0,'Input Data Shift A'!Y$140,'Shift A Calculation'!$D256)/3600</f>
        <v>0</v>
      </c>
      <c r="AA256" s="10">
        <f>'Input Data Shift A'!Z125*IF('Input Data Shift A'!Z$140&gt;0,'Input Data Shift A'!Z$140,'Shift A Calculation'!$D256)/3600</f>
        <v>0</v>
      </c>
      <c r="AB256" s="10">
        <f>'Input Data Shift A'!AA125*IF('Input Data Shift A'!AA$140&gt;0,'Input Data Shift A'!AA$140,'Shift A Calculation'!$D256)/3600</f>
        <v>0</v>
      </c>
      <c r="AC256" s="10">
        <f>'Input Data Shift A'!AB125*IF('Input Data Shift A'!AB$140&gt;0,'Input Data Shift A'!AB$140,'Shift A Calculation'!$D256)/3600</f>
        <v>0</v>
      </c>
      <c r="AD256" s="10">
        <f>'Input Data Shift A'!AC125*IF('Input Data Shift A'!AC$140&gt;0,'Input Data Shift A'!AC$140,'Shift A Calculation'!$D256)/3600</f>
        <v>0</v>
      </c>
      <c r="AE256" s="10">
        <f>'Input Data Shift A'!AD125*IF('Input Data Shift A'!AD$140&gt;0,'Input Data Shift A'!AD$140,'Shift A Calculation'!$D256)/3600</f>
        <v>0</v>
      </c>
      <c r="AF256" s="10">
        <f>'Input Data Shift A'!AE125*IF('Input Data Shift A'!AE$140&gt;0,'Input Data Shift A'!AE$140,'Shift A Calculation'!$D256)/3600</f>
        <v>0</v>
      </c>
      <c r="AG256" s="10">
        <f>'Input Data Shift A'!AF125*IF('Input Data Shift A'!AF$140&gt;0,'Input Data Shift A'!AF$140,'Shift A Calculation'!$D256)/3600</f>
        <v>0</v>
      </c>
      <c r="AH256" s="10">
        <f>'Input Data Shift A'!AG125*IF('Input Data Shift A'!AG$140&gt;0,'Input Data Shift A'!AG$140,'Shift A Calculation'!$D256)/3600</f>
        <v>0</v>
      </c>
      <c r="AI256" s="10">
        <f>'Input Data Shift A'!AH125*IF('Input Data Shift A'!AH$140&gt;0,'Input Data Shift A'!AH$140,'Shift A Calculation'!$D256)/3600</f>
        <v>0</v>
      </c>
      <c r="AJ256" s="10">
        <f t="shared" si="12"/>
        <v>0</v>
      </c>
    </row>
    <row r="257" spans="2:36">
      <c r="B257" s="8">
        <v>120</v>
      </c>
      <c r="C257" s="9">
        <f t="shared" si="10"/>
        <v>0</v>
      </c>
      <c r="D257" s="8">
        <f>+Kousu!F130</f>
        <v>0</v>
      </c>
      <c r="E257" s="10">
        <f>'Input Data Shift A'!D126*IF('Input Data Shift A'!D$140&gt;0,'Input Data Shift A'!D$140,'Shift A Calculation'!$D257)/3600</f>
        <v>0</v>
      </c>
      <c r="F257" s="10">
        <f>'Input Data Shift A'!E126*IF('Input Data Shift A'!E$140&gt;0,'Input Data Shift A'!E$140,'Shift A Calculation'!$D257)/3600</f>
        <v>0</v>
      </c>
      <c r="G257" s="10">
        <f>'Input Data Shift A'!F126*IF('Input Data Shift A'!F$140&gt;0,'Input Data Shift A'!F$140,'Shift A Calculation'!$D257)/3600</f>
        <v>0</v>
      </c>
      <c r="H257" s="10">
        <f>'Input Data Shift A'!G126*IF('Input Data Shift A'!G$140&gt;0,'Input Data Shift A'!G$140,'Shift A Calculation'!$D257)/3600</f>
        <v>0</v>
      </c>
      <c r="I257" s="10">
        <f>'Input Data Shift A'!H126*IF('Input Data Shift A'!H$140&gt;0,'Input Data Shift A'!H$140,'Shift A Calculation'!$D257)/3600</f>
        <v>0</v>
      </c>
      <c r="J257" s="10">
        <f>'Input Data Shift A'!I126*IF('Input Data Shift A'!I$140&gt;0,'Input Data Shift A'!I$140,'Shift A Calculation'!$D257)/3600</f>
        <v>0</v>
      </c>
      <c r="K257" s="10">
        <f>'Input Data Shift A'!J126*IF('Input Data Shift A'!J$140&gt;0,'Input Data Shift A'!J$140,'Shift A Calculation'!$D257)/3600</f>
        <v>0</v>
      </c>
      <c r="L257" s="10">
        <f>'Input Data Shift A'!K126*IF('Input Data Shift A'!K$140&gt;0,'Input Data Shift A'!K$140,'Shift A Calculation'!$D257)/3600</f>
        <v>0</v>
      </c>
      <c r="M257" s="10">
        <f>'Input Data Shift A'!L126*IF('Input Data Shift A'!L$140&gt;0,'Input Data Shift A'!L$140,'Shift A Calculation'!$D257)/3600</f>
        <v>0</v>
      </c>
      <c r="N257" s="10">
        <f>'Input Data Shift A'!M126*IF('Input Data Shift A'!M$140&gt;0,'Input Data Shift A'!M$140,'Shift A Calculation'!$D257)/3600</f>
        <v>0</v>
      </c>
      <c r="O257" s="10">
        <f>'Input Data Shift A'!N126*IF('Input Data Shift A'!N$140&gt;0,'Input Data Shift A'!N$140,'Shift A Calculation'!$D257)/3600</f>
        <v>0</v>
      </c>
      <c r="P257" s="10">
        <f>'Input Data Shift A'!O126*IF('Input Data Shift A'!O$140&gt;0,'Input Data Shift A'!O$140,'Shift A Calculation'!$D257)/3600</f>
        <v>0</v>
      </c>
      <c r="Q257" s="10">
        <f>'Input Data Shift A'!P126*IF('Input Data Shift A'!P$140&gt;0,'Input Data Shift A'!P$140,'Shift A Calculation'!$D257)/3600</f>
        <v>0</v>
      </c>
      <c r="R257" s="10">
        <f>'Input Data Shift A'!Q126*IF('Input Data Shift A'!Q$140&gt;0,'Input Data Shift A'!Q$140,'Shift A Calculation'!$D257)/3600</f>
        <v>0</v>
      </c>
      <c r="S257" s="10">
        <f>'Input Data Shift A'!R126*IF('Input Data Shift A'!R$140&gt;0,'Input Data Shift A'!R$140,'Shift A Calculation'!$D257)/3600</f>
        <v>0</v>
      </c>
      <c r="T257" s="10">
        <f>'Input Data Shift A'!S126*IF('Input Data Shift A'!S$140&gt;0,'Input Data Shift A'!S$140,'Shift A Calculation'!$D257)/3600</f>
        <v>0</v>
      </c>
      <c r="U257" s="10">
        <f>'Input Data Shift A'!T126*IF('Input Data Shift A'!T$140&gt;0,'Input Data Shift A'!T$140,'Shift A Calculation'!$D257)/3600</f>
        <v>0</v>
      </c>
      <c r="V257" s="10">
        <f>'Input Data Shift A'!U126*IF('Input Data Shift A'!U$140&gt;0,'Input Data Shift A'!U$140,'Shift A Calculation'!$D257)/3600</f>
        <v>0</v>
      </c>
      <c r="W257" s="10">
        <f>'Input Data Shift A'!V126*IF('Input Data Shift A'!V$140&gt;0,'Input Data Shift A'!V$140,'Shift A Calculation'!$D257)/3600</f>
        <v>0</v>
      </c>
      <c r="X257" s="10">
        <f>'Input Data Shift A'!W126*IF('Input Data Shift A'!W$140&gt;0,'Input Data Shift A'!W$140,'Shift A Calculation'!$D257)/3600</f>
        <v>0</v>
      </c>
      <c r="Y257" s="10">
        <f>'Input Data Shift A'!X126*IF('Input Data Shift A'!X$140&gt;0,'Input Data Shift A'!X$140,'Shift A Calculation'!$D257)/3600</f>
        <v>0</v>
      </c>
      <c r="Z257" s="10">
        <f>'Input Data Shift A'!Y126*IF('Input Data Shift A'!Y$140&gt;0,'Input Data Shift A'!Y$140,'Shift A Calculation'!$D257)/3600</f>
        <v>0</v>
      </c>
      <c r="AA257" s="10">
        <f>'Input Data Shift A'!Z126*IF('Input Data Shift A'!Z$140&gt;0,'Input Data Shift A'!Z$140,'Shift A Calculation'!$D257)/3600</f>
        <v>0</v>
      </c>
      <c r="AB257" s="10">
        <f>'Input Data Shift A'!AA126*IF('Input Data Shift A'!AA$140&gt;0,'Input Data Shift A'!AA$140,'Shift A Calculation'!$D257)/3600</f>
        <v>0</v>
      </c>
      <c r="AC257" s="10">
        <f>'Input Data Shift A'!AB126*IF('Input Data Shift A'!AB$140&gt;0,'Input Data Shift A'!AB$140,'Shift A Calculation'!$D257)/3600</f>
        <v>0</v>
      </c>
      <c r="AD257" s="10">
        <f>'Input Data Shift A'!AC126*IF('Input Data Shift A'!AC$140&gt;0,'Input Data Shift A'!AC$140,'Shift A Calculation'!$D257)/3600</f>
        <v>0</v>
      </c>
      <c r="AE257" s="10">
        <f>'Input Data Shift A'!AD126*IF('Input Data Shift A'!AD$140&gt;0,'Input Data Shift A'!AD$140,'Shift A Calculation'!$D257)/3600</f>
        <v>0</v>
      </c>
      <c r="AF257" s="10">
        <f>'Input Data Shift A'!AE126*IF('Input Data Shift A'!AE$140&gt;0,'Input Data Shift A'!AE$140,'Shift A Calculation'!$D257)/3600</f>
        <v>0</v>
      </c>
      <c r="AG257" s="10">
        <f>'Input Data Shift A'!AF126*IF('Input Data Shift A'!AF$140&gt;0,'Input Data Shift A'!AF$140,'Shift A Calculation'!$D257)/3600</f>
        <v>0</v>
      </c>
      <c r="AH257" s="10">
        <f>'Input Data Shift A'!AG126*IF('Input Data Shift A'!AG$140&gt;0,'Input Data Shift A'!AG$140,'Shift A Calculation'!$D257)/3600</f>
        <v>0</v>
      </c>
      <c r="AI257" s="10">
        <f>'Input Data Shift A'!AH126*IF('Input Data Shift A'!AH$140&gt;0,'Input Data Shift A'!AH$140,'Shift A Calculation'!$D257)/3600</f>
        <v>0</v>
      </c>
      <c r="AJ257" s="10">
        <f t="shared" si="12"/>
        <v>0</v>
      </c>
    </row>
    <row r="258" spans="2:36">
      <c r="B258" s="8">
        <v>121</v>
      </c>
      <c r="C258" s="9">
        <f t="shared" si="10"/>
        <v>0</v>
      </c>
      <c r="D258" s="8">
        <f>+Kousu!F131</f>
        <v>0</v>
      </c>
      <c r="E258" s="10">
        <f>'Input Data Shift A'!D127*IF('Input Data Shift A'!D$140&gt;0,'Input Data Shift A'!D$140,'Shift A Calculation'!$D258)/3600</f>
        <v>0</v>
      </c>
      <c r="F258" s="10">
        <f>'Input Data Shift A'!E127*IF('Input Data Shift A'!E$140&gt;0,'Input Data Shift A'!E$140,'Shift A Calculation'!$D258)/3600</f>
        <v>0</v>
      </c>
      <c r="G258" s="10">
        <f>'Input Data Shift A'!F127*IF('Input Data Shift A'!F$140&gt;0,'Input Data Shift A'!F$140,'Shift A Calculation'!$D258)/3600</f>
        <v>0</v>
      </c>
      <c r="H258" s="10">
        <f>'Input Data Shift A'!G127*IF('Input Data Shift A'!G$140&gt;0,'Input Data Shift A'!G$140,'Shift A Calculation'!$D258)/3600</f>
        <v>0</v>
      </c>
      <c r="I258" s="10">
        <f>'Input Data Shift A'!H127*IF('Input Data Shift A'!H$140&gt;0,'Input Data Shift A'!H$140,'Shift A Calculation'!$D258)/3600</f>
        <v>0</v>
      </c>
      <c r="J258" s="10">
        <f>'Input Data Shift A'!I127*IF('Input Data Shift A'!I$140&gt;0,'Input Data Shift A'!I$140,'Shift A Calculation'!$D258)/3600</f>
        <v>0</v>
      </c>
      <c r="K258" s="10">
        <f>'Input Data Shift A'!J127*IF('Input Data Shift A'!J$140&gt;0,'Input Data Shift A'!J$140,'Shift A Calculation'!$D258)/3600</f>
        <v>0</v>
      </c>
      <c r="L258" s="10">
        <f>'Input Data Shift A'!K127*IF('Input Data Shift A'!K$140&gt;0,'Input Data Shift A'!K$140,'Shift A Calculation'!$D258)/3600</f>
        <v>0</v>
      </c>
      <c r="M258" s="10">
        <f>'Input Data Shift A'!L127*IF('Input Data Shift A'!L$140&gt;0,'Input Data Shift A'!L$140,'Shift A Calculation'!$D258)/3600</f>
        <v>0</v>
      </c>
      <c r="N258" s="10">
        <f>'Input Data Shift A'!M127*IF('Input Data Shift A'!M$140&gt;0,'Input Data Shift A'!M$140,'Shift A Calculation'!$D258)/3600</f>
        <v>0</v>
      </c>
      <c r="O258" s="10">
        <f>'Input Data Shift A'!N127*IF('Input Data Shift A'!N$140&gt;0,'Input Data Shift A'!N$140,'Shift A Calculation'!$D258)/3600</f>
        <v>0</v>
      </c>
      <c r="P258" s="10">
        <f>'Input Data Shift A'!O127*IF('Input Data Shift A'!O$140&gt;0,'Input Data Shift A'!O$140,'Shift A Calculation'!$D258)/3600</f>
        <v>0</v>
      </c>
      <c r="Q258" s="10">
        <f>'Input Data Shift A'!P127*IF('Input Data Shift A'!P$140&gt;0,'Input Data Shift A'!P$140,'Shift A Calculation'!$D258)/3600</f>
        <v>0</v>
      </c>
      <c r="R258" s="10">
        <f>'Input Data Shift A'!Q127*IF('Input Data Shift A'!Q$140&gt;0,'Input Data Shift A'!Q$140,'Shift A Calculation'!$D258)/3600</f>
        <v>0</v>
      </c>
      <c r="S258" s="10">
        <f>'Input Data Shift A'!R127*IF('Input Data Shift A'!R$140&gt;0,'Input Data Shift A'!R$140,'Shift A Calculation'!$D258)/3600</f>
        <v>0</v>
      </c>
      <c r="T258" s="10">
        <f>'Input Data Shift A'!S127*IF('Input Data Shift A'!S$140&gt;0,'Input Data Shift A'!S$140,'Shift A Calculation'!$D258)/3600</f>
        <v>0</v>
      </c>
      <c r="U258" s="10">
        <f>'Input Data Shift A'!T127*IF('Input Data Shift A'!T$140&gt;0,'Input Data Shift A'!T$140,'Shift A Calculation'!$D258)/3600</f>
        <v>0</v>
      </c>
      <c r="V258" s="10">
        <f>'Input Data Shift A'!U127*IF('Input Data Shift A'!U$140&gt;0,'Input Data Shift A'!U$140,'Shift A Calculation'!$D258)/3600</f>
        <v>0</v>
      </c>
      <c r="W258" s="10">
        <f>'Input Data Shift A'!V127*IF('Input Data Shift A'!V$140&gt;0,'Input Data Shift A'!V$140,'Shift A Calculation'!$D258)/3600</f>
        <v>0</v>
      </c>
      <c r="X258" s="10">
        <f>'Input Data Shift A'!W127*IF('Input Data Shift A'!W$140&gt;0,'Input Data Shift A'!W$140,'Shift A Calculation'!$D258)/3600</f>
        <v>0</v>
      </c>
      <c r="Y258" s="10">
        <f>'Input Data Shift A'!X127*IF('Input Data Shift A'!X$140&gt;0,'Input Data Shift A'!X$140,'Shift A Calculation'!$D258)/3600</f>
        <v>0</v>
      </c>
      <c r="Z258" s="10">
        <f>'Input Data Shift A'!Y127*IF('Input Data Shift A'!Y$140&gt;0,'Input Data Shift A'!Y$140,'Shift A Calculation'!$D258)/3600</f>
        <v>0</v>
      </c>
      <c r="AA258" s="10">
        <f>'Input Data Shift A'!Z127*IF('Input Data Shift A'!Z$140&gt;0,'Input Data Shift A'!Z$140,'Shift A Calculation'!$D258)/3600</f>
        <v>0</v>
      </c>
      <c r="AB258" s="10">
        <f>'Input Data Shift A'!AA127*IF('Input Data Shift A'!AA$140&gt;0,'Input Data Shift A'!AA$140,'Shift A Calculation'!$D258)/3600</f>
        <v>0</v>
      </c>
      <c r="AC258" s="10">
        <f>'Input Data Shift A'!AB127*IF('Input Data Shift A'!AB$140&gt;0,'Input Data Shift A'!AB$140,'Shift A Calculation'!$D258)/3600</f>
        <v>0</v>
      </c>
      <c r="AD258" s="10">
        <f>'Input Data Shift A'!AC127*IF('Input Data Shift A'!AC$140&gt;0,'Input Data Shift A'!AC$140,'Shift A Calculation'!$D258)/3600</f>
        <v>0</v>
      </c>
      <c r="AE258" s="10">
        <f>'Input Data Shift A'!AD127*IF('Input Data Shift A'!AD$140&gt;0,'Input Data Shift A'!AD$140,'Shift A Calculation'!$D258)/3600</f>
        <v>0</v>
      </c>
      <c r="AF258" s="10">
        <f>'Input Data Shift A'!AE127*IF('Input Data Shift A'!AE$140&gt;0,'Input Data Shift A'!AE$140,'Shift A Calculation'!$D258)/3600</f>
        <v>0</v>
      </c>
      <c r="AG258" s="10">
        <f>'Input Data Shift A'!AF127*IF('Input Data Shift A'!AF$140&gt;0,'Input Data Shift A'!AF$140,'Shift A Calculation'!$D258)/3600</f>
        <v>0</v>
      </c>
      <c r="AH258" s="10">
        <f>'Input Data Shift A'!AG127*IF('Input Data Shift A'!AG$140&gt;0,'Input Data Shift A'!AG$140,'Shift A Calculation'!$D258)/3600</f>
        <v>0</v>
      </c>
      <c r="AI258" s="10">
        <f>'Input Data Shift A'!AH127*IF('Input Data Shift A'!AH$140&gt;0,'Input Data Shift A'!AH$140,'Shift A Calculation'!$D258)/3600</f>
        <v>0</v>
      </c>
      <c r="AJ258" s="10">
        <f t="shared" si="12"/>
        <v>0</v>
      </c>
    </row>
    <row r="259" spans="2:36">
      <c r="B259" s="8">
        <v>122</v>
      </c>
      <c r="C259" s="9">
        <f t="shared" si="10"/>
        <v>0</v>
      </c>
      <c r="D259" s="8">
        <f>+Kousu!F132</f>
        <v>0</v>
      </c>
      <c r="E259" s="10">
        <f>'Input Data Shift A'!D128*IF('Input Data Shift A'!D$140&gt;0,'Input Data Shift A'!D$140,'Shift A Calculation'!$D259)/3600</f>
        <v>0</v>
      </c>
      <c r="F259" s="10">
        <f>'Input Data Shift A'!E128*IF('Input Data Shift A'!E$140&gt;0,'Input Data Shift A'!E$140,'Shift A Calculation'!$D259)/3600</f>
        <v>0</v>
      </c>
      <c r="G259" s="10">
        <f>'Input Data Shift A'!F128*IF('Input Data Shift A'!F$140&gt;0,'Input Data Shift A'!F$140,'Shift A Calculation'!$D259)/3600</f>
        <v>0</v>
      </c>
      <c r="H259" s="10">
        <f>'Input Data Shift A'!G128*IF('Input Data Shift A'!G$140&gt;0,'Input Data Shift A'!G$140,'Shift A Calculation'!$D259)/3600</f>
        <v>0</v>
      </c>
      <c r="I259" s="10">
        <f>'Input Data Shift A'!H128*IF('Input Data Shift A'!H$140&gt;0,'Input Data Shift A'!H$140,'Shift A Calculation'!$D259)/3600</f>
        <v>0</v>
      </c>
      <c r="J259" s="10">
        <f>'Input Data Shift A'!I128*IF('Input Data Shift A'!I$140&gt;0,'Input Data Shift A'!I$140,'Shift A Calculation'!$D259)/3600</f>
        <v>0</v>
      </c>
      <c r="K259" s="10">
        <f>'Input Data Shift A'!J128*IF('Input Data Shift A'!J$140&gt;0,'Input Data Shift A'!J$140,'Shift A Calculation'!$D259)/3600</f>
        <v>0</v>
      </c>
      <c r="L259" s="10">
        <f>'Input Data Shift A'!K128*IF('Input Data Shift A'!K$140&gt;0,'Input Data Shift A'!K$140,'Shift A Calculation'!$D259)/3600</f>
        <v>0</v>
      </c>
      <c r="M259" s="10">
        <f>'Input Data Shift A'!L128*IF('Input Data Shift A'!L$140&gt;0,'Input Data Shift A'!L$140,'Shift A Calculation'!$D259)/3600</f>
        <v>0</v>
      </c>
      <c r="N259" s="10">
        <f>'Input Data Shift A'!M128*IF('Input Data Shift A'!M$140&gt;0,'Input Data Shift A'!M$140,'Shift A Calculation'!$D259)/3600</f>
        <v>0</v>
      </c>
      <c r="O259" s="10">
        <f>'Input Data Shift A'!N128*IF('Input Data Shift A'!N$140&gt;0,'Input Data Shift A'!N$140,'Shift A Calculation'!$D259)/3600</f>
        <v>0</v>
      </c>
      <c r="P259" s="10">
        <f>'Input Data Shift A'!O128*IF('Input Data Shift A'!O$140&gt;0,'Input Data Shift A'!O$140,'Shift A Calculation'!$D259)/3600</f>
        <v>0</v>
      </c>
      <c r="Q259" s="10">
        <f>'Input Data Shift A'!P128*IF('Input Data Shift A'!P$140&gt;0,'Input Data Shift A'!P$140,'Shift A Calculation'!$D259)/3600</f>
        <v>0</v>
      </c>
      <c r="R259" s="10">
        <f>'Input Data Shift A'!Q128*IF('Input Data Shift A'!Q$140&gt;0,'Input Data Shift A'!Q$140,'Shift A Calculation'!$D259)/3600</f>
        <v>0</v>
      </c>
      <c r="S259" s="10">
        <f>'Input Data Shift A'!R128*IF('Input Data Shift A'!R$140&gt;0,'Input Data Shift A'!R$140,'Shift A Calculation'!$D259)/3600</f>
        <v>0</v>
      </c>
      <c r="T259" s="10">
        <f>'Input Data Shift A'!S128*IF('Input Data Shift A'!S$140&gt;0,'Input Data Shift A'!S$140,'Shift A Calculation'!$D259)/3600</f>
        <v>0</v>
      </c>
      <c r="U259" s="10">
        <f>'Input Data Shift A'!T128*IF('Input Data Shift A'!T$140&gt;0,'Input Data Shift A'!T$140,'Shift A Calculation'!$D259)/3600</f>
        <v>0</v>
      </c>
      <c r="V259" s="10">
        <f>'Input Data Shift A'!U128*IF('Input Data Shift A'!U$140&gt;0,'Input Data Shift A'!U$140,'Shift A Calculation'!$D259)/3600</f>
        <v>0</v>
      </c>
      <c r="W259" s="10">
        <f>'Input Data Shift A'!V128*IF('Input Data Shift A'!V$140&gt;0,'Input Data Shift A'!V$140,'Shift A Calculation'!$D259)/3600</f>
        <v>0</v>
      </c>
      <c r="X259" s="10">
        <f>'Input Data Shift A'!W128*IF('Input Data Shift A'!W$140&gt;0,'Input Data Shift A'!W$140,'Shift A Calculation'!$D259)/3600</f>
        <v>0</v>
      </c>
      <c r="Y259" s="10">
        <f>'Input Data Shift A'!X128*IF('Input Data Shift A'!X$140&gt;0,'Input Data Shift A'!X$140,'Shift A Calculation'!$D259)/3600</f>
        <v>0</v>
      </c>
      <c r="Z259" s="10">
        <f>'Input Data Shift A'!Y128*IF('Input Data Shift A'!Y$140&gt;0,'Input Data Shift A'!Y$140,'Shift A Calculation'!$D259)/3600</f>
        <v>0</v>
      </c>
      <c r="AA259" s="10">
        <f>'Input Data Shift A'!Z128*IF('Input Data Shift A'!Z$140&gt;0,'Input Data Shift A'!Z$140,'Shift A Calculation'!$D259)/3600</f>
        <v>0</v>
      </c>
      <c r="AB259" s="10">
        <f>'Input Data Shift A'!AA128*IF('Input Data Shift A'!AA$140&gt;0,'Input Data Shift A'!AA$140,'Shift A Calculation'!$D259)/3600</f>
        <v>0</v>
      </c>
      <c r="AC259" s="10">
        <f>'Input Data Shift A'!AB128*IF('Input Data Shift A'!AB$140&gt;0,'Input Data Shift A'!AB$140,'Shift A Calculation'!$D259)/3600</f>
        <v>0</v>
      </c>
      <c r="AD259" s="10">
        <f>'Input Data Shift A'!AC128*IF('Input Data Shift A'!AC$140&gt;0,'Input Data Shift A'!AC$140,'Shift A Calculation'!$D259)/3600</f>
        <v>0</v>
      </c>
      <c r="AE259" s="10">
        <f>'Input Data Shift A'!AD128*IF('Input Data Shift A'!AD$140&gt;0,'Input Data Shift A'!AD$140,'Shift A Calculation'!$D259)/3600</f>
        <v>0</v>
      </c>
      <c r="AF259" s="10">
        <f>'Input Data Shift A'!AE128*IF('Input Data Shift A'!AE$140&gt;0,'Input Data Shift A'!AE$140,'Shift A Calculation'!$D259)/3600</f>
        <v>0</v>
      </c>
      <c r="AG259" s="10">
        <f>'Input Data Shift A'!AF128*IF('Input Data Shift A'!AF$140&gt;0,'Input Data Shift A'!AF$140,'Shift A Calculation'!$D259)/3600</f>
        <v>0</v>
      </c>
      <c r="AH259" s="10">
        <f>'Input Data Shift A'!AG128*IF('Input Data Shift A'!AG$140&gt;0,'Input Data Shift A'!AG$140,'Shift A Calculation'!$D259)/3600</f>
        <v>0</v>
      </c>
      <c r="AI259" s="10">
        <f>'Input Data Shift A'!AH128*IF('Input Data Shift A'!AH$140&gt;0,'Input Data Shift A'!AH$140,'Shift A Calculation'!$D259)/3600</f>
        <v>0</v>
      </c>
      <c r="AJ259" s="10">
        <f t="shared" si="12"/>
        <v>0</v>
      </c>
    </row>
    <row r="260" spans="2:36">
      <c r="B260" s="8">
        <v>123</v>
      </c>
      <c r="C260" s="9">
        <f t="shared" si="10"/>
        <v>0</v>
      </c>
      <c r="D260" s="8">
        <f>+Kousu!F133</f>
        <v>0</v>
      </c>
      <c r="E260" s="10">
        <f>'Input Data Shift A'!D129*IF('Input Data Shift A'!D$140&gt;0,'Input Data Shift A'!D$140,'Shift A Calculation'!$D260)/3600</f>
        <v>0</v>
      </c>
      <c r="F260" s="10">
        <f>'Input Data Shift A'!E129*IF('Input Data Shift A'!E$140&gt;0,'Input Data Shift A'!E$140,'Shift A Calculation'!$D260)/3600</f>
        <v>0</v>
      </c>
      <c r="G260" s="10">
        <f>'Input Data Shift A'!F129*IF('Input Data Shift A'!F$140&gt;0,'Input Data Shift A'!F$140,'Shift A Calculation'!$D260)/3600</f>
        <v>0</v>
      </c>
      <c r="H260" s="10">
        <f>'Input Data Shift A'!G129*IF('Input Data Shift A'!G$140&gt;0,'Input Data Shift A'!G$140,'Shift A Calculation'!$D260)/3600</f>
        <v>0</v>
      </c>
      <c r="I260" s="10">
        <f>'Input Data Shift A'!H129*IF('Input Data Shift A'!H$140&gt;0,'Input Data Shift A'!H$140,'Shift A Calculation'!$D260)/3600</f>
        <v>0</v>
      </c>
      <c r="J260" s="10">
        <f>'Input Data Shift A'!I129*IF('Input Data Shift A'!I$140&gt;0,'Input Data Shift A'!I$140,'Shift A Calculation'!$D260)/3600</f>
        <v>0</v>
      </c>
      <c r="K260" s="10">
        <f>'Input Data Shift A'!J129*IF('Input Data Shift A'!J$140&gt;0,'Input Data Shift A'!J$140,'Shift A Calculation'!$D260)/3600</f>
        <v>0</v>
      </c>
      <c r="L260" s="10">
        <f>'Input Data Shift A'!K129*IF('Input Data Shift A'!K$140&gt;0,'Input Data Shift A'!K$140,'Shift A Calculation'!$D260)/3600</f>
        <v>0</v>
      </c>
      <c r="M260" s="10">
        <f>'Input Data Shift A'!L129*IF('Input Data Shift A'!L$140&gt;0,'Input Data Shift A'!L$140,'Shift A Calculation'!$D260)/3600</f>
        <v>0</v>
      </c>
      <c r="N260" s="10">
        <f>'Input Data Shift A'!M129*IF('Input Data Shift A'!M$140&gt;0,'Input Data Shift A'!M$140,'Shift A Calculation'!$D260)/3600</f>
        <v>0</v>
      </c>
      <c r="O260" s="10">
        <f>'Input Data Shift A'!N129*IF('Input Data Shift A'!N$140&gt;0,'Input Data Shift A'!N$140,'Shift A Calculation'!$D260)/3600</f>
        <v>0</v>
      </c>
      <c r="P260" s="10">
        <f>'Input Data Shift A'!O129*IF('Input Data Shift A'!O$140&gt;0,'Input Data Shift A'!O$140,'Shift A Calculation'!$D260)/3600</f>
        <v>0</v>
      </c>
      <c r="Q260" s="10">
        <f>'Input Data Shift A'!P129*IF('Input Data Shift A'!P$140&gt;0,'Input Data Shift A'!P$140,'Shift A Calculation'!$D260)/3600</f>
        <v>0</v>
      </c>
      <c r="R260" s="10">
        <f>'Input Data Shift A'!Q129*IF('Input Data Shift A'!Q$140&gt;0,'Input Data Shift A'!Q$140,'Shift A Calculation'!$D260)/3600</f>
        <v>0</v>
      </c>
      <c r="S260" s="10">
        <f>'Input Data Shift A'!R129*IF('Input Data Shift A'!R$140&gt;0,'Input Data Shift A'!R$140,'Shift A Calculation'!$D260)/3600</f>
        <v>0</v>
      </c>
      <c r="T260" s="10">
        <f>'Input Data Shift A'!S129*IF('Input Data Shift A'!S$140&gt;0,'Input Data Shift A'!S$140,'Shift A Calculation'!$D260)/3600</f>
        <v>0</v>
      </c>
      <c r="U260" s="10">
        <f>'Input Data Shift A'!T129*IF('Input Data Shift A'!T$140&gt;0,'Input Data Shift A'!T$140,'Shift A Calculation'!$D260)/3600</f>
        <v>0</v>
      </c>
      <c r="V260" s="10">
        <f>'Input Data Shift A'!U129*IF('Input Data Shift A'!U$140&gt;0,'Input Data Shift A'!U$140,'Shift A Calculation'!$D260)/3600</f>
        <v>0</v>
      </c>
      <c r="W260" s="10">
        <f>'Input Data Shift A'!V129*IF('Input Data Shift A'!V$140&gt;0,'Input Data Shift A'!V$140,'Shift A Calculation'!$D260)/3600</f>
        <v>0</v>
      </c>
      <c r="X260" s="10">
        <f>'Input Data Shift A'!W129*IF('Input Data Shift A'!W$140&gt;0,'Input Data Shift A'!W$140,'Shift A Calculation'!$D260)/3600</f>
        <v>0</v>
      </c>
      <c r="Y260" s="10">
        <f>'Input Data Shift A'!X129*IF('Input Data Shift A'!X$140&gt;0,'Input Data Shift A'!X$140,'Shift A Calculation'!$D260)/3600</f>
        <v>0</v>
      </c>
      <c r="Z260" s="10">
        <f>'Input Data Shift A'!Y129*IF('Input Data Shift A'!Y$140&gt;0,'Input Data Shift A'!Y$140,'Shift A Calculation'!$D260)/3600</f>
        <v>0</v>
      </c>
      <c r="AA260" s="10">
        <f>'Input Data Shift A'!Z129*IF('Input Data Shift A'!Z$140&gt;0,'Input Data Shift A'!Z$140,'Shift A Calculation'!$D260)/3600</f>
        <v>0</v>
      </c>
      <c r="AB260" s="10">
        <f>'Input Data Shift A'!AA129*IF('Input Data Shift A'!AA$140&gt;0,'Input Data Shift A'!AA$140,'Shift A Calculation'!$D260)/3600</f>
        <v>0</v>
      </c>
      <c r="AC260" s="10">
        <f>'Input Data Shift A'!AB129*IF('Input Data Shift A'!AB$140&gt;0,'Input Data Shift A'!AB$140,'Shift A Calculation'!$D260)/3600</f>
        <v>0</v>
      </c>
      <c r="AD260" s="10">
        <f>'Input Data Shift A'!AC129*IF('Input Data Shift A'!AC$140&gt;0,'Input Data Shift A'!AC$140,'Shift A Calculation'!$D260)/3600</f>
        <v>0</v>
      </c>
      <c r="AE260" s="10">
        <f>'Input Data Shift A'!AD129*IF('Input Data Shift A'!AD$140&gt;0,'Input Data Shift A'!AD$140,'Shift A Calculation'!$D260)/3600</f>
        <v>0</v>
      </c>
      <c r="AF260" s="10">
        <f>'Input Data Shift A'!AE129*IF('Input Data Shift A'!AE$140&gt;0,'Input Data Shift A'!AE$140,'Shift A Calculation'!$D260)/3600</f>
        <v>0</v>
      </c>
      <c r="AG260" s="10">
        <f>'Input Data Shift A'!AF129*IF('Input Data Shift A'!AF$140&gt;0,'Input Data Shift A'!AF$140,'Shift A Calculation'!$D260)/3600</f>
        <v>0</v>
      </c>
      <c r="AH260" s="10">
        <f>'Input Data Shift A'!AG129*IF('Input Data Shift A'!AG$140&gt;0,'Input Data Shift A'!AG$140,'Shift A Calculation'!$D260)/3600</f>
        <v>0</v>
      </c>
      <c r="AI260" s="10">
        <f>'Input Data Shift A'!AH129*IF('Input Data Shift A'!AH$140&gt;0,'Input Data Shift A'!AH$140,'Shift A Calculation'!$D260)/3600</f>
        <v>0</v>
      </c>
      <c r="AJ260" s="10">
        <f t="shared" si="12"/>
        <v>0</v>
      </c>
    </row>
    <row r="261" spans="2:36">
      <c r="B261" s="8">
        <v>124</v>
      </c>
      <c r="C261" s="9">
        <f t="shared" si="10"/>
        <v>0</v>
      </c>
      <c r="D261" s="8">
        <f>+Kousu!F134</f>
        <v>0</v>
      </c>
      <c r="E261" s="10">
        <f>'Input Data Shift A'!D130*IF('Input Data Shift A'!D$140&gt;0,'Input Data Shift A'!D$140,'Shift A Calculation'!$D261)/3600</f>
        <v>0</v>
      </c>
      <c r="F261" s="10">
        <f>'Input Data Shift A'!E130*IF('Input Data Shift A'!E$140&gt;0,'Input Data Shift A'!E$140,'Shift A Calculation'!$D261)/3600</f>
        <v>0</v>
      </c>
      <c r="G261" s="10">
        <f>'Input Data Shift A'!F130*IF('Input Data Shift A'!F$140&gt;0,'Input Data Shift A'!F$140,'Shift A Calculation'!$D261)/3600</f>
        <v>0</v>
      </c>
      <c r="H261" s="10">
        <f>'Input Data Shift A'!G130*IF('Input Data Shift A'!G$140&gt;0,'Input Data Shift A'!G$140,'Shift A Calculation'!$D261)/3600</f>
        <v>0</v>
      </c>
      <c r="I261" s="10">
        <f>'Input Data Shift A'!H130*IF('Input Data Shift A'!H$140&gt;0,'Input Data Shift A'!H$140,'Shift A Calculation'!$D261)/3600</f>
        <v>0</v>
      </c>
      <c r="J261" s="10">
        <f>'Input Data Shift A'!I130*IF('Input Data Shift A'!I$140&gt;0,'Input Data Shift A'!I$140,'Shift A Calculation'!$D261)/3600</f>
        <v>0</v>
      </c>
      <c r="K261" s="10">
        <f>'Input Data Shift A'!J130*IF('Input Data Shift A'!J$140&gt;0,'Input Data Shift A'!J$140,'Shift A Calculation'!$D261)/3600</f>
        <v>0</v>
      </c>
      <c r="L261" s="10">
        <f>'Input Data Shift A'!K130*IF('Input Data Shift A'!K$140&gt;0,'Input Data Shift A'!K$140,'Shift A Calculation'!$D261)/3600</f>
        <v>0</v>
      </c>
      <c r="M261" s="10">
        <f>'Input Data Shift A'!L130*IF('Input Data Shift A'!L$140&gt;0,'Input Data Shift A'!L$140,'Shift A Calculation'!$D261)/3600</f>
        <v>0</v>
      </c>
      <c r="N261" s="10">
        <f>'Input Data Shift A'!M130*IF('Input Data Shift A'!M$140&gt;0,'Input Data Shift A'!M$140,'Shift A Calculation'!$D261)/3600</f>
        <v>0</v>
      </c>
      <c r="O261" s="10">
        <f>'Input Data Shift A'!N130*IF('Input Data Shift A'!N$140&gt;0,'Input Data Shift A'!N$140,'Shift A Calculation'!$D261)/3600</f>
        <v>0</v>
      </c>
      <c r="P261" s="10">
        <f>'Input Data Shift A'!O130*IF('Input Data Shift A'!O$140&gt;0,'Input Data Shift A'!O$140,'Shift A Calculation'!$D261)/3600</f>
        <v>0</v>
      </c>
      <c r="Q261" s="10">
        <f>'Input Data Shift A'!P130*IF('Input Data Shift A'!P$140&gt;0,'Input Data Shift A'!P$140,'Shift A Calculation'!$D261)/3600</f>
        <v>0</v>
      </c>
      <c r="R261" s="10">
        <f>'Input Data Shift A'!Q130*IF('Input Data Shift A'!Q$140&gt;0,'Input Data Shift A'!Q$140,'Shift A Calculation'!$D261)/3600</f>
        <v>0</v>
      </c>
      <c r="S261" s="10">
        <f>'Input Data Shift A'!R130*IF('Input Data Shift A'!R$140&gt;0,'Input Data Shift A'!R$140,'Shift A Calculation'!$D261)/3600</f>
        <v>0</v>
      </c>
      <c r="T261" s="10">
        <f>'Input Data Shift A'!S130*IF('Input Data Shift A'!S$140&gt;0,'Input Data Shift A'!S$140,'Shift A Calculation'!$D261)/3600</f>
        <v>0</v>
      </c>
      <c r="U261" s="10">
        <f>'Input Data Shift A'!T130*IF('Input Data Shift A'!T$140&gt;0,'Input Data Shift A'!T$140,'Shift A Calculation'!$D261)/3600</f>
        <v>0</v>
      </c>
      <c r="V261" s="10">
        <f>'Input Data Shift A'!U130*IF('Input Data Shift A'!U$140&gt;0,'Input Data Shift A'!U$140,'Shift A Calculation'!$D261)/3600</f>
        <v>0</v>
      </c>
      <c r="W261" s="10">
        <f>'Input Data Shift A'!V130*IF('Input Data Shift A'!V$140&gt;0,'Input Data Shift A'!V$140,'Shift A Calculation'!$D261)/3600</f>
        <v>0</v>
      </c>
      <c r="X261" s="10">
        <f>'Input Data Shift A'!W130*IF('Input Data Shift A'!W$140&gt;0,'Input Data Shift A'!W$140,'Shift A Calculation'!$D261)/3600</f>
        <v>0</v>
      </c>
      <c r="Y261" s="10">
        <f>'Input Data Shift A'!X130*IF('Input Data Shift A'!X$140&gt;0,'Input Data Shift A'!X$140,'Shift A Calculation'!$D261)/3600</f>
        <v>0</v>
      </c>
      <c r="Z261" s="10">
        <f>'Input Data Shift A'!Y130*IF('Input Data Shift A'!Y$140&gt;0,'Input Data Shift A'!Y$140,'Shift A Calculation'!$D261)/3600</f>
        <v>0</v>
      </c>
      <c r="AA261" s="10">
        <f>'Input Data Shift A'!Z130*IF('Input Data Shift A'!Z$140&gt;0,'Input Data Shift A'!Z$140,'Shift A Calculation'!$D261)/3600</f>
        <v>0</v>
      </c>
      <c r="AB261" s="10">
        <f>'Input Data Shift A'!AA130*IF('Input Data Shift A'!AA$140&gt;0,'Input Data Shift A'!AA$140,'Shift A Calculation'!$D261)/3600</f>
        <v>0</v>
      </c>
      <c r="AC261" s="10">
        <f>'Input Data Shift A'!AB130*IF('Input Data Shift A'!AB$140&gt;0,'Input Data Shift A'!AB$140,'Shift A Calculation'!$D261)/3600</f>
        <v>0</v>
      </c>
      <c r="AD261" s="10">
        <f>'Input Data Shift A'!AC130*IF('Input Data Shift A'!AC$140&gt;0,'Input Data Shift A'!AC$140,'Shift A Calculation'!$D261)/3600</f>
        <v>0</v>
      </c>
      <c r="AE261" s="10">
        <f>'Input Data Shift A'!AD130*IF('Input Data Shift A'!AD$140&gt;0,'Input Data Shift A'!AD$140,'Shift A Calculation'!$D261)/3600</f>
        <v>0</v>
      </c>
      <c r="AF261" s="10">
        <f>'Input Data Shift A'!AE130*IF('Input Data Shift A'!AE$140&gt;0,'Input Data Shift A'!AE$140,'Shift A Calculation'!$D261)/3600</f>
        <v>0</v>
      </c>
      <c r="AG261" s="10">
        <f>'Input Data Shift A'!AF130*IF('Input Data Shift A'!AF$140&gt;0,'Input Data Shift A'!AF$140,'Shift A Calculation'!$D261)/3600</f>
        <v>0</v>
      </c>
      <c r="AH261" s="10">
        <f>'Input Data Shift A'!AG130*IF('Input Data Shift A'!AG$140&gt;0,'Input Data Shift A'!AG$140,'Shift A Calculation'!$D261)/3600</f>
        <v>0</v>
      </c>
      <c r="AI261" s="10">
        <f>'Input Data Shift A'!AH130*IF('Input Data Shift A'!AH$140&gt;0,'Input Data Shift A'!AH$140,'Shift A Calculation'!$D261)/3600</f>
        <v>0</v>
      </c>
      <c r="AJ261" s="10">
        <f t="shared" si="12"/>
        <v>0</v>
      </c>
    </row>
    <row r="262" spans="2:36">
      <c r="B262" s="8">
        <v>125</v>
      </c>
      <c r="C262" s="9">
        <f t="shared" si="10"/>
        <v>0</v>
      </c>
      <c r="D262" s="8">
        <f>+Kousu!F135</f>
        <v>0</v>
      </c>
      <c r="E262" s="10">
        <f>'Input Data Shift A'!D131*IF('Input Data Shift A'!D$140&gt;0,'Input Data Shift A'!D$140,'Shift A Calculation'!$D262)/3600</f>
        <v>0</v>
      </c>
      <c r="F262" s="10">
        <f>'Input Data Shift A'!E131*IF('Input Data Shift A'!E$140&gt;0,'Input Data Shift A'!E$140,'Shift A Calculation'!$D262)/3600</f>
        <v>0</v>
      </c>
      <c r="G262" s="10">
        <f>'Input Data Shift A'!F131*IF('Input Data Shift A'!F$140&gt;0,'Input Data Shift A'!F$140,'Shift A Calculation'!$D262)/3600</f>
        <v>0</v>
      </c>
      <c r="H262" s="10">
        <f>'Input Data Shift A'!G131*IF('Input Data Shift A'!G$140&gt;0,'Input Data Shift A'!G$140,'Shift A Calculation'!$D262)/3600</f>
        <v>0</v>
      </c>
      <c r="I262" s="10">
        <f>'Input Data Shift A'!H131*IF('Input Data Shift A'!H$140&gt;0,'Input Data Shift A'!H$140,'Shift A Calculation'!$D262)/3600</f>
        <v>0</v>
      </c>
      <c r="J262" s="10">
        <f>'Input Data Shift A'!I131*IF('Input Data Shift A'!I$140&gt;0,'Input Data Shift A'!I$140,'Shift A Calculation'!$D262)/3600</f>
        <v>0</v>
      </c>
      <c r="K262" s="10">
        <f>'Input Data Shift A'!J131*IF('Input Data Shift A'!J$140&gt;0,'Input Data Shift A'!J$140,'Shift A Calculation'!$D262)/3600</f>
        <v>0</v>
      </c>
      <c r="L262" s="10">
        <f>'Input Data Shift A'!K131*IF('Input Data Shift A'!K$140&gt;0,'Input Data Shift A'!K$140,'Shift A Calculation'!$D262)/3600</f>
        <v>0</v>
      </c>
      <c r="M262" s="10">
        <f>'Input Data Shift A'!L131*IF('Input Data Shift A'!L$140&gt;0,'Input Data Shift A'!L$140,'Shift A Calculation'!$D262)/3600</f>
        <v>0</v>
      </c>
      <c r="N262" s="10">
        <f>'Input Data Shift A'!M131*IF('Input Data Shift A'!M$140&gt;0,'Input Data Shift A'!M$140,'Shift A Calculation'!$D262)/3600</f>
        <v>0</v>
      </c>
      <c r="O262" s="10">
        <f>'Input Data Shift A'!N131*IF('Input Data Shift A'!N$140&gt;0,'Input Data Shift A'!N$140,'Shift A Calculation'!$D262)/3600</f>
        <v>0</v>
      </c>
      <c r="P262" s="10">
        <f>'Input Data Shift A'!O131*IF('Input Data Shift A'!O$140&gt;0,'Input Data Shift A'!O$140,'Shift A Calculation'!$D262)/3600</f>
        <v>0</v>
      </c>
      <c r="Q262" s="10">
        <f>'Input Data Shift A'!P131*IF('Input Data Shift A'!P$140&gt;0,'Input Data Shift A'!P$140,'Shift A Calculation'!$D262)/3600</f>
        <v>0</v>
      </c>
      <c r="R262" s="10">
        <f>'Input Data Shift A'!Q131*IF('Input Data Shift A'!Q$140&gt;0,'Input Data Shift A'!Q$140,'Shift A Calculation'!$D262)/3600</f>
        <v>0</v>
      </c>
      <c r="S262" s="10">
        <f>'Input Data Shift A'!R131*IF('Input Data Shift A'!R$140&gt;0,'Input Data Shift A'!R$140,'Shift A Calculation'!$D262)/3600</f>
        <v>0</v>
      </c>
      <c r="T262" s="10">
        <f>'Input Data Shift A'!S131*IF('Input Data Shift A'!S$140&gt;0,'Input Data Shift A'!S$140,'Shift A Calculation'!$D262)/3600</f>
        <v>0</v>
      </c>
      <c r="U262" s="10">
        <f>'Input Data Shift A'!T131*IF('Input Data Shift A'!T$140&gt;0,'Input Data Shift A'!T$140,'Shift A Calculation'!$D262)/3600</f>
        <v>0</v>
      </c>
      <c r="V262" s="10">
        <f>'Input Data Shift A'!U131*IF('Input Data Shift A'!U$140&gt;0,'Input Data Shift A'!U$140,'Shift A Calculation'!$D262)/3600</f>
        <v>0</v>
      </c>
      <c r="W262" s="10">
        <f>'Input Data Shift A'!V131*IF('Input Data Shift A'!V$140&gt;0,'Input Data Shift A'!V$140,'Shift A Calculation'!$D262)/3600</f>
        <v>0</v>
      </c>
      <c r="X262" s="10">
        <f>'Input Data Shift A'!W131*IF('Input Data Shift A'!W$140&gt;0,'Input Data Shift A'!W$140,'Shift A Calculation'!$D262)/3600</f>
        <v>0</v>
      </c>
      <c r="Y262" s="10">
        <f>'Input Data Shift A'!X131*IF('Input Data Shift A'!X$140&gt;0,'Input Data Shift A'!X$140,'Shift A Calculation'!$D262)/3600</f>
        <v>0</v>
      </c>
      <c r="Z262" s="10">
        <f>'Input Data Shift A'!Y131*IF('Input Data Shift A'!Y$140&gt;0,'Input Data Shift A'!Y$140,'Shift A Calculation'!$D262)/3600</f>
        <v>0</v>
      </c>
      <c r="AA262" s="10">
        <f>'Input Data Shift A'!Z131*IF('Input Data Shift A'!Z$140&gt;0,'Input Data Shift A'!Z$140,'Shift A Calculation'!$D262)/3600</f>
        <v>0</v>
      </c>
      <c r="AB262" s="10">
        <f>'Input Data Shift A'!AA131*IF('Input Data Shift A'!AA$140&gt;0,'Input Data Shift A'!AA$140,'Shift A Calculation'!$D262)/3600</f>
        <v>0</v>
      </c>
      <c r="AC262" s="10">
        <f>'Input Data Shift A'!AB131*IF('Input Data Shift A'!AB$140&gt;0,'Input Data Shift A'!AB$140,'Shift A Calculation'!$D262)/3600</f>
        <v>0</v>
      </c>
      <c r="AD262" s="10">
        <f>'Input Data Shift A'!AC131*IF('Input Data Shift A'!AC$140&gt;0,'Input Data Shift A'!AC$140,'Shift A Calculation'!$D262)/3600</f>
        <v>0</v>
      </c>
      <c r="AE262" s="10">
        <f>'Input Data Shift A'!AD131*IF('Input Data Shift A'!AD$140&gt;0,'Input Data Shift A'!AD$140,'Shift A Calculation'!$D262)/3600</f>
        <v>0</v>
      </c>
      <c r="AF262" s="10">
        <f>'Input Data Shift A'!AE131*IF('Input Data Shift A'!AE$140&gt;0,'Input Data Shift A'!AE$140,'Shift A Calculation'!$D262)/3600</f>
        <v>0</v>
      </c>
      <c r="AG262" s="10">
        <f>'Input Data Shift A'!AF131*IF('Input Data Shift A'!AF$140&gt;0,'Input Data Shift A'!AF$140,'Shift A Calculation'!$D262)/3600</f>
        <v>0</v>
      </c>
      <c r="AH262" s="10">
        <f>'Input Data Shift A'!AG131*IF('Input Data Shift A'!AG$140&gt;0,'Input Data Shift A'!AG$140,'Shift A Calculation'!$D262)/3600</f>
        <v>0</v>
      </c>
      <c r="AI262" s="10">
        <f>'Input Data Shift A'!AH131*IF('Input Data Shift A'!AH$140&gt;0,'Input Data Shift A'!AH$140,'Shift A Calculation'!$D262)/3600</f>
        <v>0</v>
      </c>
      <c r="AJ262" s="10">
        <f t="shared" ref="AJ262:AJ267" si="13">+SUM(E262:AI262)</f>
        <v>0</v>
      </c>
    </row>
    <row r="263" spans="2:36">
      <c r="B263" s="8">
        <v>126</v>
      </c>
      <c r="C263" s="9">
        <f t="shared" si="10"/>
        <v>0</v>
      </c>
      <c r="D263" s="8">
        <f>+Kousu!F136</f>
        <v>0</v>
      </c>
      <c r="E263" s="10">
        <f>'Input Data Shift A'!D132*IF('Input Data Shift A'!D$140&gt;0,'Input Data Shift A'!D$140,'Shift A Calculation'!$D263)/3600</f>
        <v>0</v>
      </c>
      <c r="F263" s="10">
        <f>'Input Data Shift A'!E132*IF('Input Data Shift A'!E$140&gt;0,'Input Data Shift A'!E$140,'Shift A Calculation'!$D263)/3600</f>
        <v>0</v>
      </c>
      <c r="G263" s="10">
        <f>'Input Data Shift A'!F132*IF('Input Data Shift A'!F$140&gt;0,'Input Data Shift A'!F$140,'Shift A Calculation'!$D263)/3600</f>
        <v>0</v>
      </c>
      <c r="H263" s="10">
        <f>'Input Data Shift A'!G132*IF('Input Data Shift A'!G$140&gt;0,'Input Data Shift A'!G$140,'Shift A Calculation'!$D263)/3600</f>
        <v>0</v>
      </c>
      <c r="I263" s="10">
        <f>'Input Data Shift A'!H132*IF('Input Data Shift A'!H$140&gt;0,'Input Data Shift A'!H$140,'Shift A Calculation'!$D263)/3600</f>
        <v>0</v>
      </c>
      <c r="J263" s="10">
        <f>'Input Data Shift A'!I132*IF('Input Data Shift A'!I$140&gt;0,'Input Data Shift A'!I$140,'Shift A Calculation'!$D263)/3600</f>
        <v>0</v>
      </c>
      <c r="K263" s="10">
        <f>'Input Data Shift A'!J132*IF('Input Data Shift A'!J$140&gt;0,'Input Data Shift A'!J$140,'Shift A Calculation'!$D263)/3600</f>
        <v>0</v>
      </c>
      <c r="L263" s="10">
        <f>'Input Data Shift A'!K132*IF('Input Data Shift A'!K$140&gt;0,'Input Data Shift A'!K$140,'Shift A Calculation'!$D263)/3600</f>
        <v>0</v>
      </c>
      <c r="M263" s="10">
        <f>'Input Data Shift A'!L132*IF('Input Data Shift A'!L$140&gt;0,'Input Data Shift A'!L$140,'Shift A Calculation'!$D263)/3600</f>
        <v>0</v>
      </c>
      <c r="N263" s="10">
        <f>'Input Data Shift A'!M132*IF('Input Data Shift A'!M$140&gt;0,'Input Data Shift A'!M$140,'Shift A Calculation'!$D263)/3600</f>
        <v>0</v>
      </c>
      <c r="O263" s="10">
        <f>'Input Data Shift A'!N132*IF('Input Data Shift A'!N$140&gt;0,'Input Data Shift A'!N$140,'Shift A Calculation'!$D263)/3600</f>
        <v>0</v>
      </c>
      <c r="P263" s="10">
        <f>'Input Data Shift A'!O132*IF('Input Data Shift A'!O$140&gt;0,'Input Data Shift A'!O$140,'Shift A Calculation'!$D263)/3600</f>
        <v>0</v>
      </c>
      <c r="Q263" s="10">
        <f>'Input Data Shift A'!P132*IF('Input Data Shift A'!P$140&gt;0,'Input Data Shift A'!P$140,'Shift A Calculation'!$D263)/3600</f>
        <v>0</v>
      </c>
      <c r="R263" s="10">
        <f>'Input Data Shift A'!Q132*IF('Input Data Shift A'!Q$140&gt;0,'Input Data Shift A'!Q$140,'Shift A Calculation'!$D263)/3600</f>
        <v>0</v>
      </c>
      <c r="S263" s="10">
        <f>'Input Data Shift A'!R132*IF('Input Data Shift A'!R$140&gt;0,'Input Data Shift A'!R$140,'Shift A Calculation'!$D263)/3600</f>
        <v>0</v>
      </c>
      <c r="T263" s="10">
        <f>'Input Data Shift A'!S132*IF('Input Data Shift A'!S$140&gt;0,'Input Data Shift A'!S$140,'Shift A Calculation'!$D263)/3600</f>
        <v>0</v>
      </c>
      <c r="U263" s="10">
        <f>'Input Data Shift A'!T132*IF('Input Data Shift A'!T$140&gt;0,'Input Data Shift A'!T$140,'Shift A Calculation'!$D263)/3600</f>
        <v>0</v>
      </c>
      <c r="V263" s="10">
        <f>'Input Data Shift A'!U132*IF('Input Data Shift A'!U$140&gt;0,'Input Data Shift A'!U$140,'Shift A Calculation'!$D263)/3600</f>
        <v>0</v>
      </c>
      <c r="W263" s="10">
        <f>'Input Data Shift A'!V132*IF('Input Data Shift A'!V$140&gt;0,'Input Data Shift A'!V$140,'Shift A Calculation'!$D263)/3600</f>
        <v>0</v>
      </c>
      <c r="X263" s="10">
        <f>'Input Data Shift A'!W132*IF('Input Data Shift A'!W$140&gt;0,'Input Data Shift A'!W$140,'Shift A Calculation'!$D263)/3600</f>
        <v>0</v>
      </c>
      <c r="Y263" s="10">
        <f>'Input Data Shift A'!X132*IF('Input Data Shift A'!X$140&gt;0,'Input Data Shift A'!X$140,'Shift A Calculation'!$D263)/3600</f>
        <v>0</v>
      </c>
      <c r="Z263" s="10">
        <f>'Input Data Shift A'!Y132*IF('Input Data Shift A'!Y$140&gt;0,'Input Data Shift A'!Y$140,'Shift A Calculation'!$D263)/3600</f>
        <v>0</v>
      </c>
      <c r="AA263" s="10">
        <f>'Input Data Shift A'!Z132*IF('Input Data Shift A'!Z$140&gt;0,'Input Data Shift A'!Z$140,'Shift A Calculation'!$D263)/3600</f>
        <v>0</v>
      </c>
      <c r="AB263" s="10">
        <f>'Input Data Shift A'!AA132*IF('Input Data Shift A'!AA$140&gt;0,'Input Data Shift A'!AA$140,'Shift A Calculation'!$D263)/3600</f>
        <v>0</v>
      </c>
      <c r="AC263" s="10">
        <f>'Input Data Shift A'!AB132*IF('Input Data Shift A'!AB$140&gt;0,'Input Data Shift A'!AB$140,'Shift A Calculation'!$D263)/3600</f>
        <v>0</v>
      </c>
      <c r="AD263" s="10">
        <f>'Input Data Shift A'!AC132*IF('Input Data Shift A'!AC$140&gt;0,'Input Data Shift A'!AC$140,'Shift A Calculation'!$D263)/3600</f>
        <v>0</v>
      </c>
      <c r="AE263" s="10">
        <f>'Input Data Shift A'!AD132*IF('Input Data Shift A'!AD$140&gt;0,'Input Data Shift A'!AD$140,'Shift A Calculation'!$D263)/3600</f>
        <v>0</v>
      </c>
      <c r="AF263" s="10">
        <f>'Input Data Shift A'!AE132*IF('Input Data Shift A'!AE$140&gt;0,'Input Data Shift A'!AE$140,'Shift A Calculation'!$D263)/3600</f>
        <v>0</v>
      </c>
      <c r="AG263" s="10">
        <f>'Input Data Shift A'!AF132*IF('Input Data Shift A'!AF$140&gt;0,'Input Data Shift A'!AF$140,'Shift A Calculation'!$D263)/3600</f>
        <v>0</v>
      </c>
      <c r="AH263" s="10">
        <f>'Input Data Shift A'!AG132*IF('Input Data Shift A'!AG$140&gt;0,'Input Data Shift A'!AG$140,'Shift A Calculation'!$D263)/3600</f>
        <v>0</v>
      </c>
      <c r="AI263" s="10">
        <f>'Input Data Shift A'!AH132*IF('Input Data Shift A'!AH$140&gt;0,'Input Data Shift A'!AH$140,'Shift A Calculation'!$D263)/3600</f>
        <v>0</v>
      </c>
      <c r="AJ263" s="10">
        <f t="shared" si="13"/>
        <v>0</v>
      </c>
    </row>
    <row r="264" spans="2:36">
      <c r="B264" s="8">
        <v>127</v>
      </c>
      <c r="C264" s="9">
        <f t="shared" si="10"/>
        <v>0</v>
      </c>
      <c r="D264" s="8">
        <f>+Kousu!F137</f>
        <v>0</v>
      </c>
      <c r="E264" s="10">
        <f>'Input Data Shift A'!D133*IF('Input Data Shift A'!D$140&gt;0,'Input Data Shift A'!D$140,'Shift A Calculation'!$D264)/3600</f>
        <v>0</v>
      </c>
      <c r="F264" s="10">
        <f>'Input Data Shift A'!E133*IF('Input Data Shift A'!E$140&gt;0,'Input Data Shift A'!E$140,'Shift A Calculation'!$D264)/3600</f>
        <v>0</v>
      </c>
      <c r="G264" s="10">
        <f>'Input Data Shift A'!F133*IF('Input Data Shift A'!F$140&gt;0,'Input Data Shift A'!F$140,'Shift A Calculation'!$D264)/3600</f>
        <v>0</v>
      </c>
      <c r="H264" s="10">
        <f>'Input Data Shift A'!G133*IF('Input Data Shift A'!G$140&gt;0,'Input Data Shift A'!G$140,'Shift A Calculation'!$D264)/3600</f>
        <v>0</v>
      </c>
      <c r="I264" s="10">
        <f>'Input Data Shift A'!H133*IF('Input Data Shift A'!H$140&gt;0,'Input Data Shift A'!H$140,'Shift A Calculation'!$D264)/3600</f>
        <v>0</v>
      </c>
      <c r="J264" s="10">
        <f>'Input Data Shift A'!I133*IF('Input Data Shift A'!I$140&gt;0,'Input Data Shift A'!I$140,'Shift A Calculation'!$D264)/3600</f>
        <v>0</v>
      </c>
      <c r="K264" s="10">
        <f>'Input Data Shift A'!J133*IF('Input Data Shift A'!J$140&gt;0,'Input Data Shift A'!J$140,'Shift A Calculation'!$D264)/3600</f>
        <v>0</v>
      </c>
      <c r="L264" s="10">
        <f>'Input Data Shift A'!K133*IF('Input Data Shift A'!K$140&gt;0,'Input Data Shift A'!K$140,'Shift A Calculation'!$D264)/3600</f>
        <v>0</v>
      </c>
      <c r="M264" s="10">
        <f>'Input Data Shift A'!L133*IF('Input Data Shift A'!L$140&gt;0,'Input Data Shift A'!L$140,'Shift A Calculation'!$D264)/3600</f>
        <v>0</v>
      </c>
      <c r="N264" s="10">
        <f>'Input Data Shift A'!M133*IF('Input Data Shift A'!M$140&gt;0,'Input Data Shift A'!M$140,'Shift A Calculation'!$D264)/3600</f>
        <v>0</v>
      </c>
      <c r="O264" s="10">
        <f>'Input Data Shift A'!N133*IF('Input Data Shift A'!N$140&gt;0,'Input Data Shift A'!N$140,'Shift A Calculation'!$D264)/3600</f>
        <v>0</v>
      </c>
      <c r="P264" s="10">
        <f>'Input Data Shift A'!O133*IF('Input Data Shift A'!O$140&gt;0,'Input Data Shift A'!O$140,'Shift A Calculation'!$D264)/3600</f>
        <v>0</v>
      </c>
      <c r="Q264" s="10">
        <f>'Input Data Shift A'!P133*IF('Input Data Shift A'!P$140&gt;0,'Input Data Shift A'!P$140,'Shift A Calculation'!$D264)/3600</f>
        <v>0</v>
      </c>
      <c r="R264" s="10">
        <f>'Input Data Shift A'!Q133*IF('Input Data Shift A'!Q$140&gt;0,'Input Data Shift A'!Q$140,'Shift A Calculation'!$D264)/3600</f>
        <v>0</v>
      </c>
      <c r="S264" s="10">
        <f>'Input Data Shift A'!R133*IF('Input Data Shift A'!R$140&gt;0,'Input Data Shift A'!R$140,'Shift A Calculation'!$D264)/3600</f>
        <v>0</v>
      </c>
      <c r="T264" s="10">
        <f>'Input Data Shift A'!S133*IF('Input Data Shift A'!S$140&gt;0,'Input Data Shift A'!S$140,'Shift A Calculation'!$D264)/3600</f>
        <v>0</v>
      </c>
      <c r="U264" s="10">
        <f>'Input Data Shift A'!T133*IF('Input Data Shift A'!T$140&gt;0,'Input Data Shift A'!T$140,'Shift A Calculation'!$D264)/3600</f>
        <v>0</v>
      </c>
      <c r="V264" s="10">
        <f>'Input Data Shift A'!U133*IF('Input Data Shift A'!U$140&gt;0,'Input Data Shift A'!U$140,'Shift A Calculation'!$D264)/3600</f>
        <v>0</v>
      </c>
      <c r="W264" s="10">
        <f>'Input Data Shift A'!V133*IF('Input Data Shift A'!V$140&gt;0,'Input Data Shift A'!V$140,'Shift A Calculation'!$D264)/3600</f>
        <v>0</v>
      </c>
      <c r="X264" s="10">
        <f>'Input Data Shift A'!W133*IF('Input Data Shift A'!W$140&gt;0,'Input Data Shift A'!W$140,'Shift A Calculation'!$D264)/3600</f>
        <v>0</v>
      </c>
      <c r="Y264" s="10">
        <f>'Input Data Shift A'!X133*IF('Input Data Shift A'!X$140&gt;0,'Input Data Shift A'!X$140,'Shift A Calculation'!$D264)/3600</f>
        <v>0</v>
      </c>
      <c r="Z264" s="10">
        <f>'Input Data Shift A'!Y133*IF('Input Data Shift A'!Y$140&gt;0,'Input Data Shift A'!Y$140,'Shift A Calculation'!$D264)/3600</f>
        <v>0</v>
      </c>
      <c r="AA264" s="10">
        <f>'Input Data Shift A'!Z133*IF('Input Data Shift A'!Z$140&gt;0,'Input Data Shift A'!Z$140,'Shift A Calculation'!$D264)/3600</f>
        <v>0</v>
      </c>
      <c r="AB264" s="10">
        <f>'Input Data Shift A'!AA133*IF('Input Data Shift A'!AA$140&gt;0,'Input Data Shift A'!AA$140,'Shift A Calculation'!$D264)/3600</f>
        <v>0</v>
      </c>
      <c r="AC264" s="10">
        <f>'Input Data Shift A'!AB133*IF('Input Data Shift A'!AB$140&gt;0,'Input Data Shift A'!AB$140,'Shift A Calculation'!$D264)/3600</f>
        <v>0</v>
      </c>
      <c r="AD264" s="10">
        <f>'Input Data Shift A'!AC133*IF('Input Data Shift A'!AC$140&gt;0,'Input Data Shift A'!AC$140,'Shift A Calculation'!$D264)/3600</f>
        <v>0</v>
      </c>
      <c r="AE264" s="10">
        <f>'Input Data Shift A'!AD133*IF('Input Data Shift A'!AD$140&gt;0,'Input Data Shift A'!AD$140,'Shift A Calculation'!$D264)/3600</f>
        <v>0</v>
      </c>
      <c r="AF264" s="10">
        <f>'Input Data Shift A'!AE133*IF('Input Data Shift A'!AE$140&gt;0,'Input Data Shift A'!AE$140,'Shift A Calculation'!$D264)/3600</f>
        <v>0</v>
      </c>
      <c r="AG264" s="10">
        <f>'Input Data Shift A'!AF133*IF('Input Data Shift A'!AF$140&gt;0,'Input Data Shift A'!AF$140,'Shift A Calculation'!$D264)/3600</f>
        <v>0</v>
      </c>
      <c r="AH264" s="10">
        <f>'Input Data Shift A'!AG133*IF('Input Data Shift A'!AG$140&gt;0,'Input Data Shift A'!AG$140,'Shift A Calculation'!$D264)/3600</f>
        <v>0</v>
      </c>
      <c r="AI264" s="10">
        <f>'Input Data Shift A'!AH133*IF('Input Data Shift A'!AH$140&gt;0,'Input Data Shift A'!AH$140,'Shift A Calculation'!$D264)/3600</f>
        <v>0</v>
      </c>
      <c r="AJ264" s="10">
        <f t="shared" si="13"/>
        <v>0</v>
      </c>
    </row>
    <row r="265" spans="2:36">
      <c r="B265" s="8">
        <v>128</v>
      </c>
      <c r="C265" s="9">
        <f t="shared" si="10"/>
        <v>0</v>
      </c>
      <c r="D265" s="8">
        <f>+Kousu!F138</f>
        <v>0</v>
      </c>
      <c r="E265" s="10">
        <f>'Input Data Shift A'!D134*IF('Input Data Shift A'!D$140&gt;0,'Input Data Shift A'!D$140,'Shift A Calculation'!$D265)/3600</f>
        <v>0</v>
      </c>
      <c r="F265" s="10">
        <f>'Input Data Shift A'!E134*IF('Input Data Shift A'!E$140&gt;0,'Input Data Shift A'!E$140,'Shift A Calculation'!$D265)/3600</f>
        <v>0</v>
      </c>
      <c r="G265" s="10">
        <f>'Input Data Shift A'!F134*IF('Input Data Shift A'!F$140&gt;0,'Input Data Shift A'!F$140,'Shift A Calculation'!$D265)/3600</f>
        <v>0</v>
      </c>
      <c r="H265" s="10">
        <f>'Input Data Shift A'!G134*IF('Input Data Shift A'!G$140&gt;0,'Input Data Shift A'!G$140,'Shift A Calculation'!$D265)/3600</f>
        <v>0</v>
      </c>
      <c r="I265" s="10">
        <f>'Input Data Shift A'!H134*IF('Input Data Shift A'!H$140&gt;0,'Input Data Shift A'!H$140,'Shift A Calculation'!$D265)/3600</f>
        <v>0</v>
      </c>
      <c r="J265" s="10">
        <f>'Input Data Shift A'!I134*IF('Input Data Shift A'!I$140&gt;0,'Input Data Shift A'!I$140,'Shift A Calculation'!$D265)/3600</f>
        <v>0</v>
      </c>
      <c r="K265" s="10">
        <f>'Input Data Shift A'!J134*IF('Input Data Shift A'!J$140&gt;0,'Input Data Shift A'!J$140,'Shift A Calculation'!$D265)/3600</f>
        <v>0</v>
      </c>
      <c r="L265" s="10">
        <f>'Input Data Shift A'!K134*IF('Input Data Shift A'!K$140&gt;0,'Input Data Shift A'!K$140,'Shift A Calculation'!$D265)/3600</f>
        <v>0</v>
      </c>
      <c r="M265" s="10">
        <f>'Input Data Shift A'!L134*IF('Input Data Shift A'!L$140&gt;0,'Input Data Shift A'!L$140,'Shift A Calculation'!$D265)/3600</f>
        <v>0</v>
      </c>
      <c r="N265" s="10">
        <f>'Input Data Shift A'!M134*IF('Input Data Shift A'!M$140&gt;0,'Input Data Shift A'!M$140,'Shift A Calculation'!$D265)/3600</f>
        <v>0</v>
      </c>
      <c r="O265" s="10">
        <f>'Input Data Shift A'!N134*IF('Input Data Shift A'!N$140&gt;0,'Input Data Shift A'!N$140,'Shift A Calculation'!$D265)/3600</f>
        <v>0</v>
      </c>
      <c r="P265" s="10">
        <f>'Input Data Shift A'!O134*IF('Input Data Shift A'!O$140&gt;0,'Input Data Shift A'!O$140,'Shift A Calculation'!$D265)/3600</f>
        <v>0</v>
      </c>
      <c r="Q265" s="10">
        <f>'Input Data Shift A'!P134*IF('Input Data Shift A'!P$140&gt;0,'Input Data Shift A'!P$140,'Shift A Calculation'!$D265)/3600</f>
        <v>0</v>
      </c>
      <c r="R265" s="10">
        <f>'Input Data Shift A'!Q134*IF('Input Data Shift A'!Q$140&gt;0,'Input Data Shift A'!Q$140,'Shift A Calculation'!$D265)/3600</f>
        <v>0</v>
      </c>
      <c r="S265" s="10">
        <f>'Input Data Shift A'!R134*IF('Input Data Shift A'!R$140&gt;0,'Input Data Shift A'!R$140,'Shift A Calculation'!$D265)/3600</f>
        <v>0</v>
      </c>
      <c r="T265" s="10">
        <f>'Input Data Shift A'!S134*IF('Input Data Shift A'!S$140&gt;0,'Input Data Shift A'!S$140,'Shift A Calculation'!$D265)/3600</f>
        <v>0</v>
      </c>
      <c r="U265" s="10">
        <f>'Input Data Shift A'!T134*IF('Input Data Shift A'!T$140&gt;0,'Input Data Shift A'!T$140,'Shift A Calculation'!$D265)/3600</f>
        <v>0</v>
      </c>
      <c r="V265" s="10">
        <f>'Input Data Shift A'!U134*IF('Input Data Shift A'!U$140&gt;0,'Input Data Shift A'!U$140,'Shift A Calculation'!$D265)/3600</f>
        <v>0</v>
      </c>
      <c r="W265" s="10">
        <f>'Input Data Shift A'!V134*IF('Input Data Shift A'!V$140&gt;0,'Input Data Shift A'!V$140,'Shift A Calculation'!$D265)/3600</f>
        <v>0</v>
      </c>
      <c r="X265" s="10">
        <f>'Input Data Shift A'!W134*IF('Input Data Shift A'!W$140&gt;0,'Input Data Shift A'!W$140,'Shift A Calculation'!$D265)/3600</f>
        <v>0</v>
      </c>
      <c r="Y265" s="10">
        <f>'Input Data Shift A'!X134*IF('Input Data Shift A'!X$140&gt;0,'Input Data Shift A'!X$140,'Shift A Calculation'!$D265)/3600</f>
        <v>0</v>
      </c>
      <c r="Z265" s="10">
        <f>'Input Data Shift A'!Y134*IF('Input Data Shift A'!Y$140&gt;0,'Input Data Shift A'!Y$140,'Shift A Calculation'!$D265)/3600</f>
        <v>0</v>
      </c>
      <c r="AA265" s="10">
        <f>'Input Data Shift A'!Z134*IF('Input Data Shift A'!Z$140&gt;0,'Input Data Shift A'!Z$140,'Shift A Calculation'!$D265)/3600</f>
        <v>0</v>
      </c>
      <c r="AB265" s="10">
        <f>'Input Data Shift A'!AA134*IF('Input Data Shift A'!AA$140&gt;0,'Input Data Shift A'!AA$140,'Shift A Calculation'!$D265)/3600</f>
        <v>0</v>
      </c>
      <c r="AC265" s="10">
        <f>'Input Data Shift A'!AB134*IF('Input Data Shift A'!AB$140&gt;0,'Input Data Shift A'!AB$140,'Shift A Calculation'!$D265)/3600</f>
        <v>0</v>
      </c>
      <c r="AD265" s="10">
        <f>'Input Data Shift A'!AC134*IF('Input Data Shift A'!AC$140&gt;0,'Input Data Shift A'!AC$140,'Shift A Calculation'!$D265)/3600</f>
        <v>0</v>
      </c>
      <c r="AE265" s="10">
        <f>'Input Data Shift A'!AD134*IF('Input Data Shift A'!AD$140&gt;0,'Input Data Shift A'!AD$140,'Shift A Calculation'!$D265)/3600</f>
        <v>0</v>
      </c>
      <c r="AF265" s="10">
        <f>'Input Data Shift A'!AE134*IF('Input Data Shift A'!AE$140&gt;0,'Input Data Shift A'!AE$140,'Shift A Calculation'!$D265)/3600</f>
        <v>0</v>
      </c>
      <c r="AG265" s="10">
        <f>'Input Data Shift A'!AF134*IF('Input Data Shift A'!AF$140&gt;0,'Input Data Shift A'!AF$140,'Shift A Calculation'!$D265)/3600</f>
        <v>0</v>
      </c>
      <c r="AH265" s="10">
        <f>'Input Data Shift A'!AG134*IF('Input Data Shift A'!AG$140&gt;0,'Input Data Shift A'!AG$140,'Shift A Calculation'!$D265)/3600</f>
        <v>0</v>
      </c>
      <c r="AI265" s="10">
        <f>'Input Data Shift A'!AH134*IF('Input Data Shift A'!AH$140&gt;0,'Input Data Shift A'!AH$140,'Shift A Calculation'!$D265)/3600</f>
        <v>0</v>
      </c>
      <c r="AJ265" s="10">
        <f t="shared" si="13"/>
        <v>0</v>
      </c>
    </row>
    <row r="266" spans="2:36">
      <c r="B266" s="8">
        <v>129</v>
      </c>
      <c r="C266" s="9">
        <f t="shared" si="10"/>
        <v>0</v>
      </c>
      <c r="D266" s="8">
        <f>+Kousu!F139</f>
        <v>0</v>
      </c>
      <c r="E266" s="10">
        <f>'Input Data Shift A'!D135*IF('Input Data Shift A'!D$140&gt;0,'Input Data Shift A'!D$140,'Shift A Calculation'!$D266)/3600</f>
        <v>0</v>
      </c>
      <c r="F266" s="10">
        <f>'Input Data Shift A'!E135*IF('Input Data Shift A'!E$140&gt;0,'Input Data Shift A'!E$140,'Shift A Calculation'!$D266)/3600</f>
        <v>0</v>
      </c>
      <c r="G266" s="10">
        <f>'Input Data Shift A'!F135*IF('Input Data Shift A'!F$140&gt;0,'Input Data Shift A'!F$140,'Shift A Calculation'!$D266)/3600</f>
        <v>0</v>
      </c>
      <c r="H266" s="10">
        <f>'Input Data Shift A'!G135*IF('Input Data Shift A'!G$140&gt;0,'Input Data Shift A'!G$140,'Shift A Calculation'!$D266)/3600</f>
        <v>0</v>
      </c>
      <c r="I266" s="10">
        <f>'Input Data Shift A'!H135*IF('Input Data Shift A'!H$140&gt;0,'Input Data Shift A'!H$140,'Shift A Calculation'!$D266)/3600</f>
        <v>0</v>
      </c>
      <c r="J266" s="10">
        <f>'Input Data Shift A'!I135*IF('Input Data Shift A'!I$140&gt;0,'Input Data Shift A'!I$140,'Shift A Calculation'!$D266)/3600</f>
        <v>0</v>
      </c>
      <c r="K266" s="10">
        <f>'Input Data Shift A'!J135*IF('Input Data Shift A'!J$140&gt;0,'Input Data Shift A'!J$140,'Shift A Calculation'!$D266)/3600</f>
        <v>0</v>
      </c>
      <c r="L266" s="10">
        <f>'Input Data Shift A'!K135*IF('Input Data Shift A'!K$140&gt;0,'Input Data Shift A'!K$140,'Shift A Calculation'!$D266)/3600</f>
        <v>0</v>
      </c>
      <c r="M266" s="10">
        <f>'Input Data Shift A'!L135*IF('Input Data Shift A'!L$140&gt;0,'Input Data Shift A'!L$140,'Shift A Calculation'!$D266)/3600</f>
        <v>0</v>
      </c>
      <c r="N266" s="10">
        <f>'Input Data Shift A'!M135*IF('Input Data Shift A'!M$140&gt;0,'Input Data Shift A'!M$140,'Shift A Calculation'!$D266)/3600</f>
        <v>0</v>
      </c>
      <c r="O266" s="10">
        <f>'Input Data Shift A'!N135*IF('Input Data Shift A'!N$140&gt;0,'Input Data Shift A'!N$140,'Shift A Calculation'!$D266)/3600</f>
        <v>0</v>
      </c>
      <c r="P266" s="10">
        <f>'Input Data Shift A'!O135*IF('Input Data Shift A'!O$140&gt;0,'Input Data Shift A'!O$140,'Shift A Calculation'!$D266)/3600</f>
        <v>0</v>
      </c>
      <c r="Q266" s="10">
        <f>'Input Data Shift A'!P135*IF('Input Data Shift A'!P$140&gt;0,'Input Data Shift A'!P$140,'Shift A Calculation'!$D266)/3600</f>
        <v>0</v>
      </c>
      <c r="R266" s="10">
        <f>'Input Data Shift A'!Q135*IF('Input Data Shift A'!Q$140&gt;0,'Input Data Shift A'!Q$140,'Shift A Calculation'!$D266)/3600</f>
        <v>0</v>
      </c>
      <c r="S266" s="10">
        <f>'Input Data Shift A'!R135*IF('Input Data Shift A'!R$140&gt;0,'Input Data Shift A'!R$140,'Shift A Calculation'!$D266)/3600</f>
        <v>0</v>
      </c>
      <c r="T266" s="10">
        <f>'Input Data Shift A'!S135*IF('Input Data Shift A'!S$140&gt;0,'Input Data Shift A'!S$140,'Shift A Calculation'!$D266)/3600</f>
        <v>0</v>
      </c>
      <c r="U266" s="10">
        <f>'Input Data Shift A'!T135*IF('Input Data Shift A'!T$140&gt;0,'Input Data Shift A'!T$140,'Shift A Calculation'!$D266)/3600</f>
        <v>0</v>
      </c>
      <c r="V266" s="10">
        <f>'Input Data Shift A'!U135*IF('Input Data Shift A'!U$140&gt;0,'Input Data Shift A'!U$140,'Shift A Calculation'!$D266)/3600</f>
        <v>0</v>
      </c>
      <c r="W266" s="10">
        <f>'Input Data Shift A'!V135*IF('Input Data Shift A'!V$140&gt;0,'Input Data Shift A'!V$140,'Shift A Calculation'!$D266)/3600</f>
        <v>0</v>
      </c>
      <c r="X266" s="10">
        <f>'Input Data Shift A'!W135*IF('Input Data Shift A'!W$140&gt;0,'Input Data Shift A'!W$140,'Shift A Calculation'!$D266)/3600</f>
        <v>0</v>
      </c>
      <c r="Y266" s="10">
        <f>'Input Data Shift A'!X135*IF('Input Data Shift A'!X$140&gt;0,'Input Data Shift A'!X$140,'Shift A Calculation'!$D266)/3600</f>
        <v>0</v>
      </c>
      <c r="Z266" s="10">
        <f>'Input Data Shift A'!Y135*IF('Input Data Shift A'!Y$140&gt;0,'Input Data Shift A'!Y$140,'Shift A Calculation'!$D266)/3600</f>
        <v>0</v>
      </c>
      <c r="AA266" s="10">
        <f>'Input Data Shift A'!Z135*IF('Input Data Shift A'!Z$140&gt;0,'Input Data Shift A'!Z$140,'Shift A Calculation'!$D266)/3600</f>
        <v>0</v>
      </c>
      <c r="AB266" s="10">
        <f>'Input Data Shift A'!AA135*IF('Input Data Shift A'!AA$140&gt;0,'Input Data Shift A'!AA$140,'Shift A Calculation'!$D266)/3600</f>
        <v>0</v>
      </c>
      <c r="AC266" s="10">
        <f>'Input Data Shift A'!AB135*IF('Input Data Shift A'!AB$140&gt;0,'Input Data Shift A'!AB$140,'Shift A Calculation'!$D266)/3600</f>
        <v>0</v>
      </c>
      <c r="AD266" s="10">
        <f>'Input Data Shift A'!AC135*IF('Input Data Shift A'!AC$140&gt;0,'Input Data Shift A'!AC$140,'Shift A Calculation'!$D266)/3600</f>
        <v>0</v>
      </c>
      <c r="AE266" s="10">
        <f>'Input Data Shift A'!AD135*IF('Input Data Shift A'!AD$140&gt;0,'Input Data Shift A'!AD$140,'Shift A Calculation'!$D266)/3600</f>
        <v>0</v>
      </c>
      <c r="AF266" s="10">
        <f>'Input Data Shift A'!AE135*IF('Input Data Shift A'!AE$140&gt;0,'Input Data Shift A'!AE$140,'Shift A Calculation'!$D266)/3600</f>
        <v>0</v>
      </c>
      <c r="AG266" s="10">
        <f>'Input Data Shift A'!AF135*IF('Input Data Shift A'!AF$140&gt;0,'Input Data Shift A'!AF$140,'Shift A Calculation'!$D266)/3600</f>
        <v>0</v>
      </c>
      <c r="AH266" s="10">
        <f>'Input Data Shift A'!AG135*IF('Input Data Shift A'!AG$140&gt;0,'Input Data Shift A'!AG$140,'Shift A Calculation'!$D266)/3600</f>
        <v>0</v>
      </c>
      <c r="AI266" s="10">
        <f>'Input Data Shift A'!AH135*IF('Input Data Shift A'!AH$140&gt;0,'Input Data Shift A'!AH$140,'Shift A Calculation'!$D266)/3600</f>
        <v>0</v>
      </c>
      <c r="AJ266" s="10">
        <f t="shared" si="13"/>
        <v>0</v>
      </c>
    </row>
    <row r="267" spans="2:36">
      <c r="B267" s="8">
        <v>130</v>
      </c>
      <c r="C267" s="9">
        <f>+C132</f>
        <v>0</v>
      </c>
      <c r="D267" s="8">
        <f>+Kousu!F140</f>
        <v>0</v>
      </c>
      <c r="E267" s="10">
        <f>'Input Data Shift A'!D136*IF('Input Data Shift A'!D$140&gt;0,'Input Data Shift A'!D$140,'Shift A Calculation'!$D267)/3600</f>
        <v>0</v>
      </c>
      <c r="F267" s="10">
        <f>'Input Data Shift A'!E136*IF('Input Data Shift A'!E$140&gt;0,'Input Data Shift A'!E$140,'Shift A Calculation'!$D267)/3600</f>
        <v>0</v>
      </c>
      <c r="G267" s="10">
        <f>'Input Data Shift A'!F136*IF('Input Data Shift A'!F$140&gt;0,'Input Data Shift A'!F$140,'Shift A Calculation'!$D267)/3600</f>
        <v>0</v>
      </c>
      <c r="H267" s="10">
        <f>'Input Data Shift A'!G136*IF('Input Data Shift A'!G$140&gt;0,'Input Data Shift A'!G$140,'Shift A Calculation'!$D267)/3600</f>
        <v>0</v>
      </c>
      <c r="I267" s="10">
        <f>'Input Data Shift A'!H136*IF('Input Data Shift A'!H$140&gt;0,'Input Data Shift A'!H$140,'Shift A Calculation'!$D267)/3600</f>
        <v>0</v>
      </c>
      <c r="J267" s="10">
        <f>'Input Data Shift A'!I136*IF('Input Data Shift A'!I$140&gt;0,'Input Data Shift A'!I$140,'Shift A Calculation'!$D267)/3600</f>
        <v>0</v>
      </c>
      <c r="K267" s="10">
        <f>'Input Data Shift A'!J136*IF('Input Data Shift A'!J$140&gt;0,'Input Data Shift A'!J$140,'Shift A Calculation'!$D267)/3600</f>
        <v>0</v>
      </c>
      <c r="L267" s="10">
        <f>'Input Data Shift A'!K136*IF('Input Data Shift A'!K$140&gt;0,'Input Data Shift A'!K$140,'Shift A Calculation'!$D267)/3600</f>
        <v>0</v>
      </c>
      <c r="M267" s="10">
        <f>'Input Data Shift A'!L136*IF('Input Data Shift A'!L$140&gt;0,'Input Data Shift A'!L$140,'Shift A Calculation'!$D267)/3600</f>
        <v>0</v>
      </c>
      <c r="N267" s="10">
        <f>'Input Data Shift A'!M136*IF('Input Data Shift A'!M$140&gt;0,'Input Data Shift A'!M$140,'Shift A Calculation'!$D267)/3600</f>
        <v>0</v>
      </c>
      <c r="O267" s="10">
        <f>'Input Data Shift A'!N136*IF('Input Data Shift A'!N$140&gt;0,'Input Data Shift A'!N$140,'Shift A Calculation'!$D267)/3600</f>
        <v>0</v>
      </c>
      <c r="P267" s="10">
        <f>'Input Data Shift A'!O136*IF('Input Data Shift A'!O$140&gt;0,'Input Data Shift A'!O$140,'Shift A Calculation'!$D267)/3600</f>
        <v>0</v>
      </c>
      <c r="Q267" s="10">
        <f>'Input Data Shift A'!P136*IF('Input Data Shift A'!P$140&gt;0,'Input Data Shift A'!P$140,'Shift A Calculation'!$D267)/3600</f>
        <v>0</v>
      </c>
      <c r="R267" s="10">
        <f>'Input Data Shift A'!Q136*IF('Input Data Shift A'!Q$140&gt;0,'Input Data Shift A'!Q$140,'Shift A Calculation'!$D267)/3600</f>
        <v>0</v>
      </c>
      <c r="S267" s="10">
        <f>'Input Data Shift A'!R136*IF('Input Data Shift A'!R$140&gt;0,'Input Data Shift A'!R$140,'Shift A Calculation'!$D267)/3600</f>
        <v>0</v>
      </c>
      <c r="T267" s="10">
        <f>'Input Data Shift A'!S136*IF('Input Data Shift A'!S$140&gt;0,'Input Data Shift A'!S$140,'Shift A Calculation'!$D267)/3600</f>
        <v>0</v>
      </c>
      <c r="U267" s="10">
        <f>'Input Data Shift A'!T136*IF('Input Data Shift A'!T$140&gt;0,'Input Data Shift A'!T$140,'Shift A Calculation'!$D267)/3600</f>
        <v>0</v>
      </c>
      <c r="V267" s="10">
        <f>'Input Data Shift A'!U136*IF('Input Data Shift A'!U$140&gt;0,'Input Data Shift A'!U$140,'Shift A Calculation'!$D267)/3600</f>
        <v>0</v>
      </c>
      <c r="W267" s="10">
        <f>'Input Data Shift A'!V136*IF('Input Data Shift A'!V$140&gt;0,'Input Data Shift A'!V$140,'Shift A Calculation'!$D267)/3600</f>
        <v>0</v>
      </c>
      <c r="X267" s="10">
        <f>'Input Data Shift A'!W136*IF('Input Data Shift A'!W$140&gt;0,'Input Data Shift A'!W$140,'Shift A Calculation'!$D267)/3600</f>
        <v>0</v>
      </c>
      <c r="Y267" s="10">
        <f>'Input Data Shift A'!X136*IF('Input Data Shift A'!X$140&gt;0,'Input Data Shift A'!X$140,'Shift A Calculation'!$D267)/3600</f>
        <v>0</v>
      </c>
      <c r="Z267" s="10">
        <f>'Input Data Shift A'!Y136*IF('Input Data Shift A'!Y$140&gt;0,'Input Data Shift A'!Y$140,'Shift A Calculation'!$D267)/3600</f>
        <v>0</v>
      </c>
      <c r="AA267" s="10">
        <f>'Input Data Shift A'!Z136*IF('Input Data Shift A'!Z$140&gt;0,'Input Data Shift A'!Z$140,'Shift A Calculation'!$D267)/3600</f>
        <v>0</v>
      </c>
      <c r="AB267" s="10">
        <f>'Input Data Shift A'!AA136*IF('Input Data Shift A'!AA$140&gt;0,'Input Data Shift A'!AA$140,'Shift A Calculation'!$D267)/3600</f>
        <v>0</v>
      </c>
      <c r="AC267" s="10">
        <f>'Input Data Shift A'!AB136*IF('Input Data Shift A'!AB$140&gt;0,'Input Data Shift A'!AB$140,'Shift A Calculation'!$D267)/3600</f>
        <v>0</v>
      </c>
      <c r="AD267" s="10">
        <f>'Input Data Shift A'!AC136*IF('Input Data Shift A'!AC$140&gt;0,'Input Data Shift A'!AC$140,'Shift A Calculation'!$D267)/3600</f>
        <v>0</v>
      </c>
      <c r="AE267" s="10">
        <f>'Input Data Shift A'!AD136*IF('Input Data Shift A'!AD$140&gt;0,'Input Data Shift A'!AD$140,'Shift A Calculation'!$D267)/3600</f>
        <v>0</v>
      </c>
      <c r="AF267" s="10">
        <f>'Input Data Shift A'!AE136*IF('Input Data Shift A'!AE$140&gt;0,'Input Data Shift A'!AE$140,'Shift A Calculation'!$D267)/3600</f>
        <v>0</v>
      </c>
      <c r="AG267" s="10">
        <f>'Input Data Shift A'!AF136*IF('Input Data Shift A'!AF$140&gt;0,'Input Data Shift A'!AF$140,'Shift A Calculation'!$D267)/3600</f>
        <v>0</v>
      </c>
      <c r="AH267" s="10">
        <f>'Input Data Shift A'!AG136*IF('Input Data Shift A'!AG$140&gt;0,'Input Data Shift A'!AG$140,'Shift A Calculation'!$D267)/3600</f>
        <v>0</v>
      </c>
      <c r="AI267" s="10">
        <f>'Input Data Shift A'!AH136*IF('Input Data Shift A'!AH$140&gt;0,'Input Data Shift A'!AH$140,'Shift A Calculation'!$D267)/3600</f>
        <v>0</v>
      </c>
      <c r="AJ267" s="10">
        <f t="shared" si="13"/>
        <v>0</v>
      </c>
    </row>
    <row r="268" spans="2:36">
      <c r="B268" s="599" t="s">
        <v>3589</v>
      </c>
      <c r="C268" s="599"/>
      <c r="D268" s="599"/>
      <c r="E268" s="13">
        <f t="shared" ref="E268:AJ268" si="14">+SUM(E138:E267)</f>
        <v>7.009500000000001</v>
      </c>
      <c r="F268" s="13">
        <f t="shared" si="14"/>
        <v>0</v>
      </c>
      <c r="G268" s="13">
        <f t="shared" si="14"/>
        <v>8.7727500000000003</v>
      </c>
      <c r="H268" s="13">
        <f t="shared" si="14"/>
        <v>8.62425</v>
      </c>
      <c r="I268" s="13">
        <f t="shared" si="14"/>
        <v>8.5725000000000016</v>
      </c>
      <c r="J268" s="13">
        <f t="shared" si="14"/>
        <v>8.7000000000000011</v>
      </c>
      <c r="K268" s="13">
        <f t="shared" si="14"/>
        <v>7.5990000000000011</v>
      </c>
      <c r="L268" s="13">
        <f t="shared" si="14"/>
        <v>0</v>
      </c>
      <c r="M268" s="13">
        <f t="shared" si="14"/>
        <v>0</v>
      </c>
      <c r="N268" s="13">
        <f t="shared" si="14"/>
        <v>8.7307500000000005</v>
      </c>
      <c r="O268" s="13">
        <f t="shared" si="14"/>
        <v>7.7677500000000013</v>
      </c>
      <c r="P268" s="13">
        <f t="shared" si="14"/>
        <v>8.4307500000000015</v>
      </c>
      <c r="Q268" s="13">
        <f t="shared" si="14"/>
        <v>6.7440000000000015</v>
      </c>
      <c r="R268" s="13">
        <f t="shared" si="14"/>
        <v>2.802</v>
      </c>
      <c r="S268" s="13">
        <f t="shared" si="14"/>
        <v>0</v>
      </c>
      <c r="T268" s="13">
        <f t="shared" si="14"/>
        <v>7.3897500000000003</v>
      </c>
      <c r="U268" s="13">
        <f t="shared" si="14"/>
        <v>6.8715000000000011</v>
      </c>
      <c r="V268" s="13">
        <f t="shared" si="14"/>
        <v>8.7427500000000009</v>
      </c>
      <c r="W268" s="13">
        <f t="shared" si="14"/>
        <v>0</v>
      </c>
      <c r="X268" s="13">
        <f t="shared" si="14"/>
        <v>0</v>
      </c>
      <c r="Y268" s="13">
        <f t="shared" si="14"/>
        <v>0</v>
      </c>
      <c r="Z268" s="13">
        <f t="shared" si="14"/>
        <v>0</v>
      </c>
      <c r="AA268" s="13">
        <f t="shared" si="14"/>
        <v>0</v>
      </c>
      <c r="AB268" s="13">
        <f t="shared" si="14"/>
        <v>0</v>
      </c>
      <c r="AC268" s="13">
        <f t="shared" si="14"/>
        <v>0</v>
      </c>
      <c r="AD268" s="13">
        <f t="shared" si="14"/>
        <v>0</v>
      </c>
      <c r="AE268" s="13">
        <f t="shared" si="14"/>
        <v>0</v>
      </c>
      <c r="AF268" s="13">
        <f t="shared" si="14"/>
        <v>0</v>
      </c>
      <c r="AG268" s="13">
        <f t="shared" si="14"/>
        <v>0</v>
      </c>
      <c r="AH268" s="13">
        <f t="shared" si="14"/>
        <v>0</v>
      </c>
      <c r="AI268" s="13">
        <f t="shared" si="14"/>
        <v>0</v>
      </c>
      <c r="AJ268" s="13">
        <f t="shared" si="14"/>
        <v>106.75725000000001</v>
      </c>
    </row>
    <row r="269" spans="2:36">
      <c r="B269" s="599" t="s">
        <v>3590</v>
      </c>
      <c r="C269" s="599"/>
      <c r="D269" s="599"/>
      <c r="E269" s="13">
        <f>+E268</f>
        <v>7.009500000000001</v>
      </c>
      <c r="F269" s="13">
        <f t="shared" ref="F269:AI269" si="15">+F268+E269</f>
        <v>7.009500000000001</v>
      </c>
      <c r="G269" s="13">
        <f t="shared" si="15"/>
        <v>15.782250000000001</v>
      </c>
      <c r="H269" s="13">
        <f t="shared" si="15"/>
        <v>24.406500000000001</v>
      </c>
      <c r="I269" s="13">
        <f t="shared" si="15"/>
        <v>32.978999999999999</v>
      </c>
      <c r="J269" s="13">
        <f t="shared" si="15"/>
        <v>41.679000000000002</v>
      </c>
      <c r="K269" s="13">
        <f t="shared" si="15"/>
        <v>49.278000000000006</v>
      </c>
      <c r="L269" s="13">
        <f t="shared" si="15"/>
        <v>49.278000000000006</v>
      </c>
      <c r="M269" s="13">
        <f t="shared" si="15"/>
        <v>49.278000000000006</v>
      </c>
      <c r="N269" s="13">
        <f t="shared" si="15"/>
        <v>58.008750000000006</v>
      </c>
      <c r="O269" s="13">
        <f t="shared" si="15"/>
        <v>65.776500000000013</v>
      </c>
      <c r="P269" s="13">
        <f t="shared" si="15"/>
        <v>74.207250000000016</v>
      </c>
      <c r="Q269" s="13">
        <f t="shared" si="15"/>
        <v>80.951250000000016</v>
      </c>
      <c r="R269" s="13">
        <f t="shared" si="15"/>
        <v>83.753250000000023</v>
      </c>
      <c r="S269" s="13">
        <f t="shared" si="15"/>
        <v>83.753250000000023</v>
      </c>
      <c r="T269" s="13">
        <f t="shared" si="15"/>
        <v>91.143000000000029</v>
      </c>
      <c r="U269" s="13">
        <f t="shared" si="15"/>
        <v>98.014500000000027</v>
      </c>
      <c r="V269" s="13">
        <f t="shared" si="15"/>
        <v>106.75725000000003</v>
      </c>
      <c r="W269" s="13">
        <f t="shared" si="15"/>
        <v>106.75725000000003</v>
      </c>
      <c r="X269" s="13">
        <f t="shared" si="15"/>
        <v>106.75725000000003</v>
      </c>
      <c r="Y269" s="13">
        <f t="shared" si="15"/>
        <v>106.75725000000003</v>
      </c>
      <c r="Z269" s="13">
        <f t="shared" si="15"/>
        <v>106.75725000000003</v>
      </c>
      <c r="AA269" s="13">
        <f t="shared" si="15"/>
        <v>106.75725000000003</v>
      </c>
      <c r="AB269" s="13">
        <f t="shared" si="15"/>
        <v>106.75725000000003</v>
      </c>
      <c r="AC269" s="13">
        <f t="shared" si="15"/>
        <v>106.75725000000003</v>
      </c>
      <c r="AD269" s="13">
        <f t="shared" si="15"/>
        <v>106.75725000000003</v>
      </c>
      <c r="AE269" s="13">
        <f t="shared" si="15"/>
        <v>106.75725000000003</v>
      </c>
      <c r="AF269" s="13">
        <f t="shared" si="15"/>
        <v>106.75725000000003</v>
      </c>
      <c r="AG269" s="13">
        <f t="shared" si="15"/>
        <v>106.75725000000003</v>
      </c>
      <c r="AH269" s="13">
        <f t="shared" si="15"/>
        <v>106.75725000000003</v>
      </c>
      <c r="AI269" s="13">
        <f t="shared" si="15"/>
        <v>106.75725000000003</v>
      </c>
      <c r="AJ269" s="13">
        <f>+AI269</f>
        <v>106.75725000000003</v>
      </c>
    </row>
  </sheetData>
  <sheetProtection algorithmName="SHA-512" hashValue="/y+3Fh7ddXHfbPEhwQhJu7bgu5hvZj/VO2tiCHzxc2+aumbdz/Yid0yIp93Vwg9axLhBsaf2KUPJaC4vzNwYNg==" saltValue="u74+uQjnJX7yzpD7Goy6Pw==" spinCount="100000" sheet="1" objects="1" scenarios="1"/>
  <mergeCells count="4">
    <mergeCell ref="B133:D133"/>
    <mergeCell ref="B134:D134"/>
    <mergeCell ref="B268:D268"/>
    <mergeCell ref="B269:D269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AJ269"/>
  <sheetViews>
    <sheetView topLeftCell="A119" zoomScale="55" zoomScaleNormal="55" workbookViewId="0">
      <selection activeCell="E138" sqref="E138:AI267"/>
    </sheetView>
  </sheetViews>
  <sheetFormatPr defaultColWidth="11.625" defaultRowHeight="13.5"/>
  <cols>
    <col min="1" max="1" width="6.5" customWidth="1"/>
    <col min="2" max="2" width="5" customWidth="1"/>
    <col min="3" max="3" width="21.375" customWidth="1"/>
    <col min="4" max="4" width="7.875" customWidth="1"/>
    <col min="5" max="35" width="6.625" customWidth="1"/>
    <col min="36" max="64" width="8.625" customWidth="1"/>
  </cols>
  <sheetData>
    <row r="1" spans="2:36">
      <c r="C1" s="1" t="s">
        <v>3583</v>
      </c>
    </row>
    <row r="2" spans="2:36">
      <c r="B2" s="2"/>
      <c r="C2" s="2"/>
      <c r="D2" s="2" t="s">
        <v>3584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X2" s="3">
        <v>20</v>
      </c>
      <c r="Y2" s="3">
        <v>21</v>
      </c>
      <c r="Z2" s="3">
        <v>22</v>
      </c>
      <c r="AA2" s="3">
        <v>23</v>
      </c>
      <c r="AB2" s="3">
        <v>24</v>
      </c>
      <c r="AC2" s="3">
        <v>25</v>
      </c>
      <c r="AD2" s="3">
        <v>26</v>
      </c>
      <c r="AE2" s="3">
        <v>27</v>
      </c>
      <c r="AF2" s="3">
        <v>28</v>
      </c>
      <c r="AG2" s="3">
        <v>29</v>
      </c>
      <c r="AH2" s="3">
        <v>30</v>
      </c>
      <c r="AI2" s="3">
        <v>31</v>
      </c>
      <c r="AJ2" s="3" t="s">
        <v>6</v>
      </c>
    </row>
    <row r="3" spans="2:36">
      <c r="B3" s="4">
        <v>1</v>
      </c>
      <c r="C3" s="5" t="str">
        <f>+Kousu!B11</f>
        <v>AE062040-35506G</v>
      </c>
      <c r="D3" s="6">
        <f>+Kousu!S11</f>
        <v>15.340909090909092</v>
      </c>
      <c r="E3" s="7">
        <f>IFERROR('Input Data Shift B'!D7*'Shift B Calculation'!$D3/3600,0)</f>
        <v>0</v>
      </c>
      <c r="F3" s="7">
        <f>IFERROR('Input Data Shift B'!E7*'Shift B Calculation'!$D3/3600,0)</f>
        <v>0</v>
      </c>
      <c r="G3" s="7">
        <f>IFERROR('Input Data Shift B'!F7*'Shift B Calculation'!$D3/3600,0)</f>
        <v>0</v>
      </c>
      <c r="H3" s="7">
        <f>IFERROR('Input Data Shift B'!G7*'Shift B Calculation'!$D3/3600,0)</f>
        <v>0</v>
      </c>
      <c r="I3" s="7">
        <f>IFERROR('Input Data Shift B'!H7*'Shift B Calculation'!$D3/3600,0)</f>
        <v>0</v>
      </c>
      <c r="J3" s="7">
        <f>IFERROR('Input Data Shift B'!I7*'Shift B Calculation'!$D3/3600,0)</f>
        <v>0</v>
      </c>
      <c r="K3" s="7">
        <f>IFERROR('Input Data Shift B'!J7*'Shift B Calculation'!$D3/3600,0)</f>
        <v>0</v>
      </c>
      <c r="L3" s="7">
        <f>IFERROR('Input Data Shift B'!K7*'Shift B Calculation'!$D3/3600,0)</f>
        <v>0</v>
      </c>
      <c r="M3" s="7">
        <f>IFERROR('Input Data Shift B'!L7*'Shift B Calculation'!$D3/3600,0)</f>
        <v>0</v>
      </c>
      <c r="N3" s="7">
        <f>IFERROR('Input Data Shift B'!M7*'Shift B Calculation'!$D3/3600,0)</f>
        <v>0</v>
      </c>
      <c r="O3" s="7">
        <f>IFERROR('Input Data Shift B'!N7*'Shift B Calculation'!$D3/3600,0)</f>
        <v>0</v>
      </c>
      <c r="P3" s="7">
        <f>IFERROR('Input Data Shift B'!O7*'Shift B Calculation'!$D3/3600,0)</f>
        <v>0</v>
      </c>
      <c r="Q3" s="7">
        <f>IFERROR('Input Data Shift B'!P7*'Shift B Calculation'!$D3/3600,0)</f>
        <v>0</v>
      </c>
      <c r="R3" s="7">
        <f>IFERROR('Input Data Shift B'!Q7*'Shift B Calculation'!$D3/3600,0)</f>
        <v>0</v>
      </c>
      <c r="S3" s="7">
        <f>IFERROR('Input Data Shift B'!R7*'Shift B Calculation'!$D3/3600,0)</f>
        <v>0</v>
      </c>
      <c r="T3" s="7">
        <f>IFERROR('Input Data Shift B'!S7*'Shift B Calculation'!$D3/3600,0)</f>
        <v>0</v>
      </c>
      <c r="U3" s="7">
        <f>IFERROR('Input Data Shift B'!T7*'Shift B Calculation'!$D3/3600,0)</f>
        <v>0</v>
      </c>
      <c r="V3" s="7">
        <f>IFERROR('Input Data Shift B'!U7*'Shift B Calculation'!$D3/3600,0)</f>
        <v>0</v>
      </c>
      <c r="W3" s="7">
        <f>IFERROR('Input Data Shift B'!V7*'Shift B Calculation'!$D3/3600,0)</f>
        <v>0</v>
      </c>
      <c r="X3" s="7">
        <f>IFERROR('Input Data Shift B'!W7*'Shift B Calculation'!$D3/3600,0)</f>
        <v>0</v>
      </c>
      <c r="Y3" s="7">
        <f>IFERROR('Input Data Shift B'!X7*'Shift B Calculation'!$D3/3600,0)</f>
        <v>0</v>
      </c>
      <c r="Z3" s="7">
        <f>IFERROR('Input Data Shift B'!Y7*'Shift B Calculation'!$D3/3600,0)</f>
        <v>0</v>
      </c>
      <c r="AA3" s="7">
        <f>IFERROR('Input Data Shift B'!Z7*'Shift B Calculation'!$D3/3600,0)</f>
        <v>0</v>
      </c>
      <c r="AB3" s="7">
        <f>IFERROR('Input Data Shift B'!AA7*'Shift B Calculation'!$D3/3600,0)</f>
        <v>0</v>
      </c>
      <c r="AC3" s="7">
        <f>IFERROR('Input Data Shift B'!AB7*'Shift B Calculation'!$D3/3600,0)</f>
        <v>0</v>
      </c>
      <c r="AD3" s="7">
        <f>IFERROR('Input Data Shift B'!AC7*'Shift B Calculation'!$D3/3600,0)</f>
        <v>0</v>
      </c>
      <c r="AE3" s="7">
        <f>IFERROR('Input Data Shift B'!AD7*'Shift B Calculation'!$D3/3600,0)</f>
        <v>0</v>
      </c>
      <c r="AF3" s="7">
        <f>IFERROR('Input Data Shift B'!AE7*'Shift B Calculation'!$D3/3600,0)</f>
        <v>0</v>
      </c>
      <c r="AG3" s="7">
        <f>IFERROR('Input Data Shift B'!AF7*'Shift B Calculation'!$D3/3600,0)</f>
        <v>0</v>
      </c>
      <c r="AH3" s="7">
        <f>IFERROR('Input Data Shift B'!AG7*'Shift B Calculation'!$D3/3600,0)</f>
        <v>0</v>
      </c>
      <c r="AI3" s="7">
        <f>IFERROR('Input Data Shift B'!AH7*'Shift B Calculation'!$D3/3600,0)</f>
        <v>0</v>
      </c>
      <c r="AJ3" s="7">
        <f t="shared" ref="AJ3:AJ11" si="0">+SUM(E3:AI3)</f>
        <v>0</v>
      </c>
    </row>
    <row r="4" spans="2:36">
      <c r="B4" s="8">
        <v>2</v>
      </c>
      <c r="C4" s="9" t="str">
        <f>+Kousu!B12</f>
        <v>AE062040-35508R</v>
      </c>
      <c r="D4" s="10">
        <f>+Kousu!S12</f>
        <v>15.340909090909092</v>
      </c>
      <c r="E4" s="11">
        <f>IFERROR('Input Data Shift B'!D8*'Shift B Calculation'!$D4/3600,0)</f>
        <v>0</v>
      </c>
      <c r="F4" s="11">
        <f>IFERROR('Input Data Shift B'!E8*'Shift B Calculation'!$D4/3600,0)</f>
        <v>0</v>
      </c>
      <c r="G4" s="11">
        <f>IFERROR('Input Data Shift B'!F8*'Shift B Calculation'!$D4/3600,0)</f>
        <v>0</v>
      </c>
      <c r="H4" s="11">
        <f>IFERROR('Input Data Shift B'!G8*'Shift B Calculation'!$D4/3600,0)</f>
        <v>0</v>
      </c>
      <c r="I4" s="11">
        <f>IFERROR('Input Data Shift B'!H8*'Shift B Calculation'!$D4/3600,0)</f>
        <v>0</v>
      </c>
      <c r="J4" s="11">
        <f>IFERROR('Input Data Shift B'!I8*'Shift B Calculation'!$D4/3600,0)</f>
        <v>0</v>
      </c>
      <c r="K4" s="11">
        <f>IFERROR('Input Data Shift B'!J8*'Shift B Calculation'!$D4/3600,0)</f>
        <v>0</v>
      </c>
      <c r="L4" s="11">
        <f>IFERROR('Input Data Shift B'!K8*'Shift B Calculation'!$D4/3600,0)</f>
        <v>0</v>
      </c>
      <c r="M4" s="11">
        <f>IFERROR('Input Data Shift B'!L8*'Shift B Calculation'!$D4/3600,0)</f>
        <v>0</v>
      </c>
      <c r="N4" s="11">
        <f>IFERROR('Input Data Shift B'!M8*'Shift B Calculation'!$D4/3600,0)</f>
        <v>0</v>
      </c>
      <c r="O4" s="11">
        <f>IFERROR('Input Data Shift B'!N8*'Shift B Calculation'!$D4/3600,0)</f>
        <v>0</v>
      </c>
      <c r="P4" s="11">
        <f>IFERROR('Input Data Shift B'!O8*'Shift B Calculation'!$D4/3600,0)</f>
        <v>0</v>
      </c>
      <c r="Q4" s="11">
        <f>IFERROR('Input Data Shift B'!P8*'Shift B Calculation'!$D4/3600,0)</f>
        <v>0</v>
      </c>
      <c r="R4" s="11">
        <f>IFERROR('Input Data Shift B'!Q8*'Shift B Calculation'!$D4/3600,0)</f>
        <v>0</v>
      </c>
      <c r="S4" s="11">
        <f>IFERROR('Input Data Shift B'!R8*'Shift B Calculation'!$D4/3600,0)</f>
        <v>0</v>
      </c>
      <c r="T4" s="11">
        <f>IFERROR('Input Data Shift B'!S8*'Shift B Calculation'!$D4/3600,0)</f>
        <v>0</v>
      </c>
      <c r="U4" s="11">
        <f>IFERROR('Input Data Shift B'!T8*'Shift B Calculation'!$D4/3600,0)</f>
        <v>0</v>
      </c>
      <c r="V4" s="11">
        <f>IFERROR('Input Data Shift B'!U8*'Shift B Calculation'!$D4/3600,0)</f>
        <v>0</v>
      </c>
      <c r="W4" s="11">
        <f>IFERROR('Input Data Shift B'!V8*'Shift B Calculation'!$D4/3600,0)</f>
        <v>0</v>
      </c>
      <c r="X4" s="11">
        <f>IFERROR('Input Data Shift B'!W8*'Shift B Calculation'!$D4/3600,0)</f>
        <v>0</v>
      </c>
      <c r="Y4" s="11">
        <f>IFERROR('Input Data Shift B'!X8*'Shift B Calculation'!$D4/3600,0)</f>
        <v>0</v>
      </c>
      <c r="Z4" s="11">
        <f>IFERROR('Input Data Shift B'!Y8*'Shift B Calculation'!$D4/3600,0)</f>
        <v>0</v>
      </c>
      <c r="AA4" s="11">
        <f>IFERROR('Input Data Shift B'!Z8*'Shift B Calculation'!$D4/3600,0)</f>
        <v>0</v>
      </c>
      <c r="AB4" s="11">
        <f>IFERROR('Input Data Shift B'!AA8*'Shift B Calculation'!$D4/3600,0)</f>
        <v>0</v>
      </c>
      <c r="AC4" s="11">
        <f>IFERROR('Input Data Shift B'!AB8*'Shift B Calculation'!$D4/3600,0)</f>
        <v>0</v>
      </c>
      <c r="AD4" s="11">
        <f>IFERROR('Input Data Shift B'!AC8*'Shift B Calculation'!$D4/3600,0)</f>
        <v>0</v>
      </c>
      <c r="AE4" s="11">
        <f>IFERROR('Input Data Shift B'!AD8*'Shift B Calculation'!$D4/3600,0)</f>
        <v>0</v>
      </c>
      <c r="AF4" s="11">
        <f>IFERROR('Input Data Shift B'!AE8*'Shift B Calculation'!$D4/3600,0)</f>
        <v>0</v>
      </c>
      <c r="AG4" s="11">
        <f>IFERROR('Input Data Shift B'!AF8*'Shift B Calculation'!$D4/3600,0)</f>
        <v>0</v>
      </c>
      <c r="AH4" s="11">
        <f>IFERROR('Input Data Shift B'!AG8*'Shift B Calculation'!$D4/3600,0)</f>
        <v>0</v>
      </c>
      <c r="AI4" s="11">
        <f>IFERROR('Input Data Shift B'!AH8*'Shift B Calculation'!$D4/3600,0)</f>
        <v>0</v>
      </c>
      <c r="AJ4" s="11">
        <f t="shared" si="0"/>
        <v>0</v>
      </c>
    </row>
    <row r="5" spans="2:36">
      <c r="B5" s="8">
        <v>3</v>
      </c>
      <c r="C5" s="9" t="str">
        <f>+Kousu!B13</f>
        <v>AE062040-35706G</v>
      </c>
      <c r="D5" s="10">
        <f>+Kousu!S13</f>
        <v>15.340909090909092</v>
      </c>
      <c r="E5" s="11">
        <f>IFERROR('Input Data Shift B'!D9*'Shift B Calculation'!$D5/3600,0)</f>
        <v>0</v>
      </c>
      <c r="F5" s="11">
        <f>IFERROR('Input Data Shift B'!E9*'Shift B Calculation'!$D5/3600,0)</f>
        <v>0</v>
      </c>
      <c r="G5" s="11">
        <f>IFERROR('Input Data Shift B'!F9*'Shift B Calculation'!$D5/3600,0)</f>
        <v>0</v>
      </c>
      <c r="H5" s="11">
        <f>IFERROR('Input Data Shift B'!G9*'Shift B Calculation'!$D5/3600,0)</f>
        <v>0</v>
      </c>
      <c r="I5" s="11">
        <f>IFERROR('Input Data Shift B'!H9*'Shift B Calculation'!$D5/3600,0)</f>
        <v>0</v>
      </c>
      <c r="J5" s="11">
        <f>IFERROR('Input Data Shift B'!I9*'Shift B Calculation'!$D5/3600,0)</f>
        <v>0</v>
      </c>
      <c r="K5" s="11">
        <f>IFERROR('Input Data Shift B'!J9*'Shift B Calculation'!$D5/3600,0)</f>
        <v>0</v>
      </c>
      <c r="L5" s="11">
        <f>IFERROR('Input Data Shift B'!K9*'Shift B Calculation'!$D5/3600,0)</f>
        <v>0</v>
      </c>
      <c r="M5" s="11">
        <f>IFERROR('Input Data Shift B'!L9*'Shift B Calculation'!$D5/3600,0)</f>
        <v>0</v>
      </c>
      <c r="N5" s="11">
        <f>IFERROR('Input Data Shift B'!M9*'Shift B Calculation'!$D5/3600,0)</f>
        <v>0</v>
      </c>
      <c r="O5" s="11">
        <f>IFERROR('Input Data Shift B'!N9*'Shift B Calculation'!$D5/3600,0)</f>
        <v>0</v>
      </c>
      <c r="P5" s="11">
        <f>IFERROR('Input Data Shift B'!O9*'Shift B Calculation'!$D5/3600,0)</f>
        <v>0</v>
      </c>
      <c r="Q5" s="11">
        <f>IFERROR('Input Data Shift B'!P9*'Shift B Calculation'!$D5/3600,0)</f>
        <v>0</v>
      </c>
      <c r="R5" s="11">
        <f>IFERROR('Input Data Shift B'!Q9*'Shift B Calculation'!$D5/3600,0)</f>
        <v>0</v>
      </c>
      <c r="S5" s="11">
        <f>IFERROR('Input Data Shift B'!R9*'Shift B Calculation'!$D5/3600,0)</f>
        <v>0</v>
      </c>
      <c r="T5" s="11">
        <f>IFERROR('Input Data Shift B'!S9*'Shift B Calculation'!$D5/3600,0)</f>
        <v>0</v>
      </c>
      <c r="U5" s="11">
        <f>IFERROR('Input Data Shift B'!T9*'Shift B Calculation'!$D5/3600,0)</f>
        <v>0</v>
      </c>
      <c r="V5" s="11">
        <f>IFERROR('Input Data Shift B'!U9*'Shift B Calculation'!$D5/3600,0)</f>
        <v>0</v>
      </c>
      <c r="W5" s="11">
        <f>IFERROR('Input Data Shift B'!V9*'Shift B Calculation'!$D5/3600,0)</f>
        <v>0</v>
      </c>
      <c r="X5" s="11">
        <f>IFERROR('Input Data Shift B'!W9*'Shift B Calculation'!$D5/3600,0)</f>
        <v>0</v>
      </c>
      <c r="Y5" s="11">
        <f>IFERROR('Input Data Shift B'!X9*'Shift B Calculation'!$D5/3600,0)</f>
        <v>0</v>
      </c>
      <c r="Z5" s="11">
        <f>IFERROR('Input Data Shift B'!Y9*'Shift B Calculation'!$D5/3600,0)</f>
        <v>0</v>
      </c>
      <c r="AA5" s="11">
        <f>IFERROR('Input Data Shift B'!Z9*'Shift B Calculation'!$D5/3600,0)</f>
        <v>0</v>
      </c>
      <c r="AB5" s="11">
        <f>IFERROR('Input Data Shift B'!AA9*'Shift B Calculation'!$D5/3600,0)</f>
        <v>0</v>
      </c>
      <c r="AC5" s="11">
        <f>IFERROR('Input Data Shift B'!AB9*'Shift B Calculation'!$D5/3600,0)</f>
        <v>0</v>
      </c>
      <c r="AD5" s="11">
        <f>IFERROR('Input Data Shift B'!AC9*'Shift B Calculation'!$D5/3600,0)</f>
        <v>0</v>
      </c>
      <c r="AE5" s="11">
        <f>IFERROR('Input Data Shift B'!AD9*'Shift B Calculation'!$D5/3600,0)</f>
        <v>0</v>
      </c>
      <c r="AF5" s="11">
        <f>IFERROR('Input Data Shift B'!AE9*'Shift B Calculation'!$D5/3600,0)</f>
        <v>0</v>
      </c>
      <c r="AG5" s="11">
        <f>IFERROR('Input Data Shift B'!AF9*'Shift B Calculation'!$D5/3600,0)</f>
        <v>0</v>
      </c>
      <c r="AH5" s="11">
        <f>IFERROR('Input Data Shift B'!AG9*'Shift B Calculation'!$D5/3600,0)</f>
        <v>0</v>
      </c>
      <c r="AI5" s="11">
        <f>IFERROR('Input Data Shift B'!AH9*'Shift B Calculation'!$D5/3600,0)</f>
        <v>0</v>
      </c>
      <c r="AJ5" s="11">
        <f t="shared" si="0"/>
        <v>0</v>
      </c>
    </row>
    <row r="6" spans="2:36">
      <c r="B6" s="8">
        <v>4</v>
      </c>
      <c r="C6" s="9" t="str">
        <f>+Kousu!B14</f>
        <v>AE062040-35708R</v>
      </c>
      <c r="D6" s="10">
        <f>+Kousu!S14</f>
        <v>15.340909090909092</v>
      </c>
      <c r="E6" s="11">
        <f>IFERROR('Input Data Shift B'!D10*'Shift B Calculation'!$D6/3600,0)</f>
        <v>0</v>
      </c>
      <c r="F6" s="11">
        <f>IFERROR('Input Data Shift B'!E10*'Shift B Calculation'!$D6/3600,0)</f>
        <v>0</v>
      </c>
      <c r="G6" s="11">
        <f>IFERROR('Input Data Shift B'!F10*'Shift B Calculation'!$D6/3600,0)</f>
        <v>0</v>
      </c>
      <c r="H6" s="11">
        <f>IFERROR('Input Data Shift B'!G10*'Shift B Calculation'!$D6/3600,0)</f>
        <v>0</v>
      </c>
      <c r="I6" s="11">
        <f>IFERROR('Input Data Shift B'!H10*'Shift B Calculation'!$D6/3600,0)</f>
        <v>0</v>
      </c>
      <c r="J6" s="11">
        <f>IFERROR('Input Data Shift B'!I10*'Shift B Calculation'!$D6/3600,0)</f>
        <v>0</v>
      </c>
      <c r="K6" s="11">
        <f>IFERROR('Input Data Shift B'!J10*'Shift B Calculation'!$D6/3600,0)</f>
        <v>0</v>
      </c>
      <c r="L6" s="11">
        <f>IFERROR('Input Data Shift B'!K10*'Shift B Calculation'!$D6/3600,0)</f>
        <v>0</v>
      </c>
      <c r="M6" s="11">
        <f>IFERROR('Input Data Shift B'!L10*'Shift B Calculation'!$D6/3600,0)</f>
        <v>0</v>
      </c>
      <c r="N6" s="11">
        <f>IFERROR('Input Data Shift B'!M10*'Shift B Calculation'!$D6/3600,0)</f>
        <v>0</v>
      </c>
      <c r="O6" s="11">
        <f>IFERROR('Input Data Shift B'!N10*'Shift B Calculation'!$D6/3600,0)</f>
        <v>0</v>
      </c>
      <c r="P6" s="11">
        <f>IFERROR('Input Data Shift B'!O10*'Shift B Calculation'!$D6/3600,0)</f>
        <v>0</v>
      </c>
      <c r="Q6" s="11">
        <f>IFERROR('Input Data Shift B'!P10*'Shift B Calculation'!$D6/3600,0)</f>
        <v>0</v>
      </c>
      <c r="R6" s="11">
        <f>IFERROR('Input Data Shift B'!Q10*'Shift B Calculation'!$D6/3600,0)</f>
        <v>0</v>
      </c>
      <c r="S6" s="11">
        <f>IFERROR('Input Data Shift B'!R10*'Shift B Calculation'!$D6/3600,0)</f>
        <v>0</v>
      </c>
      <c r="T6" s="11">
        <f>IFERROR('Input Data Shift B'!S10*'Shift B Calculation'!$D6/3600,0)</f>
        <v>0</v>
      </c>
      <c r="U6" s="11">
        <f>IFERROR('Input Data Shift B'!T10*'Shift B Calculation'!$D6/3600,0)</f>
        <v>0</v>
      </c>
      <c r="V6" s="11">
        <f>IFERROR('Input Data Shift B'!U10*'Shift B Calculation'!$D6/3600,0)</f>
        <v>0</v>
      </c>
      <c r="W6" s="11">
        <f>IFERROR('Input Data Shift B'!V10*'Shift B Calculation'!$D6/3600,0)</f>
        <v>0</v>
      </c>
      <c r="X6" s="11">
        <f>IFERROR('Input Data Shift B'!W10*'Shift B Calculation'!$D6/3600,0)</f>
        <v>0</v>
      </c>
      <c r="Y6" s="11">
        <f>IFERROR('Input Data Shift B'!X10*'Shift B Calculation'!$D6/3600,0)</f>
        <v>0</v>
      </c>
      <c r="Z6" s="11">
        <f>IFERROR('Input Data Shift B'!Y10*'Shift B Calculation'!$D6/3600,0)</f>
        <v>0</v>
      </c>
      <c r="AA6" s="11">
        <f>IFERROR('Input Data Shift B'!Z10*'Shift B Calculation'!$D6/3600,0)</f>
        <v>0</v>
      </c>
      <c r="AB6" s="11">
        <f>IFERROR('Input Data Shift B'!AA10*'Shift B Calculation'!$D6/3600,0)</f>
        <v>0</v>
      </c>
      <c r="AC6" s="11">
        <f>IFERROR('Input Data Shift B'!AB10*'Shift B Calculation'!$D6/3600,0)</f>
        <v>0</v>
      </c>
      <c r="AD6" s="11">
        <f>IFERROR('Input Data Shift B'!AC10*'Shift B Calculation'!$D6/3600,0)</f>
        <v>0</v>
      </c>
      <c r="AE6" s="11">
        <f>IFERROR('Input Data Shift B'!AD10*'Shift B Calculation'!$D6/3600,0)</f>
        <v>0</v>
      </c>
      <c r="AF6" s="11">
        <f>IFERROR('Input Data Shift B'!AE10*'Shift B Calculation'!$D6/3600,0)</f>
        <v>0</v>
      </c>
      <c r="AG6" s="11">
        <f>IFERROR('Input Data Shift B'!AF10*'Shift B Calculation'!$D6/3600,0)</f>
        <v>0</v>
      </c>
      <c r="AH6" s="11">
        <f>IFERROR('Input Data Shift B'!AG10*'Shift B Calculation'!$D6/3600,0)</f>
        <v>0</v>
      </c>
      <c r="AI6" s="11">
        <f>IFERROR('Input Data Shift B'!AH10*'Shift B Calculation'!$D6/3600,0)</f>
        <v>0</v>
      </c>
      <c r="AJ6" s="11">
        <f t="shared" si="0"/>
        <v>0</v>
      </c>
    </row>
    <row r="7" spans="2:36">
      <c r="B7" s="8">
        <v>5</v>
      </c>
      <c r="C7" s="9" t="str">
        <f>+Kousu!B15</f>
        <v>AE062040-35800H</v>
      </c>
      <c r="D7" s="10">
        <f>+Kousu!S15</f>
        <v>15.340909090909092</v>
      </c>
      <c r="E7" s="11">
        <f>IFERROR('Input Data Shift B'!D11*'Shift B Calculation'!$D7/3600,0)</f>
        <v>0</v>
      </c>
      <c r="F7" s="11">
        <f>IFERROR('Input Data Shift B'!E11*'Shift B Calculation'!$D7/3600,0)</f>
        <v>0</v>
      </c>
      <c r="G7" s="11">
        <f>IFERROR('Input Data Shift B'!F11*'Shift B Calculation'!$D7/3600,0)</f>
        <v>0</v>
      </c>
      <c r="H7" s="11">
        <f>IFERROR('Input Data Shift B'!G11*'Shift B Calculation'!$D7/3600,0)</f>
        <v>0</v>
      </c>
      <c r="I7" s="11">
        <f>IFERROR('Input Data Shift B'!H11*'Shift B Calculation'!$D7/3600,0)</f>
        <v>0</v>
      </c>
      <c r="J7" s="11">
        <f>IFERROR('Input Data Shift B'!I11*'Shift B Calculation'!$D7/3600,0)</f>
        <v>0</v>
      </c>
      <c r="K7" s="11">
        <f>IFERROR('Input Data Shift B'!J11*'Shift B Calculation'!$D7/3600,0)</f>
        <v>0</v>
      </c>
      <c r="L7" s="11">
        <f>IFERROR('Input Data Shift B'!K11*'Shift B Calculation'!$D7/3600,0)</f>
        <v>0</v>
      </c>
      <c r="M7" s="11">
        <f>IFERROR('Input Data Shift B'!L11*'Shift B Calculation'!$D7/3600,0)</f>
        <v>0</v>
      </c>
      <c r="N7" s="11">
        <f>IFERROR('Input Data Shift B'!M11*'Shift B Calculation'!$D7/3600,0)</f>
        <v>0</v>
      </c>
      <c r="O7" s="11">
        <f>IFERROR('Input Data Shift B'!N11*'Shift B Calculation'!$D7/3600,0)</f>
        <v>0</v>
      </c>
      <c r="P7" s="11">
        <f>IFERROR('Input Data Shift B'!O11*'Shift B Calculation'!$D7/3600,0)</f>
        <v>0</v>
      </c>
      <c r="Q7" s="11">
        <f>IFERROR('Input Data Shift B'!P11*'Shift B Calculation'!$D7/3600,0)</f>
        <v>0</v>
      </c>
      <c r="R7" s="11">
        <f>IFERROR('Input Data Shift B'!Q11*'Shift B Calculation'!$D7/3600,0)</f>
        <v>0</v>
      </c>
      <c r="S7" s="11">
        <f>IFERROR('Input Data Shift B'!R11*'Shift B Calculation'!$D7/3600,0)</f>
        <v>0</v>
      </c>
      <c r="T7" s="11">
        <f>IFERROR('Input Data Shift B'!S11*'Shift B Calculation'!$D7/3600,0)</f>
        <v>0</v>
      </c>
      <c r="U7" s="11">
        <f>IFERROR('Input Data Shift B'!T11*'Shift B Calculation'!$D7/3600,0)</f>
        <v>0</v>
      </c>
      <c r="V7" s="11">
        <f>IFERROR('Input Data Shift B'!U11*'Shift B Calculation'!$D7/3600,0)</f>
        <v>0</v>
      </c>
      <c r="W7" s="11">
        <f>IFERROR('Input Data Shift B'!V11*'Shift B Calculation'!$D7/3600,0)</f>
        <v>0</v>
      </c>
      <c r="X7" s="11">
        <f>IFERROR('Input Data Shift B'!W11*'Shift B Calculation'!$D7/3600,0)</f>
        <v>0</v>
      </c>
      <c r="Y7" s="11">
        <f>IFERROR('Input Data Shift B'!X11*'Shift B Calculation'!$D7/3600,0)</f>
        <v>0</v>
      </c>
      <c r="Z7" s="11">
        <f>IFERROR('Input Data Shift B'!Y11*'Shift B Calculation'!$D7/3600,0)</f>
        <v>0</v>
      </c>
      <c r="AA7" s="11">
        <f>IFERROR('Input Data Shift B'!Z11*'Shift B Calculation'!$D7/3600,0)</f>
        <v>0</v>
      </c>
      <c r="AB7" s="11">
        <f>IFERROR('Input Data Shift B'!AA11*'Shift B Calculation'!$D7/3600,0)</f>
        <v>0</v>
      </c>
      <c r="AC7" s="11">
        <f>IFERROR('Input Data Shift B'!AB11*'Shift B Calculation'!$D7/3600,0)</f>
        <v>0</v>
      </c>
      <c r="AD7" s="11">
        <f>IFERROR('Input Data Shift B'!AC11*'Shift B Calculation'!$D7/3600,0)</f>
        <v>0</v>
      </c>
      <c r="AE7" s="11">
        <f>IFERROR('Input Data Shift B'!AD11*'Shift B Calculation'!$D7/3600,0)</f>
        <v>0</v>
      </c>
      <c r="AF7" s="11">
        <f>IFERROR('Input Data Shift B'!AE11*'Shift B Calculation'!$D7/3600,0)</f>
        <v>0</v>
      </c>
      <c r="AG7" s="11">
        <f>IFERROR('Input Data Shift B'!AF11*'Shift B Calculation'!$D7/3600,0)</f>
        <v>0</v>
      </c>
      <c r="AH7" s="11">
        <f>IFERROR('Input Data Shift B'!AG11*'Shift B Calculation'!$D7/3600,0)</f>
        <v>0</v>
      </c>
      <c r="AI7" s="11">
        <f>IFERROR('Input Data Shift B'!AH11*'Shift B Calculation'!$D7/3600,0)</f>
        <v>0</v>
      </c>
      <c r="AJ7" s="11">
        <f t="shared" si="0"/>
        <v>0</v>
      </c>
    </row>
    <row r="8" spans="2:36">
      <c r="B8" s="8">
        <v>6</v>
      </c>
      <c r="C8" s="9" t="str">
        <f>+Kousu!B16</f>
        <v>AE062040-35804H</v>
      </c>
      <c r="D8" s="10">
        <f>+Kousu!S16</f>
        <v>15.340909090909092</v>
      </c>
      <c r="E8" s="11">
        <f>IFERROR('Input Data Shift B'!D12*'Shift B Calculation'!$D8/3600,0)</f>
        <v>0</v>
      </c>
      <c r="F8" s="11">
        <f>IFERROR('Input Data Shift B'!E12*'Shift B Calculation'!$D8/3600,0)</f>
        <v>0</v>
      </c>
      <c r="G8" s="11">
        <f>IFERROR('Input Data Shift B'!F12*'Shift B Calculation'!$D8/3600,0)</f>
        <v>0</v>
      </c>
      <c r="H8" s="11">
        <f>IFERROR('Input Data Shift B'!G12*'Shift B Calculation'!$D8/3600,0)</f>
        <v>0</v>
      </c>
      <c r="I8" s="11">
        <f>IFERROR('Input Data Shift B'!H12*'Shift B Calculation'!$D8/3600,0)</f>
        <v>0</v>
      </c>
      <c r="J8" s="11">
        <f>IFERROR('Input Data Shift B'!I12*'Shift B Calculation'!$D8/3600,0)</f>
        <v>0</v>
      </c>
      <c r="K8" s="11">
        <f>IFERROR('Input Data Shift B'!J12*'Shift B Calculation'!$D8/3600,0)</f>
        <v>0</v>
      </c>
      <c r="L8" s="11">
        <f>IFERROR('Input Data Shift B'!K12*'Shift B Calculation'!$D8/3600,0)</f>
        <v>0</v>
      </c>
      <c r="M8" s="11">
        <f>IFERROR('Input Data Shift B'!L12*'Shift B Calculation'!$D8/3600,0)</f>
        <v>0</v>
      </c>
      <c r="N8" s="11">
        <f>IFERROR('Input Data Shift B'!M12*'Shift B Calculation'!$D8/3600,0)</f>
        <v>0</v>
      </c>
      <c r="O8" s="11">
        <f>IFERROR('Input Data Shift B'!N12*'Shift B Calculation'!$D8/3600,0)</f>
        <v>0</v>
      </c>
      <c r="P8" s="11">
        <f>IFERROR('Input Data Shift B'!O12*'Shift B Calculation'!$D8/3600,0)</f>
        <v>0</v>
      </c>
      <c r="Q8" s="11">
        <f>IFERROR('Input Data Shift B'!P12*'Shift B Calculation'!$D8/3600,0)</f>
        <v>0</v>
      </c>
      <c r="R8" s="11">
        <f>IFERROR('Input Data Shift B'!Q12*'Shift B Calculation'!$D8/3600,0)</f>
        <v>0</v>
      </c>
      <c r="S8" s="11">
        <f>IFERROR('Input Data Shift B'!R12*'Shift B Calculation'!$D8/3600,0)</f>
        <v>0</v>
      </c>
      <c r="T8" s="11">
        <f>IFERROR('Input Data Shift B'!S12*'Shift B Calculation'!$D8/3600,0)</f>
        <v>0</v>
      </c>
      <c r="U8" s="11">
        <f>IFERROR('Input Data Shift B'!T12*'Shift B Calculation'!$D8/3600,0)</f>
        <v>0</v>
      </c>
      <c r="V8" s="11">
        <f>IFERROR('Input Data Shift B'!U12*'Shift B Calculation'!$D8/3600,0)</f>
        <v>0</v>
      </c>
      <c r="W8" s="11">
        <f>IFERROR('Input Data Shift B'!V12*'Shift B Calculation'!$D8/3600,0)</f>
        <v>0</v>
      </c>
      <c r="X8" s="11">
        <f>IFERROR('Input Data Shift B'!W12*'Shift B Calculation'!$D8/3600,0)</f>
        <v>0</v>
      </c>
      <c r="Y8" s="11">
        <f>IFERROR('Input Data Shift B'!X12*'Shift B Calculation'!$D8/3600,0)</f>
        <v>0</v>
      </c>
      <c r="Z8" s="11">
        <f>IFERROR('Input Data Shift B'!Y12*'Shift B Calculation'!$D8/3600,0)</f>
        <v>0</v>
      </c>
      <c r="AA8" s="11">
        <f>IFERROR('Input Data Shift B'!Z12*'Shift B Calculation'!$D8/3600,0)</f>
        <v>0</v>
      </c>
      <c r="AB8" s="11">
        <f>IFERROR('Input Data Shift B'!AA12*'Shift B Calculation'!$D8/3600,0)</f>
        <v>0</v>
      </c>
      <c r="AC8" s="11">
        <f>IFERROR('Input Data Shift B'!AB12*'Shift B Calculation'!$D8/3600,0)</f>
        <v>0</v>
      </c>
      <c r="AD8" s="11">
        <f>IFERROR('Input Data Shift B'!AC12*'Shift B Calculation'!$D8/3600,0)</f>
        <v>0</v>
      </c>
      <c r="AE8" s="11">
        <f>IFERROR('Input Data Shift B'!AD12*'Shift B Calculation'!$D8/3600,0)</f>
        <v>0</v>
      </c>
      <c r="AF8" s="11">
        <f>IFERROR('Input Data Shift B'!AE12*'Shift B Calculation'!$D8/3600,0)</f>
        <v>0</v>
      </c>
      <c r="AG8" s="11">
        <f>IFERROR('Input Data Shift B'!AF12*'Shift B Calculation'!$D8/3600,0)</f>
        <v>0</v>
      </c>
      <c r="AH8" s="11">
        <f>IFERROR('Input Data Shift B'!AG12*'Shift B Calculation'!$D8/3600,0)</f>
        <v>0</v>
      </c>
      <c r="AI8" s="11">
        <f>IFERROR('Input Data Shift B'!AH12*'Shift B Calculation'!$D8/3600,0)</f>
        <v>0</v>
      </c>
      <c r="AJ8" s="11">
        <f t="shared" si="0"/>
        <v>0</v>
      </c>
    </row>
    <row r="9" spans="2:36">
      <c r="B9" s="8">
        <v>7</v>
      </c>
      <c r="C9" s="9" t="str">
        <f>+Kousu!B17</f>
        <v>AE062040-36006G</v>
      </c>
      <c r="D9" s="10">
        <f>+Kousu!S17</f>
        <v>15.340909090909092</v>
      </c>
      <c r="E9" s="11">
        <f>IFERROR('Input Data Shift B'!D13*'Shift B Calculation'!$D9/3600,0)</f>
        <v>0</v>
      </c>
      <c r="F9" s="11">
        <f>IFERROR('Input Data Shift B'!E13*'Shift B Calculation'!$D9/3600,0)</f>
        <v>0</v>
      </c>
      <c r="G9" s="11">
        <f>IFERROR('Input Data Shift B'!F13*'Shift B Calculation'!$D9/3600,0)</f>
        <v>0</v>
      </c>
      <c r="H9" s="11">
        <f>IFERROR('Input Data Shift B'!G13*'Shift B Calculation'!$D9/3600,0)</f>
        <v>0</v>
      </c>
      <c r="I9" s="11">
        <f>IFERROR('Input Data Shift B'!H13*'Shift B Calculation'!$D9/3600,0)</f>
        <v>0</v>
      </c>
      <c r="J9" s="11">
        <f>IFERROR('Input Data Shift B'!I13*'Shift B Calculation'!$D9/3600,0)</f>
        <v>0</v>
      </c>
      <c r="K9" s="11">
        <f>IFERROR('Input Data Shift B'!J13*'Shift B Calculation'!$D9/3600,0)</f>
        <v>0</v>
      </c>
      <c r="L9" s="11">
        <f>IFERROR('Input Data Shift B'!K13*'Shift B Calculation'!$D9/3600,0)</f>
        <v>0</v>
      </c>
      <c r="M9" s="11">
        <f>IFERROR('Input Data Shift B'!L13*'Shift B Calculation'!$D9/3600,0)</f>
        <v>0</v>
      </c>
      <c r="N9" s="11">
        <f>IFERROR('Input Data Shift B'!M13*'Shift B Calculation'!$D9/3600,0)</f>
        <v>0</v>
      </c>
      <c r="O9" s="11">
        <f>IFERROR('Input Data Shift B'!N13*'Shift B Calculation'!$D9/3600,0)</f>
        <v>0</v>
      </c>
      <c r="P9" s="11">
        <f>IFERROR('Input Data Shift B'!O13*'Shift B Calculation'!$D9/3600,0)</f>
        <v>0</v>
      </c>
      <c r="Q9" s="11">
        <f>IFERROR('Input Data Shift B'!P13*'Shift B Calculation'!$D9/3600,0)</f>
        <v>0</v>
      </c>
      <c r="R9" s="11">
        <f>IFERROR('Input Data Shift B'!Q13*'Shift B Calculation'!$D9/3600,0)</f>
        <v>0</v>
      </c>
      <c r="S9" s="11">
        <f>IFERROR('Input Data Shift B'!R13*'Shift B Calculation'!$D9/3600,0)</f>
        <v>0</v>
      </c>
      <c r="T9" s="11">
        <f>IFERROR('Input Data Shift B'!S13*'Shift B Calculation'!$D9/3600,0)</f>
        <v>0</v>
      </c>
      <c r="U9" s="11">
        <f>IFERROR('Input Data Shift B'!T13*'Shift B Calculation'!$D9/3600,0)</f>
        <v>0</v>
      </c>
      <c r="V9" s="11">
        <f>IFERROR('Input Data Shift B'!U13*'Shift B Calculation'!$D9/3600,0)</f>
        <v>0</v>
      </c>
      <c r="W9" s="11">
        <f>IFERROR('Input Data Shift B'!V13*'Shift B Calculation'!$D9/3600,0)</f>
        <v>0</v>
      </c>
      <c r="X9" s="11">
        <f>IFERROR('Input Data Shift B'!W13*'Shift B Calculation'!$D9/3600,0)</f>
        <v>0</v>
      </c>
      <c r="Y9" s="11">
        <f>IFERROR('Input Data Shift B'!X13*'Shift B Calculation'!$D9/3600,0)</f>
        <v>0</v>
      </c>
      <c r="Z9" s="11">
        <f>IFERROR('Input Data Shift B'!Y13*'Shift B Calculation'!$D9/3600,0)</f>
        <v>0</v>
      </c>
      <c r="AA9" s="11">
        <f>IFERROR('Input Data Shift B'!Z13*'Shift B Calculation'!$D9/3600,0)</f>
        <v>0</v>
      </c>
      <c r="AB9" s="11">
        <f>IFERROR('Input Data Shift B'!AA13*'Shift B Calculation'!$D9/3600,0)</f>
        <v>0</v>
      </c>
      <c r="AC9" s="11">
        <f>IFERROR('Input Data Shift B'!AB13*'Shift B Calculation'!$D9/3600,0)</f>
        <v>0</v>
      </c>
      <c r="AD9" s="11">
        <f>IFERROR('Input Data Shift B'!AC13*'Shift B Calculation'!$D9/3600,0)</f>
        <v>0</v>
      </c>
      <c r="AE9" s="11">
        <f>IFERROR('Input Data Shift B'!AD13*'Shift B Calculation'!$D9/3600,0)</f>
        <v>0</v>
      </c>
      <c r="AF9" s="11">
        <f>IFERROR('Input Data Shift B'!AE13*'Shift B Calculation'!$D9/3600,0)</f>
        <v>0</v>
      </c>
      <c r="AG9" s="11">
        <f>IFERROR('Input Data Shift B'!AF13*'Shift B Calculation'!$D9/3600,0)</f>
        <v>0</v>
      </c>
      <c r="AH9" s="11">
        <f>IFERROR('Input Data Shift B'!AG13*'Shift B Calculation'!$D9/3600,0)</f>
        <v>0</v>
      </c>
      <c r="AI9" s="11">
        <f>IFERROR('Input Data Shift B'!AH13*'Shift B Calculation'!$D9/3600,0)</f>
        <v>0</v>
      </c>
      <c r="AJ9" s="11">
        <f t="shared" si="0"/>
        <v>0</v>
      </c>
    </row>
    <row r="10" spans="2:36">
      <c r="B10" s="8">
        <v>8</v>
      </c>
      <c r="C10" s="9" t="str">
        <f>+Kousu!B18</f>
        <v>AE062040-36106G</v>
      </c>
      <c r="D10" s="10">
        <f>+Kousu!S18</f>
        <v>15.340909090909092</v>
      </c>
      <c r="E10" s="11">
        <f>IFERROR('Input Data Shift B'!D14*'Shift B Calculation'!$D10/3600,0)</f>
        <v>0</v>
      </c>
      <c r="F10" s="11">
        <f>IFERROR('Input Data Shift B'!E14*'Shift B Calculation'!$D10/3600,0)</f>
        <v>0</v>
      </c>
      <c r="G10" s="11">
        <f>IFERROR('Input Data Shift B'!F14*'Shift B Calculation'!$D10/3600,0)</f>
        <v>0</v>
      </c>
      <c r="H10" s="11">
        <f>IFERROR('Input Data Shift B'!G14*'Shift B Calculation'!$D10/3600,0)</f>
        <v>0</v>
      </c>
      <c r="I10" s="11">
        <f>IFERROR('Input Data Shift B'!H14*'Shift B Calculation'!$D10/3600,0)</f>
        <v>0</v>
      </c>
      <c r="J10" s="11">
        <f>IFERROR('Input Data Shift B'!I14*'Shift B Calculation'!$D10/3600,0)</f>
        <v>0</v>
      </c>
      <c r="K10" s="11">
        <f>IFERROR('Input Data Shift B'!J14*'Shift B Calculation'!$D10/3600,0)</f>
        <v>0</v>
      </c>
      <c r="L10" s="11">
        <f>IFERROR('Input Data Shift B'!K14*'Shift B Calculation'!$D10/3600,0)</f>
        <v>0</v>
      </c>
      <c r="M10" s="11">
        <f>IFERROR('Input Data Shift B'!L14*'Shift B Calculation'!$D10/3600,0)</f>
        <v>0</v>
      </c>
      <c r="N10" s="11">
        <f>IFERROR('Input Data Shift B'!M14*'Shift B Calculation'!$D10/3600,0)</f>
        <v>0</v>
      </c>
      <c r="O10" s="11">
        <f>IFERROR('Input Data Shift B'!N14*'Shift B Calculation'!$D10/3600,0)</f>
        <v>0</v>
      </c>
      <c r="P10" s="11">
        <f>IFERROR('Input Data Shift B'!O14*'Shift B Calculation'!$D10/3600,0)</f>
        <v>0</v>
      </c>
      <c r="Q10" s="11">
        <f>IFERROR('Input Data Shift B'!P14*'Shift B Calculation'!$D10/3600,0)</f>
        <v>0</v>
      </c>
      <c r="R10" s="11">
        <f>IFERROR('Input Data Shift B'!Q14*'Shift B Calculation'!$D10/3600,0)</f>
        <v>0</v>
      </c>
      <c r="S10" s="11">
        <f>IFERROR('Input Data Shift B'!R14*'Shift B Calculation'!$D10/3600,0)</f>
        <v>0</v>
      </c>
      <c r="T10" s="11">
        <f>IFERROR('Input Data Shift B'!S14*'Shift B Calculation'!$D10/3600,0)</f>
        <v>0</v>
      </c>
      <c r="U10" s="11">
        <f>IFERROR('Input Data Shift B'!T14*'Shift B Calculation'!$D10/3600,0)</f>
        <v>0</v>
      </c>
      <c r="V10" s="11">
        <f>IFERROR('Input Data Shift B'!U14*'Shift B Calculation'!$D10/3600,0)</f>
        <v>0</v>
      </c>
      <c r="W10" s="11">
        <f>IFERROR('Input Data Shift B'!V14*'Shift B Calculation'!$D10/3600,0)</f>
        <v>0</v>
      </c>
      <c r="X10" s="11">
        <f>IFERROR('Input Data Shift B'!W14*'Shift B Calculation'!$D10/3600,0)</f>
        <v>0</v>
      </c>
      <c r="Y10" s="11">
        <f>IFERROR('Input Data Shift B'!X14*'Shift B Calculation'!$D10/3600,0)</f>
        <v>0</v>
      </c>
      <c r="Z10" s="11">
        <f>IFERROR('Input Data Shift B'!Y14*'Shift B Calculation'!$D10/3600,0)</f>
        <v>0</v>
      </c>
      <c r="AA10" s="11">
        <f>IFERROR('Input Data Shift B'!Z14*'Shift B Calculation'!$D10/3600,0)</f>
        <v>0</v>
      </c>
      <c r="AB10" s="11">
        <f>IFERROR('Input Data Shift B'!AA14*'Shift B Calculation'!$D10/3600,0)</f>
        <v>0</v>
      </c>
      <c r="AC10" s="11">
        <f>IFERROR('Input Data Shift B'!AB14*'Shift B Calculation'!$D10/3600,0)</f>
        <v>0</v>
      </c>
      <c r="AD10" s="11">
        <f>IFERROR('Input Data Shift B'!AC14*'Shift B Calculation'!$D10/3600,0)</f>
        <v>0</v>
      </c>
      <c r="AE10" s="11">
        <f>IFERROR('Input Data Shift B'!AD14*'Shift B Calculation'!$D10/3600,0)</f>
        <v>0</v>
      </c>
      <c r="AF10" s="11">
        <f>IFERROR('Input Data Shift B'!AE14*'Shift B Calculation'!$D10/3600,0)</f>
        <v>0</v>
      </c>
      <c r="AG10" s="11">
        <f>IFERROR('Input Data Shift B'!AF14*'Shift B Calculation'!$D10/3600,0)</f>
        <v>0</v>
      </c>
      <c r="AH10" s="11">
        <f>IFERROR('Input Data Shift B'!AG14*'Shift B Calculation'!$D10/3600,0)</f>
        <v>0</v>
      </c>
      <c r="AI10" s="11">
        <f>IFERROR('Input Data Shift B'!AH14*'Shift B Calculation'!$D10/3600,0)</f>
        <v>0</v>
      </c>
      <c r="AJ10" s="11">
        <f t="shared" si="0"/>
        <v>0</v>
      </c>
    </row>
    <row r="11" spans="2:36">
      <c r="B11" s="8">
        <v>9</v>
      </c>
      <c r="C11" s="9" t="str">
        <f>+Kousu!B19</f>
        <v>AE062040-36400C</v>
      </c>
      <c r="D11" s="10">
        <f>+Kousu!S19</f>
        <v>15.340909090909092</v>
      </c>
      <c r="E11" s="11">
        <f>IFERROR('Input Data Shift B'!D15*'Shift B Calculation'!$D11/3600,0)</f>
        <v>0</v>
      </c>
      <c r="F11" s="11">
        <f>IFERROR('Input Data Shift B'!E15*'Shift B Calculation'!$D11/3600,0)</f>
        <v>0</v>
      </c>
      <c r="G11" s="11">
        <f>IFERROR('Input Data Shift B'!F15*'Shift B Calculation'!$D11/3600,0)</f>
        <v>0</v>
      </c>
      <c r="H11" s="11">
        <f>IFERROR('Input Data Shift B'!G15*'Shift B Calculation'!$D11/3600,0)</f>
        <v>0</v>
      </c>
      <c r="I11" s="11">
        <f>IFERROR('Input Data Shift B'!H15*'Shift B Calculation'!$D11/3600,0)</f>
        <v>0</v>
      </c>
      <c r="J11" s="11">
        <f>IFERROR('Input Data Shift B'!I15*'Shift B Calculation'!$D11/3600,0)</f>
        <v>0</v>
      </c>
      <c r="K11" s="11">
        <f>IFERROR('Input Data Shift B'!J15*'Shift B Calculation'!$D11/3600,0)</f>
        <v>0</v>
      </c>
      <c r="L11" s="11">
        <f>IFERROR('Input Data Shift B'!K15*'Shift B Calculation'!$D11/3600,0)</f>
        <v>0</v>
      </c>
      <c r="M11" s="11">
        <f>IFERROR('Input Data Shift B'!L15*'Shift B Calculation'!$D11/3600,0)</f>
        <v>0</v>
      </c>
      <c r="N11" s="11">
        <f>IFERROR('Input Data Shift B'!M15*'Shift B Calculation'!$D11/3600,0)</f>
        <v>0</v>
      </c>
      <c r="O11" s="11">
        <f>IFERROR('Input Data Shift B'!N15*'Shift B Calculation'!$D11/3600,0)</f>
        <v>0</v>
      </c>
      <c r="P11" s="11">
        <f>IFERROR('Input Data Shift B'!O15*'Shift B Calculation'!$D11/3600,0)</f>
        <v>0</v>
      </c>
      <c r="Q11" s="11">
        <f>IFERROR('Input Data Shift B'!P15*'Shift B Calculation'!$D11/3600,0)</f>
        <v>0</v>
      </c>
      <c r="R11" s="11">
        <f>IFERROR('Input Data Shift B'!Q15*'Shift B Calculation'!$D11/3600,0)</f>
        <v>0</v>
      </c>
      <c r="S11" s="11">
        <f>IFERROR('Input Data Shift B'!R15*'Shift B Calculation'!$D11/3600,0)</f>
        <v>0</v>
      </c>
      <c r="T11" s="11">
        <f>IFERROR('Input Data Shift B'!S15*'Shift B Calculation'!$D11/3600,0)</f>
        <v>0</v>
      </c>
      <c r="U11" s="11">
        <f>IFERROR('Input Data Shift B'!T15*'Shift B Calculation'!$D11/3600,0)</f>
        <v>0</v>
      </c>
      <c r="V11" s="11">
        <f>IFERROR('Input Data Shift B'!U15*'Shift B Calculation'!$D11/3600,0)</f>
        <v>0</v>
      </c>
      <c r="W11" s="11">
        <f>IFERROR('Input Data Shift B'!V15*'Shift B Calculation'!$D11/3600,0)</f>
        <v>0</v>
      </c>
      <c r="X11" s="11">
        <f>IFERROR('Input Data Shift B'!W15*'Shift B Calculation'!$D11/3600,0)</f>
        <v>0</v>
      </c>
      <c r="Y11" s="11">
        <f>IFERROR('Input Data Shift B'!X15*'Shift B Calculation'!$D11/3600,0)</f>
        <v>0</v>
      </c>
      <c r="Z11" s="11">
        <f>IFERROR('Input Data Shift B'!Y15*'Shift B Calculation'!$D11/3600,0)</f>
        <v>0</v>
      </c>
      <c r="AA11" s="11">
        <f>IFERROR('Input Data Shift B'!Z15*'Shift B Calculation'!$D11/3600,0)</f>
        <v>0</v>
      </c>
      <c r="AB11" s="11">
        <f>IFERROR('Input Data Shift B'!AA15*'Shift B Calculation'!$D11/3600,0)</f>
        <v>0</v>
      </c>
      <c r="AC11" s="11">
        <f>IFERROR('Input Data Shift B'!AB15*'Shift B Calculation'!$D11/3600,0)</f>
        <v>0</v>
      </c>
      <c r="AD11" s="11">
        <f>IFERROR('Input Data Shift B'!AC15*'Shift B Calculation'!$D11/3600,0)</f>
        <v>0</v>
      </c>
      <c r="AE11" s="11">
        <f>IFERROR('Input Data Shift B'!AD15*'Shift B Calculation'!$D11/3600,0)</f>
        <v>0</v>
      </c>
      <c r="AF11" s="11">
        <f>IFERROR('Input Data Shift B'!AE15*'Shift B Calculation'!$D11/3600,0)</f>
        <v>0</v>
      </c>
      <c r="AG11" s="11">
        <f>IFERROR('Input Data Shift B'!AF15*'Shift B Calculation'!$D11/3600,0)</f>
        <v>0</v>
      </c>
      <c r="AH11" s="11">
        <f>IFERROR('Input Data Shift B'!AG15*'Shift B Calculation'!$D11/3600,0)</f>
        <v>0</v>
      </c>
      <c r="AI11" s="11">
        <f>IFERROR('Input Data Shift B'!AH15*'Shift B Calculation'!$D11/3600,0)</f>
        <v>0</v>
      </c>
      <c r="AJ11" s="11">
        <f t="shared" si="0"/>
        <v>0</v>
      </c>
    </row>
    <row r="12" spans="2:36">
      <c r="B12" s="8">
        <v>10</v>
      </c>
      <c r="C12" s="9" t="str">
        <f>+Kousu!B20</f>
        <v>AE062040-36406G</v>
      </c>
      <c r="D12" s="10">
        <f>+Kousu!S20</f>
        <v>15.340909090909092</v>
      </c>
      <c r="E12" s="11">
        <f>IFERROR('Input Data Shift B'!D16*'Shift B Calculation'!$D12/3600,0)</f>
        <v>0</v>
      </c>
      <c r="F12" s="11">
        <f>IFERROR('Input Data Shift B'!E16*'Shift B Calculation'!$D12/3600,0)</f>
        <v>0</v>
      </c>
      <c r="G12" s="11">
        <f>IFERROR('Input Data Shift B'!F16*'Shift B Calculation'!$D12/3600,0)</f>
        <v>0</v>
      </c>
      <c r="H12" s="11">
        <f>IFERROR('Input Data Shift B'!G16*'Shift B Calculation'!$D12/3600,0)</f>
        <v>0</v>
      </c>
      <c r="I12" s="11">
        <f>IFERROR('Input Data Shift B'!H16*'Shift B Calculation'!$D12/3600,0)</f>
        <v>0</v>
      </c>
      <c r="J12" s="11">
        <f>IFERROR('Input Data Shift B'!I16*'Shift B Calculation'!$D12/3600,0)</f>
        <v>0</v>
      </c>
      <c r="K12" s="11">
        <f>IFERROR('Input Data Shift B'!J16*'Shift B Calculation'!$D12/3600,0)</f>
        <v>0</v>
      </c>
      <c r="L12" s="11">
        <f>IFERROR('Input Data Shift B'!K16*'Shift B Calculation'!$D12/3600,0)</f>
        <v>0</v>
      </c>
      <c r="M12" s="11">
        <f>IFERROR('Input Data Shift B'!L16*'Shift B Calculation'!$D12/3600,0)</f>
        <v>0</v>
      </c>
      <c r="N12" s="11">
        <f>IFERROR('Input Data Shift B'!M16*'Shift B Calculation'!$D12/3600,0)</f>
        <v>0</v>
      </c>
      <c r="O12" s="11">
        <f>IFERROR('Input Data Shift B'!N16*'Shift B Calculation'!$D12/3600,0)</f>
        <v>0</v>
      </c>
      <c r="P12" s="11">
        <f>IFERROR('Input Data Shift B'!O16*'Shift B Calculation'!$D12/3600,0)</f>
        <v>0</v>
      </c>
      <c r="Q12" s="11">
        <f>IFERROR('Input Data Shift B'!P16*'Shift B Calculation'!$D12/3600,0)</f>
        <v>0</v>
      </c>
      <c r="R12" s="11">
        <f>IFERROR('Input Data Shift B'!Q16*'Shift B Calculation'!$D12/3600,0)</f>
        <v>0</v>
      </c>
      <c r="S12" s="11">
        <f>IFERROR('Input Data Shift B'!R16*'Shift B Calculation'!$D12/3600,0)</f>
        <v>0</v>
      </c>
      <c r="T12" s="11">
        <f>IFERROR('Input Data Shift B'!S16*'Shift B Calculation'!$D12/3600,0)</f>
        <v>0</v>
      </c>
      <c r="U12" s="11">
        <f>IFERROR('Input Data Shift B'!T16*'Shift B Calculation'!$D12/3600,0)</f>
        <v>0</v>
      </c>
      <c r="V12" s="11">
        <f>IFERROR('Input Data Shift B'!U16*'Shift B Calculation'!$D12/3600,0)</f>
        <v>0</v>
      </c>
      <c r="W12" s="11">
        <f>IFERROR('Input Data Shift B'!V16*'Shift B Calculation'!$D12/3600,0)</f>
        <v>0</v>
      </c>
      <c r="X12" s="11">
        <f>IFERROR('Input Data Shift B'!W16*'Shift B Calculation'!$D12/3600,0)</f>
        <v>0</v>
      </c>
      <c r="Y12" s="11">
        <f>IFERROR('Input Data Shift B'!X16*'Shift B Calculation'!$D12/3600,0)</f>
        <v>0</v>
      </c>
      <c r="Z12" s="11">
        <f>IFERROR('Input Data Shift B'!Y16*'Shift B Calculation'!$D12/3600,0)</f>
        <v>0</v>
      </c>
      <c r="AA12" s="11">
        <f>IFERROR('Input Data Shift B'!Z16*'Shift B Calculation'!$D12/3600,0)</f>
        <v>0</v>
      </c>
      <c r="AB12" s="11">
        <f>IFERROR('Input Data Shift B'!AA16*'Shift B Calculation'!$D12/3600,0)</f>
        <v>0</v>
      </c>
      <c r="AC12" s="11">
        <f>IFERROR('Input Data Shift B'!AB16*'Shift B Calculation'!$D12/3600,0)</f>
        <v>0</v>
      </c>
      <c r="AD12" s="11">
        <f>IFERROR('Input Data Shift B'!AC16*'Shift B Calculation'!$D12/3600,0)</f>
        <v>0</v>
      </c>
      <c r="AE12" s="11">
        <f>IFERROR('Input Data Shift B'!AD16*'Shift B Calculation'!$D12/3600,0)</f>
        <v>0</v>
      </c>
      <c r="AF12" s="11">
        <f>IFERROR('Input Data Shift B'!AE16*'Shift B Calculation'!$D12/3600,0)</f>
        <v>0</v>
      </c>
      <c r="AG12" s="11">
        <f>IFERROR('Input Data Shift B'!AF16*'Shift B Calculation'!$D12/3600,0)</f>
        <v>0</v>
      </c>
      <c r="AH12" s="11">
        <f>IFERROR('Input Data Shift B'!AG16*'Shift B Calculation'!$D12/3600,0)</f>
        <v>0</v>
      </c>
      <c r="AI12" s="11">
        <f>IFERROR('Input Data Shift B'!AH16*'Shift B Calculation'!$D12/3600,0)</f>
        <v>0</v>
      </c>
      <c r="AJ12" s="11">
        <f t="shared" ref="AJ12:AJ71" si="1">+SUM(E12:AI12)</f>
        <v>0</v>
      </c>
    </row>
    <row r="13" spans="2:36">
      <c r="B13" s="8">
        <v>11</v>
      </c>
      <c r="C13" s="9" t="str">
        <f>+Kousu!B21</f>
        <v>AE062040-36406W</v>
      </c>
      <c r="D13" s="10">
        <f>+Kousu!S21</f>
        <v>15.340909090909092</v>
      </c>
      <c r="E13" s="11">
        <f>IFERROR('Input Data Shift B'!D17*'Shift B Calculation'!$D13/3600,0)</f>
        <v>0</v>
      </c>
      <c r="F13" s="11">
        <f>IFERROR('Input Data Shift B'!E17*'Shift B Calculation'!$D13/3600,0)</f>
        <v>0</v>
      </c>
      <c r="G13" s="11">
        <f>IFERROR('Input Data Shift B'!F17*'Shift B Calculation'!$D13/3600,0)</f>
        <v>0</v>
      </c>
      <c r="H13" s="11">
        <f>IFERROR('Input Data Shift B'!G17*'Shift B Calculation'!$D13/3600,0)</f>
        <v>0</v>
      </c>
      <c r="I13" s="11">
        <f>IFERROR('Input Data Shift B'!H17*'Shift B Calculation'!$D13/3600,0)</f>
        <v>0</v>
      </c>
      <c r="J13" s="11">
        <f>IFERROR('Input Data Shift B'!I17*'Shift B Calculation'!$D13/3600,0)</f>
        <v>0</v>
      </c>
      <c r="K13" s="11">
        <f>IFERROR('Input Data Shift B'!J17*'Shift B Calculation'!$D13/3600,0)</f>
        <v>0</v>
      </c>
      <c r="L13" s="11">
        <f>IFERROR('Input Data Shift B'!K17*'Shift B Calculation'!$D13/3600,0)</f>
        <v>0</v>
      </c>
      <c r="M13" s="11">
        <f>IFERROR('Input Data Shift B'!L17*'Shift B Calculation'!$D13/3600,0)</f>
        <v>0</v>
      </c>
      <c r="N13" s="11">
        <f>IFERROR('Input Data Shift B'!M17*'Shift B Calculation'!$D13/3600,0)</f>
        <v>0</v>
      </c>
      <c r="O13" s="11">
        <f>IFERROR('Input Data Shift B'!N17*'Shift B Calculation'!$D13/3600,0)</f>
        <v>0</v>
      </c>
      <c r="P13" s="11">
        <f>IFERROR('Input Data Shift B'!O17*'Shift B Calculation'!$D13/3600,0)</f>
        <v>0</v>
      </c>
      <c r="Q13" s="11">
        <f>IFERROR('Input Data Shift B'!P17*'Shift B Calculation'!$D13/3600,0)</f>
        <v>0</v>
      </c>
      <c r="R13" s="11">
        <f>IFERROR('Input Data Shift B'!Q17*'Shift B Calculation'!$D13/3600,0)</f>
        <v>0</v>
      </c>
      <c r="S13" s="11">
        <f>IFERROR('Input Data Shift B'!R17*'Shift B Calculation'!$D13/3600,0)</f>
        <v>0</v>
      </c>
      <c r="T13" s="11">
        <f>IFERROR('Input Data Shift B'!S17*'Shift B Calculation'!$D13/3600,0)</f>
        <v>0</v>
      </c>
      <c r="U13" s="11">
        <f>IFERROR('Input Data Shift B'!T17*'Shift B Calculation'!$D13/3600,0)</f>
        <v>0</v>
      </c>
      <c r="V13" s="11">
        <f>IFERROR('Input Data Shift B'!U17*'Shift B Calculation'!$D13/3600,0)</f>
        <v>0</v>
      </c>
      <c r="W13" s="11">
        <f>IFERROR('Input Data Shift B'!V17*'Shift B Calculation'!$D13/3600,0)</f>
        <v>0</v>
      </c>
      <c r="X13" s="11">
        <f>IFERROR('Input Data Shift B'!W17*'Shift B Calculation'!$D13/3600,0)</f>
        <v>0</v>
      </c>
      <c r="Y13" s="11">
        <f>IFERROR('Input Data Shift B'!X17*'Shift B Calculation'!$D13/3600,0)</f>
        <v>0</v>
      </c>
      <c r="Z13" s="11">
        <f>IFERROR('Input Data Shift B'!Y17*'Shift B Calculation'!$D13/3600,0)</f>
        <v>0</v>
      </c>
      <c r="AA13" s="11">
        <f>IFERROR('Input Data Shift B'!Z17*'Shift B Calculation'!$D13/3600,0)</f>
        <v>0</v>
      </c>
      <c r="AB13" s="11">
        <f>IFERROR('Input Data Shift B'!AA17*'Shift B Calculation'!$D13/3600,0)</f>
        <v>0</v>
      </c>
      <c r="AC13" s="11">
        <f>IFERROR('Input Data Shift B'!AB17*'Shift B Calculation'!$D13/3600,0)</f>
        <v>0</v>
      </c>
      <c r="AD13" s="11">
        <f>IFERROR('Input Data Shift B'!AC17*'Shift B Calculation'!$D13/3600,0)</f>
        <v>0</v>
      </c>
      <c r="AE13" s="11">
        <f>IFERROR('Input Data Shift B'!AD17*'Shift B Calculation'!$D13/3600,0)</f>
        <v>0</v>
      </c>
      <c r="AF13" s="11">
        <f>IFERROR('Input Data Shift B'!AE17*'Shift B Calculation'!$D13/3600,0)</f>
        <v>0</v>
      </c>
      <c r="AG13" s="11">
        <f>IFERROR('Input Data Shift B'!AF17*'Shift B Calculation'!$D13/3600,0)</f>
        <v>0</v>
      </c>
      <c r="AH13" s="11">
        <f>IFERROR('Input Data Shift B'!AG17*'Shift B Calculation'!$D13/3600,0)</f>
        <v>0</v>
      </c>
      <c r="AI13" s="11">
        <f>IFERROR('Input Data Shift B'!AH17*'Shift B Calculation'!$D13/3600,0)</f>
        <v>0</v>
      </c>
      <c r="AJ13" s="11">
        <f t="shared" si="1"/>
        <v>0</v>
      </c>
    </row>
    <row r="14" spans="2:36">
      <c r="B14" s="8">
        <v>12</v>
      </c>
      <c r="C14" s="9" t="str">
        <f>+Kousu!B22</f>
        <v>AE062040-36500S</v>
      </c>
      <c r="D14" s="10">
        <f>+Kousu!S22</f>
        <v>15.340909090909092</v>
      </c>
      <c r="E14" s="11">
        <f>IFERROR('Input Data Shift B'!D18*'Shift B Calculation'!$D14/3600,0)</f>
        <v>0</v>
      </c>
      <c r="F14" s="11">
        <f>IFERROR('Input Data Shift B'!E18*'Shift B Calculation'!$D14/3600,0)</f>
        <v>0</v>
      </c>
      <c r="G14" s="11">
        <f>IFERROR('Input Data Shift B'!F18*'Shift B Calculation'!$D14/3600,0)</f>
        <v>0</v>
      </c>
      <c r="H14" s="11">
        <f>IFERROR('Input Data Shift B'!G18*'Shift B Calculation'!$D14/3600,0)</f>
        <v>0</v>
      </c>
      <c r="I14" s="11">
        <f>IFERROR('Input Data Shift B'!H18*'Shift B Calculation'!$D14/3600,0)</f>
        <v>0</v>
      </c>
      <c r="J14" s="11">
        <f>IFERROR('Input Data Shift B'!I18*'Shift B Calculation'!$D14/3600,0)</f>
        <v>0</v>
      </c>
      <c r="K14" s="11">
        <f>IFERROR('Input Data Shift B'!J18*'Shift B Calculation'!$D14/3600,0)</f>
        <v>0</v>
      </c>
      <c r="L14" s="11">
        <f>IFERROR('Input Data Shift B'!K18*'Shift B Calculation'!$D14/3600,0)</f>
        <v>0</v>
      </c>
      <c r="M14" s="11">
        <f>IFERROR('Input Data Shift B'!L18*'Shift B Calculation'!$D14/3600,0)</f>
        <v>0</v>
      </c>
      <c r="N14" s="11">
        <f>IFERROR('Input Data Shift B'!M18*'Shift B Calculation'!$D14/3600,0)</f>
        <v>0</v>
      </c>
      <c r="O14" s="11">
        <f>IFERROR('Input Data Shift B'!N18*'Shift B Calculation'!$D14/3600,0)</f>
        <v>0</v>
      </c>
      <c r="P14" s="11">
        <f>IFERROR('Input Data Shift B'!O18*'Shift B Calculation'!$D14/3600,0)</f>
        <v>0</v>
      </c>
      <c r="Q14" s="11">
        <f>IFERROR('Input Data Shift B'!P18*'Shift B Calculation'!$D14/3600,0)</f>
        <v>0</v>
      </c>
      <c r="R14" s="11">
        <f>IFERROR('Input Data Shift B'!Q18*'Shift B Calculation'!$D14/3600,0)</f>
        <v>0</v>
      </c>
      <c r="S14" s="11">
        <f>IFERROR('Input Data Shift B'!R18*'Shift B Calculation'!$D14/3600,0)</f>
        <v>0</v>
      </c>
      <c r="T14" s="11">
        <f>IFERROR('Input Data Shift B'!S18*'Shift B Calculation'!$D14/3600,0)</f>
        <v>0</v>
      </c>
      <c r="U14" s="11">
        <f>IFERROR('Input Data Shift B'!T18*'Shift B Calculation'!$D14/3600,0)</f>
        <v>0</v>
      </c>
      <c r="V14" s="11">
        <f>IFERROR('Input Data Shift B'!U18*'Shift B Calculation'!$D14/3600,0)</f>
        <v>0</v>
      </c>
      <c r="W14" s="11">
        <f>IFERROR('Input Data Shift B'!V18*'Shift B Calculation'!$D14/3600,0)</f>
        <v>0</v>
      </c>
      <c r="X14" s="11">
        <f>IFERROR('Input Data Shift B'!W18*'Shift B Calculation'!$D14/3600,0)</f>
        <v>0</v>
      </c>
      <c r="Y14" s="11">
        <f>IFERROR('Input Data Shift B'!X18*'Shift B Calculation'!$D14/3600,0)</f>
        <v>0</v>
      </c>
      <c r="Z14" s="11">
        <f>IFERROR('Input Data Shift B'!Y18*'Shift B Calculation'!$D14/3600,0)</f>
        <v>0</v>
      </c>
      <c r="AA14" s="11">
        <f>IFERROR('Input Data Shift B'!Z18*'Shift B Calculation'!$D14/3600,0)</f>
        <v>0</v>
      </c>
      <c r="AB14" s="11">
        <f>IFERROR('Input Data Shift B'!AA18*'Shift B Calculation'!$D14/3600,0)</f>
        <v>0</v>
      </c>
      <c r="AC14" s="11">
        <f>IFERROR('Input Data Shift B'!AB18*'Shift B Calculation'!$D14/3600,0)</f>
        <v>0</v>
      </c>
      <c r="AD14" s="11">
        <f>IFERROR('Input Data Shift B'!AC18*'Shift B Calculation'!$D14/3600,0)</f>
        <v>0</v>
      </c>
      <c r="AE14" s="11">
        <f>IFERROR('Input Data Shift B'!AD18*'Shift B Calculation'!$D14/3600,0)</f>
        <v>0</v>
      </c>
      <c r="AF14" s="11">
        <f>IFERROR('Input Data Shift B'!AE18*'Shift B Calculation'!$D14/3600,0)</f>
        <v>0</v>
      </c>
      <c r="AG14" s="11">
        <f>IFERROR('Input Data Shift B'!AF18*'Shift B Calculation'!$D14/3600,0)</f>
        <v>0</v>
      </c>
      <c r="AH14" s="11">
        <f>IFERROR('Input Data Shift B'!AG18*'Shift B Calculation'!$D14/3600,0)</f>
        <v>0</v>
      </c>
      <c r="AI14" s="11">
        <f>IFERROR('Input Data Shift B'!AH18*'Shift B Calculation'!$D14/3600,0)</f>
        <v>0</v>
      </c>
      <c r="AJ14" s="11">
        <f t="shared" si="1"/>
        <v>0</v>
      </c>
    </row>
    <row r="15" spans="2:36">
      <c r="B15" s="8">
        <v>13</v>
      </c>
      <c r="C15" s="9" t="str">
        <f>+Kousu!B23</f>
        <v>AE062040-36508R</v>
      </c>
      <c r="D15" s="10">
        <f>+Kousu!S23</f>
        <v>15.340909090909092</v>
      </c>
      <c r="E15" s="11">
        <f>IFERROR('Input Data Shift B'!D19*'Shift B Calculation'!$D15/3600,0)</f>
        <v>0</v>
      </c>
      <c r="F15" s="11">
        <f>IFERROR('Input Data Shift B'!E19*'Shift B Calculation'!$D15/3600,0)</f>
        <v>0</v>
      </c>
      <c r="G15" s="11">
        <f>IFERROR('Input Data Shift B'!F19*'Shift B Calculation'!$D15/3600,0)</f>
        <v>0</v>
      </c>
      <c r="H15" s="11">
        <f>IFERROR('Input Data Shift B'!G19*'Shift B Calculation'!$D15/3600,0)</f>
        <v>0</v>
      </c>
      <c r="I15" s="11">
        <f>IFERROR('Input Data Shift B'!H19*'Shift B Calculation'!$D15/3600,0)</f>
        <v>0</v>
      </c>
      <c r="J15" s="11">
        <f>IFERROR('Input Data Shift B'!I19*'Shift B Calculation'!$D15/3600,0)</f>
        <v>0</v>
      </c>
      <c r="K15" s="11">
        <f>IFERROR('Input Data Shift B'!J19*'Shift B Calculation'!$D15/3600,0)</f>
        <v>0</v>
      </c>
      <c r="L15" s="11">
        <f>IFERROR('Input Data Shift B'!K19*'Shift B Calculation'!$D15/3600,0)</f>
        <v>0</v>
      </c>
      <c r="M15" s="11">
        <f>IFERROR('Input Data Shift B'!L19*'Shift B Calculation'!$D15/3600,0)</f>
        <v>0</v>
      </c>
      <c r="N15" s="11">
        <f>IFERROR('Input Data Shift B'!M19*'Shift B Calculation'!$D15/3600,0)</f>
        <v>0</v>
      </c>
      <c r="O15" s="11">
        <f>IFERROR('Input Data Shift B'!N19*'Shift B Calculation'!$D15/3600,0)</f>
        <v>0</v>
      </c>
      <c r="P15" s="11">
        <f>IFERROR('Input Data Shift B'!O19*'Shift B Calculation'!$D15/3600,0)</f>
        <v>0</v>
      </c>
      <c r="Q15" s="11">
        <f>IFERROR('Input Data Shift B'!P19*'Shift B Calculation'!$D15/3600,0)</f>
        <v>0</v>
      </c>
      <c r="R15" s="11">
        <f>IFERROR('Input Data Shift B'!Q19*'Shift B Calculation'!$D15/3600,0)</f>
        <v>0</v>
      </c>
      <c r="S15" s="11">
        <f>IFERROR('Input Data Shift B'!R19*'Shift B Calculation'!$D15/3600,0)</f>
        <v>0</v>
      </c>
      <c r="T15" s="11">
        <f>IFERROR('Input Data Shift B'!S19*'Shift B Calculation'!$D15/3600,0)</f>
        <v>0</v>
      </c>
      <c r="U15" s="11">
        <f>IFERROR('Input Data Shift B'!T19*'Shift B Calculation'!$D15/3600,0)</f>
        <v>0</v>
      </c>
      <c r="V15" s="11">
        <f>IFERROR('Input Data Shift B'!U19*'Shift B Calculation'!$D15/3600,0)</f>
        <v>0</v>
      </c>
      <c r="W15" s="11">
        <f>IFERROR('Input Data Shift B'!V19*'Shift B Calculation'!$D15/3600,0)</f>
        <v>0</v>
      </c>
      <c r="X15" s="11">
        <f>IFERROR('Input Data Shift B'!W19*'Shift B Calculation'!$D15/3600,0)</f>
        <v>0</v>
      </c>
      <c r="Y15" s="11">
        <f>IFERROR('Input Data Shift B'!X19*'Shift B Calculation'!$D15/3600,0)</f>
        <v>0</v>
      </c>
      <c r="Z15" s="11">
        <f>IFERROR('Input Data Shift B'!Y19*'Shift B Calculation'!$D15/3600,0)</f>
        <v>0</v>
      </c>
      <c r="AA15" s="11">
        <f>IFERROR('Input Data Shift B'!Z19*'Shift B Calculation'!$D15/3600,0)</f>
        <v>0</v>
      </c>
      <c r="AB15" s="11">
        <f>IFERROR('Input Data Shift B'!AA19*'Shift B Calculation'!$D15/3600,0)</f>
        <v>0</v>
      </c>
      <c r="AC15" s="11">
        <f>IFERROR('Input Data Shift B'!AB19*'Shift B Calculation'!$D15/3600,0)</f>
        <v>0</v>
      </c>
      <c r="AD15" s="11">
        <f>IFERROR('Input Data Shift B'!AC19*'Shift B Calculation'!$D15/3600,0)</f>
        <v>0</v>
      </c>
      <c r="AE15" s="11">
        <f>IFERROR('Input Data Shift B'!AD19*'Shift B Calculation'!$D15/3600,0)</f>
        <v>0</v>
      </c>
      <c r="AF15" s="11">
        <f>IFERROR('Input Data Shift B'!AE19*'Shift B Calculation'!$D15/3600,0)</f>
        <v>0</v>
      </c>
      <c r="AG15" s="11">
        <f>IFERROR('Input Data Shift B'!AF19*'Shift B Calculation'!$D15/3600,0)</f>
        <v>0</v>
      </c>
      <c r="AH15" s="11">
        <f>IFERROR('Input Data Shift B'!AG19*'Shift B Calculation'!$D15/3600,0)</f>
        <v>0</v>
      </c>
      <c r="AI15" s="11">
        <f>IFERROR('Input Data Shift B'!AH19*'Shift B Calculation'!$D15/3600,0)</f>
        <v>0</v>
      </c>
      <c r="AJ15" s="11">
        <f t="shared" si="1"/>
        <v>0</v>
      </c>
    </row>
    <row r="16" spans="2:36">
      <c r="B16" s="8">
        <v>14</v>
      </c>
      <c r="C16" s="9" t="str">
        <f>+Kousu!B24</f>
        <v>AE062040-36800C</v>
      </c>
      <c r="D16" s="10">
        <f>+Kousu!S24</f>
        <v>15.340909090909092</v>
      </c>
      <c r="E16" s="11">
        <f>IFERROR('Input Data Shift B'!D20*'Shift B Calculation'!$D16/3600,0)</f>
        <v>0</v>
      </c>
      <c r="F16" s="11">
        <f>IFERROR('Input Data Shift B'!E20*'Shift B Calculation'!$D16/3600,0)</f>
        <v>0</v>
      </c>
      <c r="G16" s="11">
        <f>IFERROR('Input Data Shift B'!F20*'Shift B Calculation'!$D16/3600,0)</f>
        <v>0</v>
      </c>
      <c r="H16" s="11">
        <f>IFERROR('Input Data Shift B'!G20*'Shift B Calculation'!$D16/3600,0)</f>
        <v>0</v>
      </c>
      <c r="I16" s="11">
        <f>IFERROR('Input Data Shift B'!H20*'Shift B Calculation'!$D16/3600,0)</f>
        <v>0</v>
      </c>
      <c r="J16" s="11">
        <f>IFERROR('Input Data Shift B'!I20*'Shift B Calculation'!$D16/3600,0)</f>
        <v>0</v>
      </c>
      <c r="K16" s="11">
        <f>IFERROR('Input Data Shift B'!J20*'Shift B Calculation'!$D16/3600,0)</f>
        <v>0</v>
      </c>
      <c r="L16" s="11">
        <f>IFERROR('Input Data Shift B'!K20*'Shift B Calculation'!$D16/3600,0)</f>
        <v>0</v>
      </c>
      <c r="M16" s="11">
        <f>IFERROR('Input Data Shift B'!L20*'Shift B Calculation'!$D16/3600,0)</f>
        <v>0</v>
      </c>
      <c r="N16" s="11">
        <f>IFERROR('Input Data Shift B'!M20*'Shift B Calculation'!$D16/3600,0)</f>
        <v>0</v>
      </c>
      <c r="O16" s="11">
        <f>IFERROR('Input Data Shift B'!N20*'Shift B Calculation'!$D16/3600,0)</f>
        <v>0</v>
      </c>
      <c r="P16" s="11">
        <f>IFERROR('Input Data Shift B'!O20*'Shift B Calculation'!$D16/3600,0)</f>
        <v>0</v>
      </c>
      <c r="Q16" s="11">
        <f>IFERROR('Input Data Shift B'!P20*'Shift B Calculation'!$D16/3600,0)</f>
        <v>0</v>
      </c>
      <c r="R16" s="11">
        <f>IFERROR('Input Data Shift B'!Q20*'Shift B Calculation'!$D16/3600,0)</f>
        <v>0</v>
      </c>
      <c r="S16" s="11">
        <f>IFERROR('Input Data Shift B'!R20*'Shift B Calculation'!$D16/3600,0)</f>
        <v>0</v>
      </c>
      <c r="T16" s="11">
        <f>IFERROR('Input Data Shift B'!S20*'Shift B Calculation'!$D16/3600,0)</f>
        <v>0</v>
      </c>
      <c r="U16" s="11">
        <f>IFERROR('Input Data Shift B'!T20*'Shift B Calculation'!$D16/3600,0)</f>
        <v>0</v>
      </c>
      <c r="V16" s="11">
        <f>IFERROR('Input Data Shift B'!U20*'Shift B Calculation'!$D16/3600,0)</f>
        <v>0</v>
      </c>
      <c r="W16" s="11">
        <f>IFERROR('Input Data Shift B'!V20*'Shift B Calculation'!$D16/3600,0)</f>
        <v>0</v>
      </c>
      <c r="X16" s="11">
        <f>IFERROR('Input Data Shift B'!W20*'Shift B Calculation'!$D16/3600,0)</f>
        <v>0</v>
      </c>
      <c r="Y16" s="11">
        <f>IFERROR('Input Data Shift B'!X20*'Shift B Calculation'!$D16/3600,0)</f>
        <v>0</v>
      </c>
      <c r="Z16" s="11">
        <f>IFERROR('Input Data Shift B'!Y20*'Shift B Calculation'!$D16/3600,0)</f>
        <v>0</v>
      </c>
      <c r="AA16" s="11">
        <f>IFERROR('Input Data Shift B'!Z20*'Shift B Calculation'!$D16/3600,0)</f>
        <v>0</v>
      </c>
      <c r="AB16" s="11">
        <f>IFERROR('Input Data Shift B'!AA20*'Shift B Calculation'!$D16/3600,0)</f>
        <v>0</v>
      </c>
      <c r="AC16" s="11">
        <f>IFERROR('Input Data Shift B'!AB20*'Shift B Calculation'!$D16/3600,0)</f>
        <v>0</v>
      </c>
      <c r="AD16" s="11">
        <f>IFERROR('Input Data Shift B'!AC20*'Shift B Calculation'!$D16/3600,0)</f>
        <v>0</v>
      </c>
      <c r="AE16" s="11">
        <f>IFERROR('Input Data Shift B'!AD20*'Shift B Calculation'!$D16/3600,0)</f>
        <v>0</v>
      </c>
      <c r="AF16" s="11">
        <f>IFERROR('Input Data Shift B'!AE20*'Shift B Calculation'!$D16/3600,0)</f>
        <v>0</v>
      </c>
      <c r="AG16" s="11">
        <f>IFERROR('Input Data Shift B'!AF20*'Shift B Calculation'!$D16/3600,0)</f>
        <v>0</v>
      </c>
      <c r="AH16" s="11">
        <f>IFERROR('Input Data Shift B'!AG20*'Shift B Calculation'!$D16/3600,0)</f>
        <v>0</v>
      </c>
      <c r="AI16" s="11">
        <f>IFERROR('Input Data Shift B'!AH20*'Shift B Calculation'!$D16/3600,0)</f>
        <v>0</v>
      </c>
      <c r="AJ16" s="11">
        <f t="shared" si="1"/>
        <v>0</v>
      </c>
    </row>
    <row r="17" spans="2:36">
      <c r="B17" s="8">
        <v>15</v>
      </c>
      <c r="C17" s="9" t="str">
        <f>+Kousu!B25</f>
        <v>AE062040-36900C</v>
      </c>
      <c r="D17" s="10">
        <f>+Kousu!S25</f>
        <v>15.340909090909092</v>
      </c>
      <c r="E17" s="11">
        <f>IFERROR('Input Data Shift B'!D21*'Shift B Calculation'!$D17/3600,0)</f>
        <v>0</v>
      </c>
      <c r="F17" s="11">
        <f>IFERROR('Input Data Shift B'!E21*'Shift B Calculation'!$D17/3600,0)</f>
        <v>0</v>
      </c>
      <c r="G17" s="11">
        <f>IFERROR('Input Data Shift B'!F21*'Shift B Calculation'!$D17/3600,0)</f>
        <v>0</v>
      </c>
      <c r="H17" s="11">
        <f>IFERROR('Input Data Shift B'!G21*'Shift B Calculation'!$D17/3600,0)</f>
        <v>0</v>
      </c>
      <c r="I17" s="11">
        <f>IFERROR('Input Data Shift B'!H21*'Shift B Calculation'!$D17/3600,0)</f>
        <v>0</v>
      </c>
      <c r="J17" s="11">
        <f>IFERROR('Input Data Shift B'!I21*'Shift B Calculation'!$D17/3600,0)</f>
        <v>0</v>
      </c>
      <c r="K17" s="11">
        <f>IFERROR('Input Data Shift B'!J21*'Shift B Calculation'!$D17/3600,0)</f>
        <v>0</v>
      </c>
      <c r="L17" s="11">
        <f>IFERROR('Input Data Shift B'!K21*'Shift B Calculation'!$D17/3600,0)</f>
        <v>0</v>
      </c>
      <c r="M17" s="11">
        <f>IFERROR('Input Data Shift B'!L21*'Shift B Calculation'!$D17/3600,0)</f>
        <v>0</v>
      </c>
      <c r="N17" s="11">
        <f>IFERROR('Input Data Shift B'!M21*'Shift B Calculation'!$D17/3600,0)</f>
        <v>0</v>
      </c>
      <c r="O17" s="11">
        <f>IFERROR('Input Data Shift B'!N21*'Shift B Calculation'!$D17/3600,0)</f>
        <v>0</v>
      </c>
      <c r="P17" s="11">
        <f>IFERROR('Input Data Shift B'!O21*'Shift B Calculation'!$D17/3600,0)</f>
        <v>0</v>
      </c>
      <c r="Q17" s="11">
        <f>IFERROR('Input Data Shift B'!P21*'Shift B Calculation'!$D17/3600,0)</f>
        <v>0</v>
      </c>
      <c r="R17" s="11">
        <f>IFERROR('Input Data Shift B'!Q21*'Shift B Calculation'!$D17/3600,0)</f>
        <v>0</v>
      </c>
      <c r="S17" s="11">
        <f>IFERROR('Input Data Shift B'!R21*'Shift B Calculation'!$D17/3600,0)</f>
        <v>0</v>
      </c>
      <c r="T17" s="11">
        <f>IFERROR('Input Data Shift B'!S21*'Shift B Calculation'!$D17/3600,0)</f>
        <v>0</v>
      </c>
      <c r="U17" s="11">
        <f>IFERROR('Input Data Shift B'!T21*'Shift B Calculation'!$D17/3600,0)</f>
        <v>0</v>
      </c>
      <c r="V17" s="11">
        <f>IFERROR('Input Data Shift B'!U21*'Shift B Calculation'!$D17/3600,0)</f>
        <v>0</v>
      </c>
      <c r="W17" s="11">
        <f>IFERROR('Input Data Shift B'!V21*'Shift B Calculation'!$D17/3600,0)</f>
        <v>0</v>
      </c>
      <c r="X17" s="11">
        <f>IFERROR('Input Data Shift B'!W21*'Shift B Calculation'!$D17/3600,0)</f>
        <v>0</v>
      </c>
      <c r="Y17" s="11">
        <f>IFERROR('Input Data Shift B'!X21*'Shift B Calculation'!$D17/3600,0)</f>
        <v>0</v>
      </c>
      <c r="Z17" s="11">
        <f>IFERROR('Input Data Shift B'!Y21*'Shift B Calculation'!$D17/3600,0)</f>
        <v>0</v>
      </c>
      <c r="AA17" s="11">
        <f>IFERROR('Input Data Shift B'!Z21*'Shift B Calculation'!$D17/3600,0)</f>
        <v>0</v>
      </c>
      <c r="AB17" s="11">
        <f>IFERROR('Input Data Shift B'!AA21*'Shift B Calculation'!$D17/3600,0)</f>
        <v>0</v>
      </c>
      <c r="AC17" s="11">
        <f>IFERROR('Input Data Shift B'!AB21*'Shift B Calculation'!$D17/3600,0)</f>
        <v>0</v>
      </c>
      <c r="AD17" s="11">
        <f>IFERROR('Input Data Shift B'!AC21*'Shift B Calculation'!$D17/3600,0)</f>
        <v>0</v>
      </c>
      <c r="AE17" s="11">
        <f>IFERROR('Input Data Shift B'!AD21*'Shift B Calculation'!$D17/3600,0)</f>
        <v>0</v>
      </c>
      <c r="AF17" s="11">
        <f>IFERROR('Input Data Shift B'!AE21*'Shift B Calculation'!$D17/3600,0)</f>
        <v>0</v>
      </c>
      <c r="AG17" s="11">
        <f>IFERROR('Input Data Shift B'!AF21*'Shift B Calculation'!$D17/3600,0)</f>
        <v>0</v>
      </c>
      <c r="AH17" s="11">
        <f>IFERROR('Input Data Shift B'!AG21*'Shift B Calculation'!$D17/3600,0)</f>
        <v>0</v>
      </c>
      <c r="AI17" s="11">
        <f>IFERROR('Input Data Shift B'!AH21*'Shift B Calculation'!$D17/3600,0)</f>
        <v>0</v>
      </c>
      <c r="AJ17" s="11">
        <f t="shared" si="1"/>
        <v>0</v>
      </c>
    </row>
    <row r="18" spans="2:36">
      <c r="B18" s="8">
        <v>16</v>
      </c>
      <c r="C18" s="9" t="str">
        <f>+Kousu!B26</f>
        <v>AE062040-37000H</v>
      </c>
      <c r="D18" s="10">
        <f>+Kousu!S26</f>
        <v>15.340909090909092</v>
      </c>
      <c r="E18" s="11">
        <f>IFERROR('Input Data Shift B'!D22*'Shift B Calculation'!$D18/3600,0)</f>
        <v>0</v>
      </c>
      <c r="F18" s="11">
        <f>IFERROR('Input Data Shift B'!E22*'Shift B Calculation'!$D18/3600,0)</f>
        <v>0</v>
      </c>
      <c r="G18" s="11">
        <f>IFERROR('Input Data Shift B'!F22*'Shift B Calculation'!$D18/3600,0)</f>
        <v>0</v>
      </c>
      <c r="H18" s="11">
        <f>IFERROR('Input Data Shift B'!G22*'Shift B Calculation'!$D18/3600,0)</f>
        <v>0</v>
      </c>
      <c r="I18" s="11">
        <f>IFERROR('Input Data Shift B'!H22*'Shift B Calculation'!$D18/3600,0)</f>
        <v>0</v>
      </c>
      <c r="J18" s="11">
        <f>IFERROR('Input Data Shift B'!I22*'Shift B Calculation'!$D18/3600,0)</f>
        <v>0</v>
      </c>
      <c r="K18" s="11">
        <f>IFERROR('Input Data Shift B'!J22*'Shift B Calculation'!$D18/3600,0)</f>
        <v>0</v>
      </c>
      <c r="L18" s="11">
        <f>IFERROR('Input Data Shift B'!K22*'Shift B Calculation'!$D18/3600,0)</f>
        <v>0</v>
      </c>
      <c r="M18" s="11">
        <f>IFERROR('Input Data Shift B'!L22*'Shift B Calculation'!$D18/3600,0)</f>
        <v>0</v>
      </c>
      <c r="N18" s="11">
        <f>IFERROR('Input Data Shift B'!M22*'Shift B Calculation'!$D18/3600,0)</f>
        <v>0</v>
      </c>
      <c r="O18" s="11">
        <f>IFERROR('Input Data Shift B'!N22*'Shift B Calculation'!$D18/3600,0)</f>
        <v>0</v>
      </c>
      <c r="P18" s="11">
        <f>IFERROR('Input Data Shift B'!O22*'Shift B Calculation'!$D18/3600,0)</f>
        <v>0</v>
      </c>
      <c r="Q18" s="11">
        <f>IFERROR('Input Data Shift B'!P22*'Shift B Calculation'!$D18/3600,0)</f>
        <v>0</v>
      </c>
      <c r="R18" s="11">
        <f>IFERROR('Input Data Shift B'!Q22*'Shift B Calculation'!$D18/3600,0)</f>
        <v>0</v>
      </c>
      <c r="S18" s="11">
        <f>IFERROR('Input Data Shift B'!R22*'Shift B Calculation'!$D18/3600,0)</f>
        <v>0</v>
      </c>
      <c r="T18" s="11">
        <f>IFERROR('Input Data Shift B'!S22*'Shift B Calculation'!$D18/3600,0)</f>
        <v>0</v>
      </c>
      <c r="U18" s="11">
        <f>IFERROR('Input Data Shift B'!T22*'Shift B Calculation'!$D18/3600,0)</f>
        <v>0</v>
      </c>
      <c r="V18" s="11">
        <f>IFERROR('Input Data Shift B'!U22*'Shift B Calculation'!$D18/3600,0)</f>
        <v>0</v>
      </c>
      <c r="W18" s="11">
        <f>IFERROR('Input Data Shift B'!V22*'Shift B Calculation'!$D18/3600,0)</f>
        <v>0</v>
      </c>
      <c r="X18" s="11">
        <f>IFERROR('Input Data Shift B'!W22*'Shift B Calculation'!$D18/3600,0)</f>
        <v>0</v>
      </c>
      <c r="Y18" s="11">
        <f>IFERROR('Input Data Shift B'!X22*'Shift B Calculation'!$D18/3600,0)</f>
        <v>0</v>
      </c>
      <c r="Z18" s="11">
        <f>IFERROR('Input Data Shift B'!Y22*'Shift B Calculation'!$D18/3600,0)</f>
        <v>0</v>
      </c>
      <c r="AA18" s="11">
        <f>IFERROR('Input Data Shift B'!Z22*'Shift B Calculation'!$D18/3600,0)</f>
        <v>0</v>
      </c>
      <c r="AB18" s="11">
        <f>IFERROR('Input Data Shift B'!AA22*'Shift B Calculation'!$D18/3600,0)</f>
        <v>0</v>
      </c>
      <c r="AC18" s="11">
        <f>IFERROR('Input Data Shift B'!AB22*'Shift B Calculation'!$D18/3600,0)</f>
        <v>0</v>
      </c>
      <c r="AD18" s="11">
        <f>IFERROR('Input Data Shift B'!AC22*'Shift B Calculation'!$D18/3600,0)</f>
        <v>0</v>
      </c>
      <c r="AE18" s="11">
        <f>IFERROR('Input Data Shift B'!AD22*'Shift B Calculation'!$D18/3600,0)</f>
        <v>0</v>
      </c>
      <c r="AF18" s="11">
        <f>IFERROR('Input Data Shift B'!AE22*'Shift B Calculation'!$D18/3600,0)</f>
        <v>0</v>
      </c>
      <c r="AG18" s="11">
        <f>IFERROR('Input Data Shift B'!AF22*'Shift B Calculation'!$D18/3600,0)</f>
        <v>0</v>
      </c>
      <c r="AH18" s="11">
        <f>IFERROR('Input Data Shift B'!AG22*'Shift B Calculation'!$D18/3600,0)</f>
        <v>0</v>
      </c>
      <c r="AI18" s="11">
        <f>IFERROR('Input Data Shift B'!AH22*'Shift B Calculation'!$D18/3600,0)</f>
        <v>0</v>
      </c>
      <c r="AJ18" s="11">
        <f t="shared" si="1"/>
        <v>0</v>
      </c>
    </row>
    <row r="19" spans="2:36">
      <c r="B19" s="8">
        <v>17</v>
      </c>
      <c r="C19" s="9" t="str">
        <f>+Kousu!B27</f>
        <v>AE062040-37004H</v>
      </c>
      <c r="D19" s="10">
        <f>+Kousu!S27</f>
        <v>15.340909090909092</v>
      </c>
      <c r="E19" s="11">
        <f>IFERROR('Input Data Shift B'!D23*'Shift B Calculation'!$D19/3600,0)</f>
        <v>0</v>
      </c>
      <c r="F19" s="11">
        <f>IFERROR('Input Data Shift B'!E23*'Shift B Calculation'!$D19/3600,0)</f>
        <v>0</v>
      </c>
      <c r="G19" s="11">
        <f>IFERROR('Input Data Shift B'!F23*'Shift B Calculation'!$D19/3600,0)</f>
        <v>0</v>
      </c>
      <c r="H19" s="11">
        <f>IFERROR('Input Data Shift B'!G23*'Shift B Calculation'!$D19/3600,0)</f>
        <v>0</v>
      </c>
      <c r="I19" s="11">
        <f>IFERROR('Input Data Shift B'!H23*'Shift B Calculation'!$D19/3600,0)</f>
        <v>0</v>
      </c>
      <c r="J19" s="11">
        <f>IFERROR('Input Data Shift B'!I23*'Shift B Calculation'!$D19/3600,0)</f>
        <v>0</v>
      </c>
      <c r="K19" s="11">
        <f>IFERROR('Input Data Shift B'!J23*'Shift B Calculation'!$D19/3600,0)</f>
        <v>0</v>
      </c>
      <c r="L19" s="11">
        <f>IFERROR('Input Data Shift B'!K23*'Shift B Calculation'!$D19/3600,0)</f>
        <v>0</v>
      </c>
      <c r="M19" s="11">
        <f>IFERROR('Input Data Shift B'!L23*'Shift B Calculation'!$D19/3600,0)</f>
        <v>0</v>
      </c>
      <c r="N19" s="11">
        <f>IFERROR('Input Data Shift B'!M23*'Shift B Calculation'!$D19/3600,0)</f>
        <v>0</v>
      </c>
      <c r="O19" s="11">
        <f>IFERROR('Input Data Shift B'!N23*'Shift B Calculation'!$D19/3600,0)</f>
        <v>0</v>
      </c>
      <c r="P19" s="11">
        <f>IFERROR('Input Data Shift B'!O23*'Shift B Calculation'!$D19/3600,0)</f>
        <v>0</v>
      </c>
      <c r="Q19" s="11">
        <f>IFERROR('Input Data Shift B'!P23*'Shift B Calculation'!$D19/3600,0)</f>
        <v>0</v>
      </c>
      <c r="R19" s="11">
        <f>IFERROR('Input Data Shift B'!Q23*'Shift B Calculation'!$D19/3600,0)</f>
        <v>0</v>
      </c>
      <c r="S19" s="11">
        <f>IFERROR('Input Data Shift B'!R23*'Shift B Calculation'!$D19/3600,0)</f>
        <v>0</v>
      </c>
      <c r="T19" s="11">
        <f>IFERROR('Input Data Shift B'!S23*'Shift B Calculation'!$D19/3600,0)</f>
        <v>0</v>
      </c>
      <c r="U19" s="11">
        <f>IFERROR('Input Data Shift B'!T23*'Shift B Calculation'!$D19/3600,0)</f>
        <v>0</v>
      </c>
      <c r="V19" s="11">
        <f>IFERROR('Input Data Shift B'!U23*'Shift B Calculation'!$D19/3600,0)</f>
        <v>0</v>
      </c>
      <c r="W19" s="11">
        <f>IFERROR('Input Data Shift B'!V23*'Shift B Calculation'!$D19/3600,0)</f>
        <v>0</v>
      </c>
      <c r="X19" s="11">
        <f>IFERROR('Input Data Shift B'!W23*'Shift B Calculation'!$D19/3600,0)</f>
        <v>0</v>
      </c>
      <c r="Y19" s="11">
        <f>IFERROR('Input Data Shift B'!X23*'Shift B Calculation'!$D19/3600,0)</f>
        <v>0</v>
      </c>
      <c r="Z19" s="11">
        <f>IFERROR('Input Data Shift B'!Y23*'Shift B Calculation'!$D19/3600,0)</f>
        <v>0</v>
      </c>
      <c r="AA19" s="11">
        <f>IFERROR('Input Data Shift B'!Z23*'Shift B Calculation'!$D19/3600,0)</f>
        <v>0</v>
      </c>
      <c r="AB19" s="11">
        <f>IFERROR('Input Data Shift B'!AA23*'Shift B Calculation'!$D19/3600,0)</f>
        <v>0</v>
      </c>
      <c r="AC19" s="11">
        <f>IFERROR('Input Data Shift B'!AB23*'Shift B Calculation'!$D19/3600,0)</f>
        <v>0</v>
      </c>
      <c r="AD19" s="11">
        <f>IFERROR('Input Data Shift B'!AC23*'Shift B Calculation'!$D19/3600,0)</f>
        <v>0</v>
      </c>
      <c r="AE19" s="11">
        <f>IFERROR('Input Data Shift B'!AD23*'Shift B Calculation'!$D19/3600,0)</f>
        <v>0</v>
      </c>
      <c r="AF19" s="11">
        <f>IFERROR('Input Data Shift B'!AE23*'Shift B Calculation'!$D19/3600,0)</f>
        <v>0</v>
      </c>
      <c r="AG19" s="11">
        <f>IFERROR('Input Data Shift B'!AF23*'Shift B Calculation'!$D19/3600,0)</f>
        <v>0</v>
      </c>
      <c r="AH19" s="11">
        <f>IFERROR('Input Data Shift B'!AG23*'Shift B Calculation'!$D19/3600,0)</f>
        <v>0</v>
      </c>
      <c r="AI19" s="11">
        <f>IFERROR('Input Data Shift B'!AH23*'Shift B Calculation'!$D19/3600,0)</f>
        <v>0</v>
      </c>
      <c r="AJ19" s="11">
        <f t="shared" si="1"/>
        <v>0</v>
      </c>
    </row>
    <row r="20" spans="2:36">
      <c r="B20" s="8">
        <v>18</v>
      </c>
      <c r="C20" s="9" t="str">
        <f>+Kousu!B28</f>
        <v>AE062040-39000S</v>
      </c>
      <c r="D20" s="10">
        <f>+Kousu!S28</f>
        <v>15.340909090909092</v>
      </c>
      <c r="E20" s="11">
        <f>IFERROR('Input Data Shift B'!D24*'Shift B Calculation'!$D20/3600,0)</f>
        <v>0</v>
      </c>
      <c r="F20" s="11">
        <f>IFERROR('Input Data Shift B'!E24*'Shift B Calculation'!$D20/3600,0)</f>
        <v>0</v>
      </c>
      <c r="G20" s="11">
        <f>IFERROR('Input Data Shift B'!F24*'Shift B Calculation'!$D20/3600,0)</f>
        <v>0</v>
      </c>
      <c r="H20" s="11">
        <f>IFERROR('Input Data Shift B'!G24*'Shift B Calculation'!$D20/3600,0)</f>
        <v>0</v>
      </c>
      <c r="I20" s="11">
        <f>IFERROR('Input Data Shift B'!H24*'Shift B Calculation'!$D20/3600,0)</f>
        <v>0</v>
      </c>
      <c r="J20" s="11">
        <f>IFERROR('Input Data Shift B'!I24*'Shift B Calculation'!$D20/3600,0)</f>
        <v>0</v>
      </c>
      <c r="K20" s="11">
        <f>IFERROR('Input Data Shift B'!J24*'Shift B Calculation'!$D20/3600,0)</f>
        <v>0</v>
      </c>
      <c r="L20" s="11">
        <f>IFERROR('Input Data Shift B'!K24*'Shift B Calculation'!$D20/3600,0)</f>
        <v>0</v>
      </c>
      <c r="M20" s="11">
        <f>IFERROR('Input Data Shift B'!L24*'Shift B Calculation'!$D20/3600,0)</f>
        <v>0</v>
      </c>
      <c r="N20" s="11">
        <f>IFERROR('Input Data Shift B'!M24*'Shift B Calculation'!$D20/3600,0)</f>
        <v>0</v>
      </c>
      <c r="O20" s="11">
        <f>IFERROR('Input Data Shift B'!N24*'Shift B Calculation'!$D20/3600,0)</f>
        <v>0</v>
      </c>
      <c r="P20" s="11">
        <f>IFERROR('Input Data Shift B'!O24*'Shift B Calculation'!$D20/3600,0)</f>
        <v>0</v>
      </c>
      <c r="Q20" s="11">
        <f>IFERROR('Input Data Shift B'!P24*'Shift B Calculation'!$D20/3600,0)</f>
        <v>0</v>
      </c>
      <c r="R20" s="11">
        <f>IFERROR('Input Data Shift B'!Q24*'Shift B Calculation'!$D20/3600,0)</f>
        <v>0</v>
      </c>
      <c r="S20" s="11">
        <f>IFERROR('Input Data Shift B'!R24*'Shift B Calculation'!$D20/3600,0)</f>
        <v>0</v>
      </c>
      <c r="T20" s="11">
        <f>IFERROR('Input Data Shift B'!S24*'Shift B Calculation'!$D20/3600,0)</f>
        <v>0</v>
      </c>
      <c r="U20" s="11">
        <f>IFERROR('Input Data Shift B'!T24*'Shift B Calculation'!$D20/3600,0)</f>
        <v>0</v>
      </c>
      <c r="V20" s="11">
        <f>IFERROR('Input Data Shift B'!U24*'Shift B Calculation'!$D20/3600,0)</f>
        <v>0</v>
      </c>
      <c r="W20" s="11">
        <f>IFERROR('Input Data Shift B'!V24*'Shift B Calculation'!$D20/3600,0)</f>
        <v>0</v>
      </c>
      <c r="X20" s="11">
        <f>IFERROR('Input Data Shift B'!W24*'Shift B Calculation'!$D20/3600,0)</f>
        <v>0</v>
      </c>
      <c r="Y20" s="11">
        <f>IFERROR('Input Data Shift B'!X24*'Shift B Calculation'!$D20/3600,0)</f>
        <v>0</v>
      </c>
      <c r="Z20" s="11">
        <f>IFERROR('Input Data Shift B'!Y24*'Shift B Calculation'!$D20/3600,0)</f>
        <v>0</v>
      </c>
      <c r="AA20" s="11">
        <f>IFERROR('Input Data Shift B'!Z24*'Shift B Calculation'!$D20/3600,0)</f>
        <v>0</v>
      </c>
      <c r="AB20" s="11">
        <f>IFERROR('Input Data Shift B'!AA24*'Shift B Calculation'!$D20/3600,0)</f>
        <v>0</v>
      </c>
      <c r="AC20" s="11">
        <f>IFERROR('Input Data Shift B'!AB24*'Shift B Calculation'!$D20/3600,0)</f>
        <v>0</v>
      </c>
      <c r="AD20" s="11">
        <f>IFERROR('Input Data Shift B'!AC24*'Shift B Calculation'!$D20/3600,0)</f>
        <v>0</v>
      </c>
      <c r="AE20" s="11">
        <f>IFERROR('Input Data Shift B'!AD24*'Shift B Calculation'!$D20/3600,0)</f>
        <v>0</v>
      </c>
      <c r="AF20" s="11">
        <f>IFERROR('Input Data Shift B'!AE24*'Shift B Calculation'!$D20/3600,0)</f>
        <v>0</v>
      </c>
      <c r="AG20" s="11">
        <f>IFERROR('Input Data Shift B'!AF24*'Shift B Calculation'!$D20/3600,0)</f>
        <v>0</v>
      </c>
      <c r="AH20" s="11">
        <f>IFERROR('Input Data Shift B'!AG24*'Shift B Calculation'!$D20/3600,0)</f>
        <v>0</v>
      </c>
      <c r="AI20" s="11">
        <f>IFERROR('Input Data Shift B'!AH24*'Shift B Calculation'!$D20/3600,0)</f>
        <v>0</v>
      </c>
      <c r="AJ20" s="11">
        <f t="shared" si="1"/>
        <v>0</v>
      </c>
    </row>
    <row r="21" spans="2:36">
      <c r="B21" s="8">
        <v>19</v>
      </c>
      <c r="C21" s="9" t="str">
        <f>+Kousu!B29</f>
        <v>AE062040-39008R</v>
      </c>
      <c r="D21" s="10">
        <f>+Kousu!S29</f>
        <v>15.340909090909092</v>
      </c>
      <c r="E21" s="11">
        <f>IFERROR('Input Data Shift B'!D25*'Shift B Calculation'!$D21/3600,0)</f>
        <v>0</v>
      </c>
      <c r="F21" s="11">
        <f>IFERROR('Input Data Shift B'!E25*'Shift B Calculation'!$D21/3600,0)</f>
        <v>0</v>
      </c>
      <c r="G21" s="11">
        <f>IFERROR('Input Data Shift B'!F25*'Shift B Calculation'!$D21/3600,0)</f>
        <v>0</v>
      </c>
      <c r="H21" s="11">
        <f>IFERROR('Input Data Shift B'!G25*'Shift B Calculation'!$D21/3600,0)</f>
        <v>0</v>
      </c>
      <c r="I21" s="11">
        <f>IFERROR('Input Data Shift B'!H25*'Shift B Calculation'!$D21/3600,0)</f>
        <v>0</v>
      </c>
      <c r="J21" s="11">
        <f>IFERROR('Input Data Shift B'!I25*'Shift B Calculation'!$D21/3600,0)</f>
        <v>0</v>
      </c>
      <c r="K21" s="11">
        <f>IFERROR('Input Data Shift B'!J25*'Shift B Calculation'!$D21/3600,0)</f>
        <v>0</v>
      </c>
      <c r="L21" s="11">
        <f>IFERROR('Input Data Shift B'!K25*'Shift B Calculation'!$D21/3600,0)</f>
        <v>0</v>
      </c>
      <c r="M21" s="11">
        <f>IFERROR('Input Data Shift B'!L25*'Shift B Calculation'!$D21/3600,0)</f>
        <v>0</v>
      </c>
      <c r="N21" s="11">
        <f>IFERROR('Input Data Shift B'!M25*'Shift B Calculation'!$D21/3600,0)</f>
        <v>0</v>
      </c>
      <c r="O21" s="11">
        <f>IFERROR('Input Data Shift B'!N25*'Shift B Calculation'!$D21/3600,0)</f>
        <v>0</v>
      </c>
      <c r="P21" s="11">
        <f>IFERROR('Input Data Shift B'!O25*'Shift B Calculation'!$D21/3600,0)</f>
        <v>0</v>
      </c>
      <c r="Q21" s="11">
        <f>IFERROR('Input Data Shift B'!P25*'Shift B Calculation'!$D21/3600,0)</f>
        <v>0</v>
      </c>
      <c r="R21" s="11">
        <f>IFERROR('Input Data Shift B'!Q25*'Shift B Calculation'!$D21/3600,0)</f>
        <v>0</v>
      </c>
      <c r="S21" s="11">
        <f>IFERROR('Input Data Shift B'!R25*'Shift B Calculation'!$D21/3600,0)</f>
        <v>0</v>
      </c>
      <c r="T21" s="11">
        <f>IFERROR('Input Data Shift B'!S25*'Shift B Calculation'!$D21/3600,0)</f>
        <v>0</v>
      </c>
      <c r="U21" s="11">
        <f>IFERROR('Input Data Shift B'!T25*'Shift B Calculation'!$D21/3600,0)</f>
        <v>0</v>
      </c>
      <c r="V21" s="11">
        <f>IFERROR('Input Data Shift B'!U25*'Shift B Calculation'!$D21/3600,0)</f>
        <v>0</v>
      </c>
      <c r="W21" s="11">
        <f>IFERROR('Input Data Shift B'!V25*'Shift B Calculation'!$D21/3600,0)</f>
        <v>0</v>
      </c>
      <c r="X21" s="11">
        <f>IFERROR('Input Data Shift B'!W25*'Shift B Calculation'!$D21/3600,0)</f>
        <v>0</v>
      </c>
      <c r="Y21" s="11">
        <f>IFERROR('Input Data Shift B'!X25*'Shift B Calculation'!$D21/3600,0)</f>
        <v>0</v>
      </c>
      <c r="Z21" s="11">
        <f>IFERROR('Input Data Shift B'!Y25*'Shift B Calculation'!$D21/3600,0)</f>
        <v>0</v>
      </c>
      <c r="AA21" s="11">
        <f>IFERROR('Input Data Shift B'!Z25*'Shift B Calculation'!$D21/3600,0)</f>
        <v>0</v>
      </c>
      <c r="AB21" s="11">
        <f>IFERROR('Input Data Shift B'!AA25*'Shift B Calculation'!$D21/3600,0)</f>
        <v>0</v>
      </c>
      <c r="AC21" s="11">
        <f>IFERROR('Input Data Shift B'!AB25*'Shift B Calculation'!$D21/3600,0)</f>
        <v>0</v>
      </c>
      <c r="AD21" s="11">
        <f>IFERROR('Input Data Shift B'!AC25*'Shift B Calculation'!$D21/3600,0)</f>
        <v>0</v>
      </c>
      <c r="AE21" s="11">
        <f>IFERROR('Input Data Shift B'!AD25*'Shift B Calculation'!$D21/3600,0)</f>
        <v>0</v>
      </c>
      <c r="AF21" s="11">
        <f>IFERROR('Input Data Shift B'!AE25*'Shift B Calculation'!$D21/3600,0)</f>
        <v>0</v>
      </c>
      <c r="AG21" s="11">
        <f>IFERROR('Input Data Shift B'!AF25*'Shift B Calculation'!$D21/3600,0)</f>
        <v>0</v>
      </c>
      <c r="AH21" s="11">
        <f>IFERROR('Input Data Shift B'!AG25*'Shift B Calculation'!$D21/3600,0)</f>
        <v>0</v>
      </c>
      <c r="AI21" s="11">
        <f>IFERROR('Input Data Shift B'!AH25*'Shift B Calculation'!$D21/3600,0)</f>
        <v>0</v>
      </c>
      <c r="AJ21" s="11">
        <f t="shared" si="1"/>
        <v>0</v>
      </c>
    </row>
    <row r="22" spans="2:36">
      <c r="B22" s="8">
        <v>20</v>
      </c>
      <c r="C22" s="9" t="str">
        <f>+Kousu!B30</f>
        <v>AE062040-39100M</v>
      </c>
      <c r="D22" s="10">
        <f>+Kousu!S30</f>
        <v>15.340909090909092</v>
      </c>
      <c r="E22" s="11">
        <f>IFERROR('Input Data Shift B'!D26*'Shift B Calculation'!$D22/3600,0)</f>
        <v>0</v>
      </c>
      <c r="F22" s="11">
        <f>IFERROR('Input Data Shift B'!E26*'Shift B Calculation'!$D22/3600,0)</f>
        <v>0</v>
      </c>
      <c r="G22" s="11">
        <f>IFERROR('Input Data Shift B'!F26*'Shift B Calculation'!$D22/3600,0)</f>
        <v>0</v>
      </c>
      <c r="H22" s="11">
        <f>IFERROR('Input Data Shift B'!G26*'Shift B Calculation'!$D22/3600,0)</f>
        <v>0</v>
      </c>
      <c r="I22" s="11">
        <f>IFERROR('Input Data Shift B'!H26*'Shift B Calculation'!$D22/3600,0)</f>
        <v>0</v>
      </c>
      <c r="J22" s="11">
        <f>IFERROR('Input Data Shift B'!I26*'Shift B Calculation'!$D22/3600,0)</f>
        <v>0</v>
      </c>
      <c r="K22" s="11">
        <f>IFERROR('Input Data Shift B'!J26*'Shift B Calculation'!$D22/3600,0)</f>
        <v>0</v>
      </c>
      <c r="L22" s="11">
        <f>IFERROR('Input Data Shift B'!K26*'Shift B Calculation'!$D22/3600,0)</f>
        <v>0</v>
      </c>
      <c r="M22" s="11">
        <f>IFERROR('Input Data Shift B'!L26*'Shift B Calculation'!$D22/3600,0)</f>
        <v>0</v>
      </c>
      <c r="N22" s="11">
        <f>IFERROR('Input Data Shift B'!M26*'Shift B Calculation'!$D22/3600,0)</f>
        <v>0</v>
      </c>
      <c r="O22" s="11">
        <f>IFERROR('Input Data Shift B'!N26*'Shift B Calculation'!$D22/3600,0)</f>
        <v>0</v>
      </c>
      <c r="P22" s="11">
        <f>IFERROR('Input Data Shift B'!O26*'Shift B Calculation'!$D22/3600,0)</f>
        <v>0</v>
      </c>
      <c r="Q22" s="11">
        <f>IFERROR('Input Data Shift B'!P26*'Shift B Calculation'!$D22/3600,0)</f>
        <v>0</v>
      </c>
      <c r="R22" s="11">
        <f>IFERROR('Input Data Shift B'!Q26*'Shift B Calculation'!$D22/3600,0)</f>
        <v>0</v>
      </c>
      <c r="S22" s="11">
        <f>IFERROR('Input Data Shift B'!R26*'Shift B Calculation'!$D22/3600,0)</f>
        <v>0</v>
      </c>
      <c r="T22" s="11">
        <f>IFERROR('Input Data Shift B'!S26*'Shift B Calculation'!$D22/3600,0)</f>
        <v>0</v>
      </c>
      <c r="U22" s="11">
        <f>IFERROR('Input Data Shift B'!T26*'Shift B Calculation'!$D22/3600,0)</f>
        <v>0</v>
      </c>
      <c r="V22" s="11">
        <f>IFERROR('Input Data Shift B'!U26*'Shift B Calculation'!$D22/3600,0)</f>
        <v>0</v>
      </c>
      <c r="W22" s="11">
        <f>IFERROR('Input Data Shift B'!V26*'Shift B Calculation'!$D22/3600,0)</f>
        <v>0</v>
      </c>
      <c r="X22" s="11">
        <f>IFERROR('Input Data Shift B'!W26*'Shift B Calculation'!$D22/3600,0)</f>
        <v>0</v>
      </c>
      <c r="Y22" s="11">
        <f>IFERROR('Input Data Shift B'!X26*'Shift B Calculation'!$D22/3600,0)</f>
        <v>0</v>
      </c>
      <c r="Z22" s="11">
        <f>IFERROR('Input Data Shift B'!Y26*'Shift B Calculation'!$D22/3600,0)</f>
        <v>0</v>
      </c>
      <c r="AA22" s="11">
        <f>IFERROR('Input Data Shift B'!Z26*'Shift B Calculation'!$D22/3600,0)</f>
        <v>0</v>
      </c>
      <c r="AB22" s="11">
        <f>IFERROR('Input Data Shift B'!AA26*'Shift B Calculation'!$D22/3600,0)</f>
        <v>0</v>
      </c>
      <c r="AC22" s="11">
        <f>IFERROR('Input Data Shift B'!AB26*'Shift B Calculation'!$D22/3600,0)</f>
        <v>0</v>
      </c>
      <c r="AD22" s="11">
        <f>IFERROR('Input Data Shift B'!AC26*'Shift B Calculation'!$D22/3600,0)</f>
        <v>0</v>
      </c>
      <c r="AE22" s="11">
        <f>IFERROR('Input Data Shift B'!AD26*'Shift B Calculation'!$D22/3600,0)</f>
        <v>0</v>
      </c>
      <c r="AF22" s="11">
        <f>IFERROR('Input Data Shift B'!AE26*'Shift B Calculation'!$D22/3600,0)</f>
        <v>0</v>
      </c>
      <c r="AG22" s="11">
        <f>IFERROR('Input Data Shift B'!AF26*'Shift B Calculation'!$D22/3600,0)</f>
        <v>0</v>
      </c>
      <c r="AH22" s="11">
        <f>IFERROR('Input Data Shift B'!AG26*'Shift B Calculation'!$D22/3600,0)</f>
        <v>0</v>
      </c>
      <c r="AI22" s="11">
        <f>IFERROR('Input Data Shift B'!AH26*'Shift B Calculation'!$D22/3600,0)</f>
        <v>0</v>
      </c>
      <c r="AJ22" s="11">
        <f t="shared" si="1"/>
        <v>0</v>
      </c>
    </row>
    <row r="23" spans="2:36">
      <c r="B23" s="8">
        <v>21</v>
      </c>
      <c r="C23" s="9" t="str">
        <f>+Kousu!B31</f>
        <v>AE062040-39200M</v>
      </c>
      <c r="D23" s="10">
        <f>+Kousu!S31</f>
        <v>15.340909090909092</v>
      </c>
      <c r="E23" s="11">
        <f>IFERROR('Input Data Shift B'!D27*'Shift B Calculation'!$D23/3600,0)</f>
        <v>0</v>
      </c>
      <c r="F23" s="11">
        <f>IFERROR('Input Data Shift B'!E27*'Shift B Calculation'!$D23/3600,0)</f>
        <v>0</v>
      </c>
      <c r="G23" s="11">
        <f>IFERROR('Input Data Shift B'!F27*'Shift B Calculation'!$D23/3600,0)</f>
        <v>0</v>
      </c>
      <c r="H23" s="11">
        <f>IFERROR('Input Data Shift B'!G27*'Shift B Calculation'!$D23/3600,0)</f>
        <v>0</v>
      </c>
      <c r="I23" s="11">
        <f>IFERROR('Input Data Shift B'!H27*'Shift B Calculation'!$D23/3600,0)</f>
        <v>0</v>
      </c>
      <c r="J23" s="11">
        <f>IFERROR('Input Data Shift B'!I27*'Shift B Calculation'!$D23/3600,0)</f>
        <v>0</v>
      </c>
      <c r="K23" s="11">
        <f>IFERROR('Input Data Shift B'!J27*'Shift B Calculation'!$D23/3600,0)</f>
        <v>0</v>
      </c>
      <c r="L23" s="11">
        <f>IFERROR('Input Data Shift B'!K27*'Shift B Calculation'!$D23/3600,0)</f>
        <v>0</v>
      </c>
      <c r="M23" s="11">
        <f>IFERROR('Input Data Shift B'!L27*'Shift B Calculation'!$D23/3600,0)</f>
        <v>0</v>
      </c>
      <c r="N23" s="11">
        <f>IFERROR('Input Data Shift B'!M27*'Shift B Calculation'!$D23/3600,0)</f>
        <v>0</v>
      </c>
      <c r="O23" s="11">
        <f>IFERROR('Input Data Shift B'!N27*'Shift B Calculation'!$D23/3600,0)</f>
        <v>0</v>
      </c>
      <c r="P23" s="11">
        <f>IFERROR('Input Data Shift B'!O27*'Shift B Calculation'!$D23/3600,0)</f>
        <v>0</v>
      </c>
      <c r="Q23" s="11">
        <f>IFERROR('Input Data Shift B'!P27*'Shift B Calculation'!$D23/3600,0)</f>
        <v>0</v>
      </c>
      <c r="R23" s="11">
        <f>IFERROR('Input Data Shift B'!Q27*'Shift B Calculation'!$D23/3600,0)</f>
        <v>0</v>
      </c>
      <c r="S23" s="11">
        <f>IFERROR('Input Data Shift B'!R27*'Shift B Calculation'!$D23/3600,0)</f>
        <v>0</v>
      </c>
      <c r="T23" s="11">
        <f>IFERROR('Input Data Shift B'!S27*'Shift B Calculation'!$D23/3600,0)</f>
        <v>0</v>
      </c>
      <c r="U23" s="11">
        <f>IFERROR('Input Data Shift B'!T27*'Shift B Calculation'!$D23/3600,0)</f>
        <v>0</v>
      </c>
      <c r="V23" s="11">
        <f>IFERROR('Input Data Shift B'!U27*'Shift B Calculation'!$D23/3600,0)</f>
        <v>0</v>
      </c>
      <c r="W23" s="11">
        <f>IFERROR('Input Data Shift B'!V27*'Shift B Calculation'!$D23/3600,0)</f>
        <v>0</v>
      </c>
      <c r="X23" s="11">
        <f>IFERROR('Input Data Shift B'!W27*'Shift B Calculation'!$D23/3600,0)</f>
        <v>0</v>
      </c>
      <c r="Y23" s="11">
        <f>IFERROR('Input Data Shift B'!X27*'Shift B Calculation'!$D23/3600,0)</f>
        <v>0</v>
      </c>
      <c r="Z23" s="11">
        <f>IFERROR('Input Data Shift B'!Y27*'Shift B Calculation'!$D23/3600,0)</f>
        <v>0</v>
      </c>
      <c r="AA23" s="11">
        <f>IFERROR('Input Data Shift B'!Z27*'Shift B Calculation'!$D23/3600,0)</f>
        <v>0</v>
      </c>
      <c r="AB23" s="11">
        <f>IFERROR('Input Data Shift B'!AA27*'Shift B Calculation'!$D23/3600,0)</f>
        <v>0</v>
      </c>
      <c r="AC23" s="11">
        <f>IFERROR('Input Data Shift B'!AB27*'Shift B Calculation'!$D23/3600,0)</f>
        <v>0</v>
      </c>
      <c r="AD23" s="11">
        <f>IFERROR('Input Data Shift B'!AC27*'Shift B Calculation'!$D23/3600,0)</f>
        <v>0</v>
      </c>
      <c r="AE23" s="11">
        <f>IFERROR('Input Data Shift B'!AD27*'Shift B Calculation'!$D23/3600,0)</f>
        <v>0</v>
      </c>
      <c r="AF23" s="11">
        <f>IFERROR('Input Data Shift B'!AE27*'Shift B Calculation'!$D23/3600,0)</f>
        <v>0</v>
      </c>
      <c r="AG23" s="11">
        <f>IFERROR('Input Data Shift B'!AF27*'Shift B Calculation'!$D23/3600,0)</f>
        <v>0</v>
      </c>
      <c r="AH23" s="11">
        <f>IFERROR('Input Data Shift B'!AG27*'Shift B Calculation'!$D23/3600,0)</f>
        <v>0</v>
      </c>
      <c r="AI23" s="11">
        <f>IFERROR('Input Data Shift B'!AH27*'Shift B Calculation'!$D23/3600,0)</f>
        <v>0</v>
      </c>
      <c r="AJ23" s="11">
        <f t="shared" si="1"/>
        <v>0</v>
      </c>
    </row>
    <row r="24" spans="2:36">
      <c r="B24" s="8">
        <v>22</v>
      </c>
      <c r="C24" s="9" t="str">
        <f>+Kousu!B32</f>
        <v>AE062040-40900C</v>
      </c>
      <c r="D24" s="10">
        <f>+Kousu!S32</f>
        <v>15.340909090909092</v>
      </c>
      <c r="E24" s="11">
        <f>IFERROR('Input Data Shift B'!D28*'Shift B Calculation'!$D24/3600,0)</f>
        <v>0</v>
      </c>
      <c r="F24" s="11">
        <f>IFERROR('Input Data Shift B'!E28*'Shift B Calculation'!$D24/3600,0)</f>
        <v>0</v>
      </c>
      <c r="G24" s="11">
        <f>IFERROR('Input Data Shift B'!F28*'Shift B Calculation'!$D24/3600,0)</f>
        <v>0</v>
      </c>
      <c r="H24" s="11">
        <f>IFERROR('Input Data Shift B'!G28*'Shift B Calculation'!$D24/3600,0)</f>
        <v>0</v>
      </c>
      <c r="I24" s="11">
        <f>IFERROR('Input Data Shift B'!H28*'Shift B Calculation'!$D24/3600,0)</f>
        <v>0</v>
      </c>
      <c r="J24" s="11">
        <f>IFERROR('Input Data Shift B'!I28*'Shift B Calculation'!$D24/3600,0)</f>
        <v>0</v>
      </c>
      <c r="K24" s="11">
        <f>IFERROR('Input Data Shift B'!J28*'Shift B Calculation'!$D24/3600,0)</f>
        <v>0</v>
      </c>
      <c r="L24" s="11">
        <f>IFERROR('Input Data Shift B'!K28*'Shift B Calculation'!$D24/3600,0)</f>
        <v>0</v>
      </c>
      <c r="M24" s="11">
        <f>IFERROR('Input Data Shift B'!L28*'Shift B Calculation'!$D24/3600,0)</f>
        <v>0</v>
      </c>
      <c r="N24" s="11">
        <f>IFERROR('Input Data Shift B'!M28*'Shift B Calculation'!$D24/3600,0)</f>
        <v>0</v>
      </c>
      <c r="O24" s="11">
        <f>IFERROR('Input Data Shift B'!N28*'Shift B Calculation'!$D24/3600,0)</f>
        <v>0</v>
      </c>
      <c r="P24" s="11">
        <f>IFERROR('Input Data Shift B'!O28*'Shift B Calculation'!$D24/3600,0)</f>
        <v>0</v>
      </c>
      <c r="Q24" s="11">
        <f>IFERROR('Input Data Shift B'!P28*'Shift B Calculation'!$D24/3600,0)</f>
        <v>0</v>
      </c>
      <c r="R24" s="11">
        <f>IFERROR('Input Data Shift B'!Q28*'Shift B Calculation'!$D24/3600,0)</f>
        <v>0</v>
      </c>
      <c r="S24" s="11">
        <f>IFERROR('Input Data Shift B'!R28*'Shift B Calculation'!$D24/3600,0)</f>
        <v>0</v>
      </c>
      <c r="T24" s="11">
        <f>IFERROR('Input Data Shift B'!S28*'Shift B Calculation'!$D24/3600,0)</f>
        <v>0</v>
      </c>
      <c r="U24" s="11">
        <f>IFERROR('Input Data Shift B'!T28*'Shift B Calculation'!$D24/3600,0)</f>
        <v>0</v>
      </c>
      <c r="V24" s="11">
        <f>IFERROR('Input Data Shift B'!U28*'Shift B Calculation'!$D24/3600,0)</f>
        <v>0</v>
      </c>
      <c r="W24" s="11">
        <f>IFERROR('Input Data Shift B'!V28*'Shift B Calculation'!$D24/3600,0)</f>
        <v>0</v>
      </c>
      <c r="X24" s="11">
        <f>IFERROR('Input Data Shift B'!W28*'Shift B Calculation'!$D24/3600,0)</f>
        <v>0</v>
      </c>
      <c r="Y24" s="11">
        <f>IFERROR('Input Data Shift B'!X28*'Shift B Calculation'!$D24/3600,0)</f>
        <v>0</v>
      </c>
      <c r="Z24" s="11">
        <f>IFERROR('Input Data Shift B'!Y28*'Shift B Calculation'!$D24/3600,0)</f>
        <v>0</v>
      </c>
      <c r="AA24" s="11">
        <f>IFERROR('Input Data Shift B'!Z28*'Shift B Calculation'!$D24/3600,0)</f>
        <v>0</v>
      </c>
      <c r="AB24" s="11">
        <f>IFERROR('Input Data Shift B'!AA28*'Shift B Calculation'!$D24/3600,0)</f>
        <v>0</v>
      </c>
      <c r="AC24" s="11">
        <f>IFERROR('Input Data Shift B'!AB28*'Shift B Calculation'!$D24/3600,0)</f>
        <v>0</v>
      </c>
      <c r="AD24" s="11">
        <f>IFERROR('Input Data Shift B'!AC28*'Shift B Calculation'!$D24/3600,0)</f>
        <v>0</v>
      </c>
      <c r="AE24" s="11">
        <f>IFERROR('Input Data Shift B'!AD28*'Shift B Calculation'!$D24/3600,0)</f>
        <v>0</v>
      </c>
      <c r="AF24" s="11">
        <f>IFERROR('Input Data Shift B'!AE28*'Shift B Calculation'!$D24/3600,0)</f>
        <v>0</v>
      </c>
      <c r="AG24" s="11">
        <f>IFERROR('Input Data Shift B'!AF28*'Shift B Calculation'!$D24/3600,0)</f>
        <v>0</v>
      </c>
      <c r="AH24" s="11">
        <f>IFERROR('Input Data Shift B'!AG28*'Shift B Calculation'!$D24/3600,0)</f>
        <v>0</v>
      </c>
      <c r="AI24" s="11">
        <f>IFERROR('Input Data Shift B'!AH28*'Shift B Calculation'!$D24/3600,0)</f>
        <v>0</v>
      </c>
      <c r="AJ24" s="11">
        <f t="shared" si="1"/>
        <v>0</v>
      </c>
    </row>
    <row r="25" spans="2:36">
      <c r="B25" s="8">
        <v>23</v>
      </c>
      <c r="C25" s="9" t="str">
        <f>+Kousu!B33</f>
        <v>AE062040-40906G</v>
      </c>
      <c r="D25" s="10">
        <f>+Kousu!S33</f>
        <v>15.340909090909092</v>
      </c>
      <c r="E25" s="11">
        <f>IFERROR('Input Data Shift B'!D29*'Shift B Calculation'!$D25/3600,0)</f>
        <v>0</v>
      </c>
      <c r="F25" s="11">
        <f>IFERROR('Input Data Shift B'!E29*'Shift B Calculation'!$D25/3600,0)</f>
        <v>0</v>
      </c>
      <c r="G25" s="11">
        <f>IFERROR('Input Data Shift B'!F29*'Shift B Calculation'!$D25/3600,0)</f>
        <v>0</v>
      </c>
      <c r="H25" s="11">
        <f>IFERROR('Input Data Shift B'!G29*'Shift B Calculation'!$D25/3600,0)</f>
        <v>0</v>
      </c>
      <c r="I25" s="11">
        <f>IFERROR('Input Data Shift B'!H29*'Shift B Calculation'!$D25/3600,0)</f>
        <v>0</v>
      </c>
      <c r="J25" s="11">
        <f>IFERROR('Input Data Shift B'!I29*'Shift B Calculation'!$D25/3600,0)</f>
        <v>0</v>
      </c>
      <c r="K25" s="11">
        <f>IFERROR('Input Data Shift B'!J29*'Shift B Calculation'!$D25/3600,0)</f>
        <v>0</v>
      </c>
      <c r="L25" s="11">
        <f>IFERROR('Input Data Shift B'!K29*'Shift B Calculation'!$D25/3600,0)</f>
        <v>0</v>
      </c>
      <c r="M25" s="11">
        <f>IFERROR('Input Data Shift B'!L29*'Shift B Calculation'!$D25/3600,0)</f>
        <v>0</v>
      </c>
      <c r="N25" s="11">
        <f>IFERROR('Input Data Shift B'!M29*'Shift B Calculation'!$D25/3600,0)</f>
        <v>0</v>
      </c>
      <c r="O25" s="11">
        <f>IFERROR('Input Data Shift B'!N29*'Shift B Calculation'!$D25/3600,0)</f>
        <v>0</v>
      </c>
      <c r="P25" s="11">
        <f>IFERROR('Input Data Shift B'!O29*'Shift B Calculation'!$D25/3600,0)</f>
        <v>0</v>
      </c>
      <c r="Q25" s="11">
        <f>IFERROR('Input Data Shift B'!P29*'Shift B Calculation'!$D25/3600,0)</f>
        <v>0</v>
      </c>
      <c r="R25" s="11">
        <f>IFERROR('Input Data Shift B'!Q29*'Shift B Calculation'!$D25/3600,0)</f>
        <v>0</v>
      </c>
      <c r="S25" s="11">
        <f>IFERROR('Input Data Shift B'!R29*'Shift B Calculation'!$D25/3600,0)</f>
        <v>0</v>
      </c>
      <c r="T25" s="11">
        <f>IFERROR('Input Data Shift B'!S29*'Shift B Calculation'!$D25/3600,0)</f>
        <v>0</v>
      </c>
      <c r="U25" s="11">
        <f>IFERROR('Input Data Shift B'!T29*'Shift B Calculation'!$D25/3600,0)</f>
        <v>0</v>
      </c>
      <c r="V25" s="11">
        <f>IFERROR('Input Data Shift B'!U29*'Shift B Calculation'!$D25/3600,0)</f>
        <v>0</v>
      </c>
      <c r="W25" s="11">
        <f>IFERROR('Input Data Shift B'!V29*'Shift B Calculation'!$D25/3600,0)</f>
        <v>0</v>
      </c>
      <c r="X25" s="11">
        <f>IFERROR('Input Data Shift B'!W29*'Shift B Calculation'!$D25/3600,0)</f>
        <v>0</v>
      </c>
      <c r="Y25" s="11">
        <f>IFERROR('Input Data Shift B'!X29*'Shift B Calculation'!$D25/3600,0)</f>
        <v>0</v>
      </c>
      <c r="Z25" s="11">
        <f>IFERROR('Input Data Shift B'!Y29*'Shift B Calculation'!$D25/3600,0)</f>
        <v>0</v>
      </c>
      <c r="AA25" s="11">
        <f>IFERROR('Input Data Shift B'!Z29*'Shift B Calculation'!$D25/3600,0)</f>
        <v>0</v>
      </c>
      <c r="AB25" s="11">
        <f>IFERROR('Input Data Shift B'!AA29*'Shift B Calculation'!$D25/3600,0)</f>
        <v>0</v>
      </c>
      <c r="AC25" s="11">
        <f>IFERROR('Input Data Shift B'!AB29*'Shift B Calculation'!$D25/3600,0)</f>
        <v>0</v>
      </c>
      <c r="AD25" s="11">
        <f>IFERROR('Input Data Shift B'!AC29*'Shift B Calculation'!$D25/3600,0)</f>
        <v>0</v>
      </c>
      <c r="AE25" s="11">
        <f>IFERROR('Input Data Shift B'!AD29*'Shift B Calculation'!$D25/3600,0)</f>
        <v>0</v>
      </c>
      <c r="AF25" s="11">
        <f>IFERROR('Input Data Shift B'!AE29*'Shift B Calculation'!$D25/3600,0)</f>
        <v>0</v>
      </c>
      <c r="AG25" s="11">
        <f>IFERROR('Input Data Shift B'!AF29*'Shift B Calculation'!$D25/3600,0)</f>
        <v>0</v>
      </c>
      <c r="AH25" s="11">
        <f>IFERROR('Input Data Shift B'!AG29*'Shift B Calculation'!$D25/3600,0)</f>
        <v>0</v>
      </c>
      <c r="AI25" s="11">
        <f>IFERROR('Input Data Shift B'!AH29*'Shift B Calculation'!$D25/3600,0)</f>
        <v>0</v>
      </c>
      <c r="AJ25" s="11">
        <f t="shared" si="1"/>
        <v>0</v>
      </c>
    </row>
    <row r="26" spans="2:36">
      <c r="B26" s="8">
        <v>24</v>
      </c>
      <c r="C26" s="9" t="str">
        <f>+Kousu!B34</f>
        <v>AE262100-57406G</v>
      </c>
      <c r="D26" s="10">
        <f>+Kousu!S34</f>
        <v>15.340909090909092</v>
      </c>
      <c r="E26" s="11">
        <f>IFERROR('Input Data Shift B'!D30*'Shift B Calculation'!$D26/3600,0)</f>
        <v>0</v>
      </c>
      <c r="F26" s="11">
        <f>IFERROR('Input Data Shift B'!E30*'Shift B Calculation'!$D26/3600,0)</f>
        <v>0</v>
      </c>
      <c r="G26" s="11">
        <f>IFERROR('Input Data Shift B'!F30*'Shift B Calculation'!$D26/3600,0)</f>
        <v>0</v>
      </c>
      <c r="H26" s="11">
        <f>IFERROR('Input Data Shift B'!G30*'Shift B Calculation'!$D26/3600,0)</f>
        <v>0</v>
      </c>
      <c r="I26" s="11">
        <f>IFERROR('Input Data Shift B'!H30*'Shift B Calculation'!$D26/3600,0)</f>
        <v>0</v>
      </c>
      <c r="J26" s="11">
        <f>IFERROR('Input Data Shift B'!I30*'Shift B Calculation'!$D26/3600,0)</f>
        <v>0</v>
      </c>
      <c r="K26" s="11">
        <f>IFERROR('Input Data Shift B'!J30*'Shift B Calculation'!$D26/3600,0)</f>
        <v>0</v>
      </c>
      <c r="L26" s="11">
        <f>IFERROR('Input Data Shift B'!K30*'Shift B Calculation'!$D26/3600,0)</f>
        <v>0</v>
      </c>
      <c r="M26" s="11">
        <f>IFERROR('Input Data Shift B'!L30*'Shift B Calculation'!$D26/3600,0)</f>
        <v>0</v>
      </c>
      <c r="N26" s="11">
        <f>IFERROR('Input Data Shift B'!M30*'Shift B Calculation'!$D26/3600,0)</f>
        <v>0</v>
      </c>
      <c r="O26" s="11">
        <f>IFERROR('Input Data Shift B'!N30*'Shift B Calculation'!$D26/3600,0)</f>
        <v>0</v>
      </c>
      <c r="P26" s="11">
        <f>IFERROR('Input Data Shift B'!O30*'Shift B Calculation'!$D26/3600,0)</f>
        <v>0</v>
      </c>
      <c r="Q26" s="11">
        <f>IFERROR('Input Data Shift B'!P30*'Shift B Calculation'!$D26/3600,0)</f>
        <v>0</v>
      </c>
      <c r="R26" s="11">
        <f>IFERROR('Input Data Shift B'!Q30*'Shift B Calculation'!$D26/3600,0)</f>
        <v>0</v>
      </c>
      <c r="S26" s="11">
        <f>IFERROR('Input Data Shift B'!R30*'Shift B Calculation'!$D26/3600,0)</f>
        <v>0</v>
      </c>
      <c r="T26" s="11">
        <f>IFERROR('Input Data Shift B'!S30*'Shift B Calculation'!$D26/3600,0)</f>
        <v>0</v>
      </c>
      <c r="U26" s="11">
        <f>IFERROR('Input Data Shift B'!T30*'Shift B Calculation'!$D26/3600,0)</f>
        <v>0</v>
      </c>
      <c r="V26" s="11">
        <f>IFERROR('Input Data Shift B'!U30*'Shift B Calculation'!$D26/3600,0)</f>
        <v>0</v>
      </c>
      <c r="W26" s="11">
        <f>IFERROR('Input Data Shift B'!V30*'Shift B Calculation'!$D26/3600,0)</f>
        <v>0</v>
      </c>
      <c r="X26" s="11">
        <f>IFERROR('Input Data Shift B'!W30*'Shift B Calculation'!$D26/3600,0)</f>
        <v>0</v>
      </c>
      <c r="Y26" s="11">
        <f>IFERROR('Input Data Shift B'!X30*'Shift B Calculation'!$D26/3600,0)</f>
        <v>0</v>
      </c>
      <c r="Z26" s="11">
        <f>IFERROR('Input Data Shift B'!Y30*'Shift B Calculation'!$D26/3600,0)</f>
        <v>0</v>
      </c>
      <c r="AA26" s="11">
        <f>IFERROR('Input Data Shift B'!Z30*'Shift B Calculation'!$D26/3600,0)</f>
        <v>0</v>
      </c>
      <c r="AB26" s="11">
        <f>IFERROR('Input Data Shift B'!AA30*'Shift B Calculation'!$D26/3600,0)</f>
        <v>0</v>
      </c>
      <c r="AC26" s="11">
        <f>IFERROR('Input Data Shift B'!AB30*'Shift B Calculation'!$D26/3600,0)</f>
        <v>0</v>
      </c>
      <c r="AD26" s="11">
        <f>IFERROR('Input Data Shift B'!AC30*'Shift B Calculation'!$D26/3600,0)</f>
        <v>0</v>
      </c>
      <c r="AE26" s="11">
        <f>IFERROR('Input Data Shift B'!AD30*'Shift B Calculation'!$D26/3600,0)</f>
        <v>0</v>
      </c>
      <c r="AF26" s="11">
        <f>IFERROR('Input Data Shift B'!AE30*'Shift B Calculation'!$D26/3600,0)</f>
        <v>0</v>
      </c>
      <c r="AG26" s="11">
        <f>IFERROR('Input Data Shift B'!AF30*'Shift B Calculation'!$D26/3600,0)</f>
        <v>0</v>
      </c>
      <c r="AH26" s="11">
        <f>IFERROR('Input Data Shift B'!AG30*'Shift B Calculation'!$D26/3600,0)</f>
        <v>0</v>
      </c>
      <c r="AI26" s="11">
        <f>IFERROR('Input Data Shift B'!AH30*'Shift B Calculation'!$D26/3600,0)</f>
        <v>0</v>
      </c>
      <c r="AJ26" s="11">
        <f t="shared" si="1"/>
        <v>0</v>
      </c>
    </row>
    <row r="27" spans="2:36">
      <c r="B27" s="8">
        <v>25</v>
      </c>
      <c r="C27" s="9" t="str">
        <f>+Kousu!B35</f>
        <v>AE262100-57506G</v>
      </c>
      <c r="D27" s="10">
        <f>+Kousu!S35</f>
        <v>15.340909090909092</v>
      </c>
      <c r="E27" s="11">
        <f>IFERROR('Input Data Shift B'!D31*'Shift B Calculation'!$D27/3600,0)</f>
        <v>0</v>
      </c>
      <c r="F27" s="11">
        <f>IFERROR('Input Data Shift B'!E31*'Shift B Calculation'!$D27/3600,0)</f>
        <v>0</v>
      </c>
      <c r="G27" s="11">
        <f>IFERROR('Input Data Shift B'!F31*'Shift B Calculation'!$D27/3600,0)</f>
        <v>0</v>
      </c>
      <c r="H27" s="11">
        <f>IFERROR('Input Data Shift B'!G31*'Shift B Calculation'!$D27/3600,0)</f>
        <v>0</v>
      </c>
      <c r="I27" s="11">
        <f>IFERROR('Input Data Shift B'!H31*'Shift B Calculation'!$D27/3600,0)</f>
        <v>0</v>
      </c>
      <c r="J27" s="11">
        <f>IFERROR('Input Data Shift B'!I31*'Shift B Calculation'!$D27/3600,0)</f>
        <v>0</v>
      </c>
      <c r="K27" s="11">
        <f>IFERROR('Input Data Shift B'!J31*'Shift B Calculation'!$D27/3600,0)</f>
        <v>0</v>
      </c>
      <c r="L27" s="11">
        <f>IFERROR('Input Data Shift B'!K31*'Shift B Calculation'!$D27/3600,0)</f>
        <v>0</v>
      </c>
      <c r="M27" s="11">
        <f>IFERROR('Input Data Shift B'!L31*'Shift B Calculation'!$D27/3600,0)</f>
        <v>0</v>
      </c>
      <c r="N27" s="11">
        <f>IFERROR('Input Data Shift B'!M31*'Shift B Calculation'!$D27/3600,0)</f>
        <v>0</v>
      </c>
      <c r="O27" s="11">
        <f>IFERROR('Input Data Shift B'!N31*'Shift B Calculation'!$D27/3600,0)</f>
        <v>0</v>
      </c>
      <c r="P27" s="11">
        <f>IFERROR('Input Data Shift B'!O31*'Shift B Calculation'!$D27/3600,0)</f>
        <v>0</v>
      </c>
      <c r="Q27" s="11">
        <f>IFERROR('Input Data Shift B'!P31*'Shift B Calculation'!$D27/3600,0)</f>
        <v>0</v>
      </c>
      <c r="R27" s="11">
        <f>IFERROR('Input Data Shift B'!Q31*'Shift B Calculation'!$D27/3600,0)</f>
        <v>0</v>
      </c>
      <c r="S27" s="11">
        <f>IFERROR('Input Data Shift B'!R31*'Shift B Calculation'!$D27/3600,0)</f>
        <v>0</v>
      </c>
      <c r="T27" s="11">
        <f>IFERROR('Input Data Shift B'!S31*'Shift B Calculation'!$D27/3600,0)</f>
        <v>0</v>
      </c>
      <c r="U27" s="11">
        <f>IFERROR('Input Data Shift B'!T31*'Shift B Calculation'!$D27/3600,0)</f>
        <v>0</v>
      </c>
      <c r="V27" s="11">
        <f>IFERROR('Input Data Shift B'!U31*'Shift B Calculation'!$D27/3600,0)</f>
        <v>0</v>
      </c>
      <c r="W27" s="11">
        <f>IFERROR('Input Data Shift B'!V31*'Shift B Calculation'!$D27/3600,0)</f>
        <v>0</v>
      </c>
      <c r="X27" s="11">
        <f>IFERROR('Input Data Shift B'!W31*'Shift B Calculation'!$D27/3600,0)</f>
        <v>0</v>
      </c>
      <c r="Y27" s="11">
        <f>IFERROR('Input Data Shift B'!X31*'Shift B Calculation'!$D27/3600,0)</f>
        <v>0</v>
      </c>
      <c r="Z27" s="11">
        <f>IFERROR('Input Data Shift B'!Y31*'Shift B Calculation'!$D27/3600,0)</f>
        <v>0</v>
      </c>
      <c r="AA27" s="11">
        <f>IFERROR('Input Data Shift B'!Z31*'Shift B Calculation'!$D27/3600,0)</f>
        <v>0</v>
      </c>
      <c r="AB27" s="11">
        <f>IFERROR('Input Data Shift B'!AA31*'Shift B Calculation'!$D27/3600,0)</f>
        <v>0</v>
      </c>
      <c r="AC27" s="11">
        <f>IFERROR('Input Data Shift B'!AB31*'Shift B Calculation'!$D27/3600,0)</f>
        <v>0</v>
      </c>
      <c r="AD27" s="11">
        <f>IFERROR('Input Data Shift B'!AC31*'Shift B Calculation'!$D27/3600,0)</f>
        <v>0</v>
      </c>
      <c r="AE27" s="11">
        <f>IFERROR('Input Data Shift B'!AD31*'Shift B Calculation'!$D27/3600,0)</f>
        <v>0</v>
      </c>
      <c r="AF27" s="11">
        <f>IFERROR('Input Data Shift B'!AE31*'Shift B Calculation'!$D27/3600,0)</f>
        <v>0</v>
      </c>
      <c r="AG27" s="11">
        <f>IFERROR('Input Data Shift B'!AF31*'Shift B Calculation'!$D27/3600,0)</f>
        <v>0</v>
      </c>
      <c r="AH27" s="11">
        <f>IFERROR('Input Data Shift B'!AG31*'Shift B Calculation'!$D27/3600,0)</f>
        <v>0</v>
      </c>
      <c r="AI27" s="11">
        <f>IFERROR('Input Data Shift B'!AH31*'Shift B Calculation'!$D27/3600,0)</f>
        <v>0</v>
      </c>
      <c r="AJ27" s="11">
        <f t="shared" si="1"/>
        <v>0</v>
      </c>
    </row>
    <row r="28" spans="2:36">
      <c r="B28" s="8">
        <v>26</v>
      </c>
      <c r="C28" s="9" t="str">
        <f>+Kousu!B36</f>
        <v>AE262100-59400C</v>
      </c>
      <c r="D28" s="10">
        <f>+Kousu!S36</f>
        <v>15.340909090909092</v>
      </c>
      <c r="E28" s="11">
        <f>IFERROR('Input Data Shift B'!D32*'Shift B Calculation'!$D28/3600,0)</f>
        <v>0</v>
      </c>
      <c r="F28" s="11">
        <f>IFERROR('Input Data Shift B'!E32*'Shift B Calculation'!$D28/3600,0)</f>
        <v>0</v>
      </c>
      <c r="G28" s="11">
        <f>IFERROR('Input Data Shift B'!F32*'Shift B Calculation'!$D28/3600,0)</f>
        <v>0</v>
      </c>
      <c r="H28" s="11">
        <f>IFERROR('Input Data Shift B'!G32*'Shift B Calculation'!$D28/3600,0)</f>
        <v>4.03125</v>
      </c>
      <c r="I28" s="11">
        <f>IFERROR('Input Data Shift B'!H32*'Shift B Calculation'!$D28/3600,0)</f>
        <v>8.701704545454545</v>
      </c>
      <c r="J28" s="11">
        <f>IFERROR('Input Data Shift B'!I32*'Shift B Calculation'!$D28/3600,0)</f>
        <v>7.1335227272727275</v>
      </c>
      <c r="K28" s="11">
        <f>IFERROR('Input Data Shift B'!J32*'Shift B Calculation'!$D28/3600,0)</f>
        <v>0</v>
      </c>
      <c r="L28" s="11">
        <f>IFERROR('Input Data Shift B'!K32*'Shift B Calculation'!$D28/3600,0)</f>
        <v>0</v>
      </c>
      <c r="M28" s="11">
        <f>IFERROR('Input Data Shift B'!L32*'Shift B Calculation'!$D28/3600,0)</f>
        <v>0</v>
      </c>
      <c r="N28" s="11">
        <f>IFERROR('Input Data Shift B'!M32*'Shift B Calculation'!$D28/3600,0)</f>
        <v>12.762784090909092</v>
      </c>
      <c r="O28" s="11">
        <f>IFERROR('Input Data Shift B'!N32*'Shift B Calculation'!$D28/3600,0)</f>
        <v>7.7471590909090908</v>
      </c>
      <c r="P28" s="11">
        <f>IFERROR('Input Data Shift B'!O32*'Shift B Calculation'!$D28/3600,0)</f>
        <v>1.3082386363636365</v>
      </c>
      <c r="Q28" s="11">
        <f>IFERROR('Input Data Shift B'!P32*'Shift B Calculation'!$D28/3600,0)</f>
        <v>7.1505681818181825</v>
      </c>
      <c r="R28" s="11">
        <f>IFERROR('Input Data Shift B'!Q32*'Shift B Calculation'!$D28/3600,0)</f>
        <v>15.954545454545455</v>
      </c>
      <c r="S28" s="11">
        <f>IFERROR('Input Data Shift B'!R32*'Shift B Calculation'!$D28/3600,0)</f>
        <v>0</v>
      </c>
      <c r="T28" s="11">
        <f>IFERROR('Input Data Shift B'!S32*'Shift B Calculation'!$D28/3600,0)</f>
        <v>0</v>
      </c>
      <c r="U28" s="11">
        <f>IFERROR('Input Data Shift B'!T32*'Shift B Calculation'!$D28/3600,0)</f>
        <v>3.7286931818181821</v>
      </c>
      <c r="V28" s="11">
        <f>IFERROR('Input Data Shift B'!U32*'Shift B Calculation'!$D28/3600,0)</f>
        <v>6.5326704545454541</v>
      </c>
      <c r="W28" s="11">
        <f>IFERROR('Input Data Shift B'!V32*'Shift B Calculation'!$D28/3600,0)</f>
        <v>0</v>
      </c>
      <c r="X28" s="11">
        <f>IFERROR('Input Data Shift B'!W32*'Shift B Calculation'!$D28/3600,0)</f>
        <v>0</v>
      </c>
      <c r="Y28" s="11">
        <f>IFERROR('Input Data Shift B'!X32*'Shift B Calculation'!$D28/3600,0)</f>
        <v>0</v>
      </c>
      <c r="Z28" s="11">
        <f>IFERROR('Input Data Shift B'!Y32*'Shift B Calculation'!$D28/3600,0)</f>
        <v>0</v>
      </c>
      <c r="AA28" s="11">
        <f>IFERROR('Input Data Shift B'!Z32*'Shift B Calculation'!$D28/3600,0)</f>
        <v>0</v>
      </c>
      <c r="AB28" s="11">
        <f>IFERROR('Input Data Shift B'!AA32*'Shift B Calculation'!$D28/3600,0)</f>
        <v>0</v>
      </c>
      <c r="AC28" s="11">
        <f>IFERROR('Input Data Shift B'!AB32*'Shift B Calculation'!$D28/3600,0)</f>
        <v>0</v>
      </c>
      <c r="AD28" s="11">
        <f>IFERROR('Input Data Shift B'!AC32*'Shift B Calculation'!$D28/3600,0)</f>
        <v>0</v>
      </c>
      <c r="AE28" s="11">
        <f>IFERROR('Input Data Shift B'!AD32*'Shift B Calculation'!$D28/3600,0)</f>
        <v>0</v>
      </c>
      <c r="AF28" s="11">
        <f>IFERROR('Input Data Shift B'!AE32*'Shift B Calculation'!$D28/3600,0)</f>
        <v>0</v>
      </c>
      <c r="AG28" s="11">
        <f>IFERROR('Input Data Shift B'!AF32*'Shift B Calculation'!$D28/3600,0)</f>
        <v>0</v>
      </c>
      <c r="AH28" s="11">
        <f>IFERROR('Input Data Shift B'!AG32*'Shift B Calculation'!$D28/3600,0)</f>
        <v>0</v>
      </c>
      <c r="AI28" s="11">
        <f>IFERROR('Input Data Shift B'!AH32*'Shift B Calculation'!$D28/3600,0)</f>
        <v>0</v>
      </c>
      <c r="AJ28" s="11">
        <f t="shared" si="1"/>
        <v>75.051136363636374</v>
      </c>
    </row>
    <row r="29" spans="2:36">
      <c r="B29" s="8">
        <v>27</v>
      </c>
      <c r="C29" s="9" t="str">
        <f>+Kousu!B37</f>
        <v>AE262100-59406G</v>
      </c>
      <c r="D29" s="10">
        <f>+Kousu!S37</f>
        <v>15.340909090909092</v>
      </c>
      <c r="E29" s="11">
        <f>IFERROR('Input Data Shift B'!D33*'Shift B Calculation'!$D29/3600,0)</f>
        <v>5.1051136363636367</v>
      </c>
      <c r="F29" s="11">
        <f>IFERROR('Input Data Shift B'!E33*'Shift B Calculation'!$D29/3600,0)</f>
        <v>0</v>
      </c>
      <c r="G29" s="11">
        <f>IFERROR('Input Data Shift B'!F33*'Shift B Calculation'!$D29/3600,0)</f>
        <v>0</v>
      </c>
      <c r="H29" s="11">
        <f>IFERROR('Input Data Shift B'!G33*'Shift B Calculation'!$D29/3600,0)</f>
        <v>0</v>
      </c>
      <c r="I29" s="11">
        <f>IFERROR('Input Data Shift B'!H33*'Shift B Calculation'!$D29/3600,0)</f>
        <v>2.5568181818181821</v>
      </c>
      <c r="J29" s="11">
        <f>IFERROR('Input Data Shift B'!I33*'Shift B Calculation'!$D29/3600,0)</f>
        <v>7.6704545454545459</v>
      </c>
      <c r="K29" s="11">
        <f>IFERROR('Input Data Shift B'!J33*'Shift B Calculation'!$D29/3600,0)</f>
        <v>0</v>
      </c>
      <c r="L29" s="11">
        <f>IFERROR('Input Data Shift B'!K33*'Shift B Calculation'!$D29/3600,0)</f>
        <v>0</v>
      </c>
      <c r="M29" s="11">
        <f>IFERROR('Input Data Shift B'!L33*'Shift B Calculation'!$D29/3600,0)</f>
        <v>0.24289772727272729</v>
      </c>
      <c r="N29" s="11">
        <f>IFERROR('Input Data Shift B'!M33*'Shift B Calculation'!$D29/3600,0)</f>
        <v>0</v>
      </c>
      <c r="O29" s="11">
        <f>IFERROR('Input Data Shift B'!N33*'Shift B Calculation'!$D29/3600,0)</f>
        <v>2.5568181818181821</v>
      </c>
      <c r="P29" s="11">
        <f>IFERROR('Input Data Shift B'!O33*'Shift B Calculation'!$D29/3600,0)</f>
        <v>0</v>
      </c>
      <c r="Q29" s="11">
        <f>IFERROR('Input Data Shift B'!P33*'Shift B Calculation'!$D29/3600,0)</f>
        <v>0</v>
      </c>
      <c r="R29" s="11">
        <f>IFERROR('Input Data Shift B'!Q33*'Shift B Calculation'!$D29/3600,0)</f>
        <v>0</v>
      </c>
      <c r="S29" s="11">
        <f>IFERROR('Input Data Shift B'!R33*'Shift B Calculation'!$D29/3600,0)</f>
        <v>0</v>
      </c>
      <c r="T29" s="11">
        <f>IFERROR('Input Data Shift B'!S33*'Shift B Calculation'!$D29/3600,0)</f>
        <v>0</v>
      </c>
      <c r="U29" s="11">
        <f>IFERROR('Input Data Shift B'!T33*'Shift B Calculation'!$D29/3600,0)</f>
        <v>0</v>
      </c>
      <c r="V29" s="11">
        <f>IFERROR('Input Data Shift B'!U33*'Shift B Calculation'!$D29/3600,0)</f>
        <v>0</v>
      </c>
      <c r="W29" s="11">
        <f>IFERROR('Input Data Shift B'!V33*'Shift B Calculation'!$D29/3600,0)</f>
        <v>0</v>
      </c>
      <c r="X29" s="11">
        <f>IFERROR('Input Data Shift B'!W33*'Shift B Calculation'!$D29/3600,0)</f>
        <v>0</v>
      </c>
      <c r="Y29" s="11">
        <f>IFERROR('Input Data Shift B'!X33*'Shift B Calculation'!$D29/3600,0)</f>
        <v>0</v>
      </c>
      <c r="Z29" s="11">
        <f>IFERROR('Input Data Shift B'!Y33*'Shift B Calculation'!$D29/3600,0)</f>
        <v>0</v>
      </c>
      <c r="AA29" s="11">
        <f>IFERROR('Input Data Shift B'!Z33*'Shift B Calculation'!$D29/3600,0)</f>
        <v>0</v>
      </c>
      <c r="AB29" s="11">
        <f>IFERROR('Input Data Shift B'!AA33*'Shift B Calculation'!$D29/3600,0)</f>
        <v>0</v>
      </c>
      <c r="AC29" s="11">
        <f>IFERROR('Input Data Shift B'!AB33*'Shift B Calculation'!$D29/3600,0)</f>
        <v>0</v>
      </c>
      <c r="AD29" s="11">
        <f>IFERROR('Input Data Shift B'!AC33*'Shift B Calculation'!$D29/3600,0)</f>
        <v>0</v>
      </c>
      <c r="AE29" s="11">
        <f>IFERROR('Input Data Shift B'!AD33*'Shift B Calculation'!$D29/3600,0)</f>
        <v>0</v>
      </c>
      <c r="AF29" s="11">
        <f>IFERROR('Input Data Shift B'!AE33*'Shift B Calculation'!$D29/3600,0)</f>
        <v>0</v>
      </c>
      <c r="AG29" s="11">
        <f>IFERROR('Input Data Shift B'!AF33*'Shift B Calculation'!$D29/3600,0)</f>
        <v>0</v>
      </c>
      <c r="AH29" s="11">
        <f>IFERROR('Input Data Shift B'!AG33*'Shift B Calculation'!$D29/3600,0)</f>
        <v>0</v>
      </c>
      <c r="AI29" s="11">
        <f>IFERROR('Input Data Shift B'!AH33*'Shift B Calculation'!$D29/3600,0)</f>
        <v>0</v>
      </c>
      <c r="AJ29" s="11">
        <f t="shared" si="1"/>
        <v>18.132102272727273</v>
      </c>
    </row>
    <row r="30" spans="2:36">
      <c r="B30" s="8">
        <v>28</v>
      </c>
      <c r="C30" s="9" t="str">
        <f>+Kousu!B38</f>
        <v>AE262100-59406W</v>
      </c>
      <c r="D30" s="10">
        <f>+Kousu!S38</f>
        <v>15.340909090909092</v>
      </c>
      <c r="E30" s="11">
        <f>IFERROR('Input Data Shift B'!D34*'Shift B Calculation'!$D30/3600,0)</f>
        <v>6.1363636363636367</v>
      </c>
      <c r="F30" s="11">
        <f>IFERROR('Input Data Shift B'!E34*'Shift B Calculation'!$D30/3600,0)</f>
        <v>0</v>
      </c>
      <c r="G30" s="11">
        <f>IFERROR('Input Data Shift B'!F34*'Shift B Calculation'!$D30/3600,0)</f>
        <v>0</v>
      </c>
      <c r="H30" s="11">
        <f>IFERROR('Input Data Shift B'!G34*'Shift B Calculation'!$D30/3600,0)</f>
        <v>0</v>
      </c>
      <c r="I30" s="11">
        <f>IFERROR('Input Data Shift B'!H34*'Shift B Calculation'!$D30/3600,0)</f>
        <v>0</v>
      </c>
      <c r="J30" s="11">
        <f>IFERROR('Input Data Shift B'!I34*'Shift B Calculation'!$D30/3600,0)</f>
        <v>0</v>
      </c>
      <c r="K30" s="11">
        <f>IFERROR('Input Data Shift B'!J34*'Shift B Calculation'!$D30/3600,0)</f>
        <v>0</v>
      </c>
      <c r="L30" s="11">
        <f>IFERROR('Input Data Shift B'!K34*'Shift B Calculation'!$D30/3600,0)</f>
        <v>0</v>
      </c>
      <c r="M30" s="11">
        <f>IFERROR('Input Data Shift B'!L34*'Shift B Calculation'!$D30/3600,0)</f>
        <v>2.5482954545454546</v>
      </c>
      <c r="N30" s="11">
        <f>IFERROR('Input Data Shift B'!M34*'Shift B Calculation'!$D30/3600,0)</f>
        <v>0</v>
      </c>
      <c r="O30" s="11">
        <f>IFERROR('Input Data Shift B'!N34*'Shift B Calculation'!$D30/3600,0)</f>
        <v>3.0681818181818183</v>
      </c>
      <c r="P30" s="11">
        <f>IFERROR('Input Data Shift B'!O34*'Shift B Calculation'!$D30/3600,0)</f>
        <v>0</v>
      </c>
      <c r="Q30" s="11">
        <f>IFERROR('Input Data Shift B'!P34*'Shift B Calculation'!$D30/3600,0)</f>
        <v>0</v>
      </c>
      <c r="R30" s="11">
        <f>IFERROR('Input Data Shift B'!Q34*'Shift B Calculation'!$D30/3600,0)</f>
        <v>0</v>
      </c>
      <c r="S30" s="11">
        <f>IFERROR('Input Data Shift B'!R34*'Shift B Calculation'!$D30/3600,0)</f>
        <v>0</v>
      </c>
      <c r="T30" s="11">
        <f>IFERROR('Input Data Shift B'!S34*'Shift B Calculation'!$D30/3600,0)</f>
        <v>0</v>
      </c>
      <c r="U30" s="11">
        <f>IFERROR('Input Data Shift B'!T34*'Shift B Calculation'!$D30/3600,0)</f>
        <v>0</v>
      </c>
      <c r="V30" s="11">
        <f>IFERROR('Input Data Shift B'!U34*'Shift B Calculation'!$D30/3600,0)</f>
        <v>0</v>
      </c>
      <c r="W30" s="11">
        <f>IFERROR('Input Data Shift B'!V34*'Shift B Calculation'!$D30/3600,0)</f>
        <v>0</v>
      </c>
      <c r="X30" s="11">
        <f>IFERROR('Input Data Shift B'!W34*'Shift B Calculation'!$D30/3600,0)</f>
        <v>0</v>
      </c>
      <c r="Y30" s="11">
        <f>IFERROR('Input Data Shift B'!X34*'Shift B Calculation'!$D30/3600,0)</f>
        <v>0</v>
      </c>
      <c r="Z30" s="11">
        <f>IFERROR('Input Data Shift B'!Y34*'Shift B Calculation'!$D30/3600,0)</f>
        <v>0</v>
      </c>
      <c r="AA30" s="11">
        <f>IFERROR('Input Data Shift B'!Z34*'Shift B Calculation'!$D30/3600,0)</f>
        <v>0</v>
      </c>
      <c r="AB30" s="11">
        <f>IFERROR('Input Data Shift B'!AA34*'Shift B Calculation'!$D30/3600,0)</f>
        <v>0</v>
      </c>
      <c r="AC30" s="11">
        <f>IFERROR('Input Data Shift B'!AB34*'Shift B Calculation'!$D30/3600,0)</f>
        <v>0</v>
      </c>
      <c r="AD30" s="11">
        <f>IFERROR('Input Data Shift B'!AC34*'Shift B Calculation'!$D30/3600,0)</f>
        <v>0</v>
      </c>
      <c r="AE30" s="11">
        <f>IFERROR('Input Data Shift B'!AD34*'Shift B Calculation'!$D30/3600,0)</f>
        <v>0</v>
      </c>
      <c r="AF30" s="11">
        <f>IFERROR('Input Data Shift B'!AE34*'Shift B Calculation'!$D30/3600,0)</f>
        <v>0</v>
      </c>
      <c r="AG30" s="11">
        <f>IFERROR('Input Data Shift B'!AF34*'Shift B Calculation'!$D30/3600,0)</f>
        <v>0</v>
      </c>
      <c r="AH30" s="11">
        <f>IFERROR('Input Data Shift B'!AG34*'Shift B Calculation'!$D30/3600,0)</f>
        <v>0</v>
      </c>
      <c r="AI30" s="11">
        <f>IFERROR('Input Data Shift B'!AH34*'Shift B Calculation'!$D30/3600,0)</f>
        <v>0</v>
      </c>
      <c r="AJ30" s="11">
        <f t="shared" si="1"/>
        <v>11.75284090909091</v>
      </c>
    </row>
    <row r="31" spans="2:36">
      <c r="B31" s="8">
        <v>29</v>
      </c>
      <c r="C31" s="9" t="str">
        <f>+Kousu!B39</f>
        <v>AE262100-59500C</v>
      </c>
      <c r="D31" s="10">
        <f>+Kousu!S39</f>
        <v>15.340909090909092</v>
      </c>
      <c r="E31" s="11">
        <f>IFERROR('Input Data Shift B'!D35*'Shift B Calculation'!$D31/3600,0)</f>
        <v>0</v>
      </c>
      <c r="F31" s="11">
        <f>IFERROR('Input Data Shift B'!E35*'Shift B Calculation'!$D31/3600,0)</f>
        <v>0</v>
      </c>
      <c r="G31" s="11">
        <f>IFERROR('Input Data Shift B'!F35*'Shift B Calculation'!$D31/3600,0)</f>
        <v>0</v>
      </c>
      <c r="H31" s="11">
        <f>IFERROR('Input Data Shift B'!G35*'Shift B Calculation'!$D31/3600,0)</f>
        <v>0</v>
      </c>
      <c r="I31" s="11">
        <f>IFERROR('Input Data Shift B'!H35*'Shift B Calculation'!$D31/3600,0)</f>
        <v>0</v>
      </c>
      <c r="J31" s="11">
        <f>IFERROR('Input Data Shift B'!I35*'Shift B Calculation'!$D31/3600,0)</f>
        <v>1.9048295454545456</v>
      </c>
      <c r="K31" s="11">
        <f>IFERROR('Input Data Shift B'!J35*'Shift B Calculation'!$D31/3600,0)</f>
        <v>0</v>
      </c>
      <c r="L31" s="11">
        <f>IFERROR('Input Data Shift B'!K35*'Shift B Calculation'!$D31/3600,0)</f>
        <v>0</v>
      </c>
      <c r="M31" s="11">
        <f>IFERROR('Input Data Shift B'!L35*'Shift B Calculation'!$D31/3600,0)</f>
        <v>0</v>
      </c>
      <c r="N31" s="11">
        <f>IFERROR('Input Data Shift B'!M35*'Shift B Calculation'!$D31/3600,0)</f>
        <v>3.5071022727272729</v>
      </c>
      <c r="O31" s="11">
        <f>IFERROR('Input Data Shift B'!N35*'Shift B Calculation'!$D31/3600,0)</f>
        <v>7.0909090909090908</v>
      </c>
      <c r="P31" s="11">
        <f>IFERROR('Input Data Shift B'!O35*'Shift B Calculation'!$D31/3600,0)</f>
        <v>7.1548295454545459</v>
      </c>
      <c r="Q31" s="11">
        <f>IFERROR('Input Data Shift B'!P35*'Shift B Calculation'!$D31/3600,0)</f>
        <v>0.87357954545454553</v>
      </c>
      <c r="R31" s="11">
        <f>IFERROR('Input Data Shift B'!Q35*'Shift B Calculation'!$D31/3600,0)</f>
        <v>5.1519886363636367</v>
      </c>
      <c r="S31" s="11">
        <f>IFERROR('Input Data Shift B'!R35*'Shift B Calculation'!$D31/3600,0)</f>
        <v>0</v>
      </c>
      <c r="T31" s="11">
        <f>IFERROR('Input Data Shift B'!S35*'Shift B Calculation'!$D31/3600,0)</f>
        <v>0</v>
      </c>
      <c r="U31" s="11">
        <f>IFERROR('Input Data Shift B'!T35*'Shift B Calculation'!$D31/3600,0)</f>
        <v>0</v>
      </c>
      <c r="V31" s="11">
        <f>IFERROR('Input Data Shift B'!U35*'Shift B Calculation'!$D31/3600,0)</f>
        <v>8.1946022727272734</v>
      </c>
      <c r="W31" s="11">
        <f>IFERROR('Input Data Shift B'!V35*'Shift B Calculation'!$D31/3600,0)</f>
        <v>0</v>
      </c>
      <c r="X31" s="11">
        <f>IFERROR('Input Data Shift B'!W35*'Shift B Calculation'!$D31/3600,0)</f>
        <v>0</v>
      </c>
      <c r="Y31" s="11">
        <f>IFERROR('Input Data Shift B'!X35*'Shift B Calculation'!$D31/3600,0)</f>
        <v>0</v>
      </c>
      <c r="Z31" s="11">
        <f>IFERROR('Input Data Shift B'!Y35*'Shift B Calculation'!$D31/3600,0)</f>
        <v>0</v>
      </c>
      <c r="AA31" s="11">
        <f>IFERROR('Input Data Shift B'!Z35*'Shift B Calculation'!$D31/3600,0)</f>
        <v>0</v>
      </c>
      <c r="AB31" s="11">
        <f>IFERROR('Input Data Shift B'!AA35*'Shift B Calculation'!$D31/3600,0)</f>
        <v>0</v>
      </c>
      <c r="AC31" s="11">
        <f>IFERROR('Input Data Shift B'!AB35*'Shift B Calculation'!$D31/3600,0)</f>
        <v>0</v>
      </c>
      <c r="AD31" s="11">
        <f>IFERROR('Input Data Shift B'!AC35*'Shift B Calculation'!$D31/3600,0)</f>
        <v>0</v>
      </c>
      <c r="AE31" s="11">
        <f>IFERROR('Input Data Shift B'!AD35*'Shift B Calculation'!$D31/3600,0)</f>
        <v>0</v>
      </c>
      <c r="AF31" s="11">
        <f>IFERROR('Input Data Shift B'!AE35*'Shift B Calculation'!$D31/3600,0)</f>
        <v>0</v>
      </c>
      <c r="AG31" s="11">
        <f>IFERROR('Input Data Shift B'!AF35*'Shift B Calculation'!$D31/3600,0)</f>
        <v>0</v>
      </c>
      <c r="AH31" s="11">
        <f>IFERROR('Input Data Shift B'!AG35*'Shift B Calculation'!$D31/3600,0)</f>
        <v>0</v>
      </c>
      <c r="AI31" s="11">
        <f>IFERROR('Input Data Shift B'!AH35*'Shift B Calculation'!$D31/3600,0)</f>
        <v>0</v>
      </c>
      <c r="AJ31" s="11">
        <f t="shared" si="1"/>
        <v>33.877840909090914</v>
      </c>
    </row>
    <row r="32" spans="2:36">
      <c r="B32" s="8">
        <v>30</v>
      </c>
      <c r="C32" s="9" t="str">
        <f>+Kousu!B40</f>
        <v>AE262100-59506G</v>
      </c>
      <c r="D32" s="10">
        <f>+Kousu!S40</f>
        <v>15.340909090909092</v>
      </c>
      <c r="E32" s="11">
        <f>IFERROR('Input Data Shift B'!D36*'Shift B Calculation'!$D32/3600,0)</f>
        <v>0</v>
      </c>
      <c r="F32" s="11">
        <f>IFERROR('Input Data Shift B'!E36*'Shift B Calculation'!$D32/3600,0)</f>
        <v>0</v>
      </c>
      <c r="G32" s="11">
        <f>IFERROR('Input Data Shift B'!F36*'Shift B Calculation'!$D32/3600,0)</f>
        <v>5.0539772727272734</v>
      </c>
      <c r="H32" s="11">
        <f>IFERROR('Input Data Shift B'!G36*'Shift B Calculation'!$D32/3600,0)</f>
        <v>0</v>
      </c>
      <c r="I32" s="11">
        <f>IFERROR('Input Data Shift B'!H36*'Shift B Calculation'!$D32/3600,0)</f>
        <v>0</v>
      </c>
      <c r="J32" s="11">
        <f>IFERROR('Input Data Shift B'!I36*'Shift B Calculation'!$D32/3600,0)</f>
        <v>0</v>
      </c>
      <c r="K32" s="11">
        <f>IFERROR('Input Data Shift B'!J36*'Shift B Calculation'!$D32/3600,0)</f>
        <v>0</v>
      </c>
      <c r="L32" s="11">
        <f>IFERROR('Input Data Shift B'!K36*'Shift B Calculation'!$D32/3600,0)</f>
        <v>0</v>
      </c>
      <c r="M32" s="11">
        <f>IFERROR('Input Data Shift B'!L36*'Shift B Calculation'!$D32/3600,0)</f>
        <v>7.6832386363636367</v>
      </c>
      <c r="N32" s="11">
        <f>IFERROR('Input Data Shift B'!M36*'Shift B Calculation'!$D32/3600,0)</f>
        <v>0</v>
      </c>
      <c r="O32" s="11">
        <f>IFERROR('Input Data Shift B'!N36*'Shift B Calculation'!$D32/3600,0)</f>
        <v>2.5568181818181821</v>
      </c>
      <c r="P32" s="11">
        <f>IFERROR('Input Data Shift B'!O36*'Shift B Calculation'!$D32/3600,0)</f>
        <v>0</v>
      </c>
      <c r="Q32" s="11">
        <f>IFERROR('Input Data Shift B'!P36*'Shift B Calculation'!$D32/3600,0)</f>
        <v>0</v>
      </c>
      <c r="R32" s="11">
        <f>IFERROR('Input Data Shift B'!Q36*'Shift B Calculation'!$D32/3600,0)</f>
        <v>0</v>
      </c>
      <c r="S32" s="11">
        <f>IFERROR('Input Data Shift B'!R36*'Shift B Calculation'!$D32/3600,0)</f>
        <v>0</v>
      </c>
      <c r="T32" s="11">
        <f>IFERROR('Input Data Shift B'!S36*'Shift B Calculation'!$D32/3600,0)</f>
        <v>0</v>
      </c>
      <c r="U32" s="11">
        <f>IFERROR('Input Data Shift B'!T36*'Shift B Calculation'!$D32/3600,0)</f>
        <v>0</v>
      </c>
      <c r="V32" s="11">
        <f>IFERROR('Input Data Shift B'!U36*'Shift B Calculation'!$D32/3600,0)</f>
        <v>0</v>
      </c>
      <c r="W32" s="11">
        <f>IFERROR('Input Data Shift B'!V36*'Shift B Calculation'!$D32/3600,0)</f>
        <v>0</v>
      </c>
      <c r="X32" s="11">
        <f>IFERROR('Input Data Shift B'!W36*'Shift B Calculation'!$D32/3600,0)</f>
        <v>0</v>
      </c>
      <c r="Y32" s="11">
        <f>IFERROR('Input Data Shift B'!X36*'Shift B Calculation'!$D32/3600,0)</f>
        <v>0</v>
      </c>
      <c r="Z32" s="11">
        <f>IFERROR('Input Data Shift B'!Y36*'Shift B Calculation'!$D32/3600,0)</f>
        <v>0</v>
      </c>
      <c r="AA32" s="11">
        <f>IFERROR('Input Data Shift B'!Z36*'Shift B Calculation'!$D32/3600,0)</f>
        <v>0</v>
      </c>
      <c r="AB32" s="11">
        <f>IFERROR('Input Data Shift B'!AA36*'Shift B Calculation'!$D32/3600,0)</f>
        <v>0</v>
      </c>
      <c r="AC32" s="11">
        <f>IFERROR('Input Data Shift B'!AB36*'Shift B Calculation'!$D32/3600,0)</f>
        <v>0</v>
      </c>
      <c r="AD32" s="11">
        <f>IFERROR('Input Data Shift B'!AC36*'Shift B Calculation'!$D32/3600,0)</f>
        <v>0</v>
      </c>
      <c r="AE32" s="11">
        <f>IFERROR('Input Data Shift B'!AD36*'Shift B Calculation'!$D32/3600,0)</f>
        <v>0</v>
      </c>
      <c r="AF32" s="11">
        <f>IFERROR('Input Data Shift B'!AE36*'Shift B Calculation'!$D32/3600,0)</f>
        <v>0</v>
      </c>
      <c r="AG32" s="11">
        <f>IFERROR('Input Data Shift B'!AF36*'Shift B Calculation'!$D32/3600,0)</f>
        <v>0</v>
      </c>
      <c r="AH32" s="11">
        <f>IFERROR('Input Data Shift B'!AG36*'Shift B Calculation'!$D32/3600,0)</f>
        <v>0</v>
      </c>
      <c r="AI32" s="11">
        <f>IFERROR('Input Data Shift B'!AH36*'Shift B Calculation'!$D32/3600,0)</f>
        <v>0</v>
      </c>
      <c r="AJ32" s="11">
        <f t="shared" si="1"/>
        <v>15.294034090909092</v>
      </c>
    </row>
    <row r="33" spans="2:36">
      <c r="B33" s="8">
        <v>31</v>
      </c>
      <c r="C33" s="9" t="str">
        <f>+Kousu!B41</f>
        <v>AE262100-59506W</v>
      </c>
      <c r="D33" s="10">
        <f>+Kousu!S41</f>
        <v>15.340909090909092</v>
      </c>
      <c r="E33" s="11">
        <f>IFERROR('Input Data Shift B'!D37*'Shift B Calculation'!$D33/3600,0)</f>
        <v>15.323863636363638</v>
      </c>
      <c r="F33" s="11">
        <f>IFERROR('Input Data Shift B'!E37*'Shift B Calculation'!$D33/3600,0)</f>
        <v>0</v>
      </c>
      <c r="G33" s="11">
        <f>IFERROR('Input Data Shift B'!F37*'Shift B Calculation'!$D33/3600,0)</f>
        <v>12.272727272727273</v>
      </c>
      <c r="H33" s="11">
        <f>IFERROR('Input Data Shift B'!G37*'Shift B Calculation'!$D33/3600,0)</f>
        <v>0</v>
      </c>
      <c r="I33" s="11">
        <f>IFERROR('Input Data Shift B'!H37*'Shift B Calculation'!$D33/3600,0)</f>
        <v>3.8096590909090913</v>
      </c>
      <c r="J33" s="11">
        <f>IFERROR('Input Data Shift B'!I37*'Shift B Calculation'!$D33/3600,0)</f>
        <v>0</v>
      </c>
      <c r="K33" s="11">
        <f>IFERROR('Input Data Shift B'!J37*'Shift B Calculation'!$D33/3600,0)</f>
        <v>0</v>
      </c>
      <c r="L33" s="11">
        <f>IFERROR('Input Data Shift B'!K37*'Shift B Calculation'!$D33/3600,0)</f>
        <v>0</v>
      </c>
      <c r="M33" s="11">
        <f>IFERROR('Input Data Shift B'!L37*'Shift B Calculation'!$D33/3600,0)</f>
        <v>3.0596590909090913</v>
      </c>
      <c r="N33" s="11">
        <f>IFERROR('Input Data Shift B'!M37*'Shift B Calculation'!$D33/3600,0)</f>
        <v>4.7130681818181825</v>
      </c>
      <c r="O33" s="11">
        <f>IFERROR('Input Data Shift B'!N37*'Shift B Calculation'!$D33/3600,0)</f>
        <v>6.1363636363636367</v>
      </c>
      <c r="P33" s="11">
        <f>IFERROR('Input Data Shift B'!O37*'Shift B Calculation'!$D33/3600,0)</f>
        <v>0</v>
      </c>
      <c r="Q33" s="11">
        <f>IFERROR('Input Data Shift B'!P37*'Shift B Calculation'!$D33/3600,0)</f>
        <v>0</v>
      </c>
      <c r="R33" s="11">
        <f>IFERROR('Input Data Shift B'!Q37*'Shift B Calculation'!$D33/3600,0)</f>
        <v>0</v>
      </c>
      <c r="S33" s="11">
        <f>IFERROR('Input Data Shift B'!R37*'Shift B Calculation'!$D33/3600,0)</f>
        <v>0</v>
      </c>
      <c r="T33" s="11">
        <f>IFERROR('Input Data Shift B'!S37*'Shift B Calculation'!$D33/3600,0)</f>
        <v>0</v>
      </c>
      <c r="U33" s="11">
        <f>IFERROR('Input Data Shift B'!T37*'Shift B Calculation'!$D33/3600,0)</f>
        <v>0</v>
      </c>
      <c r="V33" s="11">
        <f>IFERROR('Input Data Shift B'!U37*'Shift B Calculation'!$D33/3600,0)</f>
        <v>0</v>
      </c>
      <c r="W33" s="11">
        <f>IFERROR('Input Data Shift B'!V37*'Shift B Calculation'!$D33/3600,0)</f>
        <v>0</v>
      </c>
      <c r="X33" s="11">
        <f>IFERROR('Input Data Shift B'!W37*'Shift B Calculation'!$D33/3600,0)</f>
        <v>0</v>
      </c>
      <c r="Y33" s="11">
        <f>IFERROR('Input Data Shift B'!X37*'Shift B Calculation'!$D33/3600,0)</f>
        <v>0</v>
      </c>
      <c r="Z33" s="11">
        <f>IFERROR('Input Data Shift B'!Y37*'Shift B Calculation'!$D33/3600,0)</f>
        <v>0</v>
      </c>
      <c r="AA33" s="11">
        <f>IFERROR('Input Data Shift B'!Z37*'Shift B Calculation'!$D33/3600,0)</f>
        <v>0</v>
      </c>
      <c r="AB33" s="11">
        <f>IFERROR('Input Data Shift B'!AA37*'Shift B Calculation'!$D33/3600,0)</f>
        <v>0</v>
      </c>
      <c r="AC33" s="11">
        <f>IFERROR('Input Data Shift B'!AB37*'Shift B Calculation'!$D33/3600,0)</f>
        <v>0</v>
      </c>
      <c r="AD33" s="11">
        <f>IFERROR('Input Data Shift B'!AC37*'Shift B Calculation'!$D33/3600,0)</f>
        <v>0</v>
      </c>
      <c r="AE33" s="11">
        <f>IFERROR('Input Data Shift B'!AD37*'Shift B Calculation'!$D33/3600,0)</f>
        <v>0</v>
      </c>
      <c r="AF33" s="11">
        <f>IFERROR('Input Data Shift B'!AE37*'Shift B Calculation'!$D33/3600,0)</f>
        <v>0</v>
      </c>
      <c r="AG33" s="11">
        <f>IFERROR('Input Data Shift B'!AF37*'Shift B Calculation'!$D33/3600,0)</f>
        <v>0</v>
      </c>
      <c r="AH33" s="11">
        <f>IFERROR('Input Data Shift B'!AG37*'Shift B Calculation'!$D33/3600,0)</f>
        <v>0</v>
      </c>
      <c r="AI33" s="11">
        <f>IFERROR('Input Data Shift B'!AH37*'Shift B Calculation'!$D33/3600,0)</f>
        <v>0</v>
      </c>
      <c r="AJ33" s="11">
        <f t="shared" si="1"/>
        <v>45.315340909090907</v>
      </c>
    </row>
    <row r="34" spans="2:36">
      <c r="B34" s="8">
        <v>32</v>
      </c>
      <c r="C34" s="9" t="str">
        <f>+Kousu!B42</f>
        <v>AE262100-60400S</v>
      </c>
      <c r="D34" s="10">
        <f>+Kousu!S42</f>
        <v>15.340909090909092</v>
      </c>
      <c r="E34" s="11">
        <f>IFERROR('Input Data Shift B'!D38*'Shift B Calculation'!$D34/3600,0)</f>
        <v>0</v>
      </c>
      <c r="F34" s="11">
        <f>IFERROR('Input Data Shift B'!E38*'Shift B Calculation'!$D34/3600,0)</f>
        <v>0</v>
      </c>
      <c r="G34" s="11">
        <f>IFERROR('Input Data Shift B'!F38*'Shift B Calculation'!$D34/3600,0)</f>
        <v>3.0511363636363638</v>
      </c>
      <c r="H34" s="11">
        <f>IFERROR('Input Data Shift B'!G38*'Shift B Calculation'!$D34/3600,0)</f>
        <v>0</v>
      </c>
      <c r="I34" s="11">
        <f>IFERROR('Input Data Shift B'!H38*'Shift B Calculation'!$D34/3600,0)</f>
        <v>1.6363636363636365</v>
      </c>
      <c r="J34" s="11">
        <f>IFERROR('Input Data Shift B'!I38*'Shift B Calculation'!$D34/3600,0)</f>
        <v>0</v>
      </c>
      <c r="K34" s="11">
        <f>IFERROR('Input Data Shift B'!J38*'Shift B Calculation'!$D34/3600,0)</f>
        <v>0</v>
      </c>
      <c r="L34" s="11">
        <f>IFERROR('Input Data Shift B'!K38*'Shift B Calculation'!$D34/3600,0)</f>
        <v>0</v>
      </c>
      <c r="M34" s="11">
        <f>IFERROR('Input Data Shift B'!L38*'Shift B Calculation'!$D34/3600,0)</f>
        <v>2.6974431818181821</v>
      </c>
      <c r="N34" s="11">
        <f>IFERROR('Input Data Shift B'!M38*'Shift B Calculation'!$D34/3600,0)</f>
        <v>0</v>
      </c>
      <c r="O34" s="11">
        <f>IFERROR('Input Data Shift B'!N38*'Shift B Calculation'!$D34/3600,0)</f>
        <v>0</v>
      </c>
      <c r="P34" s="11">
        <f>IFERROR('Input Data Shift B'!O38*'Shift B Calculation'!$D34/3600,0)</f>
        <v>2.1477272727272729</v>
      </c>
      <c r="Q34" s="11">
        <f>IFERROR('Input Data Shift B'!P38*'Shift B Calculation'!$D34/3600,0)</f>
        <v>0</v>
      </c>
      <c r="R34" s="11">
        <f>IFERROR('Input Data Shift B'!Q38*'Shift B Calculation'!$D34/3600,0)</f>
        <v>0</v>
      </c>
      <c r="S34" s="11">
        <f>IFERROR('Input Data Shift B'!R38*'Shift B Calculation'!$D34/3600,0)</f>
        <v>0</v>
      </c>
      <c r="T34" s="11">
        <f>IFERROR('Input Data Shift B'!S38*'Shift B Calculation'!$D34/3600,0)</f>
        <v>0</v>
      </c>
      <c r="U34" s="11">
        <f>IFERROR('Input Data Shift B'!T38*'Shift B Calculation'!$D34/3600,0)</f>
        <v>0</v>
      </c>
      <c r="V34" s="11">
        <f>IFERROR('Input Data Shift B'!U38*'Shift B Calculation'!$D34/3600,0)</f>
        <v>0</v>
      </c>
      <c r="W34" s="11">
        <f>IFERROR('Input Data Shift B'!V38*'Shift B Calculation'!$D34/3600,0)</f>
        <v>0</v>
      </c>
      <c r="X34" s="11">
        <f>IFERROR('Input Data Shift B'!W38*'Shift B Calculation'!$D34/3600,0)</f>
        <v>0</v>
      </c>
      <c r="Y34" s="11">
        <f>IFERROR('Input Data Shift B'!X38*'Shift B Calculation'!$D34/3600,0)</f>
        <v>0</v>
      </c>
      <c r="Z34" s="11">
        <f>IFERROR('Input Data Shift B'!Y38*'Shift B Calculation'!$D34/3600,0)</f>
        <v>0</v>
      </c>
      <c r="AA34" s="11">
        <f>IFERROR('Input Data Shift B'!Z38*'Shift B Calculation'!$D34/3600,0)</f>
        <v>0</v>
      </c>
      <c r="AB34" s="11">
        <f>IFERROR('Input Data Shift B'!AA38*'Shift B Calculation'!$D34/3600,0)</f>
        <v>0</v>
      </c>
      <c r="AC34" s="11">
        <f>IFERROR('Input Data Shift B'!AB38*'Shift B Calculation'!$D34/3600,0)</f>
        <v>0</v>
      </c>
      <c r="AD34" s="11">
        <f>IFERROR('Input Data Shift B'!AC38*'Shift B Calculation'!$D34/3600,0)</f>
        <v>0</v>
      </c>
      <c r="AE34" s="11">
        <f>IFERROR('Input Data Shift B'!AD38*'Shift B Calculation'!$D34/3600,0)</f>
        <v>0</v>
      </c>
      <c r="AF34" s="11">
        <f>IFERROR('Input Data Shift B'!AE38*'Shift B Calculation'!$D34/3600,0)</f>
        <v>0</v>
      </c>
      <c r="AG34" s="11">
        <f>IFERROR('Input Data Shift B'!AF38*'Shift B Calculation'!$D34/3600,0)</f>
        <v>0</v>
      </c>
      <c r="AH34" s="11">
        <f>IFERROR('Input Data Shift B'!AG38*'Shift B Calculation'!$D34/3600,0)</f>
        <v>0</v>
      </c>
      <c r="AI34" s="11">
        <f>IFERROR('Input Data Shift B'!AH38*'Shift B Calculation'!$D34/3600,0)</f>
        <v>0</v>
      </c>
      <c r="AJ34" s="11">
        <f t="shared" si="1"/>
        <v>9.532670454545455</v>
      </c>
    </row>
    <row r="35" spans="2:36">
      <c r="B35" s="8">
        <v>33</v>
      </c>
      <c r="C35" s="9" t="str">
        <f>+Kousu!B43</f>
        <v>AE262100-60406G</v>
      </c>
      <c r="D35" s="10">
        <f>+Kousu!S43</f>
        <v>15.340909090909092</v>
      </c>
      <c r="E35" s="11">
        <f>IFERROR('Input Data Shift B'!D39*'Shift B Calculation'!$D35/3600,0)</f>
        <v>0</v>
      </c>
      <c r="F35" s="11">
        <f>IFERROR('Input Data Shift B'!E39*'Shift B Calculation'!$D35/3600,0)</f>
        <v>0</v>
      </c>
      <c r="G35" s="11">
        <f>IFERROR('Input Data Shift B'!F39*'Shift B Calculation'!$D35/3600,0)</f>
        <v>0</v>
      </c>
      <c r="H35" s="11">
        <f>IFERROR('Input Data Shift B'!G39*'Shift B Calculation'!$D35/3600,0)</f>
        <v>0</v>
      </c>
      <c r="I35" s="11">
        <f>IFERROR('Input Data Shift B'!H39*'Shift B Calculation'!$D35/3600,0)</f>
        <v>0</v>
      </c>
      <c r="J35" s="11">
        <f>IFERROR('Input Data Shift B'!I39*'Shift B Calculation'!$D35/3600,0)</f>
        <v>0</v>
      </c>
      <c r="K35" s="11">
        <f>IFERROR('Input Data Shift B'!J39*'Shift B Calculation'!$D35/3600,0)</f>
        <v>0</v>
      </c>
      <c r="L35" s="11">
        <f>IFERROR('Input Data Shift B'!K39*'Shift B Calculation'!$D35/3600,0)</f>
        <v>0</v>
      </c>
      <c r="M35" s="11">
        <f>IFERROR('Input Data Shift B'!L39*'Shift B Calculation'!$D35/3600,0)</f>
        <v>0</v>
      </c>
      <c r="N35" s="11">
        <f>IFERROR('Input Data Shift B'!M39*'Shift B Calculation'!$D35/3600,0)</f>
        <v>0</v>
      </c>
      <c r="O35" s="11">
        <f>IFERROR('Input Data Shift B'!N39*'Shift B Calculation'!$D35/3600,0)</f>
        <v>0</v>
      </c>
      <c r="P35" s="11">
        <f>IFERROR('Input Data Shift B'!O39*'Shift B Calculation'!$D35/3600,0)</f>
        <v>0</v>
      </c>
      <c r="Q35" s="11">
        <f>IFERROR('Input Data Shift B'!P39*'Shift B Calculation'!$D35/3600,0)</f>
        <v>0</v>
      </c>
      <c r="R35" s="11">
        <f>IFERROR('Input Data Shift B'!Q39*'Shift B Calculation'!$D35/3600,0)</f>
        <v>0</v>
      </c>
      <c r="S35" s="11">
        <f>IFERROR('Input Data Shift B'!R39*'Shift B Calculation'!$D35/3600,0)</f>
        <v>0</v>
      </c>
      <c r="T35" s="11">
        <f>IFERROR('Input Data Shift B'!S39*'Shift B Calculation'!$D35/3600,0)</f>
        <v>0</v>
      </c>
      <c r="U35" s="11">
        <f>IFERROR('Input Data Shift B'!T39*'Shift B Calculation'!$D35/3600,0)</f>
        <v>0</v>
      </c>
      <c r="V35" s="11">
        <f>IFERROR('Input Data Shift B'!U39*'Shift B Calculation'!$D35/3600,0)</f>
        <v>0</v>
      </c>
      <c r="W35" s="11">
        <f>IFERROR('Input Data Shift B'!V39*'Shift B Calculation'!$D35/3600,0)</f>
        <v>0</v>
      </c>
      <c r="X35" s="11">
        <f>IFERROR('Input Data Shift B'!W39*'Shift B Calculation'!$D35/3600,0)</f>
        <v>0</v>
      </c>
      <c r="Y35" s="11">
        <f>IFERROR('Input Data Shift B'!X39*'Shift B Calculation'!$D35/3600,0)</f>
        <v>0</v>
      </c>
      <c r="Z35" s="11">
        <f>IFERROR('Input Data Shift B'!Y39*'Shift B Calculation'!$D35/3600,0)</f>
        <v>0</v>
      </c>
      <c r="AA35" s="11">
        <f>IFERROR('Input Data Shift B'!Z39*'Shift B Calculation'!$D35/3600,0)</f>
        <v>0</v>
      </c>
      <c r="AB35" s="11">
        <f>IFERROR('Input Data Shift B'!AA39*'Shift B Calculation'!$D35/3600,0)</f>
        <v>0</v>
      </c>
      <c r="AC35" s="11">
        <f>IFERROR('Input Data Shift B'!AB39*'Shift B Calculation'!$D35/3600,0)</f>
        <v>0</v>
      </c>
      <c r="AD35" s="11">
        <f>IFERROR('Input Data Shift B'!AC39*'Shift B Calculation'!$D35/3600,0)</f>
        <v>0</v>
      </c>
      <c r="AE35" s="11">
        <f>IFERROR('Input Data Shift B'!AD39*'Shift B Calculation'!$D35/3600,0)</f>
        <v>0</v>
      </c>
      <c r="AF35" s="11">
        <f>IFERROR('Input Data Shift B'!AE39*'Shift B Calculation'!$D35/3600,0)</f>
        <v>0</v>
      </c>
      <c r="AG35" s="11">
        <f>IFERROR('Input Data Shift B'!AF39*'Shift B Calculation'!$D35/3600,0)</f>
        <v>0</v>
      </c>
      <c r="AH35" s="11">
        <f>IFERROR('Input Data Shift B'!AG39*'Shift B Calculation'!$D35/3600,0)</f>
        <v>0</v>
      </c>
      <c r="AI35" s="11">
        <f>IFERROR('Input Data Shift B'!AH39*'Shift B Calculation'!$D35/3600,0)</f>
        <v>0</v>
      </c>
      <c r="AJ35" s="11">
        <f t="shared" si="1"/>
        <v>0</v>
      </c>
    </row>
    <row r="36" spans="2:36">
      <c r="B36" s="8">
        <v>34</v>
      </c>
      <c r="C36" s="9" t="str">
        <f>+Kousu!B44</f>
        <v>AE262100-60406M</v>
      </c>
      <c r="D36" s="10">
        <f>+Kousu!S44</f>
        <v>15.340909090909092</v>
      </c>
      <c r="E36" s="11">
        <f>IFERROR('Input Data Shift B'!D40*'Shift B Calculation'!$D36/3600,0)</f>
        <v>0</v>
      </c>
      <c r="F36" s="11">
        <f>IFERROR('Input Data Shift B'!E40*'Shift B Calculation'!$D36/3600,0)</f>
        <v>0</v>
      </c>
      <c r="G36" s="11">
        <f>IFERROR('Input Data Shift B'!F40*'Shift B Calculation'!$D36/3600,0)</f>
        <v>0</v>
      </c>
      <c r="H36" s="11">
        <f>IFERROR('Input Data Shift B'!G40*'Shift B Calculation'!$D36/3600,0)</f>
        <v>0</v>
      </c>
      <c r="I36" s="11">
        <f>IFERROR('Input Data Shift B'!H40*'Shift B Calculation'!$D36/3600,0)</f>
        <v>0</v>
      </c>
      <c r="J36" s="11">
        <f>IFERROR('Input Data Shift B'!I40*'Shift B Calculation'!$D36/3600,0)</f>
        <v>0</v>
      </c>
      <c r="K36" s="11">
        <f>IFERROR('Input Data Shift B'!J40*'Shift B Calculation'!$D36/3600,0)</f>
        <v>0</v>
      </c>
      <c r="L36" s="11">
        <f>IFERROR('Input Data Shift B'!K40*'Shift B Calculation'!$D36/3600,0)</f>
        <v>0</v>
      </c>
      <c r="M36" s="11">
        <f>IFERROR('Input Data Shift B'!L40*'Shift B Calculation'!$D36/3600,0)</f>
        <v>0</v>
      </c>
      <c r="N36" s="11">
        <f>IFERROR('Input Data Shift B'!M40*'Shift B Calculation'!$D36/3600,0)</f>
        <v>0</v>
      </c>
      <c r="O36" s="11">
        <f>IFERROR('Input Data Shift B'!N40*'Shift B Calculation'!$D36/3600,0)</f>
        <v>0</v>
      </c>
      <c r="P36" s="11">
        <f>IFERROR('Input Data Shift B'!O40*'Shift B Calculation'!$D36/3600,0)</f>
        <v>0</v>
      </c>
      <c r="Q36" s="11">
        <f>IFERROR('Input Data Shift B'!P40*'Shift B Calculation'!$D36/3600,0)</f>
        <v>0</v>
      </c>
      <c r="R36" s="11">
        <f>IFERROR('Input Data Shift B'!Q40*'Shift B Calculation'!$D36/3600,0)</f>
        <v>0</v>
      </c>
      <c r="S36" s="11">
        <f>IFERROR('Input Data Shift B'!R40*'Shift B Calculation'!$D36/3600,0)</f>
        <v>0</v>
      </c>
      <c r="T36" s="11">
        <f>IFERROR('Input Data Shift B'!S40*'Shift B Calculation'!$D36/3600,0)</f>
        <v>0</v>
      </c>
      <c r="U36" s="11">
        <f>IFERROR('Input Data Shift B'!T40*'Shift B Calculation'!$D36/3600,0)</f>
        <v>0</v>
      </c>
      <c r="V36" s="11">
        <f>IFERROR('Input Data Shift B'!U40*'Shift B Calculation'!$D36/3600,0)</f>
        <v>0</v>
      </c>
      <c r="W36" s="11">
        <f>IFERROR('Input Data Shift B'!V40*'Shift B Calculation'!$D36/3600,0)</f>
        <v>0</v>
      </c>
      <c r="X36" s="11">
        <f>IFERROR('Input Data Shift B'!W40*'Shift B Calculation'!$D36/3600,0)</f>
        <v>0</v>
      </c>
      <c r="Y36" s="11">
        <f>IFERROR('Input Data Shift B'!X40*'Shift B Calculation'!$D36/3600,0)</f>
        <v>0</v>
      </c>
      <c r="Z36" s="11">
        <f>IFERROR('Input Data Shift B'!Y40*'Shift B Calculation'!$D36/3600,0)</f>
        <v>0</v>
      </c>
      <c r="AA36" s="11">
        <f>IFERROR('Input Data Shift B'!Z40*'Shift B Calculation'!$D36/3600,0)</f>
        <v>0</v>
      </c>
      <c r="AB36" s="11">
        <f>IFERROR('Input Data Shift B'!AA40*'Shift B Calculation'!$D36/3600,0)</f>
        <v>0</v>
      </c>
      <c r="AC36" s="11">
        <f>IFERROR('Input Data Shift B'!AB40*'Shift B Calculation'!$D36/3600,0)</f>
        <v>0</v>
      </c>
      <c r="AD36" s="11">
        <f>IFERROR('Input Data Shift B'!AC40*'Shift B Calculation'!$D36/3600,0)</f>
        <v>0</v>
      </c>
      <c r="AE36" s="11">
        <f>IFERROR('Input Data Shift B'!AD40*'Shift B Calculation'!$D36/3600,0)</f>
        <v>0</v>
      </c>
      <c r="AF36" s="11">
        <f>IFERROR('Input Data Shift B'!AE40*'Shift B Calculation'!$D36/3600,0)</f>
        <v>0</v>
      </c>
      <c r="AG36" s="11">
        <f>IFERROR('Input Data Shift B'!AF40*'Shift B Calculation'!$D36/3600,0)</f>
        <v>0</v>
      </c>
      <c r="AH36" s="11">
        <f>IFERROR('Input Data Shift B'!AG40*'Shift B Calculation'!$D36/3600,0)</f>
        <v>0</v>
      </c>
      <c r="AI36" s="11">
        <f>IFERROR('Input Data Shift B'!AH40*'Shift B Calculation'!$D36/3600,0)</f>
        <v>0</v>
      </c>
      <c r="AJ36" s="11">
        <f t="shared" si="1"/>
        <v>0</v>
      </c>
    </row>
    <row r="37" spans="2:36">
      <c r="B37" s="8">
        <v>35</v>
      </c>
      <c r="C37" s="9" t="str">
        <f>+Kousu!B45</f>
        <v>AE262100-60500G</v>
      </c>
      <c r="D37" s="10">
        <f>+Kousu!S45</f>
        <v>15.340909090909092</v>
      </c>
      <c r="E37" s="11">
        <f>IFERROR('Input Data Shift B'!D41*'Shift B Calculation'!$D37/3600,0)</f>
        <v>0</v>
      </c>
      <c r="F37" s="11">
        <f>IFERROR('Input Data Shift B'!E41*'Shift B Calculation'!$D37/3600,0)</f>
        <v>0</v>
      </c>
      <c r="G37" s="11">
        <f>IFERROR('Input Data Shift B'!F41*'Shift B Calculation'!$D37/3600,0)</f>
        <v>0</v>
      </c>
      <c r="H37" s="11">
        <f>IFERROR('Input Data Shift B'!G41*'Shift B Calculation'!$D37/3600,0)</f>
        <v>0</v>
      </c>
      <c r="I37" s="11">
        <f>IFERROR('Input Data Shift B'!H41*'Shift B Calculation'!$D37/3600,0)</f>
        <v>0</v>
      </c>
      <c r="J37" s="11">
        <f>IFERROR('Input Data Shift B'!I41*'Shift B Calculation'!$D37/3600,0)</f>
        <v>0</v>
      </c>
      <c r="K37" s="11">
        <f>IFERROR('Input Data Shift B'!J41*'Shift B Calculation'!$D37/3600,0)</f>
        <v>0</v>
      </c>
      <c r="L37" s="11">
        <f>IFERROR('Input Data Shift B'!K41*'Shift B Calculation'!$D37/3600,0)</f>
        <v>0</v>
      </c>
      <c r="M37" s="11">
        <f>IFERROR('Input Data Shift B'!L41*'Shift B Calculation'!$D37/3600,0)</f>
        <v>0</v>
      </c>
      <c r="N37" s="11">
        <f>IFERROR('Input Data Shift B'!M41*'Shift B Calculation'!$D37/3600,0)</f>
        <v>0</v>
      </c>
      <c r="O37" s="11">
        <f>IFERROR('Input Data Shift B'!N41*'Shift B Calculation'!$D37/3600,0)</f>
        <v>0</v>
      </c>
      <c r="P37" s="11">
        <f>IFERROR('Input Data Shift B'!O41*'Shift B Calculation'!$D37/3600,0)</f>
        <v>0</v>
      </c>
      <c r="Q37" s="11">
        <f>IFERROR('Input Data Shift B'!P41*'Shift B Calculation'!$D37/3600,0)</f>
        <v>0</v>
      </c>
      <c r="R37" s="11">
        <f>IFERROR('Input Data Shift B'!Q41*'Shift B Calculation'!$D37/3600,0)</f>
        <v>0</v>
      </c>
      <c r="S37" s="11">
        <f>IFERROR('Input Data Shift B'!R41*'Shift B Calculation'!$D37/3600,0)</f>
        <v>0</v>
      </c>
      <c r="T37" s="11">
        <f>IFERROR('Input Data Shift B'!S41*'Shift B Calculation'!$D37/3600,0)</f>
        <v>0</v>
      </c>
      <c r="U37" s="11">
        <f>IFERROR('Input Data Shift B'!T41*'Shift B Calculation'!$D37/3600,0)</f>
        <v>0</v>
      </c>
      <c r="V37" s="11">
        <f>IFERROR('Input Data Shift B'!U41*'Shift B Calculation'!$D37/3600,0)</f>
        <v>0</v>
      </c>
      <c r="W37" s="11">
        <f>IFERROR('Input Data Shift B'!V41*'Shift B Calculation'!$D37/3600,0)</f>
        <v>0</v>
      </c>
      <c r="X37" s="11">
        <f>IFERROR('Input Data Shift B'!W41*'Shift B Calculation'!$D37/3600,0)</f>
        <v>0</v>
      </c>
      <c r="Y37" s="11">
        <f>IFERROR('Input Data Shift B'!X41*'Shift B Calculation'!$D37/3600,0)</f>
        <v>0</v>
      </c>
      <c r="Z37" s="11">
        <f>IFERROR('Input Data Shift B'!Y41*'Shift B Calculation'!$D37/3600,0)</f>
        <v>0</v>
      </c>
      <c r="AA37" s="11">
        <f>IFERROR('Input Data Shift B'!Z41*'Shift B Calculation'!$D37/3600,0)</f>
        <v>0</v>
      </c>
      <c r="AB37" s="11">
        <f>IFERROR('Input Data Shift B'!AA41*'Shift B Calculation'!$D37/3600,0)</f>
        <v>0</v>
      </c>
      <c r="AC37" s="11">
        <f>IFERROR('Input Data Shift B'!AB41*'Shift B Calculation'!$D37/3600,0)</f>
        <v>0</v>
      </c>
      <c r="AD37" s="11">
        <f>IFERROR('Input Data Shift B'!AC41*'Shift B Calculation'!$D37/3600,0)</f>
        <v>0</v>
      </c>
      <c r="AE37" s="11">
        <f>IFERROR('Input Data Shift B'!AD41*'Shift B Calculation'!$D37/3600,0)</f>
        <v>0</v>
      </c>
      <c r="AF37" s="11">
        <f>IFERROR('Input Data Shift B'!AE41*'Shift B Calculation'!$D37/3600,0)</f>
        <v>0</v>
      </c>
      <c r="AG37" s="11">
        <f>IFERROR('Input Data Shift B'!AF41*'Shift B Calculation'!$D37/3600,0)</f>
        <v>0</v>
      </c>
      <c r="AH37" s="11">
        <f>IFERROR('Input Data Shift B'!AG41*'Shift B Calculation'!$D37/3600,0)</f>
        <v>0</v>
      </c>
      <c r="AI37" s="11">
        <f>IFERROR('Input Data Shift B'!AH41*'Shift B Calculation'!$D37/3600,0)</f>
        <v>0</v>
      </c>
      <c r="AJ37" s="11">
        <f t="shared" si="1"/>
        <v>0</v>
      </c>
    </row>
    <row r="38" spans="2:36">
      <c r="B38" s="8">
        <v>36</v>
      </c>
      <c r="C38" s="9" t="str">
        <f>+Kousu!B46</f>
        <v>AE262100-60500S</v>
      </c>
      <c r="D38" s="10">
        <f>+Kousu!S46</f>
        <v>15.340909090909092</v>
      </c>
      <c r="E38" s="11">
        <f>IFERROR('Input Data Shift B'!D42*'Shift B Calculation'!$D38/3600,0)</f>
        <v>0</v>
      </c>
      <c r="F38" s="11">
        <f>IFERROR('Input Data Shift B'!E42*'Shift B Calculation'!$D38/3600,0)</f>
        <v>0</v>
      </c>
      <c r="G38" s="11">
        <f>IFERROR('Input Data Shift B'!F42*'Shift B Calculation'!$D38/3600,0)</f>
        <v>0</v>
      </c>
      <c r="H38" s="11">
        <f>IFERROR('Input Data Shift B'!G42*'Shift B Calculation'!$D38/3600,0)</f>
        <v>0</v>
      </c>
      <c r="I38" s="11">
        <f>IFERROR('Input Data Shift B'!H42*'Shift B Calculation'!$D38/3600,0)</f>
        <v>2.2414772727272729</v>
      </c>
      <c r="J38" s="11">
        <f>IFERROR('Input Data Shift B'!I42*'Shift B Calculation'!$D38/3600,0)</f>
        <v>0</v>
      </c>
      <c r="K38" s="11">
        <f>IFERROR('Input Data Shift B'!J42*'Shift B Calculation'!$D38/3600,0)</f>
        <v>0</v>
      </c>
      <c r="L38" s="11">
        <f>IFERROR('Input Data Shift B'!K42*'Shift B Calculation'!$D38/3600,0)</f>
        <v>0</v>
      </c>
      <c r="M38" s="11">
        <f>IFERROR('Input Data Shift B'!L42*'Shift B Calculation'!$D38/3600,0)</f>
        <v>3.0681818181818183</v>
      </c>
      <c r="N38" s="11">
        <f>IFERROR('Input Data Shift B'!M42*'Shift B Calculation'!$D38/3600,0)</f>
        <v>0</v>
      </c>
      <c r="O38" s="11">
        <f>IFERROR('Input Data Shift B'!N42*'Shift B Calculation'!$D38/3600,0)</f>
        <v>0</v>
      </c>
      <c r="P38" s="11">
        <f>IFERROR('Input Data Shift B'!O42*'Shift B Calculation'!$D38/3600,0)</f>
        <v>0</v>
      </c>
      <c r="Q38" s="11">
        <f>IFERROR('Input Data Shift B'!P42*'Shift B Calculation'!$D38/3600,0)</f>
        <v>3.7755681818181821</v>
      </c>
      <c r="R38" s="11">
        <f>IFERROR('Input Data Shift B'!Q42*'Shift B Calculation'!$D38/3600,0)</f>
        <v>0</v>
      </c>
      <c r="S38" s="11">
        <f>IFERROR('Input Data Shift B'!R42*'Shift B Calculation'!$D38/3600,0)</f>
        <v>0</v>
      </c>
      <c r="T38" s="11">
        <f>IFERROR('Input Data Shift B'!S42*'Shift B Calculation'!$D38/3600,0)</f>
        <v>0</v>
      </c>
      <c r="U38" s="11">
        <f>IFERROR('Input Data Shift B'!T42*'Shift B Calculation'!$D38/3600,0)</f>
        <v>0</v>
      </c>
      <c r="V38" s="11">
        <f>IFERROR('Input Data Shift B'!U42*'Shift B Calculation'!$D38/3600,0)</f>
        <v>2.953125</v>
      </c>
      <c r="W38" s="11">
        <f>IFERROR('Input Data Shift B'!V42*'Shift B Calculation'!$D38/3600,0)</f>
        <v>0</v>
      </c>
      <c r="X38" s="11">
        <f>IFERROR('Input Data Shift B'!W42*'Shift B Calculation'!$D38/3600,0)</f>
        <v>0</v>
      </c>
      <c r="Y38" s="11">
        <f>IFERROR('Input Data Shift B'!X42*'Shift B Calculation'!$D38/3600,0)</f>
        <v>0</v>
      </c>
      <c r="Z38" s="11">
        <f>IFERROR('Input Data Shift B'!Y42*'Shift B Calculation'!$D38/3600,0)</f>
        <v>0</v>
      </c>
      <c r="AA38" s="11">
        <f>IFERROR('Input Data Shift B'!Z42*'Shift B Calculation'!$D38/3600,0)</f>
        <v>0</v>
      </c>
      <c r="AB38" s="11">
        <f>IFERROR('Input Data Shift B'!AA42*'Shift B Calculation'!$D38/3600,0)</f>
        <v>0</v>
      </c>
      <c r="AC38" s="11">
        <f>IFERROR('Input Data Shift B'!AB42*'Shift B Calculation'!$D38/3600,0)</f>
        <v>0</v>
      </c>
      <c r="AD38" s="11">
        <f>IFERROR('Input Data Shift B'!AC42*'Shift B Calculation'!$D38/3600,0)</f>
        <v>0</v>
      </c>
      <c r="AE38" s="11">
        <f>IFERROR('Input Data Shift B'!AD42*'Shift B Calculation'!$D38/3600,0)</f>
        <v>0</v>
      </c>
      <c r="AF38" s="11">
        <f>IFERROR('Input Data Shift B'!AE42*'Shift B Calculation'!$D38/3600,0)</f>
        <v>0</v>
      </c>
      <c r="AG38" s="11">
        <f>IFERROR('Input Data Shift B'!AF42*'Shift B Calculation'!$D38/3600,0)</f>
        <v>0</v>
      </c>
      <c r="AH38" s="11">
        <f>IFERROR('Input Data Shift B'!AG42*'Shift B Calculation'!$D38/3600,0)</f>
        <v>0</v>
      </c>
      <c r="AI38" s="11">
        <f>IFERROR('Input Data Shift B'!AH42*'Shift B Calculation'!$D38/3600,0)</f>
        <v>0</v>
      </c>
      <c r="AJ38" s="11">
        <f t="shared" si="1"/>
        <v>12.038352272727273</v>
      </c>
    </row>
    <row r="39" spans="2:36">
      <c r="B39" s="8">
        <v>37</v>
      </c>
      <c r="C39" s="9" t="str">
        <f>+Kousu!B47</f>
        <v>AE262100-60506G</v>
      </c>
      <c r="D39" s="10">
        <f>+Kousu!S47</f>
        <v>15.340909090909092</v>
      </c>
      <c r="E39" s="11">
        <f>IFERROR('Input Data Shift B'!D43*'Shift B Calculation'!$D39/3600,0)</f>
        <v>0</v>
      </c>
      <c r="F39" s="11">
        <f>IFERROR('Input Data Shift B'!E43*'Shift B Calculation'!$D39/3600,0)</f>
        <v>0</v>
      </c>
      <c r="G39" s="11">
        <f>IFERROR('Input Data Shift B'!F43*'Shift B Calculation'!$D39/3600,0)</f>
        <v>0</v>
      </c>
      <c r="H39" s="11">
        <f>IFERROR('Input Data Shift B'!G43*'Shift B Calculation'!$D39/3600,0)</f>
        <v>0</v>
      </c>
      <c r="I39" s="11">
        <f>IFERROR('Input Data Shift B'!H43*'Shift B Calculation'!$D39/3600,0)</f>
        <v>0</v>
      </c>
      <c r="J39" s="11">
        <f>IFERROR('Input Data Shift B'!I43*'Shift B Calculation'!$D39/3600,0)</f>
        <v>0</v>
      </c>
      <c r="K39" s="11">
        <f>IFERROR('Input Data Shift B'!J43*'Shift B Calculation'!$D39/3600,0)</f>
        <v>0</v>
      </c>
      <c r="L39" s="11">
        <f>IFERROR('Input Data Shift B'!K43*'Shift B Calculation'!$D39/3600,0)</f>
        <v>0</v>
      </c>
      <c r="M39" s="11">
        <f>IFERROR('Input Data Shift B'!L43*'Shift B Calculation'!$D39/3600,0)</f>
        <v>0</v>
      </c>
      <c r="N39" s="11">
        <f>IFERROR('Input Data Shift B'!M43*'Shift B Calculation'!$D39/3600,0)</f>
        <v>0</v>
      </c>
      <c r="O39" s="11">
        <f>IFERROR('Input Data Shift B'!N43*'Shift B Calculation'!$D39/3600,0)</f>
        <v>0</v>
      </c>
      <c r="P39" s="11">
        <f>IFERROR('Input Data Shift B'!O43*'Shift B Calculation'!$D39/3600,0)</f>
        <v>0</v>
      </c>
      <c r="Q39" s="11">
        <f>IFERROR('Input Data Shift B'!P43*'Shift B Calculation'!$D39/3600,0)</f>
        <v>0</v>
      </c>
      <c r="R39" s="11">
        <f>IFERROR('Input Data Shift B'!Q43*'Shift B Calculation'!$D39/3600,0)</f>
        <v>0</v>
      </c>
      <c r="S39" s="11">
        <f>IFERROR('Input Data Shift B'!R43*'Shift B Calculation'!$D39/3600,0)</f>
        <v>0</v>
      </c>
      <c r="T39" s="11">
        <f>IFERROR('Input Data Shift B'!S43*'Shift B Calculation'!$D39/3600,0)</f>
        <v>0</v>
      </c>
      <c r="U39" s="11">
        <f>IFERROR('Input Data Shift B'!T43*'Shift B Calculation'!$D39/3600,0)</f>
        <v>0</v>
      </c>
      <c r="V39" s="11">
        <f>IFERROR('Input Data Shift B'!U43*'Shift B Calculation'!$D39/3600,0)</f>
        <v>0</v>
      </c>
      <c r="W39" s="11">
        <f>IFERROR('Input Data Shift B'!V43*'Shift B Calculation'!$D39/3600,0)</f>
        <v>0</v>
      </c>
      <c r="X39" s="11">
        <f>IFERROR('Input Data Shift B'!W43*'Shift B Calculation'!$D39/3600,0)</f>
        <v>0</v>
      </c>
      <c r="Y39" s="11">
        <f>IFERROR('Input Data Shift B'!X43*'Shift B Calculation'!$D39/3600,0)</f>
        <v>0</v>
      </c>
      <c r="Z39" s="11">
        <f>IFERROR('Input Data Shift B'!Y43*'Shift B Calculation'!$D39/3600,0)</f>
        <v>0</v>
      </c>
      <c r="AA39" s="11">
        <f>IFERROR('Input Data Shift B'!Z43*'Shift B Calculation'!$D39/3600,0)</f>
        <v>0</v>
      </c>
      <c r="AB39" s="11">
        <f>IFERROR('Input Data Shift B'!AA43*'Shift B Calculation'!$D39/3600,0)</f>
        <v>0</v>
      </c>
      <c r="AC39" s="11">
        <f>IFERROR('Input Data Shift B'!AB43*'Shift B Calculation'!$D39/3600,0)</f>
        <v>0</v>
      </c>
      <c r="AD39" s="11">
        <f>IFERROR('Input Data Shift B'!AC43*'Shift B Calculation'!$D39/3600,0)</f>
        <v>0</v>
      </c>
      <c r="AE39" s="11">
        <f>IFERROR('Input Data Shift B'!AD43*'Shift B Calculation'!$D39/3600,0)</f>
        <v>0</v>
      </c>
      <c r="AF39" s="11">
        <f>IFERROR('Input Data Shift B'!AE43*'Shift B Calculation'!$D39/3600,0)</f>
        <v>0</v>
      </c>
      <c r="AG39" s="11">
        <f>IFERROR('Input Data Shift B'!AF43*'Shift B Calculation'!$D39/3600,0)</f>
        <v>0</v>
      </c>
      <c r="AH39" s="11">
        <f>IFERROR('Input Data Shift B'!AG43*'Shift B Calculation'!$D39/3600,0)</f>
        <v>0</v>
      </c>
      <c r="AI39" s="11">
        <f>IFERROR('Input Data Shift B'!AH43*'Shift B Calculation'!$D39/3600,0)</f>
        <v>0</v>
      </c>
      <c r="AJ39" s="11">
        <f t="shared" si="1"/>
        <v>0</v>
      </c>
    </row>
    <row r="40" spans="2:36">
      <c r="B40" s="8">
        <v>38</v>
      </c>
      <c r="C40" s="9" t="str">
        <f>+Kousu!B48</f>
        <v>AE262100-6060</v>
      </c>
      <c r="D40" s="10">
        <f>+Kousu!S48</f>
        <v>15.340909090909092</v>
      </c>
      <c r="E40" s="11">
        <f>IFERROR('Input Data Shift B'!D44*'Shift B Calculation'!$D40/3600,0)</f>
        <v>0</v>
      </c>
      <c r="F40" s="11">
        <f>IFERROR('Input Data Shift B'!E44*'Shift B Calculation'!$D40/3600,0)</f>
        <v>0</v>
      </c>
      <c r="G40" s="11">
        <f>IFERROR('Input Data Shift B'!F44*'Shift B Calculation'!$D40/3600,0)</f>
        <v>0</v>
      </c>
      <c r="H40" s="11">
        <f>IFERROR('Input Data Shift B'!G44*'Shift B Calculation'!$D40/3600,0)</f>
        <v>0</v>
      </c>
      <c r="I40" s="11">
        <f>IFERROR('Input Data Shift B'!H44*'Shift B Calculation'!$D40/3600,0)</f>
        <v>0</v>
      </c>
      <c r="J40" s="11">
        <f>IFERROR('Input Data Shift B'!I44*'Shift B Calculation'!$D40/3600,0)</f>
        <v>0</v>
      </c>
      <c r="K40" s="11">
        <f>IFERROR('Input Data Shift B'!J44*'Shift B Calculation'!$D40/3600,0)</f>
        <v>0</v>
      </c>
      <c r="L40" s="11">
        <f>IFERROR('Input Data Shift B'!K44*'Shift B Calculation'!$D40/3600,0)</f>
        <v>0</v>
      </c>
      <c r="M40" s="11">
        <f>IFERROR('Input Data Shift B'!L44*'Shift B Calculation'!$D40/3600,0)</f>
        <v>0</v>
      </c>
      <c r="N40" s="11">
        <f>IFERROR('Input Data Shift B'!M44*'Shift B Calculation'!$D40/3600,0)</f>
        <v>0</v>
      </c>
      <c r="O40" s="11">
        <f>IFERROR('Input Data Shift B'!N44*'Shift B Calculation'!$D40/3600,0)</f>
        <v>0</v>
      </c>
      <c r="P40" s="11">
        <f>IFERROR('Input Data Shift B'!O44*'Shift B Calculation'!$D40/3600,0)</f>
        <v>0</v>
      </c>
      <c r="Q40" s="11">
        <f>IFERROR('Input Data Shift B'!P44*'Shift B Calculation'!$D40/3600,0)</f>
        <v>0</v>
      </c>
      <c r="R40" s="11">
        <f>IFERROR('Input Data Shift B'!Q44*'Shift B Calculation'!$D40/3600,0)</f>
        <v>0</v>
      </c>
      <c r="S40" s="11">
        <f>IFERROR('Input Data Shift B'!R44*'Shift B Calculation'!$D40/3600,0)</f>
        <v>0</v>
      </c>
      <c r="T40" s="11">
        <f>IFERROR('Input Data Shift B'!S44*'Shift B Calculation'!$D40/3600,0)</f>
        <v>0</v>
      </c>
      <c r="U40" s="11">
        <f>IFERROR('Input Data Shift B'!T44*'Shift B Calculation'!$D40/3600,0)</f>
        <v>0</v>
      </c>
      <c r="V40" s="11">
        <f>IFERROR('Input Data Shift B'!U44*'Shift B Calculation'!$D40/3600,0)</f>
        <v>0</v>
      </c>
      <c r="W40" s="11">
        <f>IFERROR('Input Data Shift B'!V44*'Shift B Calculation'!$D40/3600,0)</f>
        <v>0</v>
      </c>
      <c r="X40" s="11">
        <f>IFERROR('Input Data Shift B'!W44*'Shift B Calculation'!$D40/3600,0)</f>
        <v>0</v>
      </c>
      <c r="Y40" s="11">
        <f>IFERROR('Input Data Shift B'!X44*'Shift B Calculation'!$D40/3600,0)</f>
        <v>0</v>
      </c>
      <c r="Z40" s="11">
        <f>IFERROR('Input Data Shift B'!Y44*'Shift B Calculation'!$D40/3600,0)</f>
        <v>0</v>
      </c>
      <c r="AA40" s="11">
        <f>IFERROR('Input Data Shift B'!Z44*'Shift B Calculation'!$D40/3600,0)</f>
        <v>0</v>
      </c>
      <c r="AB40" s="11">
        <f>IFERROR('Input Data Shift B'!AA44*'Shift B Calculation'!$D40/3600,0)</f>
        <v>0</v>
      </c>
      <c r="AC40" s="11">
        <f>IFERROR('Input Data Shift B'!AB44*'Shift B Calculation'!$D40/3600,0)</f>
        <v>0</v>
      </c>
      <c r="AD40" s="11">
        <f>IFERROR('Input Data Shift B'!AC44*'Shift B Calculation'!$D40/3600,0)</f>
        <v>0</v>
      </c>
      <c r="AE40" s="11">
        <f>IFERROR('Input Data Shift B'!AD44*'Shift B Calculation'!$D40/3600,0)</f>
        <v>0</v>
      </c>
      <c r="AF40" s="11">
        <f>IFERROR('Input Data Shift B'!AE44*'Shift B Calculation'!$D40/3600,0)</f>
        <v>0</v>
      </c>
      <c r="AG40" s="11">
        <f>IFERROR('Input Data Shift B'!AF44*'Shift B Calculation'!$D40/3600,0)</f>
        <v>0</v>
      </c>
      <c r="AH40" s="11">
        <f>IFERROR('Input Data Shift B'!AG44*'Shift B Calculation'!$D40/3600,0)</f>
        <v>0</v>
      </c>
      <c r="AI40" s="11">
        <f>IFERROR('Input Data Shift B'!AH44*'Shift B Calculation'!$D40/3600,0)</f>
        <v>0</v>
      </c>
      <c r="AJ40" s="11">
        <f t="shared" si="1"/>
        <v>0</v>
      </c>
    </row>
    <row r="41" spans="2:36">
      <c r="B41" s="8">
        <v>39</v>
      </c>
      <c r="C41" s="9" t="str">
        <f>+Kousu!B49</f>
        <v>AE262100-60600H</v>
      </c>
      <c r="D41" s="10">
        <f>+Kousu!S49</f>
        <v>15.340909090909092</v>
      </c>
      <c r="E41" s="11">
        <f>IFERROR('Input Data Shift B'!D45*'Shift B Calculation'!$D41/3600,0)</f>
        <v>1.9644886363636365</v>
      </c>
      <c r="F41" s="11">
        <f>IFERROR('Input Data Shift B'!E45*'Shift B Calculation'!$D41/3600,0)</f>
        <v>0</v>
      </c>
      <c r="G41" s="11">
        <f>IFERROR('Input Data Shift B'!F45*'Shift B Calculation'!$D41/3600,0)</f>
        <v>0</v>
      </c>
      <c r="H41" s="11">
        <f>IFERROR('Input Data Shift B'!G45*'Shift B Calculation'!$D41/3600,0)</f>
        <v>1.0184659090909092</v>
      </c>
      <c r="I41" s="11">
        <f>IFERROR('Input Data Shift B'!H45*'Shift B Calculation'!$D41/3600,0)</f>
        <v>2.0411931818181821</v>
      </c>
      <c r="J41" s="11">
        <f>IFERROR('Input Data Shift B'!I45*'Shift B Calculation'!$D41/3600,0)</f>
        <v>0</v>
      </c>
      <c r="K41" s="11">
        <f>IFERROR('Input Data Shift B'!J45*'Shift B Calculation'!$D41/3600,0)</f>
        <v>0</v>
      </c>
      <c r="L41" s="11">
        <f>IFERROR('Input Data Shift B'!K45*'Shift B Calculation'!$D41/3600,0)</f>
        <v>0</v>
      </c>
      <c r="M41" s="11">
        <f>IFERROR('Input Data Shift B'!L45*'Shift B Calculation'!$D41/3600,0)</f>
        <v>0</v>
      </c>
      <c r="N41" s="11">
        <f>IFERROR('Input Data Shift B'!M45*'Shift B Calculation'!$D41/3600,0)</f>
        <v>0</v>
      </c>
      <c r="O41" s="11">
        <f>IFERROR('Input Data Shift B'!N45*'Shift B Calculation'!$D41/3600,0)</f>
        <v>0</v>
      </c>
      <c r="P41" s="11">
        <f>IFERROR('Input Data Shift B'!O45*'Shift B Calculation'!$D41/3600,0)</f>
        <v>0</v>
      </c>
      <c r="Q41" s="11">
        <f>IFERROR('Input Data Shift B'!P45*'Shift B Calculation'!$D41/3600,0)</f>
        <v>4.0738636363636367</v>
      </c>
      <c r="R41" s="11">
        <f>IFERROR('Input Data Shift B'!Q45*'Shift B Calculation'!$D41/3600,0)</f>
        <v>0</v>
      </c>
      <c r="S41" s="11">
        <f>IFERROR('Input Data Shift B'!R45*'Shift B Calculation'!$D41/3600,0)</f>
        <v>0</v>
      </c>
      <c r="T41" s="11">
        <f>IFERROR('Input Data Shift B'!S45*'Shift B Calculation'!$D41/3600,0)</f>
        <v>0</v>
      </c>
      <c r="U41" s="11">
        <f>IFERROR('Input Data Shift B'!T45*'Shift B Calculation'!$D41/3600,0)</f>
        <v>0</v>
      </c>
      <c r="V41" s="11">
        <f>IFERROR('Input Data Shift B'!U45*'Shift B Calculation'!$D41/3600,0)</f>
        <v>0</v>
      </c>
      <c r="W41" s="11">
        <f>IFERROR('Input Data Shift B'!V45*'Shift B Calculation'!$D41/3600,0)</f>
        <v>0</v>
      </c>
      <c r="X41" s="11">
        <f>IFERROR('Input Data Shift B'!W45*'Shift B Calculation'!$D41/3600,0)</f>
        <v>0</v>
      </c>
      <c r="Y41" s="11">
        <f>IFERROR('Input Data Shift B'!X45*'Shift B Calculation'!$D41/3600,0)</f>
        <v>0</v>
      </c>
      <c r="Z41" s="11">
        <f>IFERROR('Input Data Shift B'!Y45*'Shift B Calculation'!$D41/3600,0)</f>
        <v>0</v>
      </c>
      <c r="AA41" s="11">
        <f>IFERROR('Input Data Shift B'!Z45*'Shift B Calculation'!$D41/3600,0)</f>
        <v>0</v>
      </c>
      <c r="AB41" s="11">
        <f>IFERROR('Input Data Shift B'!AA45*'Shift B Calculation'!$D41/3600,0)</f>
        <v>0</v>
      </c>
      <c r="AC41" s="11">
        <f>IFERROR('Input Data Shift B'!AB45*'Shift B Calculation'!$D41/3600,0)</f>
        <v>0</v>
      </c>
      <c r="AD41" s="11">
        <f>IFERROR('Input Data Shift B'!AC45*'Shift B Calculation'!$D41/3600,0)</f>
        <v>0</v>
      </c>
      <c r="AE41" s="11">
        <f>IFERROR('Input Data Shift B'!AD45*'Shift B Calculation'!$D41/3600,0)</f>
        <v>0</v>
      </c>
      <c r="AF41" s="11">
        <f>IFERROR('Input Data Shift B'!AE45*'Shift B Calculation'!$D41/3600,0)</f>
        <v>0</v>
      </c>
      <c r="AG41" s="11">
        <f>IFERROR('Input Data Shift B'!AF45*'Shift B Calculation'!$D41/3600,0)</f>
        <v>0</v>
      </c>
      <c r="AH41" s="11">
        <f>IFERROR('Input Data Shift B'!AG45*'Shift B Calculation'!$D41/3600,0)</f>
        <v>0</v>
      </c>
      <c r="AI41" s="11">
        <f>IFERROR('Input Data Shift B'!AH45*'Shift B Calculation'!$D41/3600,0)</f>
        <v>0</v>
      </c>
      <c r="AJ41" s="11">
        <f t="shared" si="1"/>
        <v>9.0980113636363651</v>
      </c>
    </row>
    <row r="42" spans="2:36">
      <c r="B42" s="8">
        <v>40</v>
      </c>
      <c r="C42" s="9" t="str">
        <f>+Kousu!B50</f>
        <v>AE262100-60604H</v>
      </c>
      <c r="D42" s="10">
        <f>+Kousu!S50</f>
        <v>15.340909090909092</v>
      </c>
      <c r="E42" s="11">
        <f>IFERROR('Input Data Shift B'!D46*'Shift B Calculation'!$D42/3600,0)</f>
        <v>2.5568181818181821</v>
      </c>
      <c r="F42" s="11">
        <f>IFERROR('Input Data Shift B'!E46*'Shift B Calculation'!$D42/3600,0)</f>
        <v>0</v>
      </c>
      <c r="G42" s="11">
        <f>IFERROR('Input Data Shift B'!F46*'Shift B Calculation'!$D42/3600,0)</f>
        <v>0</v>
      </c>
      <c r="H42" s="11">
        <f>IFERROR('Input Data Shift B'!G46*'Shift B Calculation'!$D42/3600,0)</f>
        <v>2.5568181818181821</v>
      </c>
      <c r="I42" s="11">
        <f>IFERROR('Input Data Shift B'!H46*'Shift B Calculation'!$D42/3600,0)</f>
        <v>2.5568181818181821</v>
      </c>
      <c r="J42" s="11">
        <f>IFERROR('Input Data Shift B'!I46*'Shift B Calculation'!$D42/3600,0)</f>
        <v>2.5568181818181821</v>
      </c>
      <c r="K42" s="11">
        <f>IFERROR('Input Data Shift B'!J46*'Shift B Calculation'!$D42/3600,0)</f>
        <v>3.0852272727272729</v>
      </c>
      <c r="L42" s="11">
        <f>IFERROR('Input Data Shift B'!K46*'Shift B Calculation'!$D42/3600,0)</f>
        <v>0</v>
      </c>
      <c r="M42" s="11">
        <f>IFERROR('Input Data Shift B'!L46*'Shift B Calculation'!$D42/3600,0)</f>
        <v>0</v>
      </c>
      <c r="N42" s="11">
        <f>IFERROR('Input Data Shift B'!M46*'Shift B Calculation'!$D42/3600,0)</f>
        <v>0</v>
      </c>
      <c r="O42" s="11">
        <f>IFERROR('Input Data Shift B'!N46*'Shift B Calculation'!$D42/3600,0)</f>
        <v>0</v>
      </c>
      <c r="P42" s="11">
        <f>IFERROR('Input Data Shift B'!O46*'Shift B Calculation'!$D42/3600,0)</f>
        <v>0</v>
      </c>
      <c r="Q42" s="11">
        <f>IFERROR('Input Data Shift B'!P46*'Shift B Calculation'!$D42/3600,0)</f>
        <v>0</v>
      </c>
      <c r="R42" s="11">
        <f>IFERROR('Input Data Shift B'!Q46*'Shift B Calculation'!$D42/3600,0)</f>
        <v>0</v>
      </c>
      <c r="S42" s="11">
        <f>IFERROR('Input Data Shift B'!R46*'Shift B Calculation'!$D42/3600,0)</f>
        <v>0</v>
      </c>
      <c r="T42" s="11">
        <f>IFERROR('Input Data Shift B'!S46*'Shift B Calculation'!$D42/3600,0)</f>
        <v>0</v>
      </c>
      <c r="U42" s="11">
        <f>IFERROR('Input Data Shift B'!T46*'Shift B Calculation'!$D42/3600,0)</f>
        <v>0</v>
      </c>
      <c r="V42" s="11">
        <f>IFERROR('Input Data Shift B'!U46*'Shift B Calculation'!$D42/3600,0)</f>
        <v>0.8522727272727274</v>
      </c>
      <c r="W42" s="11">
        <f>IFERROR('Input Data Shift B'!V46*'Shift B Calculation'!$D42/3600,0)</f>
        <v>0</v>
      </c>
      <c r="X42" s="11">
        <f>IFERROR('Input Data Shift B'!W46*'Shift B Calculation'!$D42/3600,0)</f>
        <v>0</v>
      </c>
      <c r="Y42" s="11">
        <f>IFERROR('Input Data Shift B'!X46*'Shift B Calculation'!$D42/3600,0)</f>
        <v>0</v>
      </c>
      <c r="Z42" s="11">
        <f>IFERROR('Input Data Shift B'!Y46*'Shift B Calculation'!$D42/3600,0)</f>
        <v>0</v>
      </c>
      <c r="AA42" s="11">
        <f>IFERROR('Input Data Shift B'!Z46*'Shift B Calculation'!$D42/3600,0)</f>
        <v>0</v>
      </c>
      <c r="AB42" s="11">
        <f>IFERROR('Input Data Shift B'!AA46*'Shift B Calculation'!$D42/3600,0)</f>
        <v>0</v>
      </c>
      <c r="AC42" s="11">
        <f>IFERROR('Input Data Shift B'!AB46*'Shift B Calculation'!$D42/3600,0)</f>
        <v>0</v>
      </c>
      <c r="AD42" s="11">
        <f>IFERROR('Input Data Shift B'!AC46*'Shift B Calculation'!$D42/3600,0)</f>
        <v>0</v>
      </c>
      <c r="AE42" s="11">
        <f>IFERROR('Input Data Shift B'!AD46*'Shift B Calculation'!$D42/3600,0)</f>
        <v>0</v>
      </c>
      <c r="AF42" s="11">
        <f>IFERROR('Input Data Shift B'!AE46*'Shift B Calculation'!$D42/3600,0)</f>
        <v>0</v>
      </c>
      <c r="AG42" s="11">
        <f>IFERROR('Input Data Shift B'!AF46*'Shift B Calculation'!$D42/3600,0)</f>
        <v>0</v>
      </c>
      <c r="AH42" s="11">
        <f>IFERROR('Input Data Shift B'!AG46*'Shift B Calculation'!$D42/3600,0)</f>
        <v>0</v>
      </c>
      <c r="AI42" s="11">
        <f>IFERROR('Input Data Shift B'!AH46*'Shift B Calculation'!$D42/3600,0)</f>
        <v>0</v>
      </c>
      <c r="AJ42" s="11">
        <f t="shared" si="1"/>
        <v>14.164772727272728</v>
      </c>
    </row>
    <row r="43" spans="2:36">
      <c r="B43" s="8">
        <v>41</v>
      </c>
      <c r="C43" s="9" t="str">
        <f>+Kousu!B51</f>
        <v>AE262100-6070</v>
      </c>
      <c r="D43" s="10">
        <f>+Kousu!S51</f>
        <v>15.340909090909092</v>
      </c>
      <c r="E43" s="11">
        <f>IFERROR('Input Data Shift B'!D47*'Shift B Calculation'!$D43/3600,0)</f>
        <v>0</v>
      </c>
      <c r="F43" s="11">
        <f>IFERROR('Input Data Shift B'!E47*'Shift B Calculation'!$D43/3600,0)</f>
        <v>0</v>
      </c>
      <c r="G43" s="11">
        <f>IFERROR('Input Data Shift B'!F47*'Shift B Calculation'!$D43/3600,0)</f>
        <v>0</v>
      </c>
      <c r="H43" s="11">
        <f>IFERROR('Input Data Shift B'!G47*'Shift B Calculation'!$D43/3600,0)</f>
        <v>0</v>
      </c>
      <c r="I43" s="11">
        <f>IFERROR('Input Data Shift B'!H47*'Shift B Calculation'!$D43/3600,0)</f>
        <v>0</v>
      </c>
      <c r="J43" s="11">
        <f>IFERROR('Input Data Shift B'!I47*'Shift B Calculation'!$D43/3600,0)</f>
        <v>0</v>
      </c>
      <c r="K43" s="11">
        <f>IFERROR('Input Data Shift B'!J47*'Shift B Calculation'!$D43/3600,0)</f>
        <v>0</v>
      </c>
      <c r="L43" s="11">
        <f>IFERROR('Input Data Shift B'!K47*'Shift B Calculation'!$D43/3600,0)</f>
        <v>0</v>
      </c>
      <c r="M43" s="11">
        <f>IFERROR('Input Data Shift B'!L47*'Shift B Calculation'!$D43/3600,0)</f>
        <v>0</v>
      </c>
      <c r="N43" s="11">
        <f>IFERROR('Input Data Shift B'!M47*'Shift B Calculation'!$D43/3600,0)</f>
        <v>0</v>
      </c>
      <c r="O43" s="11">
        <f>IFERROR('Input Data Shift B'!N47*'Shift B Calculation'!$D43/3600,0)</f>
        <v>0</v>
      </c>
      <c r="P43" s="11">
        <f>IFERROR('Input Data Shift B'!O47*'Shift B Calculation'!$D43/3600,0)</f>
        <v>0</v>
      </c>
      <c r="Q43" s="11">
        <f>IFERROR('Input Data Shift B'!P47*'Shift B Calculation'!$D43/3600,0)</f>
        <v>0</v>
      </c>
      <c r="R43" s="11">
        <f>IFERROR('Input Data Shift B'!Q47*'Shift B Calculation'!$D43/3600,0)</f>
        <v>0</v>
      </c>
      <c r="S43" s="11">
        <f>IFERROR('Input Data Shift B'!R47*'Shift B Calculation'!$D43/3600,0)</f>
        <v>0</v>
      </c>
      <c r="T43" s="11">
        <f>IFERROR('Input Data Shift B'!S47*'Shift B Calculation'!$D43/3600,0)</f>
        <v>0</v>
      </c>
      <c r="U43" s="11">
        <f>IFERROR('Input Data Shift B'!T47*'Shift B Calculation'!$D43/3600,0)</f>
        <v>0</v>
      </c>
      <c r="V43" s="11">
        <f>IFERROR('Input Data Shift B'!U47*'Shift B Calculation'!$D43/3600,0)</f>
        <v>0</v>
      </c>
      <c r="W43" s="11">
        <f>IFERROR('Input Data Shift B'!V47*'Shift B Calculation'!$D43/3600,0)</f>
        <v>0</v>
      </c>
      <c r="X43" s="11">
        <f>IFERROR('Input Data Shift B'!W47*'Shift B Calculation'!$D43/3600,0)</f>
        <v>0</v>
      </c>
      <c r="Y43" s="11">
        <f>IFERROR('Input Data Shift B'!X47*'Shift B Calculation'!$D43/3600,0)</f>
        <v>0</v>
      </c>
      <c r="Z43" s="11">
        <f>IFERROR('Input Data Shift B'!Y47*'Shift B Calculation'!$D43/3600,0)</f>
        <v>0</v>
      </c>
      <c r="AA43" s="11">
        <f>IFERROR('Input Data Shift B'!Z47*'Shift B Calculation'!$D43/3600,0)</f>
        <v>0</v>
      </c>
      <c r="AB43" s="11">
        <f>IFERROR('Input Data Shift B'!AA47*'Shift B Calculation'!$D43/3600,0)</f>
        <v>0</v>
      </c>
      <c r="AC43" s="11">
        <f>IFERROR('Input Data Shift B'!AB47*'Shift B Calculation'!$D43/3600,0)</f>
        <v>0</v>
      </c>
      <c r="AD43" s="11">
        <f>IFERROR('Input Data Shift B'!AC47*'Shift B Calculation'!$D43/3600,0)</f>
        <v>0</v>
      </c>
      <c r="AE43" s="11">
        <f>IFERROR('Input Data Shift B'!AD47*'Shift B Calculation'!$D43/3600,0)</f>
        <v>0</v>
      </c>
      <c r="AF43" s="11">
        <f>IFERROR('Input Data Shift B'!AE47*'Shift B Calculation'!$D43/3600,0)</f>
        <v>0</v>
      </c>
      <c r="AG43" s="11">
        <f>IFERROR('Input Data Shift B'!AF47*'Shift B Calculation'!$D43/3600,0)</f>
        <v>0</v>
      </c>
      <c r="AH43" s="11">
        <f>IFERROR('Input Data Shift B'!AG47*'Shift B Calculation'!$D43/3600,0)</f>
        <v>0</v>
      </c>
      <c r="AI43" s="11">
        <f>IFERROR('Input Data Shift B'!AH47*'Shift B Calculation'!$D43/3600,0)</f>
        <v>0</v>
      </c>
      <c r="AJ43" s="11">
        <f t="shared" si="1"/>
        <v>0</v>
      </c>
    </row>
    <row r="44" spans="2:36">
      <c r="B44" s="8">
        <v>42</v>
      </c>
      <c r="C44" s="9" t="str">
        <f>+Kousu!B52</f>
        <v>AE262100-60700H</v>
      </c>
      <c r="D44" s="10">
        <f>+Kousu!S52</f>
        <v>15.340909090909092</v>
      </c>
      <c r="E44" s="11">
        <f>IFERROR('Input Data Shift B'!D48*'Shift B Calculation'!$D44/3600,0)</f>
        <v>2.1477272727272729</v>
      </c>
      <c r="F44" s="11">
        <f>IFERROR('Input Data Shift B'!E48*'Shift B Calculation'!$D44/3600,0)</f>
        <v>0</v>
      </c>
      <c r="G44" s="11">
        <f>IFERROR('Input Data Shift B'!F48*'Shift B Calculation'!$D44/3600,0)</f>
        <v>0</v>
      </c>
      <c r="H44" s="11">
        <f>IFERROR('Input Data Shift B'!G48*'Shift B Calculation'!$D44/3600,0)</f>
        <v>2.0539772727272729</v>
      </c>
      <c r="I44" s="11">
        <f>IFERROR('Input Data Shift B'!H48*'Shift B Calculation'!$D44/3600,0)</f>
        <v>2.0326704545454546</v>
      </c>
      <c r="J44" s="11">
        <f>IFERROR('Input Data Shift B'!I48*'Shift B Calculation'!$D44/3600,0)</f>
        <v>0.80965909090909094</v>
      </c>
      <c r="K44" s="11">
        <f>IFERROR('Input Data Shift B'!J48*'Shift B Calculation'!$D44/3600,0)</f>
        <v>2.0241477272727275</v>
      </c>
      <c r="L44" s="11">
        <f>IFERROR('Input Data Shift B'!K48*'Shift B Calculation'!$D44/3600,0)</f>
        <v>0</v>
      </c>
      <c r="M44" s="11">
        <f>IFERROR('Input Data Shift B'!L48*'Shift B Calculation'!$D44/3600,0)</f>
        <v>0</v>
      </c>
      <c r="N44" s="11">
        <f>IFERROR('Input Data Shift B'!M48*'Shift B Calculation'!$D44/3600,0)</f>
        <v>0</v>
      </c>
      <c r="O44" s="11">
        <f>IFERROR('Input Data Shift B'!N48*'Shift B Calculation'!$D44/3600,0)</f>
        <v>0</v>
      </c>
      <c r="P44" s="11">
        <f>IFERROR('Input Data Shift B'!O48*'Shift B Calculation'!$D44/3600,0)</f>
        <v>5.1136363636363642</v>
      </c>
      <c r="Q44" s="11">
        <f>IFERROR('Input Data Shift B'!P48*'Shift B Calculation'!$D44/3600,0)</f>
        <v>0</v>
      </c>
      <c r="R44" s="11">
        <f>IFERROR('Input Data Shift B'!Q48*'Shift B Calculation'!$D44/3600,0)</f>
        <v>3.5710227272727271</v>
      </c>
      <c r="S44" s="11">
        <f>IFERROR('Input Data Shift B'!R48*'Shift B Calculation'!$D44/3600,0)</f>
        <v>0</v>
      </c>
      <c r="T44" s="11">
        <f>IFERROR('Input Data Shift B'!S48*'Shift B Calculation'!$D44/3600,0)</f>
        <v>0</v>
      </c>
      <c r="U44" s="11">
        <f>IFERROR('Input Data Shift B'!T48*'Shift B Calculation'!$D44/3600,0)</f>
        <v>0</v>
      </c>
      <c r="V44" s="11">
        <f>IFERROR('Input Data Shift B'!U48*'Shift B Calculation'!$D44/3600,0)</f>
        <v>0</v>
      </c>
      <c r="W44" s="11">
        <f>IFERROR('Input Data Shift B'!V48*'Shift B Calculation'!$D44/3600,0)</f>
        <v>0</v>
      </c>
      <c r="X44" s="11">
        <f>IFERROR('Input Data Shift B'!W48*'Shift B Calculation'!$D44/3600,0)</f>
        <v>0</v>
      </c>
      <c r="Y44" s="11">
        <f>IFERROR('Input Data Shift B'!X48*'Shift B Calculation'!$D44/3600,0)</f>
        <v>0</v>
      </c>
      <c r="Z44" s="11">
        <f>IFERROR('Input Data Shift B'!Y48*'Shift B Calculation'!$D44/3600,0)</f>
        <v>0</v>
      </c>
      <c r="AA44" s="11">
        <f>IFERROR('Input Data Shift B'!Z48*'Shift B Calculation'!$D44/3600,0)</f>
        <v>0</v>
      </c>
      <c r="AB44" s="11">
        <f>IFERROR('Input Data Shift B'!AA48*'Shift B Calculation'!$D44/3600,0)</f>
        <v>0</v>
      </c>
      <c r="AC44" s="11">
        <f>IFERROR('Input Data Shift B'!AB48*'Shift B Calculation'!$D44/3600,0)</f>
        <v>0</v>
      </c>
      <c r="AD44" s="11">
        <f>IFERROR('Input Data Shift B'!AC48*'Shift B Calculation'!$D44/3600,0)</f>
        <v>0</v>
      </c>
      <c r="AE44" s="11">
        <f>IFERROR('Input Data Shift B'!AD48*'Shift B Calculation'!$D44/3600,0)</f>
        <v>0</v>
      </c>
      <c r="AF44" s="11">
        <f>IFERROR('Input Data Shift B'!AE48*'Shift B Calculation'!$D44/3600,0)</f>
        <v>0</v>
      </c>
      <c r="AG44" s="11">
        <f>IFERROR('Input Data Shift B'!AF48*'Shift B Calculation'!$D44/3600,0)</f>
        <v>0</v>
      </c>
      <c r="AH44" s="11">
        <f>IFERROR('Input Data Shift B'!AG48*'Shift B Calculation'!$D44/3600,0)</f>
        <v>0</v>
      </c>
      <c r="AI44" s="11">
        <f>IFERROR('Input Data Shift B'!AH48*'Shift B Calculation'!$D44/3600,0)</f>
        <v>0</v>
      </c>
      <c r="AJ44" s="11">
        <f t="shared" si="1"/>
        <v>17.75284090909091</v>
      </c>
    </row>
    <row r="45" spans="2:36">
      <c r="B45" s="8">
        <v>43</v>
      </c>
      <c r="C45" s="9" t="str">
        <f>+Kousu!B53</f>
        <v>AE262100-60704H</v>
      </c>
      <c r="D45" s="10">
        <f>+Kousu!S53</f>
        <v>15.340909090909092</v>
      </c>
      <c r="E45" s="11">
        <f>IFERROR('Input Data Shift B'!D49*'Shift B Calculation'!$D45/3600,0)</f>
        <v>2.5568181818181821</v>
      </c>
      <c r="F45" s="11">
        <f>IFERROR('Input Data Shift B'!E49*'Shift B Calculation'!$D45/3600,0)</f>
        <v>0</v>
      </c>
      <c r="G45" s="11">
        <f>IFERROR('Input Data Shift B'!F49*'Shift B Calculation'!$D45/3600,0)</f>
        <v>0</v>
      </c>
      <c r="H45" s="11">
        <f>IFERROR('Input Data Shift B'!G49*'Shift B Calculation'!$D45/3600,0)</f>
        <v>2.5568181818181821</v>
      </c>
      <c r="I45" s="11">
        <f>IFERROR('Input Data Shift B'!H49*'Shift B Calculation'!$D45/3600,0)</f>
        <v>2.5568181818181821</v>
      </c>
      <c r="J45" s="11">
        <f>IFERROR('Input Data Shift B'!I49*'Shift B Calculation'!$D45/3600,0)</f>
        <v>3.7159090909090913</v>
      </c>
      <c r="K45" s="11">
        <f>IFERROR('Input Data Shift B'!J49*'Shift B Calculation'!$D45/3600,0)</f>
        <v>2.5568181818181821</v>
      </c>
      <c r="L45" s="11">
        <f>IFERROR('Input Data Shift B'!K49*'Shift B Calculation'!$D45/3600,0)</f>
        <v>0</v>
      </c>
      <c r="M45" s="11">
        <f>IFERROR('Input Data Shift B'!L49*'Shift B Calculation'!$D45/3600,0)</f>
        <v>0</v>
      </c>
      <c r="N45" s="11">
        <f>IFERROR('Input Data Shift B'!M49*'Shift B Calculation'!$D45/3600,0)</f>
        <v>0</v>
      </c>
      <c r="O45" s="11">
        <f>IFERROR('Input Data Shift B'!N49*'Shift B Calculation'!$D45/3600,0)</f>
        <v>0</v>
      </c>
      <c r="P45" s="11">
        <f>IFERROR('Input Data Shift B'!O49*'Shift B Calculation'!$D45/3600,0)</f>
        <v>0</v>
      </c>
      <c r="Q45" s="11">
        <f>IFERROR('Input Data Shift B'!P49*'Shift B Calculation'!$D45/3600,0)</f>
        <v>0</v>
      </c>
      <c r="R45" s="11">
        <f>IFERROR('Input Data Shift B'!Q49*'Shift B Calculation'!$D45/3600,0)</f>
        <v>0</v>
      </c>
      <c r="S45" s="11">
        <f>IFERROR('Input Data Shift B'!R49*'Shift B Calculation'!$D45/3600,0)</f>
        <v>0</v>
      </c>
      <c r="T45" s="11">
        <f>IFERROR('Input Data Shift B'!S49*'Shift B Calculation'!$D45/3600,0)</f>
        <v>0</v>
      </c>
      <c r="U45" s="11">
        <f>IFERROR('Input Data Shift B'!T49*'Shift B Calculation'!$D45/3600,0)</f>
        <v>0</v>
      </c>
      <c r="V45" s="11">
        <f>IFERROR('Input Data Shift B'!U49*'Shift B Calculation'!$D45/3600,0)</f>
        <v>0</v>
      </c>
      <c r="W45" s="11">
        <f>IFERROR('Input Data Shift B'!V49*'Shift B Calculation'!$D45/3600,0)</f>
        <v>0</v>
      </c>
      <c r="X45" s="11">
        <f>IFERROR('Input Data Shift B'!W49*'Shift B Calculation'!$D45/3600,0)</f>
        <v>0</v>
      </c>
      <c r="Y45" s="11">
        <f>IFERROR('Input Data Shift B'!X49*'Shift B Calculation'!$D45/3600,0)</f>
        <v>0</v>
      </c>
      <c r="Z45" s="11">
        <f>IFERROR('Input Data Shift B'!Y49*'Shift B Calculation'!$D45/3600,0)</f>
        <v>0</v>
      </c>
      <c r="AA45" s="11">
        <f>IFERROR('Input Data Shift B'!Z49*'Shift B Calculation'!$D45/3600,0)</f>
        <v>0</v>
      </c>
      <c r="AB45" s="11">
        <f>IFERROR('Input Data Shift B'!AA49*'Shift B Calculation'!$D45/3600,0)</f>
        <v>0</v>
      </c>
      <c r="AC45" s="11">
        <f>IFERROR('Input Data Shift B'!AB49*'Shift B Calculation'!$D45/3600,0)</f>
        <v>0</v>
      </c>
      <c r="AD45" s="11">
        <f>IFERROR('Input Data Shift B'!AC49*'Shift B Calculation'!$D45/3600,0)</f>
        <v>0</v>
      </c>
      <c r="AE45" s="11">
        <f>IFERROR('Input Data Shift B'!AD49*'Shift B Calculation'!$D45/3600,0)</f>
        <v>0</v>
      </c>
      <c r="AF45" s="11">
        <f>IFERROR('Input Data Shift B'!AE49*'Shift B Calculation'!$D45/3600,0)</f>
        <v>0</v>
      </c>
      <c r="AG45" s="11">
        <f>IFERROR('Input Data Shift B'!AF49*'Shift B Calculation'!$D45/3600,0)</f>
        <v>0</v>
      </c>
      <c r="AH45" s="11">
        <f>IFERROR('Input Data Shift B'!AG49*'Shift B Calculation'!$D45/3600,0)</f>
        <v>0</v>
      </c>
      <c r="AI45" s="11">
        <f>IFERROR('Input Data Shift B'!AH49*'Shift B Calculation'!$D45/3600,0)</f>
        <v>0</v>
      </c>
      <c r="AJ45" s="11">
        <f t="shared" si="1"/>
        <v>13.94318181818182</v>
      </c>
    </row>
    <row r="46" spans="2:36">
      <c r="B46" s="8">
        <v>44</v>
      </c>
      <c r="C46" s="9" t="str">
        <f>+Kousu!B54</f>
        <v>AE262100-6110</v>
      </c>
      <c r="D46" s="10">
        <f>+Kousu!S54</f>
        <v>15.340909090909092</v>
      </c>
      <c r="E46" s="11">
        <f>IFERROR('Input Data Shift B'!D50*'Shift B Calculation'!$D46/3600,0)</f>
        <v>0</v>
      </c>
      <c r="F46" s="11">
        <f>IFERROR('Input Data Shift B'!E50*'Shift B Calculation'!$D46/3600,0)</f>
        <v>0</v>
      </c>
      <c r="G46" s="11">
        <f>IFERROR('Input Data Shift B'!F50*'Shift B Calculation'!$D46/3600,0)</f>
        <v>0</v>
      </c>
      <c r="H46" s="11">
        <f>IFERROR('Input Data Shift B'!G50*'Shift B Calculation'!$D46/3600,0)</f>
        <v>0</v>
      </c>
      <c r="I46" s="11">
        <f>IFERROR('Input Data Shift B'!H50*'Shift B Calculation'!$D46/3600,0)</f>
        <v>0</v>
      </c>
      <c r="J46" s="11">
        <f>IFERROR('Input Data Shift B'!I50*'Shift B Calculation'!$D46/3600,0)</f>
        <v>0</v>
      </c>
      <c r="K46" s="11">
        <f>IFERROR('Input Data Shift B'!J50*'Shift B Calculation'!$D46/3600,0)</f>
        <v>0</v>
      </c>
      <c r="L46" s="11">
        <f>IFERROR('Input Data Shift B'!K50*'Shift B Calculation'!$D46/3600,0)</f>
        <v>0</v>
      </c>
      <c r="M46" s="11">
        <f>IFERROR('Input Data Shift B'!L50*'Shift B Calculation'!$D46/3600,0)</f>
        <v>0</v>
      </c>
      <c r="N46" s="11">
        <f>IFERROR('Input Data Shift B'!M50*'Shift B Calculation'!$D46/3600,0)</f>
        <v>0</v>
      </c>
      <c r="O46" s="11">
        <f>IFERROR('Input Data Shift B'!N50*'Shift B Calculation'!$D46/3600,0)</f>
        <v>0</v>
      </c>
      <c r="P46" s="11">
        <f>IFERROR('Input Data Shift B'!O50*'Shift B Calculation'!$D46/3600,0)</f>
        <v>0</v>
      </c>
      <c r="Q46" s="11">
        <f>IFERROR('Input Data Shift B'!P50*'Shift B Calculation'!$D46/3600,0)</f>
        <v>0</v>
      </c>
      <c r="R46" s="11">
        <f>IFERROR('Input Data Shift B'!Q50*'Shift B Calculation'!$D46/3600,0)</f>
        <v>0</v>
      </c>
      <c r="S46" s="11">
        <f>IFERROR('Input Data Shift B'!R50*'Shift B Calculation'!$D46/3600,0)</f>
        <v>0</v>
      </c>
      <c r="T46" s="11">
        <f>IFERROR('Input Data Shift B'!S50*'Shift B Calculation'!$D46/3600,0)</f>
        <v>0</v>
      </c>
      <c r="U46" s="11">
        <f>IFERROR('Input Data Shift B'!T50*'Shift B Calculation'!$D46/3600,0)</f>
        <v>0</v>
      </c>
      <c r="V46" s="11">
        <f>IFERROR('Input Data Shift B'!U50*'Shift B Calculation'!$D46/3600,0)</f>
        <v>0</v>
      </c>
      <c r="W46" s="11">
        <f>IFERROR('Input Data Shift B'!V50*'Shift B Calculation'!$D46/3600,0)</f>
        <v>0</v>
      </c>
      <c r="X46" s="11">
        <f>IFERROR('Input Data Shift B'!W50*'Shift B Calculation'!$D46/3600,0)</f>
        <v>0</v>
      </c>
      <c r="Y46" s="11">
        <f>IFERROR('Input Data Shift B'!X50*'Shift B Calculation'!$D46/3600,0)</f>
        <v>0</v>
      </c>
      <c r="Z46" s="11">
        <f>IFERROR('Input Data Shift B'!Y50*'Shift B Calculation'!$D46/3600,0)</f>
        <v>0</v>
      </c>
      <c r="AA46" s="11">
        <f>IFERROR('Input Data Shift B'!Z50*'Shift B Calculation'!$D46/3600,0)</f>
        <v>0</v>
      </c>
      <c r="AB46" s="11">
        <f>IFERROR('Input Data Shift B'!AA50*'Shift B Calculation'!$D46/3600,0)</f>
        <v>0</v>
      </c>
      <c r="AC46" s="11">
        <f>IFERROR('Input Data Shift B'!AB50*'Shift B Calculation'!$D46/3600,0)</f>
        <v>0</v>
      </c>
      <c r="AD46" s="11">
        <f>IFERROR('Input Data Shift B'!AC50*'Shift B Calculation'!$D46/3600,0)</f>
        <v>0</v>
      </c>
      <c r="AE46" s="11">
        <f>IFERROR('Input Data Shift B'!AD50*'Shift B Calculation'!$D46/3600,0)</f>
        <v>0</v>
      </c>
      <c r="AF46" s="11">
        <f>IFERROR('Input Data Shift B'!AE50*'Shift B Calculation'!$D46/3600,0)</f>
        <v>0</v>
      </c>
      <c r="AG46" s="11">
        <f>IFERROR('Input Data Shift B'!AF50*'Shift B Calculation'!$D46/3600,0)</f>
        <v>0</v>
      </c>
      <c r="AH46" s="11">
        <f>IFERROR('Input Data Shift B'!AG50*'Shift B Calculation'!$D46/3600,0)</f>
        <v>0</v>
      </c>
      <c r="AI46" s="11">
        <f>IFERROR('Input Data Shift B'!AH50*'Shift B Calculation'!$D46/3600,0)</f>
        <v>0</v>
      </c>
      <c r="AJ46" s="11">
        <f t="shared" si="1"/>
        <v>0</v>
      </c>
    </row>
    <row r="47" spans="2:36">
      <c r="B47" s="8">
        <v>45</v>
      </c>
      <c r="C47" s="9" t="str">
        <f>+Kousu!B55</f>
        <v>AE262100-61106G</v>
      </c>
      <c r="D47" s="10">
        <f>+Kousu!S55</f>
        <v>15.340909090909092</v>
      </c>
      <c r="E47" s="11">
        <f>IFERROR('Input Data Shift B'!D51*'Shift B Calculation'!$D47/3600,0)</f>
        <v>0</v>
      </c>
      <c r="F47" s="11">
        <f>IFERROR('Input Data Shift B'!E51*'Shift B Calculation'!$D47/3600,0)</f>
        <v>0</v>
      </c>
      <c r="G47" s="11">
        <f>IFERROR('Input Data Shift B'!F51*'Shift B Calculation'!$D47/3600,0)</f>
        <v>2.5142045454545454</v>
      </c>
      <c r="H47" s="11">
        <f>IFERROR('Input Data Shift B'!G51*'Shift B Calculation'!$D47/3600,0)</f>
        <v>2.5568181818181821</v>
      </c>
      <c r="I47" s="11">
        <f>IFERROR('Input Data Shift B'!H51*'Shift B Calculation'!$D47/3600,0)</f>
        <v>0</v>
      </c>
      <c r="J47" s="11">
        <f>IFERROR('Input Data Shift B'!I51*'Shift B Calculation'!$D47/3600,0)</f>
        <v>2.5482954545454546</v>
      </c>
      <c r="K47" s="11">
        <f>IFERROR('Input Data Shift B'!J51*'Shift B Calculation'!$D47/3600,0)</f>
        <v>0</v>
      </c>
      <c r="L47" s="11">
        <f>IFERROR('Input Data Shift B'!K51*'Shift B Calculation'!$D47/3600,0)</f>
        <v>0</v>
      </c>
      <c r="M47" s="11">
        <f>IFERROR('Input Data Shift B'!L51*'Shift B Calculation'!$D47/3600,0)</f>
        <v>0</v>
      </c>
      <c r="N47" s="11">
        <f>IFERROR('Input Data Shift B'!M51*'Shift B Calculation'!$D47/3600,0)</f>
        <v>0</v>
      </c>
      <c r="O47" s="11">
        <f>IFERROR('Input Data Shift B'!N51*'Shift B Calculation'!$D47/3600,0)</f>
        <v>0</v>
      </c>
      <c r="P47" s="11">
        <f>IFERROR('Input Data Shift B'!O51*'Shift B Calculation'!$D47/3600,0)</f>
        <v>0</v>
      </c>
      <c r="Q47" s="11">
        <f>IFERROR('Input Data Shift B'!P51*'Shift B Calculation'!$D47/3600,0)</f>
        <v>2.6846590909090913</v>
      </c>
      <c r="R47" s="11">
        <f>IFERROR('Input Data Shift B'!Q51*'Shift B Calculation'!$D47/3600,0)</f>
        <v>0</v>
      </c>
      <c r="S47" s="11">
        <f>IFERROR('Input Data Shift B'!R51*'Shift B Calculation'!$D47/3600,0)</f>
        <v>0</v>
      </c>
      <c r="T47" s="11">
        <f>IFERROR('Input Data Shift B'!S51*'Shift B Calculation'!$D47/3600,0)</f>
        <v>0</v>
      </c>
      <c r="U47" s="11">
        <f>IFERROR('Input Data Shift B'!T51*'Shift B Calculation'!$D47/3600,0)</f>
        <v>0</v>
      </c>
      <c r="V47" s="11">
        <f>IFERROR('Input Data Shift B'!U51*'Shift B Calculation'!$D47/3600,0)</f>
        <v>0</v>
      </c>
      <c r="W47" s="11">
        <f>IFERROR('Input Data Shift B'!V51*'Shift B Calculation'!$D47/3600,0)</f>
        <v>0</v>
      </c>
      <c r="X47" s="11">
        <f>IFERROR('Input Data Shift B'!W51*'Shift B Calculation'!$D47/3600,0)</f>
        <v>0</v>
      </c>
      <c r="Y47" s="11">
        <f>IFERROR('Input Data Shift B'!X51*'Shift B Calculation'!$D47/3600,0)</f>
        <v>0</v>
      </c>
      <c r="Z47" s="11">
        <f>IFERROR('Input Data Shift B'!Y51*'Shift B Calculation'!$D47/3600,0)</f>
        <v>0</v>
      </c>
      <c r="AA47" s="11">
        <f>IFERROR('Input Data Shift B'!Z51*'Shift B Calculation'!$D47/3600,0)</f>
        <v>0</v>
      </c>
      <c r="AB47" s="11">
        <f>IFERROR('Input Data Shift B'!AA51*'Shift B Calculation'!$D47/3600,0)</f>
        <v>0</v>
      </c>
      <c r="AC47" s="11">
        <f>IFERROR('Input Data Shift B'!AB51*'Shift B Calculation'!$D47/3600,0)</f>
        <v>0</v>
      </c>
      <c r="AD47" s="11">
        <f>IFERROR('Input Data Shift B'!AC51*'Shift B Calculation'!$D47/3600,0)</f>
        <v>0</v>
      </c>
      <c r="AE47" s="11">
        <f>IFERROR('Input Data Shift B'!AD51*'Shift B Calculation'!$D47/3600,0)</f>
        <v>0</v>
      </c>
      <c r="AF47" s="11">
        <f>IFERROR('Input Data Shift B'!AE51*'Shift B Calculation'!$D47/3600,0)</f>
        <v>0</v>
      </c>
      <c r="AG47" s="11">
        <f>IFERROR('Input Data Shift B'!AF51*'Shift B Calculation'!$D47/3600,0)</f>
        <v>0</v>
      </c>
      <c r="AH47" s="11">
        <f>IFERROR('Input Data Shift B'!AG51*'Shift B Calculation'!$D47/3600,0)</f>
        <v>0</v>
      </c>
      <c r="AI47" s="11">
        <f>IFERROR('Input Data Shift B'!AH51*'Shift B Calculation'!$D47/3600,0)</f>
        <v>0</v>
      </c>
      <c r="AJ47" s="11">
        <f t="shared" si="1"/>
        <v>10.303977272727273</v>
      </c>
    </row>
    <row r="48" spans="2:36">
      <c r="B48" s="8">
        <v>46</v>
      </c>
      <c r="C48" s="9" t="str">
        <f>+Kousu!B56</f>
        <v>AE262100-61109G</v>
      </c>
      <c r="D48" s="10">
        <f>+Kousu!S56</f>
        <v>15.340909090909092</v>
      </c>
      <c r="E48" s="11">
        <f>IFERROR('Input Data Shift B'!D52*'Shift B Calculation'!$D48/3600,0)</f>
        <v>0</v>
      </c>
      <c r="F48" s="11">
        <f>IFERROR('Input Data Shift B'!E52*'Shift B Calculation'!$D48/3600,0)</f>
        <v>0</v>
      </c>
      <c r="G48" s="11">
        <f>IFERROR('Input Data Shift B'!F52*'Shift B Calculation'!$D48/3600,0)</f>
        <v>0</v>
      </c>
      <c r="H48" s="11">
        <f>IFERROR('Input Data Shift B'!G52*'Shift B Calculation'!$D48/3600,0)</f>
        <v>0</v>
      </c>
      <c r="I48" s="11">
        <f>IFERROR('Input Data Shift B'!H52*'Shift B Calculation'!$D48/3600,0)</f>
        <v>0</v>
      </c>
      <c r="J48" s="11">
        <f>IFERROR('Input Data Shift B'!I52*'Shift B Calculation'!$D48/3600,0)</f>
        <v>0</v>
      </c>
      <c r="K48" s="11">
        <f>IFERROR('Input Data Shift B'!J52*'Shift B Calculation'!$D48/3600,0)</f>
        <v>0</v>
      </c>
      <c r="L48" s="11">
        <f>IFERROR('Input Data Shift B'!K52*'Shift B Calculation'!$D48/3600,0)</f>
        <v>0</v>
      </c>
      <c r="M48" s="11">
        <f>IFERROR('Input Data Shift B'!L52*'Shift B Calculation'!$D48/3600,0)</f>
        <v>0</v>
      </c>
      <c r="N48" s="11">
        <f>IFERROR('Input Data Shift B'!M52*'Shift B Calculation'!$D48/3600,0)</f>
        <v>0</v>
      </c>
      <c r="O48" s="11">
        <f>IFERROR('Input Data Shift B'!N52*'Shift B Calculation'!$D48/3600,0)</f>
        <v>0</v>
      </c>
      <c r="P48" s="11">
        <f>IFERROR('Input Data Shift B'!O52*'Shift B Calculation'!$D48/3600,0)</f>
        <v>0</v>
      </c>
      <c r="Q48" s="11">
        <f>IFERROR('Input Data Shift B'!P52*'Shift B Calculation'!$D48/3600,0)</f>
        <v>0</v>
      </c>
      <c r="R48" s="11">
        <f>IFERROR('Input Data Shift B'!Q52*'Shift B Calculation'!$D48/3600,0)</f>
        <v>0</v>
      </c>
      <c r="S48" s="11">
        <f>IFERROR('Input Data Shift B'!R52*'Shift B Calculation'!$D48/3600,0)</f>
        <v>0</v>
      </c>
      <c r="T48" s="11">
        <f>IFERROR('Input Data Shift B'!S52*'Shift B Calculation'!$D48/3600,0)</f>
        <v>0</v>
      </c>
      <c r="U48" s="11">
        <f>IFERROR('Input Data Shift B'!T52*'Shift B Calculation'!$D48/3600,0)</f>
        <v>0</v>
      </c>
      <c r="V48" s="11">
        <f>IFERROR('Input Data Shift B'!U52*'Shift B Calculation'!$D48/3600,0)</f>
        <v>0</v>
      </c>
      <c r="W48" s="11">
        <f>IFERROR('Input Data Shift B'!V52*'Shift B Calculation'!$D48/3600,0)</f>
        <v>0</v>
      </c>
      <c r="X48" s="11">
        <f>IFERROR('Input Data Shift B'!W52*'Shift B Calculation'!$D48/3600,0)</f>
        <v>0</v>
      </c>
      <c r="Y48" s="11">
        <f>IFERROR('Input Data Shift B'!X52*'Shift B Calculation'!$D48/3600,0)</f>
        <v>0</v>
      </c>
      <c r="Z48" s="11">
        <f>IFERROR('Input Data Shift B'!Y52*'Shift B Calculation'!$D48/3600,0)</f>
        <v>0</v>
      </c>
      <c r="AA48" s="11">
        <f>IFERROR('Input Data Shift B'!Z52*'Shift B Calculation'!$D48/3600,0)</f>
        <v>0</v>
      </c>
      <c r="AB48" s="11">
        <f>IFERROR('Input Data Shift B'!AA52*'Shift B Calculation'!$D48/3600,0)</f>
        <v>0</v>
      </c>
      <c r="AC48" s="11">
        <f>IFERROR('Input Data Shift B'!AB52*'Shift B Calculation'!$D48/3600,0)</f>
        <v>0</v>
      </c>
      <c r="AD48" s="11">
        <f>IFERROR('Input Data Shift B'!AC52*'Shift B Calculation'!$D48/3600,0)</f>
        <v>0</v>
      </c>
      <c r="AE48" s="11">
        <f>IFERROR('Input Data Shift B'!AD52*'Shift B Calculation'!$D48/3600,0)</f>
        <v>0</v>
      </c>
      <c r="AF48" s="11">
        <f>IFERROR('Input Data Shift B'!AE52*'Shift B Calculation'!$D48/3600,0)</f>
        <v>0</v>
      </c>
      <c r="AG48" s="11">
        <f>IFERROR('Input Data Shift B'!AF52*'Shift B Calculation'!$D48/3600,0)</f>
        <v>0</v>
      </c>
      <c r="AH48" s="11">
        <f>IFERROR('Input Data Shift B'!AG52*'Shift B Calculation'!$D48/3600,0)</f>
        <v>0</v>
      </c>
      <c r="AI48" s="11">
        <f>IFERROR('Input Data Shift B'!AH52*'Shift B Calculation'!$D48/3600,0)</f>
        <v>0</v>
      </c>
      <c r="AJ48" s="11">
        <f t="shared" si="1"/>
        <v>0</v>
      </c>
    </row>
    <row r="49" spans="2:36">
      <c r="B49" s="8">
        <v>47</v>
      </c>
      <c r="C49" s="9" t="str">
        <f>+Kousu!B57</f>
        <v>AE262100-61206G</v>
      </c>
      <c r="D49" s="10">
        <f>+Kousu!S57</f>
        <v>15.340909090909092</v>
      </c>
      <c r="E49" s="11">
        <f>IFERROR('Input Data Shift B'!D53*'Shift B Calculation'!$D49/3600,0)</f>
        <v>0</v>
      </c>
      <c r="F49" s="11">
        <f>IFERROR('Input Data Shift B'!E53*'Shift B Calculation'!$D49/3600,0)</f>
        <v>0</v>
      </c>
      <c r="G49" s="11">
        <f>IFERROR('Input Data Shift B'!F53*'Shift B Calculation'!$D49/3600,0)</f>
        <v>5.109375</v>
      </c>
      <c r="H49" s="11">
        <f>IFERROR('Input Data Shift B'!G53*'Shift B Calculation'!$D49/3600,0)</f>
        <v>0</v>
      </c>
      <c r="I49" s="11">
        <f>IFERROR('Input Data Shift B'!H53*'Shift B Calculation'!$D49/3600,0)</f>
        <v>0</v>
      </c>
      <c r="J49" s="11">
        <f>IFERROR('Input Data Shift B'!I53*'Shift B Calculation'!$D49/3600,0)</f>
        <v>0</v>
      </c>
      <c r="K49" s="11">
        <f>IFERROR('Input Data Shift B'!J53*'Shift B Calculation'!$D49/3600,0)</f>
        <v>0</v>
      </c>
      <c r="L49" s="11">
        <f>IFERROR('Input Data Shift B'!K53*'Shift B Calculation'!$D49/3600,0)</f>
        <v>0</v>
      </c>
      <c r="M49" s="11">
        <f>IFERROR('Input Data Shift B'!L53*'Shift B Calculation'!$D49/3600,0)</f>
        <v>0</v>
      </c>
      <c r="N49" s="11">
        <f>IFERROR('Input Data Shift B'!M53*'Shift B Calculation'!$D49/3600,0)</f>
        <v>2.5269886363636367</v>
      </c>
      <c r="O49" s="11">
        <f>IFERROR('Input Data Shift B'!N53*'Shift B Calculation'!$D49/3600,0)</f>
        <v>0</v>
      </c>
      <c r="P49" s="11">
        <f>IFERROR('Input Data Shift B'!O53*'Shift B Calculation'!$D49/3600,0)</f>
        <v>0</v>
      </c>
      <c r="Q49" s="11">
        <f>IFERROR('Input Data Shift B'!P53*'Shift B Calculation'!$D49/3600,0)</f>
        <v>0</v>
      </c>
      <c r="R49" s="11">
        <f>IFERROR('Input Data Shift B'!Q53*'Shift B Calculation'!$D49/3600,0)</f>
        <v>0</v>
      </c>
      <c r="S49" s="11">
        <f>IFERROR('Input Data Shift B'!R53*'Shift B Calculation'!$D49/3600,0)</f>
        <v>0</v>
      </c>
      <c r="T49" s="11">
        <f>IFERROR('Input Data Shift B'!S53*'Shift B Calculation'!$D49/3600,0)</f>
        <v>0</v>
      </c>
      <c r="U49" s="11">
        <f>IFERROR('Input Data Shift B'!T53*'Shift B Calculation'!$D49/3600,0)</f>
        <v>0</v>
      </c>
      <c r="V49" s="11">
        <f>IFERROR('Input Data Shift B'!U53*'Shift B Calculation'!$D49/3600,0)</f>
        <v>0</v>
      </c>
      <c r="W49" s="11">
        <f>IFERROR('Input Data Shift B'!V53*'Shift B Calculation'!$D49/3600,0)</f>
        <v>0</v>
      </c>
      <c r="X49" s="11">
        <f>IFERROR('Input Data Shift B'!W53*'Shift B Calculation'!$D49/3600,0)</f>
        <v>0</v>
      </c>
      <c r="Y49" s="11">
        <f>IFERROR('Input Data Shift B'!X53*'Shift B Calculation'!$D49/3600,0)</f>
        <v>0</v>
      </c>
      <c r="Z49" s="11">
        <f>IFERROR('Input Data Shift B'!Y53*'Shift B Calculation'!$D49/3600,0)</f>
        <v>0</v>
      </c>
      <c r="AA49" s="11">
        <f>IFERROR('Input Data Shift B'!Z53*'Shift B Calculation'!$D49/3600,0)</f>
        <v>0</v>
      </c>
      <c r="AB49" s="11">
        <f>IFERROR('Input Data Shift B'!AA53*'Shift B Calculation'!$D49/3600,0)</f>
        <v>0</v>
      </c>
      <c r="AC49" s="11">
        <f>IFERROR('Input Data Shift B'!AB53*'Shift B Calculation'!$D49/3600,0)</f>
        <v>0</v>
      </c>
      <c r="AD49" s="11">
        <f>IFERROR('Input Data Shift B'!AC53*'Shift B Calculation'!$D49/3600,0)</f>
        <v>0</v>
      </c>
      <c r="AE49" s="11">
        <f>IFERROR('Input Data Shift B'!AD53*'Shift B Calculation'!$D49/3600,0)</f>
        <v>0</v>
      </c>
      <c r="AF49" s="11">
        <f>IFERROR('Input Data Shift B'!AE53*'Shift B Calculation'!$D49/3600,0)</f>
        <v>0</v>
      </c>
      <c r="AG49" s="11">
        <f>IFERROR('Input Data Shift B'!AF53*'Shift B Calculation'!$D49/3600,0)</f>
        <v>0</v>
      </c>
      <c r="AH49" s="11">
        <f>IFERROR('Input Data Shift B'!AG53*'Shift B Calculation'!$D49/3600,0)</f>
        <v>0</v>
      </c>
      <c r="AI49" s="11">
        <f>IFERROR('Input Data Shift B'!AH53*'Shift B Calculation'!$D49/3600,0)</f>
        <v>0</v>
      </c>
      <c r="AJ49" s="11">
        <f t="shared" si="1"/>
        <v>7.6363636363636367</v>
      </c>
    </row>
    <row r="50" spans="2:36">
      <c r="B50" s="8">
        <v>48</v>
      </c>
      <c r="C50" s="9" t="str">
        <f>+Kousu!B58</f>
        <v>AE262100-61209G</v>
      </c>
      <c r="D50" s="10">
        <f>+Kousu!S58</f>
        <v>15.340909090909092</v>
      </c>
      <c r="E50" s="11">
        <f>IFERROR('Input Data Shift B'!D54*'Shift B Calculation'!$D50/3600,0)</f>
        <v>0</v>
      </c>
      <c r="F50" s="11">
        <f>IFERROR('Input Data Shift B'!E54*'Shift B Calculation'!$D50/3600,0)</f>
        <v>0</v>
      </c>
      <c r="G50" s="11">
        <f>IFERROR('Input Data Shift B'!F54*'Shift B Calculation'!$D50/3600,0)</f>
        <v>0</v>
      </c>
      <c r="H50" s="11">
        <f>IFERROR('Input Data Shift B'!G54*'Shift B Calculation'!$D50/3600,0)</f>
        <v>0</v>
      </c>
      <c r="I50" s="11">
        <f>IFERROR('Input Data Shift B'!H54*'Shift B Calculation'!$D50/3600,0)</f>
        <v>0</v>
      </c>
      <c r="J50" s="11">
        <f>IFERROR('Input Data Shift B'!I54*'Shift B Calculation'!$D50/3600,0)</f>
        <v>0</v>
      </c>
      <c r="K50" s="11">
        <f>IFERROR('Input Data Shift B'!J54*'Shift B Calculation'!$D50/3600,0)</f>
        <v>0</v>
      </c>
      <c r="L50" s="11">
        <f>IFERROR('Input Data Shift B'!K54*'Shift B Calculation'!$D50/3600,0)</f>
        <v>0</v>
      </c>
      <c r="M50" s="11">
        <f>IFERROR('Input Data Shift B'!L54*'Shift B Calculation'!$D50/3600,0)</f>
        <v>0</v>
      </c>
      <c r="N50" s="11">
        <f>IFERROR('Input Data Shift B'!M54*'Shift B Calculation'!$D50/3600,0)</f>
        <v>0</v>
      </c>
      <c r="O50" s="11">
        <f>IFERROR('Input Data Shift B'!N54*'Shift B Calculation'!$D50/3600,0)</f>
        <v>0</v>
      </c>
      <c r="P50" s="11">
        <f>IFERROR('Input Data Shift B'!O54*'Shift B Calculation'!$D50/3600,0)</f>
        <v>0</v>
      </c>
      <c r="Q50" s="11">
        <f>IFERROR('Input Data Shift B'!P54*'Shift B Calculation'!$D50/3600,0)</f>
        <v>0</v>
      </c>
      <c r="R50" s="11">
        <f>IFERROR('Input Data Shift B'!Q54*'Shift B Calculation'!$D50/3600,0)</f>
        <v>0</v>
      </c>
      <c r="S50" s="11">
        <f>IFERROR('Input Data Shift B'!R54*'Shift B Calculation'!$D50/3600,0)</f>
        <v>0</v>
      </c>
      <c r="T50" s="11">
        <f>IFERROR('Input Data Shift B'!S54*'Shift B Calculation'!$D50/3600,0)</f>
        <v>0</v>
      </c>
      <c r="U50" s="11">
        <f>IFERROR('Input Data Shift B'!T54*'Shift B Calculation'!$D50/3600,0)</f>
        <v>0</v>
      </c>
      <c r="V50" s="11">
        <f>IFERROR('Input Data Shift B'!U54*'Shift B Calculation'!$D50/3600,0)</f>
        <v>0</v>
      </c>
      <c r="W50" s="11">
        <f>IFERROR('Input Data Shift B'!V54*'Shift B Calculation'!$D50/3600,0)</f>
        <v>0</v>
      </c>
      <c r="X50" s="11">
        <f>IFERROR('Input Data Shift B'!W54*'Shift B Calculation'!$D50/3600,0)</f>
        <v>0</v>
      </c>
      <c r="Y50" s="11">
        <f>IFERROR('Input Data Shift B'!X54*'Shift B Calculation'!$D50/3600,0)</f>
        <v>0</v>
      </c>
      <c r="Z50" s="11">
        <f>IFERROR('Input Data Shift B'!Y54*'Shift B Calculation'!$D50/3600,0)</f>
        <v>0</v>
      </c>
      <c r="AA50" s="11">
        <f>IFERROR('Input Data Shift B'!Z54*'Shift B Calculation'!$D50/3600,0)</f>
        <v>0</v>
      </c>
      <c r="AB50" s="11">
        <f>IFERROR('Input Data Shift B'!AA54*'Shift B Calculation'!$D50/3600,0)</f>
        <v>0</v>
      </c>
      <c r="AC50" s="11">
        <f>IFERROR('Input Data Shift B'!AB54*'Shift B Calculation'!$D50/3600,0)</f>
        <v>0</v>
      </c>
      <c r="AD50" s="11">
        <f>IFERROR('Input Data Shift B'!AC54*'Shift B Calculation'!$D50/3600,0)</f>
        <v>0</v>
      </c>
      <c r="AE50" s="11">
        <f>IFERROR('Input Data Shift B'!AD54*'Shift B Calculation'!$D50/3600,0)</f>
        <v>0</v>
      </c>
      <c r="AF50" s="11">
        <f>IFERROR('Input Data Shift B'!AE54*'Shift B Calculation'!$D50/3600,0)</f>
        <v>0</v>
      </c>
      <c r="AG50" s="11">
        <f>IFERROR('Input Data Shift B'!AF54*'Shift B Calculation'!$D50/3600,0)</f>
        <v>0</v>
      </c>
      <c r="AH50" s="11">
        <f>IFERROR('Input Data Shift B'!AG54*'Shift B Calculation'!$D50/3600,0)</f>
        <v>0</v>
      </c>
      <c r="AI50" s="11">
        <f>IFERROR('Input Data Shift B'!AH54*'Shift B Calculation'!$D50/3600,0)</f>
        <v>0</v>
      </c>
      <c r="AJ50" s="11">
        <f t="shared" si="1"/>
        <v>0</v>
      </c>
    </row>
    <row r="51" spans="2:36">
      <c r="B51" s="8">
        <v>49</v>
      </c>
      <c r="C51" s="9" t="str">
        <f>+Kousu!B59</f>
        <v>AE262100-6161</v>
      </c>
      <c r="D51" s="10">
        <f>+Kousu!S59</f>
        <v>15.340909090909092</v>
      </c>
      <c r="E51" s="11">
        <f>IFERROR('Input Data Shift B'!D55*'Shift B Calculation'!$D51/3600,0)</f>
        <v>0</v>
      </c>
      <c r="F51" s="11">
        <f>IFERROR('Input Data Shift B'!E55*'Shift B Calculation'!$D51/3600,0)</f>
        <v>0</v>
      </c>
      <c r="G51" s="11">
        <f>IFERROR('Input Data Shift B'!F55*'Shift B Calculation'!$D51/3600,0)</f>
        <v>0</v>
      </c>
      <c r="H51" s="11">
        <f>IFERROR('Input Data Shift B'!G55*'Shift B Calculation'!$D51/3600,0)</f>
        <v>0</v>
      </c>
      <c r="I51" s="11">
        <f>IFERROR('Input Data Shift B'!H55*'Shift B Calculation'!$D51/3600,0)</f>
        <v>0</v>
      </c>
      <c r="J51" s="11">
        <f>IFERROR('Input Data Shift B'!I55*'Shift B Calculation'!$D51/3600,0)</f>
        <v>0</v>
      </c>
      <c r="K51" s="11">
        <f>IFERROR('Input Data Shift B'!J55*'Shift B Calculation'!$D51/3600,0)</f>
        <v>0</v>
      </c>
      <c r="L51" s="11">
        <f>IFERROR('Input Data Shift B'!K55*'Shift B Calculation'!$D51/3600,0)</f>
        <v>0</v>
      </c>
      <c r="M51" s="11">
        <f>IFERROR('Input Data Shift B'!L55*'Shift B Calculation'!$D51/3600,0)</f>
        <v>0</v>
      </c>
      <c r="N51" s="11">
        <f>IFERROR('Input Data Shift B'!M55*'Shift B Calculation'!$D51/3600,0)</f>
        <v>0</v>
      </c>
      <c r="O51" s="11">
        <f>IFERROR('Input Data Shift B'!N55*'Shift B Calculation'!$D51/3600,0)</f>
        <v>0</v>
      </c>
      <c r="P51" s="11">
        <f>IFERROR('Input Data Shift B'!O55*'Shift B Calculation'!$D51/3600,0)</f>
        <v>0</v>
      </c>
      <c r="Q51" s="11">
        <f>IFERROR('Input Data Shift B'!P55*'Shift B Calculation'!$D51/3600,0)</f>
        <v>0</v>
      </c>
      <c r="R51" s="11">
        <f>IFERROR('Input Data Shift B'!Q55*'Shift B Calculation'!$D51/3600,0)</f>
        <v>0</v>
      </c>
      <c r="S51" s="11">
        <f>IFERROR('Input Data Shift B'!R55*'Shift B Calculation'!$D51/3600,0)</f>
        <v>0</v>
      </c>
      <c r="T51" s="11">
        <f>IFERROR('Input Data Shift B'!S55*'Shift B Calculation'!$D51/3600,0)</f>
        <v>0</v>
      </c>
      <c r="U51" s="11">
        <f>IFERROR('Input Data Shift B'!T55*'Shift B Calculation'!$D51/3600,0)</f>
        <v>0</v>
      </c>
      <c r="V51" s="11">
        <f>IFERROR('Input Data Shift B'!U55*'Shift B Calculation'!$D51/3600,0)</f>
        <v>0</v>
      </c>
      <c r="W51" s="11">
        <f>IFERROR('Input Data Shift B'!V55*'Shift B Calculation'!$D51/3600,0)</f>
        <v>0</v>
      </c>
      <c r="X51" s="11">
        <f>IFERROR('Input Data Shift B'!W55*'Shift B Calculation'!$D51/3600,0)</f>
        <v>0</v>
      </c>
      <c r="Y51" s="11">
        <f>IFERROR('Input Data Shift B'!X55*'Shift B Calculation'!$D51/3600,0)</f>
        <v>0</v>
      </c>
      <c r="Z51" s="11">
        <f>IFERROR('Input Data Shift B'!Y55*'Shift B Calculation'!$D51/3600,0)</f>
        <v>0</v>
      </c>
      <c r="AA51" s="11">
        <f>IFERROR('Input Data Shift B'!Z55*'Shift B Calculation'!$D51/3600,0)</f>
        <v>0</v>
      </c>
      <c r="AB51" s="11">
        <f>IFERROR('Input Data Shift B'!AA55*'Shift B Calculation'!$D51/3600,0)</f>
        <v>0</v>
      </c>
      <c r="AC51" s="11">
        <f>IFERROR('Input Data Shift B'!AB55*'Shift B Calculation'!$D51/3600,0)</f>
        <v>0</v>
      </c>
      <c r="AD51" s="11">
        <f>IFERROR('Input Data Shift B'!AC55*'Shift B Calculation'!$D51/3600,0)</f>
        <v>0</v>
      </c>
      <c r="AE51" s="11">
        <f>IFERROR('Input Data Shift B'!AD55*'Shift B Calculation'!$D51/3600,0)</f>
        <v>0</v>
      </c>
      <c r="AF51" s="11">
        <f>IFERROR('Input Data Shift B'!AE55*'Shift B Calculation'!$D51/3600,0)</f>
        <v>0</v>
      </c>
      <c r="AG51" s="11">
        <f>IFERROR('Input Data Shift B'!AF55*'Shift B Calculation'!$D51/3600,0)</f>
        <v>0</v>
      </c>
      <c r="AH51" s="11">
        <f>IFERROR('Input Data Shift B'!AG55*'Shift B Calculation'!$D51/3600,0)</f>
        <v>0</v>
      </c>
      <c r="AI51" s="11">
        <f>IFERROR('Input Data Shift B'!AH55*'Shift B Calculation'!$D51/3600,0)</f>
        <v>0</v>
      </c>
      <c r="AJ51" s="11">
        <f t="shared" si="1"/>
        <v>0</v>
      </c>
    </row>
    <row r="52" spans="2:36">
      <c r="B52" s="8">
        <v>50</v>
      </c>
      <c r="C52" s="9" t="str">
        <f>+Kousu!B60</f>
        <v>AE262100-61610G</v>
      </c>
      <c r="D52" s="10">
        <f>+Kousu!S60</f>
        <v>15.340909090909092</v>
      </c>
      <c r="E52" s="11">
        <f>IFERROR('Input Data Shift B'!D56*'Shift B Calculation'!$D52/3600,0)</f>
        <v>0</v>
      </c>
      <c r="F52" s="11">
        <f>IFERROR('Input Data Shift B'!E56*'Shift B Calculation'!$D52/3600,0)</f>
        <v>0</v>
      </c>
      <c r="G52" s="11">
        <f>IFERROR('Input Data Shift B'!F56*'Shift B Calculation'!$D52/3600,0)</f>
        <v>4.1505681818181825</v>
      </c>
      <c r="H52" s="11">
        <f>IFERROR('Input Data Shift B'!G56*'Shift B Calculation'!$D52/3600,0)</f>
        <v>0</v>
      </c>
      <c r="I52" s="11">
        <f>IFERROR('Input Data Shift B'!H56*'Shift B Calculation'!$D52/3600,0)</f>
        <v>0</v>
      </c>
      <c r="J52" s="11">
        <f>IFERROR('Input Data Shift B'!I56*'Shift B Calculation'!$D52/3600,0)</f>
        <v>3.6860795454545454</v>
      </c>
      <c r="K52" s="11">
        <f>IFERROR('Input Data Shift B'!J56*'Shift B Calculation'!$D52/3600,0)</f>
        <v>1.5298295454545456</v>
      </c>
      <c r="L52" s="11">
        <f>IFERROR('Input Data Shift B'!K56*'Shift B Calculation'!$D52/3600,0)</f>
        <v>0</v>
      </c>
      <c r="M52" s="11">
        <f>IFERROR('Input Data Shift B'!L56*'Shift B Calculation'!$D52/3600,0)</f>
        <v>4.59375</v>
      </c>
      <c r="N52" s="11">
        <f>IFERROR('Input Data Shift B'!M56*'Shift B Calculation'!$D52/3600,0)</f>
        <v>2.0625</v>
      </c>
      <c r="O52" s="11">
        <f>IFERROR('Input Data Shift B'!N56*'Shift B Calculation'!$D52/3600,0)</f>
        <v>0</v>
      </c>
      <c r="P52" s="11">
        <f>IFERROR('Input Data Shift B'!O56*'Shift B Calculation'!$D52/3600,0)</f>
        <v>0.49005681818181818</v>
      </c>
      <c r="Q52" s="11">
        <f>IFERROR('Input Data Shift B'!P56*'Shift B Calculation'!$D52/3600,0)</f>
        <v>6.9588068181818192</v>
      </c>
      <c r="R52" s="11">
        <f>IFERROR('Input Data Shift B'!Q56*'Shift B Calculation'!$D52/3600,0)</f>
        <v>2.3693181818181821</v>
      </c>
      <c r="S52" s="11">
        <f>IFERROR('Input Data Shift B'!R56*'Shift B Calculation'!$D52/3600,0)</f>
        <v>0</v>
      </c>
      <c r="T52" s="11">
        <f>IFERROR('Input Data Shift B'!S56*'Shift B Calculation'!$D52/3600,0)</f>
        <v>0</v>
      </c>
      <c r="U52" s="11">
        <f>IFERROR('Input Data Shift B'!T56*'Shift B Calculation'!$D52/3600,0)</f>
        <v>0</v>
      </c>
      <c r="V52" s="11">
        <f>IFERROR('Input Data Shift B'!U56*'Shift B Calculation'!$D52/3600,0)</f>
        <v>0</v>
      </c>
      <c r="W52" s="11">
        <f>IFERROR('Input Data Shift B'!V56*'Shift B Calculation'!$D52/3600,0)</f>
        <v>0</v>
      </c>
      <c r="X52" s="11">
        <f>IFERROR('Input Data Shift B'!W56*'Shift B Calculation'!$D52/3600,0)</f>
        <v>0</v>
      </c>
      <c r="Y52" s="11">
        <f>IFERROR('Input Data Shift B'!X56*'Shift B Calculation'!$D52/3600,0)</f>
        <v>0</v>
      </c>
      <c r="Z52" s="11">
        <f>IFERROR('Input Data Shift B'!Y56*'Shift B Calculation'!$D52/3600,0)</f>
        <v>0</v>
      </c>
      <c r="AA52" s="11">
        <f>IFERROR('Input Data Shift B'!Z56*'Shift B Calculation'!$D52/3600,0)</f>
        <v>0</v>
      </c>
      <c r="AB52" s="11">
        <f>IFERROR('Input Data Shift B'!AA56*'Shift B Calculation'!$D52/3600,0)</f>
        <v>0</v>
      </c>
      <c r="AC52" s="11">
        <f>IFERROR('Input Data Shift B'!AB56*'Shift B Calculation'!$D52/3600,0)</f>
        <v>0</v>
      </c>
      <c r="AD52" s="11">
        <f>IFERROR('Input Data Shift B'!AC56*'Shift B Calculation'!$D52/3600,0)</f>
        <v>0</v>
      </c>
      <c r="AE52" s="11">
        <f>IFERROR('Input Data Shift B'!AD56*'Shift B Calculation'!$D52/3600,0)</f>
        <v>0</v>
      </c>
      <c r="AF52" s="11">
        <f>IFERROR('Input Data Shift B'!AE56*'Shift B Calculation'!$D52/3600,0)</f>
        <v>0</v>
      </c>
      <c r="AG52" s="11">
        <f>IFERROR('Input Data Shift B'!AF56*'Shift B Calculation'!$D52/3600,0)</f>
        <v>0</v>
      </c>
      <c r="AH52" s="11">
        <f>IFERROR('Input Data Shift B'!AG56*'Shift B Calculation'!$D52/3600,0)</f>
        <v>0</v>
      </c>
      <c r="AI52" s="11">
        <f>IFERROR('Input Data Shift B'!AH56*'Shift B Calculation'!$D52/3600,0)</f>
        <v>0</v>
      </c>
      <c r="AJ52" s="11">
        <f t="shared" si="1"/>
        <v>25.840909090909093</v>
      </c>
    </row>
    <row r="53" spans="2:36">
      <c r="B53" s="8">
        <v>51</v>
      </c>
      <c r="C53" s="9" t="str">
        <f>+Kousu!B61</f>
        <v>AE262100-61615I</v>
      </c>
      <c r="D53" s="10">
        <f>+Kousu!S61</f>
        <v>15.340909090909092</v>
      </c>
      <c r="E53" s="11">
        <f>IFERROR('Input Data Shift B'!D57*'Shift B Calculation'!$D53/3600,0)</f>
        <v>2.7400568181818183</v>
      </c>
      <c r="F53" s="11">
        <f>IFERROR('Input Data Shift B'!E57*'Shift B Calculation'!$D53/3600,0)</f>
        <v>0</v>
      </c>
      <c r="G53" s="11">
        <f>IFERROR('Input Data Shift B'!F57*'Shift B Calculation'!$D53/3600,0)</f>
        <v>0</v>
      </c>
      <c r="H53" s="11">
        <f>IFERROR('Input Data Shift B'!G57*'Shift B Calculation'!$D53/3600,0)</f>
        <v>0</v>
      </c>
      <c r="I53" s="11">
        <f>IFERROR('Input Data Shift B'!H57*'Shift B Calculation'!$D53/3600,0)</f>
        <v>0</v>
      </c>
      <c r="J53" s="11">
        <f>IFERROR('Input Data Shift B'!I57*'Shift B Calculation'!$D53/3600,0)</f>
        <v>0</v>
      </c>
      <c r="K53" s="11">
        <f>IFERROR('Input Data Shift B'!J57*'Shift B Calculation'!$D53/3600,0)</f>
        <v>0</v>
      </c>
      <c r="L53" s="11">
        <f>IFERROR('Input Data Shift B'!K57*'Shift B Calculation'!$D53/3600,0)</f>
        <v>0</v>
      </c>
      <c r="M53" s="11">
        <f>IFERROR('Input Data Shift B'!L57*'Shift B Calculation'!$D53/3600,0)</f>
        <v>0</v>
      </c>
      <c r="N53" s="11">
        <f>IFERROR('Input Data Shift B'!M57*'Shift B Calculation'!$D53/3600,0)</f>
        <v>0</v>
      </c>
      <c r="O53" s="11">
        <f>IFERROR('Input Data Shift B'!N57*'Shift B Calculation'!$D53/3600,0)</f>
        <v>0</v>
      </c>
      <c r="P53" s="11">
        <f>IFERROR('Input Data Shift B'!O57*'Shift B Calculation'!$D53/3600,0)</f>
        <v>0</v>
      </c>
      <c r="Q53" s="11">
        <f>IFERROR('Input Data Shift B'!P57*'Shift B Calculation'!$D53/3600,0)</f>
        <v>0</v>
      </c>
      <c r="R53" s="11">
        <f>IFERROR('Input Data Shift B'!Q57*'Shift B Calculation'!$D53/3600,0)</f>
        <v>0</v>
      </c>
      <c r="S53" s="11">
        <f>IFERROR('Input Data Shift B'!R57*'Shift B Calculation'!$D53/3600,0)</f>
        <v>0</v>
      </c>
      <c r="T53" s="11">
        <f>IFERROR('Input Data Shift B'!S57*'Shift B Calculation'!$D53/3600,0)</f>
        <v>0</v>
      </c>
      <c r="U53" s="11">
        <f>IFERROR('Input Data Shift B'!T57*'Shift B Calculation'!$D53/3600,0)</f>
        <v>0</v>
      </c>
      <c r="V53" s="11">
        <f>IFERROR('Input Data Shift B'!U57*'Shift B Calculation'!$D53/3600,0)</f>
        <v>0</v>
      </c>
      <c r="W53" s="11">
        <f>IFERROR('Input Data Shift B'!V57*'Shift B Calculation'!$D53/3600,0)</f>
        <v>0</v>
      </c>
      <c r="X53" s="11">
        <f>IFERROR('Input Data Shift B'!W57*'Shift B Calculation'!$D53/3600,0)</f>
        <v>0</v>
      </c>
      <c r="Y53" s="11">
        <f>IFERROR('Input Data Shift B'!X57*'Shift B Calculation'!$D53/3600,0)</f>
        <v>0</v>
      </c>
      <c r="Z53" s="11">
        <f>IFERROR('Input Data Shift B'!Y57*'Shift B Calculation'!$D53/3600,0)</f>
        <v>0</v>
      </c>
      <c r="AA53" s="11">
        <f>IFERROR('Input Data Shift B'!Z57*'Shift B Calculation'!$D53/3600,0)</f>
        <v>0</v>
      </c>
      <c r="AB53" s="11">
        <f>IFERROR('Input Data Shift B'!AA57*'Shift B Calculation'!$D53/3600,0)</f>
        <v>0</v>
      </c>
      <c r="AC53" s="11">
        <f>IFERROR('Input Data Shift B'!AB57*'Shift B Calculation'!$D53/3600,0)</f>
        <v>0</v>
      </c>
      <c r="AD53" s="11">
        <f>IFERROR('Input Data Shift B'!AC57*'Shift B Calculation'!$D53/3600,0)</f>
        <v>0</v>
      </c>
      <c r="AE53" s="11">
        <f>IFERROR('Input Data Shift B'!AD57*'Shift B Calculation'!$D53/3600,0)</f>
        <v>0</v>
      </c>
      <c r="AF53" s="11">
        <f>IFERROR('Input Data Shift B'!AE57*'Shift B Calculation'!$D53/3600,0)</f>
        <v>0</v>
      </c>
      <c r="AG53" s="11">
        <f>IFERROR('Input Data Shift B'!AF57*'Shift B Calculation'!$D53/3600,0)</f>
        <v>0</v>
      </c>
      <c r="AH53" s="11">
        <f>IFERROR('Input Data Shift B'!AG57*'Shift B Calculation'!$D53/3600,0)</f>
        <v>0</v>
      </c>
      <c r="AI53" s="11">
        <f>IFERROR('Input Data Shift B'!AH57*'Shift B Calculation'!$D53/3600,0)</f>
        <v>0</v>
      </c>
      <c r="AJ53" s="11">
        <f t="shared" si="1"/>
        <v>2.7400568181818183</v>
      </c>
    </row>
    <row r="54" spans="2:36">
      <c r="B54" s="8">
        <v>52</v>
      </c>
      <c r="C54" s="9" t="str">
        <f>+Kousu!B62</f>
        <v>AE262100-61616G</v>
      </c>
      <c r="D54" s="10">
        <f>+Kousu!S62</f>
        <v>15.340909090909092</v>
      </c>
      <c r="E54" s="11">
        <f>IFERROR('Input Data Shift B'!D58*'Shift B Calculation'!$D54/3600,0)</f>
        <v>1.8707386363636365</v>
      </c>
      <c r="F54" s="11">
        <f>IFERROR('Input Data Shift B'!E58*'Shift B Calculation'!$D54/3600,0)</f>
        <v>0</v>
      </c>
      <c r="G54" s="11">
        <f>IFERROR('Input Data Shift B'!F58*'Shift B Calculation'!$D54/3600,0)</f>
        <v>0.17471590909090909</v>
      </c>
      <c r="H54" s="11">
        <f>IFERROR('Input Data Shift B'!G58*'Shift B Calculation'!$D54/3600,0)</f>
        <v>0</v>
      </c>
      <c r="I54" s="11">
        <f>IFERROR('Input Data Shift B'!H58*'Shift B Calculation'!$D54/3600,0)</f>
        <v>0</v>
      </c>
      <c r="J54" s="11">
        <f>IFERROR('Input Data Shift B'!I58*'Shift B Calculation'!$D54/3600,0)</f>
        <v>0</v>
      </c>
      <c r="K54" s="11">
        <f>IFERROR('Input Data Shift B'!J58*'Shift B Calculation'!$D54/3600,0)</f>
        <v>2.0454545454545454</v>
      </c>
      <c r="L54" s="11">
        <f>IFERROR('Input Data Shift B'!K58*'Shift B Calculation'!$D54/3600,0)</f>
        <v>0</v>
      </c>
      <c r="M54" s="11">
        <f>IFERROR('Input Data Shift B'!L58*'Shift B Calculation'!$D54/3600,0)</f>
        <v>0</v>
      </c>
      <c r="N54" s="11">
        <f>IFERROR('Input Data Shift B'!M58*'Shift B Calculation'!$D54/3600,0)</f>
        <v>0</v>
      </c>
      <c r="O54" s="11">
        <f>IFERROR('Input Data Shift B'!N58*'Shift B Calculation'!$D54/3600,0)</f>
        <v>0</v>
      </c>
      <c r="P54" s="11">
        <f>IFERROR('Input Data Shift B'!O58*'Shift B Calculation'!$D54/3600,0)</f>
        <v>0</v>
      </c>
      <c r="Q54" s="11">
        <f>IFERROR('Input Data Shift B'!P58*'Shift B Calculation'!$D54/3600,0)</f>
        <v>0</v>
      </c>
      <c r="R54" s="11">
        <f>IFERROR('Input Data Shift B'!Q58*'Shift B Calculation'!$D54/3600,0)</f>
        <v>0</v>
      </c>
      <c r="S54" s="11">
        <f>IFERROR('Input Data Shift B'!R58*'Shift B Calculation'!$D54/3600,0)</f>
        <v>0</v>
      </c>
      <c r="T54" s="11">
        <f>IFERROR('Input Data Shift B'!S58*'Shift B Calculation'!$D54/3600,0)</f>
        <v>0</v>
      </c>
      <c r="U54" s="11">
        <f>IFERROR('Input Data Shift B'!T58*'Shift B Calculation'!$D54/3600,0)</f>
        <v>0</v>
      </c>
      <c r="V54" s="11">
        <f>IFERROR('Input Data Shift B'!U58*'Shift B Calculation'!$D54/3600,0)</f>
        <v>0</v>
      </c>
      <c r="W54" s="11">
        <f>IFERROR('Input Data Shift B'!V58*'Shift B Calculation'!$D54/3600,0)</f>
        <v>0</v>
      </c>
      <c r="X54" s="11">
        <f>IFERROR('Input Data Shift B'!W58*'Shift B Calculation'!$D54/3600,0)</f>
        <v>0</v>
      </c>
      <c r="Y54" s="11">
        <f>IFERROR('Input Data Shift B'!X58*'Shift B Calculation'!$D54/3600,0)</f>
        <v>0</v>
      </c>
      <c r="Z54" s="11">
        <f>IFERROR('Input Data Shift B'!Y58*'Shift B Calculation'!$D54/3600,0)</f>
        <v>0</v>
      </c>
      <c r="AA54" s="11">
        <f>IFERROR('Input Data Shift B'!Z58*'Shift B Calculation'!$D54/3600,0)</f>
        <v>0</v>
      </c>
      <c r="AB54" s="11">
        <f>IFERROR('Input Data Shift B'!AA58*'Shift B Calculation'!$D54/3600,0)</f>
        <v>0</v>
      </c>
      <c r="AC54" s="11">
        <f>IFERROR('Input Data Shift B'!AB58*'Shift B Calculation'!$D54/3600,0)</f>
        <v>0</v>
      </c>
      <c r="AD54" s="11">
        <f>IFERROR('Input Data Shift B'!AC58*'Shift B Calculation'!$D54/3600,0)</f>
        <v>0</v>
      </c>
      <c r="AE54" s="11">
        <f>IFERROR('Input Data Shift B'!AD58*'Shift B Calculation'!$D54/3600,0)</f>
        <v>0</v>
      </c>
      <c r="AF54" s="11">
        <f>IFERROR('Input Data Shift B'!AE58*'Shift B Calculation'!$D54/3600,0)</f>
        <v>0</v>
      </c>
      <c r="AG54" s="11">
        <f>IFERROR('Input Data Shift B'!AF58*'Shift B Calculation'!$D54/3600,0)</f>
        <v>0</v>
      </c>
      <c r="AH54" s="11">
        <f>IFERROR('Input Data Shift B'!AG58*'Shift B Calculation'!$D54/3600,0)</f>
        <v>0</v>
      </c>
      <c r="AI54" s="11">
        <f>IFERROR('Input Data Shift B'!AH58*'Shift B Calculation'!$D54/3600,0)</f>
        <v>0</v>
      </c>
      <c r="AJ54" s="11">
        <f t="shared" si="1"/>
        <v>4.0909090909090908</v>
      </c>
    </row>
    <row r="55" spans="2:36">
      <c r="B55" s="8">
        <v>53</v>
      </c>
      <c r="C55" s="9" t="str">
        <f>+Kousu!B63</f>
        <v>AE262100-6171</v>
      </c>
      <c r="D55" s="10">
        <f>+Kousu!S63</f>
        <v>15.340909090909092</v>
      </c>
      <c r="E55" s="11">
        <f>IFERROR('Input Data Shift B'!D59*'Shift B Calculation'!$D55/3600,0)</f>
        <v>0</v>
      </c>
      <c r="F55" s="11">
        <f>IFERROR('Input Data Shift B'!E59*'Shift B Calculation'!$D55/3600,0)</f>
        <v>0</v>
      </c>
      <c r="G55" s="11">
        <f>IFERROR('Input Data Shift B'!F59*'Shift B Calculation'!$D55/3600,0)</f>
        <v>0</v>
      </c>
      <c r="H55" s="11">
        <f>IFERROR('Input Data Shift B'!G59*'Shift B Calculation'!$D55/3600,0)</f>
        <v>0</v>
      </c>
      <c r="I55" s="11">
        <f>IFERROR('Input Data Shift B'!H59*'Shift B Calculation'!$D55/3600,0)</f>
        <v>0</v>
      </c>
      <c r="J55" s="11">
        <f>IFERROR('Input Data Shift B'!I59*'Shift B Calculation'!$D55/3600,0)</f>
        <v>0</v>
      </c>
      <c r="K55" s="11">
        <f>IFERROR('Input Data Shift B'!J59*'Shift B Calculation'!$D55/3600,0)</f>
        <v>0</v>
      </c>
      <c r="L55" s="11">
        <f>IFERROR('Input Data Shift B'!K59*'Shift B Calculation'!$D55/3600,0)</f>
        <v>0</v>
      </c>
      <c r="M55" s="11">
        <f>IFERROR('Input Data Shift B'!L59*'Shift B Calculation'!$D55/3600,0)</f>
        <v>0</v>
      </c>
      <c r="N55" s="11">
        <f>IFERROR('Input Data Shift B'!M59*'Shift B Calculation'!$D55/3600,0)</f>
        <v>0</v>
      </c>
      <c r="O55" s="11">
        <f>IFERROR('Input Data Shift B'!N59*'Shift B Calculation'!$D55/3600,0)</f>
        <v>0</v>
      </c>
      <c r="P55" s="11">
        <f>IFERROR('Input Data Shift B'!O59*'Shift B Calculation'!$D55/3600,0)</f>
        <v>0</v>
      </c>
      <c r="Q55" s="11">
        <f>IFERROR('Input Data Shift B'!P59*'Shift B Calculation'!$D55/3600,0)</f>
        <v>0</v>
      </c>
      <c r="R55" s="11">
        <f>IFERROR('Input Data Shift B'!Q59*'Shift B Calculation'!$D55/3600,0)</f>
        <v>6.515625</v>
      </c>
      <c r="S55" s="11">
        <f>IFERROR('Input Data Shift B'!R59*'Shift B Calculation'!$D55/3600,0)</f>
        <v>0</v>
      </c>
      <c r="T55" s="11">
        <f>IFERROR('Input Data Shift B'!S59*'Shift B Calculation'!$D55/3600,0)</f>
        <v>0</v>
      </c>
      <c r="U55" s="11">
        <f>IFERROR('Input Data Shift B'!T59*'Shift B Calculation'!$D55/3600,0)</f>
        <v>0</v>
      </c>
      <c r="V55" s="11">
        <f>IFERROR('Input Data Shift B'!U59*'Shift B Calculation'!$D55/3600,0)</f>
        <v>0</v>
      </c>
      <c r="W55" s="11">
        <f>IFERROR('Input Data Shift B'!V59*'Shift B Calculation'!$D55/3600,0)</f>
        <v>0</v>
      </c>
      <c r="X55" s="11">
        <f>IFERROR('Input Data Shift B'!W59*'Shift B Calculation'!$D55/3600,0)</f>
        <v>0</v>
      </c>
      <c r="Y55" s="11">
        <f>IFERROR('Input Data Shift B'!X59*'Shift B Calculation'!$D55/3600,0)</f>
        <v>0</v>
      </c>
      <c r="Z55" s="11">
        <f>IFERROR('Input Data Shift B'!Y59*'Shift B Calculation'!$D55/3600,0)</f>
        <v>0</v>
      </c>
      <c r="AA55" s="11">
        <f>IFERROR('Input Data Shift B'!Z59*'Shift B Calculation'!$D55/3600,0)</f>
        <v>0</v>
      </c>
      <c r="AB55" s="11">
        <f>IFERROR('Input Data Shift B'!AA59*'Shift B Calculation'!$D55/3600,0)</f>
        <v>0</v>
      </c>
      <c r="AC55" s="11">
        <f>IFERROR('Input Data Shift B'!AB59*'Shift B Calculation'!$D55/3600,0)</f>
        <v>0</v>
      </c>
      <c r="AD55" s="11">
        <f>IFERROR('Input Data Shift B'!AC59*'Shift B Calculation'!$D55/3600,0)</f>
        <v>0</v>
      </c>
      <c r="AE55" s="11">
        <f>IFERROR('Input Data Shift B'!AD59*'Shift B Calculation'!$D55/3600,0)</f>
        <v>0</v>
      </c>
      <c r="AF55" s="11">
        <f>IFERROR('Input Data Shift B'!AE59*'Shift B Calculation'!$D55/3600,0)</f>
        <v>0</v>
      </c>
      <c r="AG55" s="11">
        <f>IFERROR('Input Data Shift B'!AF59*'Shift B Calculation'!$D55/3600,0)</f>
        <v>0</v>
      </c>
      <c r="AH55" s="11">
        <f>IFERROR('Input Data Shift B'!AG59*'Shift B Calculation'!$D55/3600,0)</f>
        <v>0</v>
      </c>
      <c r="AI55" s="11">
        <f>IFERROR('Input Data Shift B'!AH59*'Shift B Calculation'!$D55/3600,0)</f>
        <v>0</v>
      </c>
      <c r="AJ55" s="11">
        <f t="shared" si="1"/>
        <v>6.515625</v>
      </c>
    </row>
    <row r="56" spans="2:36">
      <c r="B56" s="8">
        <v>54</v>
      </c>
      <c r="C56" s="9" t="str">
        <f>+Kousu!B64</f>
        <v>AE262100-61710G</v>
      </c>
      <c r="D56" s="10">
        <f>+Kousu!S64</f>
        <v>15.340909090909092</v>
      </c>
      <c r="E56" s="11">
        <f>IFERROR('Input Data Shift B'!D60*'Shift B Calculation'!$D56/3600,0)</f>
        <v>0</v>
      </c>
      <c r="F56" s="11">
        <f>IFERROR('Input Data Shift B'!E60*'Shift B Calculation'!$D56/3600,0)</f>
        <v>0</v>
      </c>
      <c r="G56" s="11">
        <f>IFERROR('Input Data Shift B'!F60*'Shift B Calculation'!$D56/3600,0)</f>
        <v>1.6875</v>
      </c>
      <c r="H56" s="11">
        <f>IFERROR('Input Data Shift B'!G60*'Shift B Calculation'!$D56/3600,0)</f>
        <v>0</v>
      </c>
      <c r="I56" s="11">
        <f>IFERROR('Input Data Shift B'!H60*'Shift B Calculation'!$D56/3600,0)</f>
        <v>0</v>
      </c>
      <c r="J56" s="11">
        <f>IFERROR('Input Data Shift B'!I60*'Shift B Calculation'!$D56/3600,0)</f>
        <v>1.9346590909090911</v>
      </c>
      <c r="K56" s="11">
        <f>IFERROR('Input Data Shift B'!J60*'Shift B Calculation'!$D56/3600,0)</f>
        <v>1.3465909090909092</v>
      </c>
      <c r="L56" s="11">
        <f>IFERROR('Input Data Shift B'!K60*'Shift B Calculation'!$D56/3600,0)</f>
        <v>0</v>
      </c>
      <c r="M56" s="11">
        <f>IFERROR('Input Data Shift B'!L60*'Shift B Calculation'!$D56/3600,0)</f>
        <v>2.3309659090909096</v>
      </c>
      <c r="N56" s="11">
        <f>IFERROR('Input Data Shift B'!M60*'Shift B Calculation'!$D56/3600,0)</f>
        <v>0</v>
      </c>
      <c r="O56" s="11">
        <f>IFERROR('Input Data Shift B'!N60*'Shift B Calculation'!$D56/3600,0)</f>
        <v>3.1193181818181821</v>
      </c>
      <c r="P56" s="11">
        <f>IFERROR('Input Data Shift B'!O60*'Shift B Calculation'!$D56/3600,0)</f>
        <v>2.8210227272727271</v>
      </c>
      <c r="Q56" s="11">
        <f>IFERROR('Input Data Shift B'!P60*'Shift B Calculation'!$D56/3600,0)</f>
        <v>7.1420454545454541</v>
      </c>
      <c r="R56" s="11">
        <f>IFERROR('Input Data Shift B'!Q60*'Shift B Calculation'!$D56/3600,0)</f>
        <v>0</v>
      </c>
      <c r="S56" s="11">
        <f>IFERROR('Input Data Shift B'!R60*'Shift B Calculation'!$D56/3600,0)</f>
        <v>0</v>
      </c>
      <c r="T56" s="11">
        <f>IFERROR('Input Data Shift B'!S60*'Shift B Calculation'!$D56/3600,0)</f>
        <v>0</v>
      </c>
      <c r="U56" s="11">
        <f>IFERROR('Input Data Shift B'!T60*'Shift B Calculation'!$D56/3600,0)</f>
        <v>0</v>
      </c>
      <c r="V56" s="11">
        <f>IFERROR('Input Data Shift B'!U60*'Shift B Calculation'!$D56/3600,0)</f>
        <v>0</v>
      </c>
      <c r="W56" s="11">
        <f>IFERROR('Input Data Shift B'!V60*'Shift B Calculation'!$D56/3600,0)</f>
        <v>0</v>
      </c>
      <c r="X56" s="11">
        <f>IFERROR('Input Data Shift B'!W60*'Shift B Calculation'!$D56/3600,0)</f>
        <v>0</v>
      </c>
      <c r="Y56" s="11">
        <f>IFERROR('Input Data Shift B'!X60*'Shift B Calculation'!$D56/3600,0)</f>
        <v>0</v>
      </c>
      <c r="Z56" s="11">
        <f>IFERROR('Input Data Shift B'!Y60*'Shift B Calculation'!$D56/3600,0)</f>
        <v>0</v>
      </c>
      <c r="AA56" s="11">
        <f>IFERROR('Input Data Shift B'!Z60*'Shift B Calculation'!$D56/3600,0)</f>
        <v>0</v>
      </c>
      <c r="AB56" s="11">
        <f>IFERROR('Input Data Shift B'!AA60*'Shift B Calculation'!$D56/3600,0)</f>
        <v>0</v>
      </c>
      <c r="AC56" s="11">
        <f>IFERROR('Input Data Shift B'!AB60*'Shift B Calculation'!$D56/3600,0)</f>
        <v>0</v>
      </c>
      <c r="AD56" s="11">
        <f>IFERROR('Input Data Shift B'!AC60*'Shift B Calculation'!$D56/3600,0)</f>
        <v>0</v>
      </c>
      <c r="AE56" s="11">
        <f>IFERROR('Input Data Shift B'!AD60*'Shift B Calculation'!$D56/3600,0)</f>
        <v>0</v>
      </c>
      <c r="AF56" s="11">
        <f>IFERROR('Input Data Shift B'!AE60*'Shift B Calculation'!$D56/3600,0)</f>
        <v>0</v>
      </c>
      <c r="AG56" s="11">
        <f>IFERROR('Input Data Shift B'!AF60*'Shift B Calculation'!$D56/3600,0)</f>
        <v>0</v>
      </c>
      <c r="AH56" s="11">
        <f>IFERROR('Input Data Shift B'!AG60*'Shift B Calculation'!$D56/3600,0)</f>
        <v>0</v>
      </c>
      <c r="AI56" s="11">
        <f>IFERROR('Input Data Shift B'!AH60*'Shift B Calculation'!$D56/3600,0)</f>
        <v>0</v>
      </c>
      <c r="AJ56" s="11">
        <f t="shared" si="1"/>
        <v>20.382102272727273</v>
      </c>
    </row>
    <row r="57" spans="2:36">
      <c r="B57" s="8">
        <v>55</v>
      </c>
      <c r="C57" s="9" t="str">
        <f>+Kousu!B65</f>
        <v>AE262100-61715I</v>
      </c>
      <c r="D57" s="10">
        <f>+Kousu!S65</f>
        <v>15.340909090909092</v>
      </c>
      <c r="E57" s="11">
        <f>IFERROR('Input Data Shift B'!D61*'Shift B Calculation'!$D57/3600,0)</f>
        <v>0</v>
      </c>
      <c r="F57" s="11">
        <f>IFERROR('Input Data Shift B'!E61*'Shift B Calculation'!$D57/3600,0)</f>
        <v>0</v>
      </c>
      <c r="G57" s="11">
        <f>IFERROR('Input Data Shift B'!F61*'Shift B Calculation'!$D57/3600,0)</f>
        <v>0</v>
      </c>
      <c r="H57" s="11">
        <f>IFERROR('Input Data Shift B'!G61*'Shift B Calculation'!$D57/3600,0)</f>
        <v>3.063920454545455</v>
      </c>
      <c r="I57" s="11">
        <f>IFERROR('Input Data Shift B'!H61*'Shift B Calculation'!$D57/3600,0)</f>
        <v>3.0681818181818183</v>
      </c>
      <c r="J57" s="11">
        <f>IFERROR('Input Data Shift B'!I61*'Shift B Calculation'!$D57/3600,0)</f>
        <v>3.0681818181818183</v>
      </c>
      <c r="K57" s="11">
        <f>IFERROR('Input Data Shift B'!J61*'Shift B Calculation'!$D57/3600,0)</f>
        <v>0</v>
      </c>
      <c r="L57" s="11">
        <f>IFERROR('Input Data Shift B'!K61*'Shift B Calculation'!$D57/3600,0)</f>
        <v>0</v>
      </c>
      <c r="M57" s="11">
        <f>IFERROR('Input Data Shift B'!L61*'Shift B Calculation'!$D57/3600,0)</f>
        <v>0</v>
      </c>
      <c r="N57" s="11">
        <f>IFERROR('Input Data Shift B'!M61*'Shift B Calculation'!$D57/3600,0)</f>
        <v>0</v>
      </c>
      <c r="O57" s="11">
        <f>IFERROR('Input Data Shift B'!N61*'Shift B Calculation'!$D57/3600,0)</f>
        <v>0</v>
      </c>
      <c r="P57" s="11">
        <f>IFERROR('Input Data Shift B'!O61*'Shift B Calculation'!$D57/3600,0)</f>
        <v>0</v>
      </c>
      <c r="Q57" s="11">
        <f>IFERROR('Input Data Shift B'!P61*'Shift B Calculation'!$D57/3600,0)</f>
        <v>0</v>
      </c>
      <c r="R57" s="11">
        <f>IFERROR('Input Data Shift B'!Q61*'Shift B Calculation'!$D57/3600,0)</f>
        <v>0</v>
      </c>
      <c r="S57" s="11">
        <f>IFERROR('Input Data Shift B'!R61*'Shift B Calculation'!$D57/3600,0)</f>
        <v>0</v>
      </c>
      <c r="T57" s="11">
        <f>IFERROR('Input Data Shift B'!S61*'Shift B Calculation'!$D57/3600,0)</f>
        <v>0</v>
      </c>
      <c r="U57" s="11">
        <f>IFERROR('Input Data Shift B'!T61*'Shift B Calculation'!$D57/3600,0)</f>
        <v>0</v>
      </c>
      <c r="V57" s="11">
        <f>IFERROR('Input Data Shift B'!U61*'Shift B Calculation'!$D57/3600,0)</f>
        <v>0</v>
      </c>
      <c r="W57" s="11">
        <f>IFERROR('Input Data Shift B'!V61*'Shift B Calculation'!$D57/3600,0)</f>
        <v>0</v>
      </c>
      <c r="X57" s="11">
        <f>IFERROR('Input Data Shift B'!W61*'Shift B Calculation'!$D57/3600,0)</f>
        <v>0</v>
      </c>
      <c r="Y57" s="11">
        <f>IFERROR('Input Data Shift B'!X61*'Shift B Calculation'!$D57/3600,0)</f>
        <v>0</v>
      </c>
      <c r="Z57" s="11">
        <f>IFERROR('Input Data Shift B'!Y61*'Shift B Calculation'!$D57/3600,0)</f>
        <v>0</v>
      </c>
      <c r="AA57" s="11">
        <f>IFERROR('Input Data Shift B'!Z61*'Shift B Calculation'!$D57/3600,0)</f>
        <v>0</v>
      </c>
      <c r="AB57" s="11">
        <f>IFERROR('Input Data Shift B'!AA61*'Shift B Calculation'!$D57/3600,0)</f>
        <v>0</v>
      </c>
      <c r="AC57" s="11">
        <f>IFERROR('Input Data Shift B'!AB61*'Shift B Calculation'!$D57/3600,0)</f>
        <v>0</v>
      </c>
      <c r="AD57" s="11">
        <f>IFERROR('Input Data Shift B'!AC61*'Shift B Calculation'!$D57/3600,0)</f>
        <v>0</v>
      </c>
      <c r="AE57" s="11">
        <f>IFERROR('Input Data Shift B'!AD61*'Shift B Calculation'!$D57/3600,0)</f>
        <v>0</v>
      </c>
      <c r="AF57" s="11">
        <f>IFERROR('Input Data Shift B'!AE61*'Shift B Calculation'!$D57/3600,0)</f>
        <v>0</v>
      </c>
      <c r="AG57" s="11">
        <f>IFERROR('Input Data Shift B'!AF61*'Shift B Calculation'!$D57/3600,0)</f>
        <v>0</v>
      </c>
      <c r="AH57" s="11">
        <f>IFERROR('Input Data Shift B'!AG61*'Shift B Calculation'!$D57/3600,0)</f>
        <v>0</v>
      </c>
      <c r="AI57" s="11">
        <f>IFERROR('Input Data Shift B'!AH61*'Shift B Calculation'!$D57/3600,0)</f>
        <v>0</v>
      </c>
      <c r="AJ57" s="11">
        <f t="shared" si="1"/>
        <v>9.2002840909090917</v>
      </c>
    </row>
    <row r="58" spans="2:36">
      <c r="B58" s="8">
        <v>56</v>
      </c>
      <c r="C58" s="9" t="str">
        <f>+Kousu!B66</f>
        <v>AE262100-61716G</v>
      </c>
      <c r="D58" s="10">
        <f>+Kousu!S66</f>
        <v>15.340909090909092</v>
      </c>
      <c r="E58" s="11">
        <f>IFERROR('Input Data Shift B'!D62*'Shift B Calculation'!$D58/3600,0)</f>
        <v>0</v>
      </c>
      <c r="F58" s="11">
        <f>IFERROR('Input Data Shift B'!E62*'Shift B Calculation'!$D58/3600,0)</f>
        <v>0</v>
      </c>
      <c r="G58" s="11">
        <f>IFERROR('Input Data Shift B'!F62*'Shift B Calculation'!$D58/3600,0)</f>
        <v>2.0454545454545454</v>
      </c>
      <c r="H58" s="11">
        <f>IFERROR('Input Data Shift B'!G62*'Shift B Calculation'!$D58/3600,0)</f>
        <v>2.0454545454545454</v>
      </c>
      <c r="I58" s="11">
        <f>IFERROR('Input Data Shift B'!H62*'Shift B Calculation'!$D58/3600,0)</f>
        <v>0</v>
      </c>
      <c r="J58" s="11">
        <f>IFERROR('Input Data Shift B'!I62*'Shift B Calculation'!$D58/3600,0)</f>
        <v>2.0454545454545454</v>
      </c>
      <c r="K58" s="11">
        <f>IFERROR('Input Data Shift B'!J62*'Shift B Calculation'!$D58/3600,0)</f>
        <v>0</v>
      </c>
      <c r="L58" s="11">
        <f>IFERROR('Input Data Shift B'!K62*'Shift B Calculation'!$D58/3600,0)</f>
        <v>0</v>
      </c>
      <c r="M58" s="11">
        <f>IFERROR('Input Data Shift B'!L62*'Shift B Calculation'!$D58/3600,0)</f>
        <v>0</v>
      </c>
      <c r="N58" s="11">
        <f>IFERROR('Input Data Shift B'!M62*'Shift B Calculation'!$D58/3600,0)</f>
        <v>0</v>
      </c>
      <c r="O58" s="11">
        <f>IFERROR('Input Data Shift B'!N62*'Shift B Calculation'!$D58/3600,0)</f>
        <v>2.0454545454545454</v>
      </c>
      <c r="P58" s="11">
        <f>IFERROR('Input Data Shift B'!O62*'Shift B Calculation'!$D58/3600,0)</f>
        <v>2.0454545454545454</v>
      </c>
      <c r="Q58" s="11">
        <f>IFERROR('Input Data Shift B'!P62*'Shift B Calculation'!$D58/3600,0)</f>
        <v>0</v>
      </c>
      <c r="R58" s="11">
        <f>IFERROR('Input Data Shift B'!Q62*'Shift B Calculation'!$D58/3600,0)</f>
        <v>0</v>
      </c>
      <c r="S58" s="11">
        <f>IFERROR('Input Data Shift B'!R62*'Shift B Calculation'!$D58/3600,0)</f>
        <v>0</v>
      </c>
      <c r="T58" s="11">
        <f>IFERROR('Input Data Shift B'!S62*'Shift B Calculation'!$D58/3600,0)</f>
        <v>0</v>
      </c>
      <c r="U58" s="11">
        <f>IFERROR('Input Data Shift B'!T62*'Shift B Calculation'!$D58/3600,0)</f>
        <v>0</v>
      </c>
      <c r="V58" s="11">
        <f>IFERROR('Input Data Shift B'!U62*'Shift B Calculation'!$D58/3600,0)</f>
        <v>0</v>
      </c>
      <c r="W58" s="11">
        <f>IFERROR('Input Data Shift B'!V62*'Shift B Calculation'!$D58/3600,0)</f>
        <v>0</v>
      </c>
      <c r="X58" s="11">
        <f>IFERROR('Input Data Shift B'!W62*'Shift B Calculation'!$D58/3600,0)</f>
        <v>0</v>
      </c>
      <c r="Y58" s="11">
        <f>IFERROR('Input Data Shift B'!X62*'Shift B Calculation'!$D58/3600,0)</f>
        <v>0</v>
      </c>
      <c r="Z58" s="11">
        <f>IFERROR('Input Data Shift B'!Y62*'Shift B Calculation'!$D58/3600,0)</f>
        <v>0</v>
      </c>
      <c r="AA58" s="11">
        <f>IFERROR('Input Data Shift B'!Z62*'Shift B Calculation'!$D58/3600,0)</f>
        <v>0</v>
      </c>
      <c r="AB58" s="11">
        <f>IFERROR('Input Data Shift B'!AA62*'Shift B Calculation'!$D58/3600,0)</f>
        <v>0</v>
      </c>
      <c r="AC58" s="11">
        <f>IFERROR('Input Data Shift B'!AB62*'Shift B Calculation'!$D58/3600,0)</f>
        <v>0</v>
      </c>
      <c r="AD58" s="11">
        <f>IFERROR('Input Data Shift B'!AC62*'Shift B Calculation'!$D58/3600,0)</f>
        <v>0</v>
      </c>
      <c r="AE58" s="11">
        <f>IFERROR('Input Data Shift B'!AD62*'Shift B Calculation'!$D58/3600,0)</f>
        <v>0</v>
      </c>
      <c r="AF58" s="11">
        <f>IFERROR('Input Data Shift B'!AE62*'Shift B Calculation'!$D58/3600,0)</f>
        <v>0</v>
      </c>
      <c r="AG58" s="11">
        <f>IFERROR('Input Data Shift B'!AF62*'Shift B Calculation'!$D58/3600,0)</f>
        <v>0</v>
      </c>
      <c r="AH58" s="11">
        <f>IFERROR('Input Data Shift B'!AG62*'Shift B Calculation'!$D58/3600,0)</f>
        <v>0</v>
      </c>
      <c r="AI58" s="11">
        <f>IFERROR('Input Data Shift B'!AH62*'Shift B Calculation'!$D58/3600,0)</f>
        <v>0</v>
      </c>
      <c r="AJ58" s="11">
        <f t="shared" si="1"/>
        <v>10.227272727272727</v>
      </c>
    </row>
    <row r="59" spans="2:36">
      <c r="B59" s="8">
        <v>57</v>
      </c>
      <c r="C59" s="9" t="str">
        <f>+Kousu!B67</f>
        <v>AE262100-61719G</v>
      </c>
      <c r="D59" s="10">
        <f>+Kousu!S67</f>
        <v>15.340909090909092</v>
      </c>
      <c r="E59" s="11">
        <f>IFERROR('Input Data Shift B'!D63*'Shift B Calculation'!$D59/3600,0)</f>
        <v>0</v>
      </c>
      <c r="F59" s="11">
        <f>IFERROR('Input Data Shift B'!E63*'Shift B Calculation'!$D59/3600,0)</f>
        <v>0</v>
      </c>
      <c r="G59" s="11">
        <f>IFERROR('Input Data Shift B'!F63*'Shift B Calculation'!$D59/3600,0)</f>
        <v>0</v>
      </c>
      <c r="H59" s="11">
        <f>IFERROR('Input Data Shift B'!G63*'Shift B Calculation'!$D59/3600,0)</f>
        <v>0</v>
      </c>
      <c r="I59" s="11">
        <f>IFERROR('Input Data Shift B'!H63*'Shift B Calculation'!$D59/3600,0)</f>
        <v>0</v>
      </c>
      <c r="J59" s="11">
        <f>IFERROR('Input Data Shift B'!I63*'Shift B Calculation'!$D59/3600,0)</f>
        <v>0</v>
      </c>
      <c r="K59" s="11">
        <f>IFERROR('Input Data Shift B'!J63*'Shift B Calculation'!$D59/3600,0)</f>
        <v>0</v>
      </c>
      <c r="L59" s="11">
        <f>IFERROR('Input Data Shift B'!K63*'Shift B Calculation'!$D59/3600,0)</f>
        <v>0</v>
      </c>
      <c r="M59" s="11">
        <f>IFERROR('Input Data Shift B'!L63*'Shift B Calculation'!$D59/3600,0)</f>
        <v>0</v>
      </c>
      <c r="N59" s="11">
        <f>IFERROR('Input Data Shift B'!M63*'Shift B Calculation'!$D59/3600,0)</f>
        <v>0</v>
      </c>
      <c r="O59" s="11">
        <f>IFERROR('Input Data Shift B'!N63*'Shift B Calculation'!$D59/3600,0)</f>
        <v>0</v>
      </c>
      <c r="P59" s="11">
        <f>IFERROR('Input Data Shift B'!O63*'Shift B Calculation'!$D59/3600,0)</f>
        <v>0</v>
      </c>
      <c r="Q59" s="11">
        <f>IFERROR('Input Data Shift B'!P63*'Shift B Calculation'!$D59/3600,0)</f>
        <v>0</v>
      </c>
      <c r="R59" s="11">
        <f>IFERROR('Input Data Shift B'!Q63*'Shift B Calculation'!$D59/3600,0)</f>
        <v>0</v>
      </c>
      <c r="S59" s="11">
        <f>IFERROR('Input Data Shift B'!R63*'Shift B Calculation'!$D59/3600,0)</f>
        <v>0</v>
      </c>
      <c r="T59" s="11">
        <f>IFERROR('Input Data Shift B'!S63*'Shift B Calculation'!$D59/3600,0)</f>
        <v>0</v>
      </c>
      <c r="U59" s="11">
        <f>IFERROR('Input Data Shift B'!T63*'Shift B Calculation'!$D59/3600,0)</f>
        <v>0</v>
      </c>
      <c r="V59" s="11">
        <f>IFERROR('Input Data Shift B'!U63*'Shift B Calculation'!$D59/3600,0)</f>
        <v>0</v>
      </c>
      <c r="W59" s="11">
        <f>IFERROR('Input Data Shift B'!V63*'Shift B Calculation'!$D59/3600,0)</f>
        <v>0</v>
      </c>
      <c r="X59" s="11">
        <f>IFERROR('Input Data Shift B'!W63*'Shift B Calculation'!$D59/3600,0)</f>
        <v>0</v>
      </c>
      <c r="Y59" s="11">
        <f>IFERROR('Input Data Shift B'!X63*'Shift B Calculation'!$D59/3600,0)</f>
        <v>0</v>
      </c>
      <c r="Z59" s="11">
        <f>IFERROR('Input Data Shift B'!Y63*'Shift B Calculation'!$D59/3600,0)</f>
        <v>0</v>
      </c>
      <c r="AA59" s="11">
        <f>IFERROR('Input Data Shift B'!Z63*'Shift B Calculation'!$D59/3600,0)</f>
        <v>0</v>
      </c>
      <c r="AB59" s="11">
        <f>IFERROR('Input Data Shift B'!AA63*'Shift B Calculation'!$D59/3600,0)</f>
        <v>0</v>
      </c>
      <c r="AC59" s="11">
        <f>IFERROR('Input Data Shift B'!AB63*'Shift B Calculation'!$D59/3600,0)</f>
        <v>0</v>
      </c>
      <c r="AD59" s="11">
        <f>IFERROR('Input Data Shift B'!AC63*'Shift B Calculation'!$D59/3600,0)</f>
        <v>0</v>
      </c>
      <c r="AE59" s="11">
        <f>IFERROR('Input Data Shift B'!AD63*'Shift B Calculation'!$D59/3600,0)</f>
        <v>0</v>
      </c>
      <c r="AF59" s="11">
        <f>IFERROR('Input Data Shift B'!AE63*'Shift B Calculation'!$D59/3600,0)</f>
        <v>0</v>
      </c>
      <c r="AG59" s="11">
        <f>IFERROR('Input Data Shift B'!AF63*'Shift B Calculation'!$D59/3600,0)</f>
        <v>0</v>
      </c>
      <c r="AH59" s="11">
        <f>IFERROR('Input Data Shift B'!AG63*'Shift B Calculation'!$D59/3600,0)</f>
        <v>0</v>
      </c>
      <c r="AI59" s="11">
        <f>IFERROR('Input Data Shift B'!AH63*'Shift B Calculation'!$D59/3600,0)</f>
        <v>0</v>
      </c>
      <c r="AJ59" s="11">
        <f t="shared" si="1"/>
        <v>0</v>
      </c>
    </row>
    <row r="60" spans="2:36">
      <c r="B60" s="8">
        <v>58</v>
      </c>
      <c r="C60" s="9" t="str">
        <f>+Kousu!B68</f>
        <v>AE262100-6560</v>
      </c>
      <c r="D60" s="10">
        <f>+Kousu!S68</f>
        <v>15.340909090909092</v>
      </c>
      <c r="E60" s="11">
        <f>IFERROR('Input Data Shift B'!D64*'Shift B Calculation'!$D60/3600,0)</f>
        <v>0</v>
      </c>
      <c r="F60" s="11">
        <f>IFERROR('Input Data Shift B'!E64*'Shift B Calculation'!$D60/3600,0)</f>
        <v>0</v>
      </c>
      <c r="G60" s="11">
        <f>IFERROR('Input Data Shift B'!F64*'Shift B Calculation'!$D60/3600,0)</f>
        <v>0</v>
      </c>
      <c r="H60" s="11">
        <f>IFERROR('Input Data Shift B'!G64*'Shift B Calculation'!$D60/3600,0)</f>
        <v>0</v>
      </c>
      <c r="I60" s="11">
        <f>IFERROR('Input Data Shift B'!H64*'Shift B Calculation'!$D60/3600,0)</f>
        <v>0</v>
      </c>
      <c r="J60" s="11">
        <f>IFERROR('Input Data Shift B'!I64*'Shift B Calculation'!$D60/3600,0)</f>
        <v>0</v>
      </c>
      <c r="K60" s="11">
        <f>IFERROR('Input Data Shift B'!J64*'Shift B Calculation'!$D60/3600,0)</f>
        <v>0</v>
      </c>
      <c r="L60" s="11">
        <f>IFERROR('Input Data Shift B'!K64*'Shift B Calculation'!$D60/3600,0)</f>
        <v>0</v>
      </c>
      <c r="M60" s="11">
        <f>IFERROR('Input Data Shift B'!L64*'Shift B Calculation'!$D60/3600,0)</f>
        <v>0</v>
      </c>
      <c r="N60" s="11">
        <f>IFERROR('Input Data Shift B'!M64*'Shift B Calculation'!$D60/3600,0)</f>
        <v>0</v>
      </c>
      <c r="O60" s="11">
        <f>IFERROR('Input Data Shift B'!N64*'Shift B Calculation'!$D60/3600,0)</f>
        <v>0</v>
      </c>
      <c r="P60" s="11">
        <f>IFERROR('Input Data Shift B'!O64*'Shift B Calculation'!$D60/3600,0)</f>
        <v>0</v>
      </c>
      <c r="Q60" s="11">
        <f>IFERROR('Input Data Shift B'!P64*'Shift B Calculation'!$D60/3600,0)</f>
        <v>0</v>
      </c>
      <c r="R60" s="11">
        <f>IFERROR('Input Data Shift B'!Q64*'Shift B Calculation'!$D60/3600,0)</f>
        <v>4.9048295454545459</v>
      </c>
      <c r="S60" s="11">
        <f>IFERROR('Input Data Shift B'!R64*'Shift B Calculation'!$D60/3600,0)</f>
        <v>0</v>
      </c>
      <c r="T60" s="11">
        <f>IFERROR('Input Data Shift B'!S64*'Shift B Calculation'!$D60/3600,0)</f>
        <v>0</v>
      </c>
      <c r="U60" s="11">
        <f>IFERROR('Input Data Shift B'!T64*'Shift B Calculation'!$D60/3600,0)</f>
        <v>0</v>
      </c>
      <c r="V60" s="11">
        <f>IFERROR('Input Data Shift B'!U64*'Shift B Calculation'!$D60/3600,0)</f>
        <v>0</v>
      </c>
      <c r="W60" s="11">
        <f>IFERROR('Input Data Shift B'!V64*'Shift B Calculation'!$D60/3600,0)</f>
        <v>0</v>
      </c>
      <c r="X60" s="11">
        <f>IFERROR('Input Data Shift B'!W64*'Shift B Calculation'!$D60/3600,0)</f>
        <v>0</v>
      </c>
      <c r="Y60" s="11">
        <f>IFERROR('Input Data Shift B'!X64*'Shift B Calculation'!$D60/3600,0)</f>
        <v>0</v>
      </c>
      <c r="Z60" s="11">
        <f>IFERROR('Input Data Shift B'!Y64*'Shift B Calculation'!$D60/3600,0)</f>
        <v>0</v>
      </c>
      <c r="AA60" s="11">
        <f>IFERROR('Input Data Shift B'!Z64*'Shift B Calculation'!$D60/3600,0)</f>
        <v>0</v>
      </c>
      <c r="AB60" s="11">
        <f>IFERROR('Input Data Shift B'!AA64*'Shift B Calculation'!$D60/3600,0)</f>
        <v>0</v>
      </c>
      <c r="AC60" s="11">
        <f>IFERROR('Input Data Shift B'!AB64*'Shift B Calculation'!$D60/3600,0)</f>
        <v>0</v>
      </c>
      <c r="AD60" s="11">
        <f>IFERROR('Input Data Shift B'!AC64*'Shift B Calculation'!$D60/3600,0)</f>
        <v>0</v>
      </c>
      <c r="AE60" s="11">
        <f>IFERROR('Input Data Shift B'!AD64*'Shift B Calculation'!$D60/3600,0)</f>
        <v>0</v>
      </c>
      <c r="AF60" s="11">
        <f>IFERROR('Input Data Shift B'!AE64*'Shift B Calculation'!$D60/3600,0)</f>
        <v>0</v>
      </c>
      <c r="AG60" s="11">
        <f>IFERROR('Input Data Shift B'!AF64*'Shift B Calculation'!$D60/3600,0)</f>
        <v>0</v>
      </c>
      <c r="AH60" s="11">
        <f>IFERROR('Input Data Shift B'!AG64*'Shift B Calculation'!$D60/3600,0)</f>
        <v>0</v>
      </c>
      <c r="AI60" s="11">
        <f>IFERROR('Input Data Shift B'!AH64*'Shift B Calculation'!$D60/3600,0)</f>
        <v>0</v>
      </c>
      <c r="AJ60" s="11">
        <f t="shared" si="1"/>
        <v>4.9048295454545459</v>
      </c>
    </row>
    <row r="61" spans="2:36">
      <c r="B61" s="8">
        <v>59</v>
      </c>
      <c r="C61" s="9" t="str">
        <f>+Kousu!B69</f>
        <v>AE262100-65600C</v>
      </c>
      <c r="D61" s="10">
        <f>+Kousu!S69</f>
        <v>15.340909090909092</v>
      </c>
      <c r="E61" s="11">
        <f>IFERROR('Input Data Shift B'!D65*'Shift B Calculation'!$D61/3600,0)</f>
        <v>0</v>
      </c>
      <c r="F61" s="11">
        <f>IFERROR('Input Data Shift B'!E65*'Shift B Calculation'!$D61/3600,0)</f>
        <v>0</v>
      </c>
      <c r="G61" s="11">
        <f>IFERROR('Input Data Shift B'!F65*'Shift B Calculation'!$D61/3600,0)</f>
        <v>0</v>
      </c>
      <c r="H61" s="11">
        <f>IFERROR('Input Data Shift B'!G65*'Shift B Calculation'!$D61/3600,0)</f>
        <v>0</v>
      </c>
      <c r="I61" s="11">
        <f>IFERROR('Input Data Shift B'!H65*'Shift B Calculation'!$D61/3600,0)</f>
        <v>0</v>
      </c>
      <c r="J61" s="11">
        <f>IFERROR('Input Data Shift B'!I65*'Shift B Calculation'!$D61/3600,0)</f>
        <v>3.5752840909090913</v>
      </c>
      <c r="K61" s="11">
        <f>IFERROR('Input Data Shift B'!J65*'Shift B Calculation'!$D61/3600,0)</f>
        <v>3.579545454545455</v>
      </c>
      <c r="L61" s="11">
        <f>IFERROR('Input Data Shift B'!K65*'Shift B Calculation'!$D61/3600,0)</f>
        <v>0</v>
      </c>
      <c r="M61" s="11">
        <f>IFERROR('Input Data Shift B'!L65*'Shift B Calculation'!$D61/3600,0)</f>
        <v>0</v>
      </c>
      <c r="N61" s="11">
        <f>IFERROR('Input Data Shift B'!M65*'Shift B Calculation'!$D61/3600,0)</f>
        <v>3.5539772727272729</v>
      </c>
      <c r="O61" s="11">
        <f>IFERROR('Input Data Shift B'!N65*'Shift B Calculation'!$D61/3600,0)</f>
        <v>7.1079545454545459</v>
      </c>
      <c r="P61" s="11">
        <f>IFERROR('Input Data Shift B'!O65*'Shift B Calculation'!$D61/3600,0)</f>
        <v>3.5752840909090913</v>
      </c>
      <c r="Q61" s="11">
        <f>IFERROR('Input Data Shift B'!P65*'Shift B Calculation'!$D61/3600,0)</f>
        <v>3.5625</v>
      </c>
      <c r="R61" s="11">
        <f>IFERROR('Input Data Shift B'!Q65*'Shift B Calculation'!$D61/3600,0)</f>
        <v>0</v>
      </c>
      <c r="S61" s="11">
        <f>IFERROR('Input Data Shift B'!R65*'Shift B Calculation'!$D61/3600,0)</f>
        <v>0</v>
      </c>
      <c r="T61" s="11">
        <f>IFERROR('Input Data Shift B'!S65*'Shift B Calculation'!$D61/3600,0)</f>
        <v>0</v>
      </c>
      <c r="U61" s="11">
        <f>IFERROR('Input Data Shift B'!T65*'Shift B Calculation'!$D61/3600,0)</f>
        <v>0</v>
      </c>
      <c r="V61" s="11">
        <f>IFERROR('Input Data Shift B'!U65*'Shift B Calculation'!$D61/3600,0)</f>
        <v>3.4943181818181821</v>
      </c>
      <c r="W61" s="11">
        <f>IFERROR('Input Data Shift B'!V65*'Shift B Calculation'!$D61/3600,0)</f>
        <v>0</v>
      </c>
      <c r="X61" s="11">
        <f>IFERROR('Input Data Shift B'!W65*'Shift B Calculation'!$D61/3600,0)</f>
        <v>0</v>
      </c>
      <c r="Y61" s="11">
        <f>IFERROR('Input Data Shift B'!X65*'Shift B Calculation'!$D61/3600,0)</f>
        <v>0</v>
      </c>
      <c r="Z61" s="11">
        <f>IFERROR('Input Data Shift B'!Y65*'Shift B Calculation'!$D61/3600,0)</f>
        <v>0</v>
      </c>
      <c r="AA61" s="11">
        <f>IFERROR('Input Data Shift B'!Z65*'Shift B Calculation'!$D61/3600,0)</f>
        <v>0</v>
      </c>
      <c r="AB61" s="11">
        <f>IFERROR('Input Data Shift B'!AA65*'Shift B Calculation'!$D61/3600,0)</f>
        <v>0</v>
      </c>
      <c r="AC61" s="11">
        <f>IFERROR('Input Data Shift B'!AB65*'Shift B Calculation'!$D61/3600,0)</f>
        <v>0</v>
      </c>
      <c r="AD61" s="11">
        <f>IFERROR('Input Data Shift B'!AC65*'Shift B Calculation'!$D61/3600,0)</f>
        <v>0</v>
      </c>
      <c r="AE61" s="11">
        <f>IFERROR('Input Data Shift B'!AD65*'Shift B Calculation'!$D61/3600,0)</f>
        <v>0</v>
      </c>
      <c r="AF61" s="11">
        <f>IFERROR('Input Data Shift B'!AE65*'Shift B Calculation'!$D61/3600,0)</f>
        <v>0</v>
      </c>
      <c r="AG61" s="11">
        <f>IFERROR('Input Data Shift B'!AF65*'Shift B Calculation'!$D61/3600,0)</f>
        <v>0</v>
      </c>
      <c r="AH61" s="11">
        <f>IFERROR('Input Data Shift B'!AG65*'Shift B Calculation'!$D61/3600,0)</f>
        <v>0</v>
      </c>
      <c r="AI61" s="11">
        <f>IFERROR('Input Data Shift B'!AH65*'Shift B Calculation'!$D61/3600,0)</f>
        <v>0</v>
      </c>
      <c r="AJ61" s="11">
        <f t="shared" si="1"/>
        <v>28.44886363636364</v>
      </c>
    </row>
    <row r="62" spans="2:36">
      <c r="B62" s="8">
        <v>60</v>
      </c>
      <c r="C62" s="9" t="str">
        <f>+Kousu!B70</f>
        <v>AE262100-6570</v>
      </c>
      <c r="D62" s="10">
        <f>+Kousu!S70</f>
        <v>15.340909090909092</v>
      </c>
      <c r="E62" s="11">
        <f>IFERROR('Input Data Shift B'!D66*'Shift B Calculation'!$D62/3600,0)</f>
        <v>0</v>
      </c>
      <c r="F62" s="11">
        <f>IFERROR('Input Data Shift B'!E66*'Shift B Calculation'!$D62/3600,0)</f>
        <v>0</v>
      </c>
      <c r="G62" s="11">
        <f>IFERROR('Input Data Shift B'!F66*'Shift B Calculation'!$D62/3600,0)</f>
        <v>0</v>
      </c>
      <c r="H62" s="11">
        <f>IFERROR('Input Data Shift B'!G66*'Shift B Calculation'!$D62/3600,0)</f>
        <v>0</v>
      </c>
      <c r="I62" s="11">
        <f>IFERROR('Input Data Shift B'!H66*'Shift B Calculation'!$D62/3600,0)</f>
        <v>0</v>
      </c>
      <c r="J62" s="11">
        <f>IFERROR('Input Data Shift B'!I66*'Shift B Calculation'!$D62/3600,0)</f>
        <v>0</v>
      </c>
      <c r="K62" s="11">
        <f>IFERROR('Input Data Shift B'!J66*'Shift B Calculation'!$D62/3600,0)</f>
        <v>0</v>
      </c>
      <c r="L62" s="11">
        <f>IFERROR('Input Data Shift B'!K66*'Shift B Calculation'!$D62/3600,0)</f>
        <v>0</v>
      </c>
      <c r="M62" s="11">
        <f>IFERROR('Input Data Shift B'!L66*'Shift B Calculation'!$D62/3600,0)</f>
        <v>0</v>
      </c>
      <c r="N62" s="11">
        <f>IFERROR('Input Data Shift B'!M66*'Shift B Calculation'!$D62/3600,0)</f>
        <v>0</v>
      </c>
      <c r="O62" s="11">
        <f>IFERROR('Input Data Shift B'!N66*'Shift B Calculation'!$D62/3600,0)</f>
        <v>0</v>
      </c>
      <c r="P62" s="11">
        <f>IFERROR('Input Data Shift B'!O66*'Shift B Calculation'!$D62/3600,0)</f>
        <v>0</v>
      </c>
      <c r="Q62" s="11">
        <f>IFERROR('Input Data Shift B'!P66*'Shift B Calculation'!$D62/3600,0)</f>
        <v>0</v>
      </c>
      <c r="R62" s="11">
        <f>IFERROR('Input Data Shift B'!Q66*'Shift B Calculation'!$D62/3600,0)</f>
        <v>6.3409090909090908</v>
      </c>
      <c r="S62" s="11">
        <f>IFERROR('Input Data Shift B'!R66*'Shift B Calculation'!$D62/3600,0)</f>
        <v>0</v>
      </c>
      <c r="T62" s="11">
        <f>IFERROR('Input Data Shift B'!S66*'Shift B Calculation'!$D62/3600,0)</f>
        <v>0</v>
      </c>
      <c r="U62" s="11">
        <f>IFERROR('Input Data Shift B'!T66*'Shift B Calculation'!$D62/3600,0)</f>
        <v>0</v>
      </c>
      <c r="V62" s="11">
        <f>IFERROR('Input Data Shift B'!U66*'Shift B Calculation'!$D62/3600,0)</f>
        <v>0</v>
      </c>
      <c r="W62" s="11">
        <f>IFERROR('Input Data Shift B'!V66*'Shift B Calculation'!$D62/3600,0)</f>
        <v>0</v>
      </c>
      <c r="X62" s="11">
        <f>IFERROR('Input Data Shift B'!W66*'Shift B Calculation'!$D62/3600,0)</f>
        <v>0</v>
      </c>
      <c r="Y62" s="11">
        <f>IFERROR('Input Data Shift B'!X66*'Shift B Calculation'!$D62/3600,0)</f>
        <v>0</v>
      </c>
      <c r="Z62" s="11">
        <f>IFERROR('Input Data Shift B'!Y66*'Shift B Calculation'!$D62/3600,0)</f>
        <v>0</v>
      </c>
      <c r="AA62" s="11">
        <f>IFERROR('Input Data Shift B'!Z66*'Shift B Calculation'!$D62/3600,0)</f>
        <v>0</v>
      </c>
      <c r="AB62" s="11">
        <f>IFERROR('Input Data Shift B'!AA66*'Shift B Calculation'!$D62/3600,0)</f>
        <v>0</v>
      </c>
      <c r="AC62" s="11">
        <f>IFERROR('Input Data Shift B'!AB66*'Shift B Calculation'!$D62/3600,0)</f>
        <v>0</v>
      </c>
      <c r="AD62" s="11">
        <f>IFERROR('Input Data Shift B'!AC66*'Shift B Calculation'!$D62/3600,0)</f>
        <v>0</v>
      </c>
      <c r="AE62" s="11">
        <f>IFERROR('Input Data Shift B'!AD66*'Shift B Calculation'!$D62/3600,0)</f>
        <v>0</v>
      </c>
      <c r="AF62" s="11">
        <f>IFERROR('Input Data Shift B'!AE66*'Shift B Calculation'!$D62/3600,0)</f>
        <v>0</v>
      </c>
      <c r="AG62" s="11">
        <f>IFERROR('Input Data Shift B'!AF66*'Shift B Calculation'!$D62/3600,0)</f>
        <v>0</v>
      </c>
      <c r="AH62" s="11">
        <f>IFERROR('Input Data Shift B'!AG66*'Shift B Calculation'!$D62/3600,0)</f>
        <v>0</v>
      </c>
      <c r="AI62" s="11">
        <f>IFERROR('Input Data Shift B'!AH66*'Shift B Calculation'!$D62/3600,0)</f>
        <v>0</v>
      </c>
      <c r="AJ62" s="11">
        <f t="shared" si="1"/>
        <v>6.3409090909090908</v>
      </c>
    </row>
    <row r="63" spans="2:36">
      <c r="B63" s="8">
        <v>61</v>
      </c>
      <c r="C63" s="9" t="str">
        <f>+Kousu!B71</f>
        <v>AE262100-65700C</v>
      </c>
      <c r="D63" s="10">
        <f>+Kousu!S71</f>
        <v>15.340909090909092</v>
      </c>
      <c r="E63" s="11">
        <f>IFERROR('Input Data Shift B'!D67*'Shift B Calculation'!$D63/3600,0)</f>
        <v>0</v>
      </c>
      <c r="F63" s="11">
        <f>IFERROR('Input Data Shift B'!E67*'Shift B Calculation'!$D63/3600,0)</f>
        <v>0</v>
      </c>
      <c r="G63" s="11">
        <f>IFERROR('Input Data Shift B'!F67*'Shift B Calculation'!$D63/3600,0)</f>
        <v>0</v>
      </c>
      <c r="H63" s="11">
        <f>IFERROR('Input Data Shift B'!G67*'Shift B Calculation'!$D63/3600,0)</f>
        <v>3.7713068181818183</v>
      </c>
      <c r="I63" s="11">
        <f>IFERROR('Input Data Shift B'!H67*'Shift B Calculation'!$D63/3600,0)</f>
        <v>3.5667613636363638</v>
      </c>
      <c r="J63" s="11">
        <f>IFERROR('Input Data Shift B'!I67*'Shift B Calculation'!$D63/3600,0)</f>
        <v>0</v>
      </c>
      <c r="K63" s="11">
        <f>IFERROR('Input Data Shift B'!J67*'Shift B Calculation'!$D63/3600,0)</f>
        <v>0</v>
      </c>
      <c r="L63" s="11">
        <f>IFERROR('Input Data Shift B'!K67*'Shift B Calculation'!$D63/3600,0)</f>
        <v>0</v>
      </c>
      <c r="M63" s="11">
        <f>IFERROR('Input Data Shift B'!L67*'Shift B Calculation'!$D63/3600,0)</f>
        <v>0</v>
      </c>
      <c r="N63" s="11">
        <f>IFERROR('Input Data Shift B'!M67*'Shift B Calculation'!$D63/3600,0)</f>
        <v>7.1036931818181825</v>
      </c>
      <c r="O63" s="11">
        <f>IFERROR('Input Data Shift B'!N67*'Shift B Calculation'!$D63/3600,0)</f>
        <v>0</v>
      </c>
      <c r="P63" s="11">
        <f>IFERROR('Input Data Shift B'!O67*'Shift B Calculation'!$D63/3600,0)</f>
        <v>3.5539772727272729</v>
      </c>
      <c r="Q63" s="11">
        <f>IFERROR('Input Data Shift B'!P67*'Shift B Calculation'!$D63/3600,0)</f>
        <v>6.9588068181818192</v>
      </c>
      <c r="R63" s="11">
        <f>IFERROR('Input Data Shift B'!Q67*'Shift B Calculation'!$D63/3600,0)</f>
        <v>0</v>
      </c>
      <c r="S63" s="11">
        <f>IFERROR('Input Data Shift B'!R67*'Shift B Calculation'!$D63/3600,0)</f>
        <v>0</v>
      </c>
      <c r="T63" s="11">
        <f>IFERROR('Input Data Shift B'!S67*'Shift B Calculation'!$D63/3600,0)</f>
        <v>0</v>
      </c>
      <c r="U63" s="11">
        <f>IFERROR('Input Data Shift B'!T67*'Shift B Calculation'!$D63/3600,0)</f>
        <v>0</v>
      </c>
      <c r="V63" s="11">
        <f>IFERROR('Input Data Shift B'!U67*'Shift B Calculation'!$D63/3600,0)</f>
        <v>3.1661931818181821</v>
      </c>
      <c r="W63" s="11">
        <f>IFERROR('Input Data Shift B'!V67*'Shift B Calculation'!$D63/3600,0)</f>
        <v>0</v>
      </c>
      <c r="X63" s="11">
        <f>IFERROR('Input Data Shift B'!W67*'Shift B Calculation'!$D63/3600,0)</f>
        <v>0</v>
      </c>
      <c r="Y63" s="11">
        <f>IFERROR('Input Data Shift B'!X67*'Shift B Calculation'!$D63/3600,0)</f>
        <v>0</v>
      </c>
      <c r="Z63" s="11">
        <f>IFERROR('Input Data Shift B'!Y67*'Shift B Calculation'!$D63/3600,0)</f>
        <v>0</v>
      </c>
      <c r="AA63" s="11">
        <f>IFERROR('Input Data Shift B'!Z67*'Shift B Calculation'!$D63/3600,0)</f>
        <v>0</v>
      </c>
      <c r="AB63" s="11">
        <f>IFERROR('Input Data Shift B'!AA67*'Shift B Calculation'!$D63/3600,0)</f>
        <v>0</v>
      </c>
      <c r="AC63" s="11">
        <f>IFERROR('Input Data Shift B'!AB67*'Shift B Calculation'!$D63/3600,0)</f>
        <v>0</v>
      </c>
      <c r="AD63" s="11">
        <f>IFERROR('Input Data Shift B'!AC67*'Shift B Calculation'!$D63/3600,0)</f>
        <v>0</v>
      </c>
      <c r="AE63" s="11">
        <f>IFERROR('Input Data Shift B'!AD67*'Shift B Calculation'!$D63/3600,0)</f>
        <v>0</v>
      </c>
      <c r="AF63" s="11">
        <f>IFERROR('Input Data Shift B'!AE67*'Shift B Calculation'!$D63/3600,0)</f>
        <v>0</v>
      </c>
      <c r="AG63" s="11">
        <f>IFERROR('Input Data Shift B'!AF67*'Shift B Calculation'!$D63/3600,0)</f>
        <v>0</v>
      </c>
      <c r="AH63" s="11">
        <f>IFERROR('Input Data Shift B'!AG67*'Shift B Calculation'!$D63/3600,0)</f>
        <v>0</v>
      </c>
      <c r="AI63" s="11">
        <f>IFERROR('Input Data Shift B'!AH67*'Shift B Calculation'!$D63/3600,0)</f>
        <v>0</v>
      </c>
      <c r="AJ63" s="11">
        <f t="shared" si="1"/>
        <v>28.12073863636364</v>
      </c>
    </row>
    <row r="64" spans="2:36">
      <c r="B64" s="8">
        <v>62</v>
      </c>
      <c r="C64" s="9" t="str">
        <f>+Kousu!B72</f>
        <v>AE262100-6850</v>
      </c>
      <c r="D64" s="10">
        <f>+Kousu!S72</f>
        <v>15.340909090909092</v>
      </c>
      <c r="E64" s="11">
        <f>IFERROR('Input Data Shift B'!D68*'Shift B Calculation'!$D64/3600,0)</f>
        <v>0</v>
      </c>
      <c r="F64" s="11">
        <f>IFERROR('Input Data Shift B'!E68*'Shift B Calculation'!$D64/3600,0)</f>
        <v>0</v>
      </c>
      <c r="G64" s="11">
        <f>IFERROR('Input Data Shift B'!F68*'Shift B Calculation'!$D64/3600,0)</f>
        <v>0</v>
      </c>
      <c r="H64" s="11">
        <f>IFERROR('Input Data Shift B'!G68*'Shift B Calculation'!$D64/3600,0)</f>
        <v>0</v>
      </c>
      <c r="I64" s="11">
        <f>IFERROR('Input Data Shift B'!H68*'Shift B Calculation'!$D64/3600,0)</f>
        <v>0</v>
      </c>
      <c r="J64" s="11">
        <f>IFERROR('Input Data Shift B'!I68*'Shift B Calculation'!$D64/3600,0)</f>
        <v>0</v>
      </c>
      <c r="K64" s="11">
        <f>IFERROR('Input Data Shift B'!J68*'Shift B Calculation'!$D64/3600,0)</f>
        <v>0</v>
      </c>
      <c r="L64" s="11">
        <f>IFERROR('Input Data Shift B'!K68*'Shift B Calculation'!$D64/3600,0)</f>
        <v>0</v>
      </c>
      <c r="M64" s="11">
        <f>IFERROR('Input Data Shift B'!L68*'Shift B Calculation'!$D64/3600,0)</f>
        <v>0</v>
      </c>
      <c r="N64" s="11">
        <f>IFERROR('Input Data Shift B'!M68*'Shift B Calculation'!$D64/3600,0)</f>
        <v>0</v>
      </c>
      <c r="O64" s="11">
        <f>IFERROR('Input Data Shift B'!N68*'Shift B Calculation'!$D64/3600,0)</f>
        <v>0</v>
      </c>
      <c r="P64" s="11">
        <f>IFERROR('Input Data Shift B'!O68*'Shift B Calculation'!$D64/3600,0)</f>
        <v>0</v>
      </c>
      <c r="Q64" s="11">
        <f>IFERROR('Input Data Shift B'!P68*'Shift B Calculation'!$D64/3600,0)</f>
        <v>0</v>
      </c>
      <c r="R64" s="11">
        <f>IFERROR('Input Data Shift B'!Q68*'Shift B Calculation'!$D64/3600,0)</f>
        <v>0</v>
      </c>
      <c r="S64" s="11">
        <f>IFERROR('Input Data Shift B'!R68*'Shift B Calculation'!$D64/3600,0)</f>
        <v>0</v>
      </c>
      <c r="T64" s="11">
        <f>IFERROR('Input Data Shift B'!S68*'Shift B Calculation'!$D64/3600,0)</f>
        <v>0</v>
      </c>
      <c r="U64" s="11">
        <f>IFERROR('Input Data Shift B'!T68*'Shift B Calculation'!$D64/3600,0)</f>
        <v>0</v>
      </c>
      <c r="V64" s="11">
        <f>IFERROR('Input Data Shift B'!U68*'Shift B Calculation'!$D64/3600,0)</f>
        <v>0</v>
      </c>
      <c r="W64" s="11">
        <f>IFERROR('Input Data Shift B'!V68*'Shift B Calculation'!$D64/3600,0)</f>
        <v>0</v>
      </c>
      <c r="X64" s="11">
        <f>IFERROR('Input Data Shift B'!W68*'Shift B Calculation'!$D64/3600,0)</f>
        <v>0</v>
      </c>
      <c r="Y64" s="11">
        <f>IFERROR('Input Data Shift B'!X68*'Shift B Calculation'!$D64/3600,0)</f>
        <v>0</v>
      </c>
      <c r="Z64" s="11">
        <f>IFERROR('Input Data Shift B'!Y68*'Shift B Calculation'!$D64/3600,0)</f>
        <v>0</v>
      </c>
      <c r="AA64" s="11">
        <f>IFERROR('Input Data Shift B'!Z68*'Shift B Calculation'!$D64/3600,0)</f>
        <v>0</v>
      </c>
      <c r="AB64" s="11">
        <f>IFERROR('Input Data Shift B'!AA68*'Shift B Calculation'!$D64/3600,0)</f>
        <v>0</v>
      </c>
      <c r="AC64" s="11">
        <f>IFERROR('Input Data Shift B'!AB68*'Shift B Calculation'!$D64/3600,0)</f>
        <v>0</v>
      </c>
      <c r="AD64" s="11">
        <f>IFERROR('Input Data Shift B'!AC68*'Shift B Calculation'!$D64/3600,0)</f>
        <v>0</v>
      </c>
      <c r="AE64" s="11">
        <f>IFERROR('Input Data Shift B'!AD68*'Shift B Calculation'!$D64/3600,0)</f>
        <v>0</v>
      </c>
      <c r="AF64" s="11">
        <f>IFERROR('Input Data Shift B'!AE68*'Shift B Calculation'!$D64/3600,0)</f>
        <v>0</v>
      </c>
      <c r="AG64" s="11">
        <f>IFERROR('Input Data Shift B'!AF68*'Shift B Calculation'!$D64/3600,0)</f>
        <v>0</v>
      </c>
      <c r="AH64" s="11">
        <f>IFERROR('Input Data Shift B'!AG68*'Shift B Calculation'!$D64/3600,0)</f>
        <v>0</v>
      </c>
      <c r="AI64" s="11">
        <f>IFERROR('Input Data Shift B'!AH68*'Shift B Calculation'!$D64/3600,0)</f>
        <v>0</v>
      </c>
      <c r="AJ64" s="11">
        <f t="shared" si="1"/>
        <v>0</v>
      </c>
    </row>
    <row r="65" spans="2:36">
      <c r="B65" s="8">
        <v>63</v>
      </c>
      <c r="C65" s="9" t="str">
        <f>+Kousu!B73</f>
        <v>AE262100-68500C</v>
      </c>
      <c r="D65" s="10">
        <f>+Kousu!S73</f>
        <v>15.340909090909092</v>
      </c>
      <c r="E65" s="11">
        <f>IFERROR('Input Data Shift B'!D69*'Shift B Calculation'!$D65/3600,0)</f>
        <v>0</v>
      </c>
      <c r="F65" s="11">
        <f>IFERROR('Input Data Shift B'!E69*'Shift B Calculation'!$D65/3600,0)</f>
        <v>0</v>
      </c>
      <c r="G65" s="11">
        <f>IFERROR('Input Data Shift B'!F69*'Shift B Calculation'!$D65/3600,0)</f>
        <v>0.76704545454545459</v>
      </c>
      <c r="H65" s="11">
        <f>IFERROR('Input Data Shift B'!G69*'Shift B Calculation'!$D65/3600,0)</f>
        <v>0</v>
      </c>
      <c r="I65" s="11">
        <f>IFERROR('Input Data Shift B'!H69*'Shift B Calculation'!$D65/3600,0)</f>
        <v>2.2457386363636362</v>
      </c>
      <c r="J65" s="11">
        <f>IFERROR('Input Data Shift B'!I69*'Shift B Calculation'!$D65/3600,0)</f>
        <v>0</v>
      </c>
      <c r="K65" s="11">
        <f>IFERROR('Input Data Shift B'!J69*'Shift B Calculation'!$D65/3600,0)</f>
        <v>0</v>
      </c>
      <c r="L65" s="11">
        <f>IFERROR('Input Data Shift B'!K69*'Shift B Calculation'!$D65/3600,0)</f>
        <v>0</v>
      </c>
      <c r="M65" s="11">
        <f>IFERROR('Input Data Shift B'!L69*'Shift B Calculation'!$D65/3600,0)</f>
        <v>2.296875</v>
      </c>
      <c r="N65" s="11">
        <f>IFERROR('Input Data Shift B'!M69*'Shift B Calculation'!$D65/3600,0)</f>
        <v>2.0625</v>
      </c>
      <c r="O65" s="11">
        <f>IFERROR('Input Data Shift B'!N69*'Shift B Calculation'!$D65/3600,0)</f>
        <v>5.203125</v>
      </c>
      <c r="P65" s="11">
        <f>IFERROR('Input Data Shift B'!O69*'Shift B Calculation'!$D65/3600,0)</f>
        <v>0</v>
      </c>
      <c r="Q65" s="11">
        <f>IFERROR('Input Data Shift B'!P69*'Shift B Calculation'!$D65/3600,0)</f>
        <v>2.0454545454545454</v>
      </c>
      <c r="R65" s="11">
        <f>IFERROR('Input Data Shift B'!Q69*'Shift B Calculation'!$D65/3600,0)</f>
        <v>0</v>
      </c>
      <c r="S65" s="11">
        <f>IFERROR('Input Data Shift B'!R69*'Shift B Calculation'!$D65/3600,0)</f>
        <v>0</v>
      </c>
      <c r="T65" s="11">
        <f>IFERROR('Input Data Shift B'!S69*'Shift B Calculation'!$D65/3600,0)</f>
        <v>0</v>
      </c>
      <c r="U65" s="11">
        <f>IFERROR('Input Data Shift B'!T69*'Shift B Calculation'!$D65/3600,0)</f>
        <v>0</v>
      </c>
      <c r="V65" s="11">
        <f>IFERROR('Input Data Shift B'!U69*'Shift B Calculation'!$D65/3600,0)</f>
        <v>0</v>
      </c>
      <c r="W65" s="11">
        <f>IFERROR('Input Data Shift B'!V69*'Shift B Calculation'!$D65/3600,0)</f>
        <v>0</v>
      </c>
      <c r="X65" s="11">
        <f>IFERROR('Input Data Shift B'!W69*'Shift B Calculation'!$D65/3600,0)</f>
        <v>0</v>
      </c>
      <c r="Y65" s="11">
        <f>IFERROR('Input Data Shift B'!X69*'Shift B Calculation'!$D65/3600,0)</f>
        <v>0</v>
      </c>
      <c r="Z65" s="11">
        <f>IFERROR('Input Data Shift B'!Y69*'Shift B Calculation'!$D65/3600,0)</f>
        <v>0</v>
      </c>
      <c r="AA65" s="11">
        <f>IFERROR('Input Data Shift B'!Z69*'Shift B Calculation'!$D65/3600,0)</f>
        <v>0</v>
      </c>
      <c r="AB65" s="11">
        <f>IFERROR('Input Data Shift B'!AA69*'Shift B Calculation'!$D65/3600,0)</f>
        <v>0</v>
      </c>
      <c r="AC65" s="11">
        <f>IFERROR('Input Data Shift B'!AB69*'Shift B Calculation'!$D65/3600,0)</f>
        <v>0</v>
      </c>
      <c r="AD65" s="11">
        <f>IFERROR('Input Data Shift B'!AC69*'Shift B Calculation'!$D65/3600,0)</f>
        <v>0</v>
      </c>
      <c r="AE65" s="11">
        <f>IFERROR('Input Data Shift B'!AD69*'Shift B Calculation'!$D65/3600,0)</f>
        <v>0</v>
      </c>
      <c r="AF65" s="11">
        <f>IFERROR('Input Data Shift B'!AE69*'Shift B Calculation'!$D65/3600,0)</f>
        <v>0</v>
      </c>
      <c r="AG65" s="11">
        <f>IFERROR('Input Data Shift B'!AF69*'Shift B Calculation'!$D65/3600,0)</f>
        <v>0</v>
      </c>
      <c r="AH65" s="11">
        <f>IFERROR('Input Data Shift B'!AG69*'Shift B Calculation'!$D65/3600,0)</f>
        <v>0</v>
      </c>
      <c r="AI65" s="11">
        <f>IFERROR('Input Data Shift B'!AH69*'Shift B Calculation'!$D65/3600,0)</f>
        <v>0</v>
      </c>
      <c r="AJ65" s="11">
        <f t="shared" si="1"/>
        <v>14.620738636363635</v>
      </c>
    </row>
    <row r="66" spans="2:36">
      <c r="B66" s="8">
        <v>64</v>
      </c>
      <c r="C66" s="9" t="str">
        <f>+Kousu!B74</f>
        <v>AE262100-6860</v>
      </c>
      <c r="D66" s="10">
        <f>+Kousu!S74</f>
        <v>15.340909090909092</v>
      </c>
      <c r="E66" s="11">
        <f>IFERROR('Input Data Shift B'!D70*'Shift B Calculation'!$D66/3600,0)</f>
        <v>0</v>
      </c>
      <c r="F66" s="11">
        <f>IFERROR('Input Data Shift B'!E70*'Shift B Calculation'!$D66/3600,0)</f>
        <v>0</v>
      </c>
      <c r="G66" s="11">
        <f>IFERROR('Input Data Shift B'!F70*'Shift B Calculation'!$D66/3600,0)</f>
        <v>0</v>
      </c>
      <c r="H66" s="11">
        <f>IFERROR('Input Data Shift B'!G70*'Shift B Calculation'!$D66/3600,0)</f>
        <v>0</v>
      </c>
      <c r="I66" s="11">
        <f>IFERROR('Input Data Shift B'!H70*'Shift B Calculation'!$D66/3600,0)</f>
        <v>0</v>
      </c>
      <c r="J66" s="11">
        <f>IFERROR('Input Data Shift B'!I70*'Shift B Calculation'!$D66/3600,0)</f>
        <v>0</v>
      </c>
      <c r="K66" s="11">
        <f>IFERROR('Input Data Shift B'!J70*'Shift B Calculation'!$D66/3600,0)</f>
        <v>0</v>
      </c>
      <c r="L66" s="11">
        <f>IFERROR('Input Data Shift B'!K70*'Shift B Calculation'!$D66/3600,0)</f>
        <v>0</v>
      </c>
      <c r="M66" s="11">
        <f>IFERROR('Input Data Shift B'!L70*'Shift B Calculation'!$D66/3600,0)</f>
        <v>0</v>
      </c>
      <c r="N66" s="11">
        <f>IFERROR('Input Data Shift B'!M70*'Shift B Calculation'!$D66/3600,0)</f>
        <v>0</v>
      </c>
      <c r="O66" s="11">
        <f>IFERROR('Input Data Shift B'!N70*'Shift B Calculation'!$D66/3600,0)</f>
        <v>0</v>
      </c>
      <c r="P66" s="11">
        <f>IFERROR('Input Data Shift B'!O70*'Shift B Calculation'!$D66/3600,0)</f>
        <v>0</v>
      </c>
      <c r="Q66" s="11">
        <f>IFERROR('Input Data Shift B'!P70*'Shift B Calculation'!$D66/3600,0)</f>
        <v>0</v>
      </c>
      <c r="R66" s="11">
        <f>IFERROR('Input Data Shift B'!Q70*'Shift B Calculation'!$D66/3600,0)</f>
        <v>0</v>
      </c>
      <c r="S66" s="11">
        <f>IFERROR('Input Data Shift B'!R70*'Shift B Calculation'!$D66/3600,0)</f>
        <v>0</v>
      </c>
      <c r="T66" s="11">
        <f>IFERROR('Input Data Shift B'!S70*'Shift B Calculation'!$D66/3600,0)</f>
        <v>0</v>
      </c>
      <c r="U66" s="11">
        <f>IFERROR('Input Data Shift B'!T70*'Shift B Calculation'!$D66/3600,0)</f>
        <v>0</v>
      </c>
      <c r="V66" s="11">
        <f>IFERROR('Input Data Shift B'!U70*'Shift B Calculation'!$D66/3600,0)</f>
        <v>0</v>
      </c>
      <c r="W66" s="11">
        <f>IFERROR('Input Data Shift B'!V70*'Shift B Calculation'!$D66/3600,0)</f>
        <v>0</v>
      </c>
      <c r="X66" s="11">
        <f>IFERROR('Input Data Shift B'!W70*'Shift B Calculation'!$D66/3600,0)</f>
        <v>0</v>
      </c>
      <c r="Y66" s="11">
        <f>IFERROR('Input Data Shift B'!X70*'Shift B Calculation'!$D66/3600,0)</f>
        <v>0</v>
      </c>
      <c r="Z66" s="11">
        <f>IFERROR('Input Data Shift B'!Y70*'Shift B Calculation'!$D66/3600,0)</f>
        <v>0</v>
      </c>
      <c r="AA66" s="11">
        <f>IFERROR('Input Data Shift B'!Z70*'Shift B Calculation'!$D66/3600,0)</f>
        <v>0</v>
      </c>
      <c r="AB66" s="11">
        <f>IFERROR('Input Data Shift B'!AA70*'Shift B Calculation'!$D66/3600,0)</f>
        <v>0</v>
      </c>
      <c r="AC66" s="11">
        <f>IFERROR('Input Data Shift B'!AB70*'Shift B Calculation'!$D66/3600,0)</f>
        <v>0</v>
      </c>
      <c r="AD66" s="11">
        <f>IFERROR('Input Data Shift B'!AC70*'Shift B Calculation'!$D66/3600,0)</f>
        <v>0</v>
      </c>
      <c r="AE66" s="11">
        <f>IFERROR('Input Data Shift B'!AD70*'Shift B Calculation'!$D66/3600,0)</f>
        <v>0</v>
      </c>
      <c r="AF66" s="11">
        <f>IFERROR('Input Data Shift B'!AE70*'Shift B Calculation'!$D66/3600,0)</f>
        <v>0</v>
      </c>
      <c r="AG66" s="11">
        <f>IFERROR('Input Data Shift B'!AF70*'Shift B Calculation'!$D66/3600,0)</f>
        <v>0</v>
      </c>
      <c r="AH66" s="11">
        <f>IFERROR('Input Data Shift B'!AG70*'Shift B Calculation'!$D66/3600,0)</f>
        <v>0</v>
      </c>
      <c r="AI66" s="11">
        <f>IFERROR('Input Data Shift B'!AH70*'Shift B Calculation'!$D66/3600,0)</f>
        <v>0</v>
      </c>
      <c r="AJ66" s="11">
        <f t="shared" si="1"/>
        <v>0</v>
      </c>
    </row>
    <row r="67" spans="2:36">
      <c r="B67" s="8">
        <v>65</v>
      </c>
      <c r="C67" s="9" t="str">
        <f>+Kousu!B75</f>
        <v>AE262100-68600C</v>
      </c>
      <c r="D67" s="10">
        <f>+Kousu!S75</f>
        <v>15.340909090909092</v>
      </c>
      <c r="E67" s="11">
        <f>IFERROR('Input Data Shift B'!D71*'Shift B Calculation'!$D67/3600,0)</f>
        <v>0</v>
      </c>
      <c r="F67" s="11">
        <f>IFERROR('Input Data Shift B'!E71*'Shift B Calculation'!$D67/3600,0)</f>
        <v>0</v>
      </c>
      <c r="G67" s="11">
        <f>IFERROR('Input Data Shift B'!F71*'Shift B Calculation'!$D67/3600,0)</f>
        <v>0</v>
      </c>
      <c r="H67" s="11">
        <f>IFERROR('Input Data Shift B'!G71*'Shift B Calculation'!$D67/3600,0)</f>
        <v>2.0454545454545454</v>
      </c>
      <c r="I67" s="11">
        <f>IFERROR('Input Data Shift B'!H71*'Shift B Calculation'!$D67/3600,0)</f>
        <v>0</v>
      </c>
      <c r="J67" s="11">
        <f>IFERROR('Input Data Shift B'!I71*'Shift B Calculation'!$D67/3600,0)</f>
        <v>0</v>
      </c>
      <c r="K67" s="11">
        <f>IFERROR('Input Data Shift B'!J71*'Shift B Calculation'!$D67/3600,0)</f>
        <v>2.0539772727272729</v>
      </c>
      <c r="L67" s="11">
        <f>IFERROR('Input Data Shift B'!K71*'Shift B Calculation'!$D67/3600,0)</f>
        <v>0</v>
      </c>
      <c r="M67" s="11">
        <f>IFERROR('Input Data Shift B'!L71*'Shift B Calculation'!$D67/3600,0)</f>
        <v>5.625</v>
      </c>
      <c r="N67" s="11">
        <f>IFERROR('Input Data Shift B'!M71*'Shift B Calculation'!$D67/3600,0)</f>
        <v>6.6477272727272734</v>
      </c>
      <c r="O67" s="11">
        <f>IFERROR('Input Data Shift B'!N71*'Shift B Calculation'!$D67/3600,0)</f>
        <v>0</v>
      </c>
      <c r="P67" s="11">
        <f>IFERROR('Input Data Shift B'!O71*'Shift B Calculation'!$D67/3600,0)</f>
        <v>6.1235795454545459</v>
      </c>
      <c r="Q67" s="11">
        <f>IFERROR('Input Data Shift B'!P71*'Shift B Calculation'!$D67/3600,0)</f>
        <v>5.109375</v>
      </c>
      <c r="R67" s="11">
        <f>IFERROR('Input Data Shift B'!Q71*'Shift B Calculation'!$D67/3600,0)</f>
        <v>0</v>
      </c>
      <c r="S67" s="11">
        <f>IFERROR('Input Data Shift B'!R71*'Shift B Calculation'!$D67/3600,0)</f>
        <v>0</v>
      </c>
      <c r="T67" s="11">
        <f>IFERROR('Input Data Shift B'!S71*'Shift B Calculation'!$D67/3600,0)</f>
        <v>0</v>
      </c>
      <c r="U67" s="11">
        <f>IFERROR('Input Data Shift B'!T71*'Shift B Calculation'!$D67/3600,0)</f>
        <v>0</v>
      </c>
      <c r="V67" s="11">
        <f>IFERROR('Input Data Shift B'!U71*'Shift B Calculation'!$D67/3600,0)</f>
        <v>0</v>
      </c>
      <c r="W67" s="11">
        <f>IFERROR('Input Data Shift B'!V71*'Shift B Calculation'!$D67/3600,0)</f>
        <v>0</v>
      </c>
      <c r="X67" s="11">
        <f>IFERROR('Input Data Shift B'!W71*'Shift B Calculation'!$D67/3600,0)</f>
        <v>0</v>
      </c>
      <c r="Y67" s="11">
        <f>IFERROR('Input Data Shift B'!X71*'Shift B Calculation'!$D67/3600,0)</f>
        <v>0</v>
      </c>
      <c r="Z67" s="11">
        <f>IFERROR('Input Data Shift B'!Y71*'Shift B Calculation'!$D67/3600,0)</f>
        <v>0</v>
      </c>
      <c r="AA67" s="11">
        <f>IFERROR('Input Data Shift B'!Z71*'Shift B Calculation'!$D67/3600,0)</f>
        <v>0</v>
      </c>
      <c r="AB67" s="11">
        <f>IFERROR('Input Data Shift B'!AA71*'Shift B Calculation'!$D67/3600,0)</f>
        <v>0</v>
      </c>
      <c r="AC67" s="11">
        <f>IFERROR('Input Data Shift B'!AB71*'Shift B Calculation'!$D67/3600,0)</f>
        <v>0</v>
      </c>
      <c r="AD67" s="11">
        <f>IFERROR('Input Data Shift B'!AC71*'Shift B Calculation'!$D67/3600,0)</f>
        <v>0</v>
      </c>
      <c r="AE67" s="11">
        <f>IFERROR('Input Data Shift B'!AD71*'Shift B Calculation'!$D67/3600,0)</f>
        <v>0</v>
      </c>
      <c r="AF67" s="11">
        <f>IFERROR('Input Data Shift B'!AE71*'Shift B Calculation'!$D67/3600,0)</f>
        <v>0</v>
      </c>
      <c r="AG67" s="11">
        <f>IFERROR('Input Data Shift B'!AF71*'Shift B Calculation'!$D67/3600,0)</f>
        <v>0</v>
      </c>
      <c r="AH67" s="11">
        <f>IFERROR('Input Data Shift B'!AG71*'Shift B Calculation'!$D67/3600,0)</f>
        <v>0</v>
      </c>
      <c r="AI67" s="11">
        <f>IFERROR('Input Data Shift B'!AH71*'Shift B Calculation'!$D67/3600,0)</f>
        <v>0</v>
      </c>
      <c r="AJ67" s="11">
        <f t="shared" si="1"/>
        <v>27.60511363636364</v>
      </c>
    </row>
    <row r="68" spans="2:36">
      <c r="B68" s="8">
        <v>66</v>
      </c>
      <c r="C68" s="9" t="str">
        <f>+Kousu!B76</f>
        <v>AE262100-6961</v>
      </c>
      <c r="D68" s="10">
        <f>+Kousu!S76</f>
        <v>15.340909090909092</v>
      </c>
      <c r="E68" s="11">
        <f>IFERROR('Input Data Shift B'!D72*'Shift B Calculation'!$D68/3600,0)</f>
        <v>0</v>
      </c>
      <c r="F68" s="11">
        <f>IFERROR('Input Data Shift B'!E72*'Shift B Calculation'!$D68/3600,0)</f>
        <v>0</v>
      </c>
      <c r="G68" s="11">
        <f>IFERROR('Input Data Shift B'!F72*'Shift B Calculation'!$D68/3600,0)</f>
        <v>0</v>
      </c>
      <c r="H68" s="11">
        <f>IFERROR('Input Data Shift B'!G72*'Shift B Calculation'!$D68/3600,0)</f>
        <v>0</v>
      </c>
      <c r="I68" s="11">
        <f>IFERROR('Input Data Shift B'!H72*'Shift B Calculation'!$D68/3600,0)</f>
        <v>0</v>
      </c>
      <c r="J68" s="11">
        <f>IFERROR('Input Data Shift B'!I72*'Shift B Calculation'!$D68/3600,0)</f>
        <v>0</v>
      </c>
      <c r="K68" s="11">
        <f>IFERROR('Input Data Shift B'!J72*'Shift B Calculation'!$D68/3600,0)</f>
        <v>0</v>
      </c>
      <c r="L68" s="11">
        <f>IFERROR('Input Data Shift B'!K72*'Shift B Calculation'!$D68/3600,0)</f>
        <v>0</v>
      </c>
      <c r="M68" s="11">
        <f>IFERROR('Input Data Shift B'!L72*'Shift B Calculation'!$D68/3600,0)</f>
        <v>0</v>
      </c>
      <c r="N68" s="11">
        <f>IFERROR('Input Data Shift B'!M72*'Shift B Calculation'!$D68/3600,0)</f>
        <v>0</v>
      </c>
      <c r="O68" s="11">
        <f>IFERROR('Input Data Shift B'!N72*'Shift B Calculation'!$D68/3600,0)</f>
        <v>0</v>
      </c>
      <c r="P68" s="11">
        <f>IFERROR('Input Data Shift B'!O72*'Shift B Calculation'!$D68/3600,0)</f>
        <v>0</v>
      </c>
      <c r="Q68" s="11">
        <f>IFERROR('Input Data Shift B'!P72*'Shift B Calculation'!$D68/3600,0)</f>
        <v>0</v>
      </c>
      <c r="R68" s="11">
        <f>IFERROR('Input Data Shift B'!Q72*'Shift B Calculation'!$D68/3600,0)</f>
        <v>0</v>
      </c>
      <c r="S68" s="11">
        <f>IFERROR('Input Data Shift B'!R72*'Shift B Calculation'!$D68/3600,0)</f>
        <v>0</v>
      </c>
      <c r="T68" s="11">
        <f>IFERROR('Input Data Shift B'!S72*'Shift B Calculation'!$D68/3600,0)</f>
        <v>0</v>
      </c>
      <c r="U68" s="11">
        <f>IFERROR('Input Data Shift B'!T72*'Shift B Calculation'!$D68/3600,0)</f>
        <v>0</v>
      </c>
      <c r="V68" s="11">
        <f>IFERROR('Input Data Shift B'!U72*'Shift B Calculation'!$D68/3600,0)</f>
        <v>0</v>
      </c>
      <c r="W68" s="11">
        <f>IFERROR('Input Data Shift B'!V72*'Shift B Calculation'!$D68/3600,0)</f>
        <v>0</v>
      </c>
      <c r="X68" s="11">
        <f>IFERROR('Input Data Shift B'!W72*'Shift B Calculation'!$D68/3600,0)</f>
        <v>0</v>
      </c>
      <c r="Y68" s="11">
        <f>IFERROR('Input Data Shift B'!X72*'Shift B Calculation'!$D68/3600,0)</f>
        <v>0</v>
      </c>
      <c r="Z68" s="11">
        <f>IFERROR('Input Data Shift B'!Y72*'Shift B Calculation'!$D68/3600,0)</f>
        <v>0</v>
      </c>
      <c r="AA68" s="11">
        <f>IFERROR('Input Data Shift B'!Z72*'Shift B Calculation'!$D68/3600,0)</f>
        <v>0</v>
      </c>
      <c r="AB68" s="11">
        <f>IFERROR('Input Data Shift B'!AA72*'Shift B Calculation'!$D68/3600,0)</f>
        <v>0</v>
      </c>
      <c r="AC68" s="11">
        <f>IFERROR('Input Data Shift B'!AB72*'Shift B Calculation'!$D68/3600,0)</f>
        <v>0</v>
      </c>
      <c r="AD68" s="11">
        <f>IFERROR('Input Data Shift B'!AC72*'Shift B Calculation'!$D68/3600,0)</f>
        <v>0</v>
      </c>
      <c r="AE68" s="11">
        <f>IFERROR('Input Data Shift B'!AD72*'Shift B Calculation'!$D68/3600,0)</f>
        <v>0</v>
      </c>
      <c r="AF68" s="11">
        <f>IFERROR('Input Data Shift B'!AE72*'Shift B Calculation'!$D68/3600,0)</f>
        <v>0</v>
      </c>
      <c r="AG68" s="11">
        <f>IFERROR('Input Data Shift B'!AF72*'Shift B Calculation'!$D68/3600,0)</f>
        <v>0</v>
      </c>
      <c r="AH68" s="11">
        <f>IFERROR('Input Data Shift B'!AG72*'Shift B Calculation'!$D68/3600,0)</f>
        <v>0</v>
      </c>
      <c r="AI68" s="11">
        <f>IFERROR('Input Data Shift B'!AH72*'Shift B Calculation'!$D68/3600,0)</f>
        <v>0</v>
      </c>
      <c r="AJ68" s="11">
        <f t="shared" si="1"/>
        <v>0</v>
      </c>
    </row>
    <row r="69" spans="2:36">
      <c r="B69" s="8">
        <v>67</v>
      </c>
      <c r="C69" s="9" t="str">
        <f>+Kousu!B77</f>
        <v>AE262100-69616T</v>
      </c>
      <c r="D69" s="10">
        <f>+Kousu!S77</f>
        <v>15.340909090909092</v>
      </c>
      <c r="E69" s="11">
        <f>IFERROR('Input Data Shift B'!D73*'Shift B Calculation'!$D69/3600,0)</f>
        <v>0</v>
      </c>
      <c r="F69" s="11">
        <f>IFERROR('Input Data Shift B'!E73*'Shift B Calculation'!$D69/3600,0)</f>
        <v>0</v>
      </c>
      <c r="G69" s="11">
        <f>IFERROR('Input Data Shift B'!F73*'Shift B Calculation'!$D69/3600,0)</f>
        <v>0</v>
      </c>
      <c r="H69" s="11">
        <f>IFERROR('Input Data Shift B'!G73*'Shift B Calculation'!$D69/3600,0)</f>
        <v>0</v>
      </c>
      <c r="I69" s="11">
        <f>IFERROR('Input Data Shift B'!H73*'Shift B Calculation'!$D69/3600,0)</f>
        <v>0</v>
      </c>
      <c r="J69" s="11">
        <f>IFERROR('Input Data Shift B'!I73*'Shift B Calculation'!$D69/3600,0)</f>
        <v>0</v>
      </c>
      <c r="K69" s="11">
        <f>IFERROR('Input Data Shift B'!J73*'Shift B Calculation'!$D69/3600,0)</f>
        <v>0</v>
      </c>
      <c r="L69" s="11">
        <f>IFERROR('Input Data Shift B'!K73*'Shift B Calculation'!$D69/3600,0)</f>
        <v>0</v>
      </c>
      <c r="M69" s="11">
        <f>IFERROR('Input Data Shift B'!L73*'Shift B Calculation'!$D69/3600,0)</f>
        <v>0</v>
      </c>
      <c r="N69" s="11">
        <f>IFERROR('Input Data Shift B'!M73*'Shift B Calculation'!$D69/3600,0)</f>
        <v>0</v>
      </c>
      <c r="O69" s="11">
        <f>IFERROR('Input Data Shift B'!N73*'Shift B Calculation'!$D69/3600,0)</f>
        <v>0</v>
      </c>
      <c r="P69" s="11">
        <f>IFERROR('Input Data Shift B'!O73*'Shift B Calculation'!$D69/3600,0)</f>
        <v>0</v>
      </c>
      <c r="Q69" s="11">
        <f>IFERROR('Input Data Shift B'!P73*'Shift B Calculation'!$D69/3600,0)</f>
        <v>0</v>
      </c>
      <c r="R69" s="11">
        <f>IFERROR('Input Data Shift B'!Q73*'Shift B Calculation'!$D69/3600,0)</f>
        <v>0</v>
      </c>
      <c r="S69" s="11">
        <f>IFERROR('Input Data Shift B'!R73*'Shift B Calculation'!$D69/3600,0)</f>
        <v>0</v>
      </c>
      <c r="T69" s="11">
        <f>IFERROR('Input Data Shift B'!S73*'Shift B Calculation'!$D69/3600,0)</f>
        <v>0</v>
      </c>
      <c r="U69" s="11">
        <f>IFERROR('Input Data Shift B'!T73*'Shift B Calculation'!$D69/3600,0)</f>
        <v>0</v>
      </c>
      <c r="V69" s="11">
        <f>IFERROR('Input Data Shift B'!U73*'Shift B Calculation'!$D69/3600,0)</f>
        <v>0</v>
      </c>
      <c r="W69" s="11">
        <f>IFERROR('Input Data Shift B'!V73*'Shift B Calculation'!$D69/3600,0)</f>
        <v>0</v>
      </c>
      <c r="X69" s="11">
        <f>IFERROR('Input Data Shift B'!W73*'Shift B Calculation'!$D69/3600,0)</f>
        <v>0</v>
      </c>
      <c r="Y69" s="11">
        <f>IFERROR('Input Data Shift B'!X73*'Shift B Calculation'!$D69/3600,0)</f>
        <v>0</v>
      </c>
      <c r="Z69" s="11">
        <f>IFERROR('Input Data Shift B'!Y73*'Shift B Calculation'!$D69/3600,0)</f>
        <v>0</v>
      </c>
      <c r="AA69" s="11">
        <f>IFERROR('Input Data Shift B'!Z73*'Shift B Calculation'!$D69/3600,0)</f>
        <v>0</v>
      </c>
      <c r="AB69" s="11">
        <f>IFERROR('Input Data Shift B'!AA73*'Shift B Calculation'!$D69/3600,0)</f>
        <v>0</v>
      </c>
      <c r="AC69" s="11">
        <f>IFERROR('Input Data Shift B'!AB73*'Shift B Calculation'!$D69/3600,0)</f>
        <v>0</v>
      </c>
      <c r="AD69" s="11">
        <f>IFERROR('Input Data Shift B'!AC73*'Shift B Calculation'!$D69/3600,0)</f>
        <v>0</v>
      </c>
      <c r="AE69" s="11">
        <f>IFERROR('Input Data Shift B'!AD73*'Shift B Calculation'!$D69/3600,0)</f>
        <v>0</v>
      </c>
      <c r="AF69" s="11">
        <f>IFERROR('Input Data Shift B'!AE73*'Shift B Calculation'!$D69/3600,0)</f>
        <v>0</v>
      </c>
      <c r="AG69" s="11">
        <f>IFERROR('Input Data Shift B'!AF73*'Shift B Calculation'!$D69/3600,0)</f>
        <v>0</v>
      </c>
      <c r="AH69" s="11">
        <f>IFERROR('Input Data Shift B'!AG73*'Shift B Calculation'!$D69/3600,0)</f>
        <v>0</v>
      </c>
      <c r="AI69" s="11">
        <f>IFERROR('Input Data Shift B'!AH73*'Shift B Calculation'!$D69/3600,0)</f>
        <v>0</v>
      </c>
      <c r="AJ69" s="11">
        <f t="shared" si="1"/>
        <v>0</v>
      </c>
    </row>
    <row r="70" spans="2:36">
      <c r="B70" s="8">
        <v>68</v>
      </c>
      <c r="C70" s="9" t="str">
        <f>+Kousu!B78</f>
        <v>AE262100-6971</v>
      </c>
      <c r="D70" s="10">
        <f>+Kousu!S78</f>
        <v>15.340909090909092</v>
      </c>
      <c r="E70" s="11">
        <f>IFERROR('Input Data Shift B'!D74*'Shift B Calculation'!$D70/3600,0)</f>
        <v>0</v>
      </c>
      <c r="F70" s="11">
        <f>IFERROR('Input Data Shift B'!E74*'Shift B Calculation'!$D70/3600,0)</f>
        <v>0</v>
      </c>
      <c r="G70" s="11">
        <f>IFERROR('Input Data Shift B'!F74*'Shift B Calculation'!$D70/3600,0)</f>
        <v>0</v>
      </c>
      <c r="H70" s="11">
        <f>IFERROR('Input Data Shift B'!G74*'Shift B Calculation'!$D70/3600,0)</f>
        <v>0</v>
      </c>
      <c r="I70" s="11">
        <f>IFERROR('Input Data Shift B'!H74*'Shift B Calculation'!$D70/3600,0)</f>
        <v>0</v>
      </c>
      <c r="J70" s="11">
        <f>IFERROR('Input Data Shift B'!I74*'Shift B Calculation'!$D70/3600,0)</f>
        <v>0</v>
      </c>
      <c r="K70" s="11">
        <f>IFERROR('Input Data Shift B'!J74*'Shift B Calculation'!$D70/3600,0)</f>
        <v>0</v>
      </c>
      <c r="L70" s="11">
        <f>IFERROR('Input Data Shift B'!K74*'Shift B Calculation'!$D70/3600,0)</f>
        <v>0</v>
      </c>
      <c r="M70" s="11">
        <f>IFERROR('Input Data Shift B'!L74*'Shift B Calculation'!$D70/3600,0)</f>
        <v>0</v>
      </c>
      <c r="N70" s="11">
        <f>IFERROR('Input Data Shift B'!M74*'Shift B Calculation'!$D70/3600,0)</f>
        <v>0</v>
      </c>
      <c r="O70" s="11">
        <f>IFERROR('Input Data Shift B'!N74*'Shift B Calculation'!$D70/3600,0)</f>
        <v>0</v>
      </c>
      <c r="P70" s="11">
        <f>IFERROR('Input Data Shift B'!O74*'Shift B Calculation'!$D70/3600,0)</f>
        <v>0</v>
      </c>
      <c r="Q70" s="11">
        <f>IFERROR('Input Data Shift B'!P74*'Shift B Calculation'!$D70/3600,0)</f>
        <v>0</v>
      </c>
      <c r="R70" s="11">
        <f>IFERROR('Input Data Shift B'!Q74*'Shift B Calculation'!$D70/3600,0)</f>
        <v>0</v>
      </c>
      <c r="S70" s="11">
        <f>IFERROR('Input Data Shift B'!R74*'Shift B Calculation'!$D70/3600,0)</f>
        <v>0</v>
      </c>
      <c r="T70" s="11">
        <f>IFERROR('Input Data Shift B'!S74*'Shift B Calculation'!$D70/3600,0)</f>
        <v>0</v>
      </c>
      <c r="U70" s="11">
        <f>IFERROR('Input Data Shift B'!T74*'Shift B Calculation'!$D70/3600,0)</f>
        <v>0</v>
      </c>
      <c r="V70" s="11">
        <f>IFERROR('Input Data Shift B'!U74*'Shift B Calculation'!$D70/3600,0)</f>
        <v>0</v>
      </c>
      <c r="W70" s="11">
        <f>IFERROR('Input Data Shift B'!V74*'Shift B Calculation'!$D70/3600,0)</f>
        <v>0</v>
      </c>
      <c r="X70" s="11">
        <f>IFERROR('Input Data Shift B'!W74*'Shift B Calculation'!$D70/3600,0)</f>
        <v>0</v>
      </c>
      <c r="Y70" s="11">
        <f>IFERROR('Input Data Shift B'!X74*'Shift B Calculation'!$D70/3600,0)</f>
        <v>0</v>
      </c>
      <c r="Z70" s="11">
        <f>IFERROR('Input Data Shift B'!Y74*'Shift B Calculation'!$D70/3600,0)</f>
        <v>0</v>
      </c>
      <c r="AA70" s="11">
        <f>IFERROR('Input Data Shift B'!Z74*'Shift B Calculation'!$D70/3600,0)</f>
        <v>0</v>
      </c>
      <c r="AB70" s="11">
        <f>IFERROR('Input Data Shift B'!AA74*'Shift B Calculation'!$D70/3600,0)</f>
        <v>0</v>
      </c>
      <c r="AC70" s="11">
        <f>IFERROR('Input Data Shift B'!AB74*'Shift B Calculation'!$D70/3600,0)</f>
        <v>0</v>
      </c>
      <c r="AD70" s="11">
        <f>IFERROR('Input Data Shift B'!AC74*'Shift B Calculation'!$D70/3600,0)</f>
        <v>0</v>
      </c>
      <c r="AE70" s="11">
        <f>IFERROR('Input Data Shift B'!AD74*'Shift B Calculation'!$D70/3600,0)</f>
        <v>0</v>
      </c>
      <c r="AF70" s="11">
        <f>IFERROR('Input Data Shift B'!AE74*'Shift B Calculation'!$D70/3600,0)</f>
        <v>0</v>
      </c>
      <c r="AG70" s="11">
        <f>IFERROR('Input Data Shift B'!AF74*'Shift B Calculation'!$D70/3600,0)</f>
        <v>0</v>
      </c>
      <c r="AH70" s="11">
        <f>IFERROR('Input Data Shift B'!AG74*'Shift B Calculation'!$D70/3600,0)</f>
        <v>0</v>
      </c>
      <c r="AI70" s="11">
        <f>IFERROR('Input Data Shift B'!AH74*'Shift B Calculation'!$D70/3600,0)</f>
        <v>0</v>
      </c>
      <c r="AJ70" s="11">
        <f t="shared" si="1"/>
        <v>0</v>
      </c>
    </row>
    <row r="71" spans="2:36">
      <c r="B71" s="8">
        <v>69</v>
      </c>
      <c r="C71" s="9" t="str">
        <f>+Kousu!B79</f>
        <v>AE262100-69716T</v>
      </c>
      <c r="D71" s="10">
        <f>+Kousu!S79</f>
        <v>15.340909090909092</v>
      </c>
      <c r="E71" s="11">
        <f>IFERROR('Input Data Shift B'!D75*'Shift B Calculation'!$D71/3600,0)</f>
        <v>0</v>
      </c>
      <c r="F71" s="11">
        <f>IFERROR('Input Data Shift B'!E75*'Shift B Calculation'!$D71/3600,0)</f>
        <v>0</v>
      </c>
      <c r="G71" s="11">
        <f>IFERROR('Input Data Shift B'!F75*'Shift B Calculation'!$D71/3600,0)</f>
        <v>0</v>
      </c>
      <c r="H71" s="11">
        <f>IFERROR('Input Data Shift B'!G75*'Shift B Calculation'!$D71/3600,0)</f>
        <v>0</v>
      </c>
      <c r="I71" s="11">
        <f>IFERROR('Input Data Shift B'!H75*'Shift B Calculation'!$D71/3600,0)</f>
        <v>0</v>
      </c>
      <c r="J71" s="11">
        <f>IFERROR('Input Data Shift B'!I75*'Shift B Calculation'!$D71/3600,0)</f>
        <v>0</v>
      </c>
      <c r="K71" s="11">
        <f>IFERROR('Input Data Shift B'!J75*'Shift B Calculation'!$D71/3600,0)</f>
        <v>0</v>
      </c>
      <c r="L71" s="11">
        <f>IFERROR('Input Data Shift B'!K75*'Shift B Calculation'!$D71/3600,0)</f>
        <v>0</v>
      </c>
      <c r="M71" s="11">
        <f>IFERROR('Input Data Shift B'!L75*'Shift B Calculation'!$D71/3600,0)</f>
        <v>0</v>
      </c>
      <c r="N71" s="11">
        <f>IFERROR('Input Data Shift B'!M75*'Shift B Calculation'!$D71/3600,0)</f>
        <v>0</v>
      </c>
      <c r="O71" s="11">
        <f>IFERROR('Input Data Shift B'!N75*'Shift B Calculation'!$D71/3600,0)</f>
        <v>0</v>
      </c>
      <c r="P71" s="11">
        <f>IFERROR('Input Data Shift B'!O75*'Shift B Calculation'!$D71/3600,0)</f>
        <v>0</v>
      </c>
      <c r="Q71" s="11">
        <f>IFERROR('Input Data Shift B'!P75*'Shift B Calculation'!$D71/3600,0)</f>
        <v>0</v>
      </c>
      <c r="R71" s="11">
        <f>IFERROR('Input Data Shift B'!Q75*'Shift B Calculation'!$D71/3600,0)</f>
        <v>0</v>
      </c>
      <c r="S71" s="11">
        <f>IFERROR('Input Data Shift B'!R75*'Shift B Calculation'!$D71/3600,0)</f>
        <v>0</v>
      </c>
      <c r="T71" s="11">
        <f>IFERROR('Input Data Shift B'!S75*'Shift B Calculation'!$D71/3600,0)</f>
        <v>0</v>
      </c>
      <c r="U71" s="11">
        <f>IFERROR('Input Data Shift B'!T75*'Shift B Calculation'!$D71/3600,0)</f>
        <v>0</v>
      </c>
      <c r="V71" s="11">
        <f>IFERROR('Input Data Shift B'!U75*'Shift B Calculation'!$D71/3600,0)</f>
        <v>0</v>
      </c>
      <c r="W71" s="11">
        <f>IFERROR('Input Data Shift B'!V75*'Shift B Calculation'!$D71/3600,0)</f>
        <v>0</v>
      </c>
      <c r="X71" s="11">
        <f>IFERROR('Input Data Shift B'!W75*'Shift B Calculation'!$D71/3600,0)</f>
        <v>0</v>
      </c>
      <c r="Y71" s="11">
        <f>IFERROR('Input Data Shift B'!X75*'Shift B Calculation'!$D71/3600,0)</f>
        <v>0</v>
      </c>
      <c r="Z71" s="11">
        <f>IFERROR('Input Data Shift B'!Y75*'Shift B Calculation'!$D71/3600,0)</f>
        <v>0</v>
      </c>
      <c r="AA71" s="11">
        <f>IFERROR('Input Data Shift B'!Z75*'Shift B Calculation'!$D71/3600,0)</f>
        <v>0</v>
      </c>
      <c r="AB71" s="11">
        <f>IFERROR('Input Data Shift B'!AA75*'Shift B Calculation'!$D71/3600,0)</f>
        <v>0</v>
      </c>
      <c r="AC71" s="11">
        <f>IFERROR('Input Data Shift B'!AB75*'Shift B Calculation'!$D71/3600,0)</f>
        <v>0</v>
      </c>
      <c r="AD71" s="11">
        <f>IFERROR('Input Data Shift B'!AC75*'Shift B Calculation'!$D71/3600,0)</f>
        <v>0</v>
      </c>
      <c r="AE71" s="11">
        <f>IFERROR('Input Data Shift B'!AD75*'Shift B Calculation'!$D71/3600,0)</f>
        <v>0</v>
      </c>
      <c r="AF71" s="11">
        <f>IFERROR('Input Data Shift B'!AE75*'Shift B Calculation'!$D71/3600,0)</f>
        <v>0</v>
      </c>
      <c r="AG71" s="11">
        <f>IFERROR('Input Data Shift B'!AF75*'Shift B Calculation'!$D71/3600,0)</f>
        <v>0</v>
      </c>
      <c r="AH71" s="11">
        <f>IFERROR('Input Data Shift B'!AG75*'Shift B Calculation'!$D71/3600,0)</f>
        <v>0</v>
      </c>
      <c r="AI71" s="11">
        <f>IFERROR('Input Data Shift B'!AH75*'Shift B Calculation'!$D71/3600,0)</f>
        <v>0</v>
      </c>
      <c r="AJ71" s="11">
        <f t="shared" si="1"/>
        <v>0</v>
      </c>
    </row>
    <row r="72" spans="2:36">
      <c r="B72" s="8">
        <v>70</v>
      </c>
      <c r="C72" s="9" t="str">
        <f>+Kousu!B80</f>
        <v>AE262100-70000N</v>
      </c>
      <c r="D72" s="10">
        <f>+Kousu!S80</f>
        <v>15.340909090909092</v>
      </c>
      <c r="E72" s="11">
        <f>IFERROR('Input Data Shift B'!D76*'Shift B Calculation'!$D72/3600,0)</f>
        <v>0</v>
      </c>
      <c r="F72" s="11">
        <f>IFERROR('Input Data Shift B'!E76*'Shift B Calculation'!$D72/3600,0)</f>
        <v>0</v>
      </c>
      <c r="G72" s="11">
        <f>IFERROR('Input Data Shift B'!F76*'Shift B Calculation'!$D72/3600,0)</f>
        <v>0</v>
      </c>
      <c r="H72" s="11">
        <f>IFERROR('Input Data Shift B'!G76*'Shift B Calculation'!$D72/3600,0)</f>
        <v>0</v>
      </c>
      <c r="I72" s="11">
        <f>IFERROR('Input Data Shift B'!H76*'Shift B Calculation'!$D72/3600,0)</f>
        <v>0</v>
      </c>
      <c r="J72" s="11">
        <f>IFERROR('Input Data Shift B'!I76*'Shift B Calculation'!$D72/3600,0)</f>
        <v>0</v>
      </c>
      <c r="K72" s="11">
        <f>IFERROR('Input Data Shift B'!J76*'Shift B Calculation'!$D72/3600,0)</f>
        <v>0</v>
      </c>
      <c r="L72" s="11">
        <f>IFERROR('Input Data Shift B'!K76*'Shift B Calculation'!$D72/3600,0)</f>
        <v>0</v>
      </c>
      <c r="M72" s="11">
        <f>IFERROR('Input Data Shift B'!L76*'Shift B Calculation'!$D72/3600,0)</f>
        <v>0</v>
      </c>
      <c r="N72" s="11">
        <f>IFERROR('Input Data Shift B'!M76*'Shift B Calculation'!$D72/3600,0)</f>
        <v>0</v>
      </c>
      <c r="O72" s="11">
        <f>IFERROR('Input Data Shift B'!N76*'Shift B Calculation'!$D72/3600,0)</f>
        <v>0</v>
      </c>
      <c r="P72" s="11">
        <f>IFERROR('Input Data Shift B'!O76*'Shift B Calculation'!$D72/3600,0)</f>
        <v>0</v>
      </c>
      <c r="Q72" s="11">
        <f>IFERROR('Input Data Shift B'!P76*'Shift B Calculation'!$D72/3600,0)</f>
        <v>0</v>
      </c>
      <c r="R72" s="11">
        <f>IFERROR('Input Data Shift B'!Q76*'Shift B Calculation'!$D72/3600,0)</f>
        <v>0</v>
      </c>
      <c r="S72" s="11">
        <f>IFERROR('Input Data Shift B'!R76*'Shift B Calculation'!$D72/3600,0)</f>
        <v>0</v>
      </c>
      <c r="T72" s="11">
        <f>IFERROR('Input Data Shift B'!S76*'Shift B Calculation'!$D72/3600,0)</f>
        <v>0</v>
      </c>
      <c r="U72" s="11">
        <f>IFERROR('Input Data Shift B'!T76*'Shift B Calculation'!$D72/3600,0)</f>
        <v>0</v>
      </c>
      <c r="V72" s="11">
        <f>IFERROR('Input Data Shift B'!U76*'Shift B Calculation'!$D72/3600,0)</f>
        <v>0</v>
      </c>
      <c r="W72" s="11">
        <f>IFERROR('Input Data Shift B'!V76*'Shift B Calculation'!$D72/3600,0)</f>
        <v>0</v>
      </c>
      <c r="X72" s="11">
        <f>IFERROR('Input Data Shift B'!W76*'Shift B Calculation'!$D72/3600,0)</f>
        <v>0</v>
      </c>
      <c r="Y72" s="11">
        <f>IFERROR('Input Data Shift B'!X76*'Shift B Calculation'!$D72/3600,0)</f>
        <v>0</v>
      </c>
      <c r="Z72" s="11">
        <f>IFERROR('Input Data Shift B'!Y76*'Shift B Calculation'!$D72/3600,0)</f>
        <v>0</v>
      </c>
      <c r="AA72" s="11">
        <f>IFERROR('Input Data Shift B'!Z76*'Shift B Calculation'!$D72/3600,0)</f>
        <v>0</v>
      </c>
      <c r="AB72" s="11">
        <f>IFERROR('Input Data Shift B'!AA76*'Shift B Calculation'!$D72/3600,0)</f>
        <v>0</v>
      </c>
      <c r="AC72" s="11">
        <f>IFERROR('Input Data Shift B'!AB76*'Shift B Calculation'!$D72/3600,0)</f>
        <v>0</v>
      </c>
      <c r="AD72" s="11">
        <f>IFERROR('Input Data Shift B'!AC76*'Shift B Calculation'!$D72/3600,0)</f>
        <v>0</v>
      </c>
      <c r="AE72" s="11">
        <f>IFERROR('Input Data Shift B'!AD76*'Shift B Calculation'!$D72/3600,0)</f>
        <v>0</v>
      </c>
      <c r="AF72" s="11">
        <f>IFERROR('Input Data Shift B'!AE76*'Shift B Calculation'!$D72/3600,0)</f>
        <v>0</v>
      </c>
      <c r="AG72" s="11">
        <f>IFERROR('Input Data Shift B'!AF76*'Shift B Calculation'!$D72/3600,0)</f>
        <v>0</v>
      </c>
      <c r="AH72" s="11">
        <f>IFERROR('Input Data Shift B'!AG76*'Shift B Calculation'!$D72/3600,0)</f>
        <v>0</v>
      </c>
      <c r="AI72" s="11">
        <f>IFERROR('Input Data Shift B'!AH76*'Shift B Calculation'!$D72/3600,0)</f>
        <v>0</v>
      </c>
      <c r="AJ72" s="11">
        <f t="shared" ref="AJ72:AJ94" si="2">+SUM(E72:AI72)</f>
        <v>0</v>
      </c>
    </row>
    <row r="73" spans="2:36">
      <c r="B73" s="8">
        <v>71</v>
      </c>
      <c r="C73" s="9" t="str">
        <f>+Kousu!B81</f>
        <v>AE262100-70100N</v>
      </c>
      <c r="D73" s="10">
        <f>+Kousu!S81</f>
        <v>15.340909090909092</v>
      </c>
      <c r="E73" s="11">
        <f>IFERROR('Input Data Shift B'!D77*'Shift B Calculation'!$D73/3600,0)</f>
        <v>0</v>
      </c>
      <c r="F73" s="11">
        <f>IFERROR('Input Data Shift B'!E77*'Shift B Calculation'!$D73/3600,0)</f>
        <v>0</v>
      </c>
      <c r="G73" s="11">
        <f>IFERROR('Input Data Shift B'!F77*'Shift B Calculation'!$D73/3600,0)</f>
        <v>0</v>
      </c>
      <c r="H73" s="11">
        <f>IFERROR('Input Data Shift B'!G77*'Shift B Calculation'!$D73/3600,0)</f>
        <v>0</v>
      </c>
      <c r="I73" s="11">
        <f>IFERROR('Input Data Shift B'!H77*'Shift B Calculation'!$D73/3600,0)</f>
        <v>0</v>
      </c>
      <c r="J73" s="11">
        <f>IFERROR('Input Data Shift B'!I77*'Shift B Calculation'!$D73/3600,0)</f>
        <v>0</v>
      </c>
      <c r="K73" s="11">
        <f>IFERROR('Input Data Shift B'!J77*'Shift B Calculation'!$D73/3600,0)</f>
        <v>0</v>
      </c>
      <c r="L73" s="11">
        <f>IFERROR('Input Data Shift B'!K77*'Shift B Calculation'!$D73/3600,0)</f>
        <v>0</v>
      </c>
      <c r="M73" s="11">
        <f>IFERROR('Input Data Shift B'!L77*'Shift B Calculation'!$D73/3600,0)</f>
        <v>0</v>
      </c>
      <c r="N73" s="11">
        <f>IFERROR('Input Data Shift B'!M77*'Shift B Calculation'!$D73/3600,0)</f>
        <v>0</v>
      </c>
      <c r="O73" s="11">
        <f>IFERROR('Input Data Shift B'!N77*'Shift B Calculation'!$D73/3600,0)</f>
        <v>0</v>
      </c>
      <c r="P73" s="11">
        <f>IFERROR('Input Data Shift B'!O77*'Shift B Calculation'!$D73/3600,0)</f>
        <v>0</v>
      </c>
      <c r="Q73" s="11">
        <f>IFERROR('Input Data Shift B'!P77*'Shift B Calculation'!$D73/3600,0)</f>
        <v>0</v>
      </c>
      <c r="R73" s="11">
        <f>IFERROR('Input Data Shift B'!Q77*'Shift B Calculation'!$D73/3600,0)</f>
        <v>0</v>
      </c>
      <c r="S73" s="11">
        <f>IFERROR('Input Data Shift B'!R77*'Shift B Calculation'!$D73/3600,0)</f>
        <v>0</v>
      </c>
      <c r="T73" s="11">
        <f>IFERROR('Input Data Shift B'!S77*'Shift B Calculation'!$D73/3600,0)</f>
        <v>0</v>
      </c>
      <c r="U73" s="11">
        <f>IFERROR('Input Data Shift B'!T77*'Shift B Calculation'!$D73/3600,0)</f>
        <v>0</v>
      </c>
      <c r="V73" s="11">
        <f>IFERROR('Input Data Shift B'!U77*'Shift B Calculation'!$D73/3600,0)</f>
        <v>0</v>
      </c>
      <c r="W73" s="11">
        <f>IFERROR('Input Data Shift B'!V77*'Shift B Calculation'!$D73/3600,0)</f>
        <v>0</v>
      </c>
      <c r="X73" s="11">
        <f>IFERROR('Input Data Shift B'!W77*'Shift B Calculation'!$D73/3600,0)</f>
        <v>0</v>
      </c>
      <c r="Y73" s="11">
        <f>IFERROR('Input Data Shift B'!X77*'Shift B Calculation'!$D73/3600,0)</f>
        <v>0</v>
      </c>
      <c r="Z73" s="11">
        <f>IFERROR('Input Data Shift B'!Y77*'Shift B Calculation'!$D73/3600,0)</f>
        <v>0</v>
      </c>
      <c r="AA73" s="11">
        <f>IFERROR('Input Data Shift B'!Z77*'Shift B Calculation'!$D73/3600,0)</f>
        <v>0</v>
      </c>
      <c r="AB73" s="11">
        <f>IFERROR('Input Data Shift B'!AA77*'Shift B Calculation'!$D73/3600,0)</f>
        <v>0</v>
      </c>
      <c r="AC73" s="11">
        <f>IFERROR('Input Data Shift B'!AB77*'Shift B Calculation'!$D73/3600,0)</f>
        <v>0</v>
      </c>
      <c r="AD73" s="11">
        <f>IFERROR('Input Data Shift B'!AC77*'Shift B Calculation'!$D73/3600,0)</f>
        <v>0</v>
      </c>
      <c r="AE73" s="11">
        <f>IFERROR('Input Data Shift B'!AD77*'Shift B Calculation'!$D73/3600,0)</f>
        <v>0</v>
      </c>
      <c r="AF73" s="11">
        <f>IFERROR('Input Data Shift B'!AE77*'Shift B Calculation'!$D73/3600,0)</f>
        <v>0</v>
      </c>
      <c r="AG73" s="11">
        <f>IFERROR('Input Data Shift B'!AF77*'Shift B Calculation'!$D73/3600,0)</f>
        <v>0</v>
      </c>
      <c r="AH73" s="11">
        <f>IFERROR('Input Data Shift B'!AG77*'Shift B Calculation'!$D73/3600,0)</f>
        <v>0</v>
      </c>
      <c r="AI73" s="11">
        <f>IFERROR('Input Data Shift B'!AH77*'Shift B Calculation'!$D73/3600,0)</f>
        <v>0</v>
      </c>
      <c r="AJ73" s="11">
        <f t="shared" si="2"/>
        <v>0</v>
      </c>
    </row>
    <row r="74" spans="2:36">
      <c r="B74" s="8">
        <v>72</v>
      </c>
      <c r="C74" s="9" t="str">
        <f>+Kousu!B82</f>
        <v>AE262100-7260</v>
      </c>
      <c r="D74" s="10">
        <f>+Kousu!S82</f>
        <v>15.340909090909092</v>
      </c>
      <c r="E74" s="11">
        <f>IFERROR('Input Data Shift B'!D78*'Shift B Calculation'!$D74/3600,0)</f>
        <v>0</v>
      </c>
      <c r="F74" s="11">
        <f>IFERROR('Input Data Shift B'!E78*'Shift B Calculation'!$D74/3600,0)</f>
        <v>0</v>
      </c>
      <c r="G74" s="11">
        <f>IFERROR('Input Data Shift B'!F78*'Shift B Calculation'!$D74/3600,0)</f>
        <v>0</v>
      </c>
      <c r="H74" s="11">
        <f>IFERROR('Input Data Shift B'!G78*'Shift B Calculation'!$D74/3600,0)</f>
        <v>0</v>
      </c>
      <c r="I74" s="11">
        <f>IFERROR('Input Data Shift B'!H78*'Shift B Calculation'!$D74/3600,0)</f>
        <v>0</v>
      </c>
      <c r="J74" s="11">
        <f>IFERROR('Input Data Shift B'!I78*'Shift B Calculation'!$D74/3600,0)</f>
        <v>0</v>
      </c>
      <c r="K74" s="11">
        <f>IFERROR('Input Data Shift B'!J78*'Shift B Calculation'!$D74/3600,0)</f>
        <v>0</v>
      </c>
      <c r="L74" s="11">
        <f>IFERROR('Input Data Shift B'!K78*'Shift B Calculation'!$D74/3600,0)</f>
        <v>0</v>
      </c>
      <c r="M74" s="11">
        <f>IFERROR('Input Data Shift B'!L78*'Shift B Calculation'!$D74/3600,0)</f>
        <v>0</v>
      </c>
      <c r="N74" s="11">
        <f>IFERROR('Input Data Shift B'!M78*'Shift B Calculation'!$D74/3600,0)</f>
        <v>0</v>
      </c>
      <c r="O74" s="11">
        <f>IFERROR('Input Data Shift B'!N78*'Shift B Calculation'!$D74/3600,0)</f>
        <v>0</v>
      </c>
      <c r="P74" s="11">
        <f>IFERROR('Input Data Shift B'!O78*'Shift B Calculation'!$D74/3600,0)</f>
        <v>0</v>
      </c>
      <c r="Q74" s="11">
        <f>IFERROR('Input Data Shift B'!P78*'Shift B Calculation'!$D74/3600,0)</f>
        <v>0</v>
      </c>
      <c r="R74" s="11">
        <f>IFERROR('Input Data Shift B'!Q78*'Shift B Calculation'!$D74/3600,0)</f>
        <v>0.58806818181818177</v>
      </c>
      <c r="S74" s="11">
        <f>IFERROR('Input Data Shift B'!R78*'Shift B Calculation'!$D74/3600,0)</f>
        <v>0</v>
      </c>
      <c r="T74" s="11">
        <f>IFERROR('Input Data Shift B'!S78*'Shift B Calculation'!$D74/3600,0)</f>
        <v>0</v>
      </c>
      <c r="U74" s="11">
        <f>IFERROR('Input Data Shift B'!T78*'Shift B Calculation'!$D74/3600,0)</f>
        <v>0</v>
      </c>
      <c r="V74" s="11">
        <f>IFERROR('Input Data Shift B'!U78*'Shift B Calculation'!$D74/3600,0)</f>
        <v>0</v>
      </c>
      <c r="W74" s="11">
        <f>IFERROR('Input Data Shift B'!V78*'Shift B Calculation'!$D74/3600,0)</f>
        <v>0</v>
      </c>
      <c r="X74" s="11">
        <f>IFERROR('Input Data Shift B'!W78*'Shift B Calculation'!$D74/3600,0)</f>
        <v>0</v>
      </c>
      <c r="Y74" s="11">
        <f>IFERROR('Input Data Shift B'!X78*'Shift B Calculation'!$D74/3600,0)</f>
        <v>0</v>
      </c>
      <c r="Z74" s="11">
        <f>IFERROR('Input Data Shift B'!Y78*'Shift B Calculation'!$D74/3600,0)</f>
        <v>0</v>
      </c>
      <c r="AA74" s="11">
        <f>IFERROR('Input Data Shift B'!Z78*'Shift B Calculation'!$D74/3600,0)</f>
        <v>0</v>
      </c>
      <c r="AB74" s="11">
        <f>IFERROR('Input Data Shift B'!AA78*'Shift B Calculation'!$D74/3600,0)</f>
        <v>0</v>
      </c>
      <c r="AC74" s="11">
        <f>IFERROR('Input Data Shift B'!AB78*'Shift B Calculation'!$D74/3600,0)</f>
        <v>0</v>
      </c>
      <c r="AD74" s="11">
        <f>IFERROR('Input Data Shift B'!AC78*'Shift B Calculation'!$D74/3600,0)</f>
        <v>0</v>
      </c>
      <c r="AE74" s="11">
        <f>IFERROR('Input Data Shift B'!AD78*'Shift B Calculation'!$D74/3600,0)</f>
        <v>0</v>
      </c>
      <c r="AF74" s="11">
        <f>IFERROR('Input Data Shift B'!AE78*'Shift B Calculation'!$D74/3600,0)</f>
        <v>0</v>
      </c>
      <c r="AG74" s="11">
        <f>IFERROR('Input Data Shift B'!AF78*'Shift B Calculation'!$D74/3600,0)</f>
        <v>0</v>
      </c>
      <c r="AH74" s="11">
        <f>IFERROR('Input Data Shift B'!AG78*'Shift B Calculation'!$D74/3600,0)</f>
        <v>0</v>
      </c>
      <c r="AI74" s="11">
        <f>IFERROR('Input Data Shift B'!AH78*'Shift B Calculation'!$D74/3600,0)</f>
        <v>0</v>
      </c>
      <c r="AJ74" s="11">
        <f t="shared" si="2"/>
        <v>0.58806818181818177</v>
      </c>
    </row>
    <row r="75" spans="2:36">
      <c r="B75" s="8">
        <v>73</v>
      </c>
      <c r="C75" s="9" t="str">
        <f>+Kousu!B83</f>
        <v>AE262100-72600M</v>
      </c>
      <c r="D75" s="10">
        <f>+Kousu!S83</f>
        <v>15.340909090909092</v>
      </c>
      <c r="E75" s="11">
        <f>IFERROR('Input Data Shift B'!D79*'Shift B Calculation'!$D75/3600,0)</f>
        <v>0</v>
      </c>
      <c r="F75" s="11">
        <f>IFERROR('Input Data Shift B'!E79*'Shift B Calculation'!$D75/3600,0)</f>
        <v>0</v>
      </c>
      <c r="G75" s="11">
        <f>IFERROR('Input Data Shift B'!F79*'Shift B Calculation'!$D75/3600,0)</f>
        <v>0</v>
      </c>
      <c r="H75" s="11">
        <f>IFERROR('Input Data Shift B'!G79*'Shift B Calculation'!$D75/3600,0)</f>
        <v>2.8082386363636367</v>
      </c>
      <c r="I75" s="11">
        <f>IFERROR('Input Data Shift B'!H79*'Shift B Calculation'!$D75/3600,0)</f>
        <v>0</v>
      </c>
      <c r="J75" s="11">
        <f>IFERROR('Input Data Shift B'!I79*'Shift B Calculation'!$D75/3600,0)</f>
        <v>0</v>
      </c>
      <c r="K75" s="11">
        <f>IFERROR('Input Data Shift B'!J79*'Shift B Calculation'!$D75/3600,0)</f>
        <v>0</v>
      </c>
      <c r="L75" s="11">
        <f>IFERROR('Input Data Shift B'!K79*'Shift B Calculation'!$D75/3600,0)</f>
        <v>0</v>
      </c>
      <c r="M75" s="11">
        <f>IFERROR('Input Data Shift B'!L79*'Shift B Calculation'!$D75/3600,0)</f>
        <v>2.8508522727272729</v>
      </c>
      <c r="N75" s="11">
        <f>IFERROR('Input Data Shift B'!M79*'Shift B Calculation'!$D75/3600,0)</f>
        <v>0</v>
      </c>
      <c r="O75" s="11">
        <f>IFERROR('Input Data Shift B'!N79*'Shift B Calculation'!$D75/3600,0)</f>
        <v>0</v>
      </c>
      <c r="P75" s="11">
        <f>IFERROR('Input Data Shift B'!O79*'Shift B Calculation'!$D75/3600,0)</f>
        <v>0</v>
      </c>
      <c r="Q75" s="11">
        <f>IFERROR('Input Data Shift B'!P79*'Shift B Calculation'!$D75/3600,0)</f>
        <v>0</v>
      </c>
      <c r="R75" s="11">
        <f>IFERROR('Input Data Shift B'!Q79*'Shift B Calculation'!$D75/3600,0)</f>
        <v>0</v>
      </c>
      <c r="S75" s="11">
        <f>IFERROR('Input Data Shift B'!R79*'Shift B Calculation'!$D75/3600,0)</f>
        <v>0</v>
      </c>
      <c r="T75" s="11">
        <f>IFERROR('Input Data Shift B'!S79*'Shift B Calculation'!$D75/3600,0)</f>
        <v>0</v>
      </c>
      <c r="U75" s="11">
        <f>IFERROR('Input Data Shift B'!T79*'Shift B Calculation'!$D75/3600,0)</f>
        <v>0</v>
      </c>
      <c r="V75" s="11">
        <f>IFERROR('Input Data Shift B'!U79*'Shift B Calculation'!$D75/3600,0)</f>
        <v>5.5099431818181825</v>
      </c>
      <c r="W75" s="11">
        <f>IFERROR('Input Data Shift B'!V79*'Shift B Calculation'!$D75/3600,0)</f>
        <v>0</v>
      </c>
      <c r="X75" s="11">
        <f>IFERROR('Input Data Shift B'!W79*'Shift B Calculation'!$D75/3600,0)</f>
        <v>0</v>
      </c>
      <c r="Y75" s="11">
        <f>IFERROR('Input Data Shift B'!X79*'Shift B Calculation'!$D75/3600,0)</f>
        <v>0</v>
      </c>
      <c r="Z75" s="11">
        <f>IFERROR('Input Data Shift B'!Y79*'Shift B Calculation'!$D75/3600,0)</f>
        <v>0</v>
      </c>
      <c r="AA75" s="11">
        <f>IFERROR('Input Data Shift B'!Z79*'Shift B Calculation'!$D75/3600,0)</f>
        <v>0</v>
      </c>
      <c r="AB75" s="11">
        <f>IFERROR('Input Data Shift B'!AA79*'Shift B Calculation'!$D75/3600,0)</f>
        <v>0</v>
      </c>
      <c r="AC75" s="11">
        <f>IFERROR('Input Data Shift B'!AB79*'Shift B Calculation'!$D75/3600,0)</f>
        <v>0</v>
      </c>
      <c r="AD75" s="11">
        <f>IFERROR('Input Data Shift B'!AC79*'Shift B Calculation'!$D75/3600,0)</f>
        <v>0</v>
      </c>
      <c r="AE75" s="11">
        <f>IFERROR('Input Data Shift B'!AD79*'Shift B Calculation'!$D75/3600,0)</f>
        <v>0</v>
      </c>
      <c r="AF75" s="11">
        <f>IFERROR('Input Data Shift B'!AE79*'Shift B Calculation'!$D75/3600,0)</f>
        <v>0</v>
      </c>
      <c r="AG75" s="11">
        <f>IFERROR('Input Data Shift B'!AF79*'Shift B Calculation'!$D75/3600,0)</f>
        <v>0</v>
      </c>
      <c r="AH75" s="11">
        <f>IFERROR('Input Data Shift B'!AG79*'Shift B Calculation'!$D75/3600,0)</f>
        <v>0</v>
      </c>
      <c r="AI75" s="11">
        <f>IFERROR('Input Data Shift B'!AH79*'Shift B Calculation'!$D75/3600,0)</f>
        <v>0</v>
      </c>
      <c r="AJ75" s="11">
        <f t="shared" si="2"/>
        <v>11.169034090909093</v>
      </c>
    </row>
    <row r="76" spans="2:36">
      <c r="B76" s="8">
        <v>74</v>
      </c>
      <c r="C76" s="9" t="str">
        <f>+Kousu!B84</f>
        <v>AE262100-7270</v>
      </c>
      <c r="D76" s="10">
        <f>+Kousu!S84</f>
        <v>15.340909090909092</v>
      </c>
      <c r="E76" s="11">
        <f>IFERROR('Input Data Shift B'!D80*'Shift B Calculation'!$D76/3600,0)</f>
        <v>0</v>
      </c>
      <c r="F76" s="11">
        <f>IFERROR('Input Data Shift B'!E80*'Shift B Calculation'!$D76/3600,0)</f>
        <v>0</v>
      </c>
      <c r="G76" s="11">
        <f>IFERROR('Input Data Shift B'!F80*'Shift B Calculation'!$D76/3600,0)</f>
        <v>0</v>
      </c>
      <c r="H76" s="11">
        <f>IFERROR('Input Data Shift B'!G80*'Shift B Calculation'!$D76/3600,0)</f>
        <v>0</v>
      </c>
      <c r="I76" s="11">
        <f>IFERROR('Input Data Shift B'!H80*'Shift B Calculation'!$D76/3600,0)</f>
        <v>0</v>
      </c>
      <c r="J76" s="11">
        <f>IFERROR('Input Data Shift B'!I80*'Shift B Calculation'!$D76/3600,0)</f>
        <v>0</v>
      </c>
      <c r="K76" s="11">
        <f>IFERROR('Input Data Shift B'!J80*'Shift B Calculation'!$D76/3600,0)</f>
        <v>0</v>
      </c>
      <c r="L76" s="11">
        <f>IFERROR('Input Data Shift B'!K80*'Shift B Calculation'!$D76/3600,0)</f>
        <v>0</v>
      </c>
      <c r="M76" s="11">
        <f>IFERROR('Input Data Shift B'!L80*'Shift B Calculation'!$D76/3600,0)</f>
        <v>0</v>
      </c>
      <c r="N76" s="11">
        <f>IFERROR('Input Data Shift B'!M80*'Shift B Calculation'!$D76/3600,0)</f>
        <v>0</v>
      </c>
      <c r="O76" s="11">
        <f>IFERROR('Input Data Shift B'!N80*'Shift B Calculation'!$D76/3600,0)</f>
        <v>0</v>
      </c>
      <c r="P76" s="11">
        <f>IFERROR('Input Data Shift B'!O80*'Shift B Calculation'!$D76/3600,0)</f>
        <v>0</v>
      </c>
      <c r="Q76" s="11">
        <f>IFERROR('Input Data Shift B'!P80*'Shift B Calculation'!$D76/3600,0)</f>
        <v>0</v>
      </c>
      <c r="R76" s="11">
        <f>IFERROR('Input Data Shift B'!Q80*'Shift B Calculation'!$D76/3600,0)</f>
        <v>5.0071022727272734</v>
      </c>
      <c r="S76" s="11">
        <f>IFERROR('Input Data Shift B'!R80*'Shift B Calculation'!$D76/3600,0)</f>
        <v>0</v>
      </c>
      <c r="T76" s="11">
        <f>IFERROR('Input Data Shift B'!S80*'Shift B Calculation'!$D76/3600,0)</f>
        <v>0</v>
      </c>
      <c r="U76" s="11">
        <f>IFERROR('Input Data Shift B'!T80*'Shift B Calculation'!$D76/3600,0)</f>
        <v>0</v>
      </c>
      <c r="V76" s="11">
        <f>IFERROR('Input Data Shift B'!U80*'Shift B Calculation'!$D76/3600,0)</f>
        <v>0</v>
      </c>
      <c r="W76" s="11">
        <f>IFERROR('Input Data Shift B'!V80*'Shift B Calculation'!$D76/3600,0)</f>
        <v>0</v>
      </c>
      <c r="X76" s="11">
        <f>IFERROR('Input Data Shift B'!W80*'Shift B Calculation'!$D76/3600,0)</f>
        <v>0</v>
      </c>
      <c r="Y76" s="11">
        <f>IFERROR('Input Data Shift B'!X80*'Shift B Calculation'!$D76/3600,0)</f>
        <v>0</v>
      </c>
      <c r="Z76" s="11">
        <f>IFERROR('Input Data Shift B'!Y80*'Shift B Calculation'!$D76/3600,0)</f>
        <v>0</v>
      </c>
      <c r="AA76" s="11">
        <f>IFERROR('Input Data Shift B'!Z80*'Shift B Calculation'!$D76/3600,0)</f>
        <v>0</v>
      </c>
      <c r="AB76" s="11">
        <f>IFERROR('Input Data Shift B'!AA80*'Shift B Calculation'!$D76/3600,0)</f>
        <v>0</v>
      </c>
      <c r="AC76" s="11">
        <f>IFERROR('Input Data Shift B'!AB80*'Shift B Calculation'!$D76/3600,0)</f>
        <v>0</v>
      </c>
      <c r="AD76" s="11">
        <f>IFERROR('Input Data Shift B'!AC80*'Shift B Calculation'!$D76/3600,0)</f>
        <v>0</v>
      </c>
      <c r="AE76" s="11">
        <f>IFERROR('Input Data Shift B'!AD80*'Shift B Calculation'!$D76/3600,0)</f>
        <v>0</v>
      </c>
      <c r="AF76" s="11">
        <f>IFERROR('Input Data Shift B'!AE80*'Shift B Calculation'!$D76/3600,0)</f>
        <v>0</v>
      </c>
      <c r="AG76" s="11">
        <f>IFERROR('Input Data Shift B'!AF80*'Shift B Calculation'!$D76/3600,0)</f>
        <v>0</v>
      </c>
      <c r="AH76" s="11">
        <f>IFERROR('Input Data Shift B'!AG80*'Shift B Calculation'!$D76/3600,0)</f>
        <v>0</v>
      </c>
      <c r="AI76" s="11">
        <f>IFERROR('Input Data Shift B'!AH80*'Shift B Calculation'!$D76/3600,0)</f>
        <v>0</v>
      </c>
      <c r="AJ76" s="11">
        <f t="shared" si="2"/>
        <v>5.0071022727272734</v>
      </c>
    </row>
    <row r="77" spans="2:36">
      <c r="B77" s="8">
        <v>75</v>
      </c>
      <c r="C77" s="9" t="str">
        <f>+Kousu!B85</f>
        <v>AE262100-72700M</v>
      </c>
      <c r="D77" s="10">
        <f>+Kousu!S85</f>
        <v>15.340909090909092</v>
      </c>
      <c r="E77" s="11">
        <f>IFERROR('Input Data Shift B'!D81*'Shift B Calculation'!$D77/3600,0)</f>
        <v>0</v>
      </c>
      <c r="F77" s="11">
        <f>IFERROR('Input Data Shift B'!E81*'Shift B Calculation'!$D77/3600,0)</f>
        <v>0</v>
      </c>
      <c r="G77" s="11">
        <f>IFERROR('Input Data Shift B'!F81*'Shift B Calculation'!$D77/3600,0)</f>
        <v>0</v>
      </c>
      <c r="H77" s="11">
        <f>IFERROR('Input Data Shift B'!G81*'Shift B Calculation'!$D77/3600,0)</f>
        <v>0</v>
      </c>
      <c r="I77" s="11">
        <f>IFERROR('Input Data Shift B'!H81*'Shift B Calculation'!$D77/3600,0)</f>
        <v>0</v>
      </c>
      <c r="J77" s="11">
        <f>IFERROR('Input Data Shift B'!I81*'Shift B Calculation'!$D77/3600,0)</f>
        <v>0</v>
      </c>
      <c r="K77" s="11">
        <f>IFERROR('Input Data Shift B'!J81*'Shift B Calculation'!$D77/3600,0)</f>
        <v>0</v>
      </c>
      <c r="L77" s="11">
        <f>IFERROR('Input Data Shift B'!K81*'Shift B Calculation'!$D77/3600,0)</f>
        <v>0</v>
      </c>
      <c r="M77" s="11">
        <f>IFERROR('Input Data Shift B'!L81*'Shift B Calculation'!$D77/3600,0)</f>
        <v>2.9616477272727271</v>
      </c>
      <c r="N77" s="11">
        <f>IFERROR('Input Data Shift B'!M81*'Shift B Calculation'!$D77/3600,0)</f>
        <v>0</v>
      </c>
      <c r="O77" s="11">
        <f>IFERROR('Input Data Shift B'!N81*'Shift B Calculation'!$D77/3600,0)</f>
        <v>2.1903409090909092</v>
      </c>
      <c r="P77" s="11">
        <f>IFERROR('Input Data Shift B'!O81*'Shift B Calculation'!$D77/3600,0)</f>
        <v>0</v>
      </c>
      <c r="Q77" s="11">
        <f>IFERROR('Input Data Shift B'!P81*'Shift B Calculation'!$D77/3600,0)</f>
        <v>0</v>
      </c>
      <c r="R77" s="11">
        <f>IFERROR('Input Data Shift B'!Q81*'Shift B Calculation'!$D77/3600,0)</f>
        <v>0</v>
      </c>
      <c r="S77" s="11">
        <f>IFERROR('Input Data Shift B'!R81*'Shift B Calculation'!$D77/3600,0)</f>
        <v>0</v>
      </c>
      <c r="T77" s="11">
        <f>IFERROR('Input Data Shift B'!S81*'Shift B Calculation'!$D77/3600,0)</f>
        <v>0</v>
      </c>
      <c r="U77" s="11">
        <f>IFERROR('Input Data Shift B'!T81*'Shift B Calculation'!$D77/3600,0)</f>
        <v>0</v>
      </c>
      <c r="V77" s="11">
        <f>IFERROR('Input Data Shift B'!U81*'Shift B Calculation'!$D77/3600,0)</f>
        <v>5.1008522727272734</v>
      </c>
      <c r="W77" s="11">
        <f>IFERROR('Input Data Shift B'!V81*'Shift B Calculation'!$D77/3600,0)</f>
        <v>0</v>
      </c>
      <c r="X77" s="11">
        <f>IFERROR('Input Data Shift B'!W81*'Shift B Calculation'!$D77/3600,0)</f>
        <v>0</v>
      </c>
      <c r="Y77" s="11">
        <f>IFERROR('Input Data Shift B'!X81*'Shift B Calculation'!$D77/3600,0)</f>
        <v>0</v>
      </c>
      <c r="Z77" s="11">
        <f>IFERROR('Input Data Shift B'!Y81*'Shift B Calculation'!$D77/3600,0)</f>
        <v>0</v>
      </c>
      <c r="AA77" s="11">
        <f>IFERROR('Input Data Shift B'!Z81*'Shift B Calculation'!$D77/3600,0)</f>
        <v>0</v>
      </c>
      <c r="AB77" s="11">
        <f>IFERROR('Input Data Shift B'!AA81*'Shift B Calculation'!$D77/3600,0)</f>
        <v>0</v>
      </c>
      <c r="AC77" s="11">
        <f>IFERROR('Input Data Shift B'!AB81*'Shift B Calculation'!$D77/3600,0)</f>
        <v>0</v>
      </c>
      <c r="AD77" s="11">
        <f>IFERROR('Input Data Shift B'!AC81*'Shift B Calculation'!$D77/3600,0)</f>
        <v>0</v>
      </c>
      <c r="AE77" s="11">
        <f>IFERROR('Input Data Shift B'!AD81*'Shift B Calculation'!$D77/3600,0)</f>
        <v>0</v>
      </c>
      <c r="AF77" s="11">
        <f>IFERROR('Input Data Shift B'!AE81*'Shift B Calculation'!$D77/3600,0)</f>
        <v>0</v>
      </c>
      <c r="AG77" s="11">
        <f>IFERROR('Input Data Shift B'!AF81*'Shift B Calculation'!$D77/3600,0)</f>
        <v>0</v>
      </c>
      <c r="AH77" s="11">
        <f>IFERROR('Input Data Shift B'!AG81*'Shift B Calculation'!$D77/3600,0)</f>
        <v>0</v>
      </c>
      <c r="AI77" s="11">
        <f>IFERROR('Input Data Shift B'!AH81*'Shift B Calculation'!$D77/3600,0)</f>
        <v>0</v>
      </c>
      <c r="AJ77" s="11">
        <f t="shared" si="2"/>
        <v>10.25284090909091</v>
      </c>
    </row>
    <row r="78" spans="2:36">
      <c r="B78" s="8">
        <v>76</v>
      </c>
      <c r="C78" s="9" t="str">
        <f>+Kousu!B86</f>
        <v>AE262100-7800</v>
      </c>
      <c r="D78" s="10">
        <f>+Kousu!S86</f>
        <v>15.340909090909092</v>
      </c>
      <c r="E78" s="11">
        <f>IFERROR('Input Data Shift B'!D82*'Shift B Calculation'!$D78/3600,0)</f>
        <v>0</v>
      </c>
      <c r="F78" s="11">
        <f>IFERROR('Input Data Shift B'!E82*'Shift B Calculation'!$D78/3600,0)</f>
        <v>0</v>
      </c>
      <c r="G78" s="11">
        <f>IFERROR('Input Data Shift B'!F82*'Shift B Calculation'!$D78/3600,0)</f>
        <v>0</v>
      </c>
      <c r="H78" s="11">
        <f>IFERROR('Input Data Shift B'!G82*'Shift B Calculation'!$D78/3600,0)</f>
        <v>0</v>
      </c>
      <c r="I78" s="11">
        <f>IFERROR('Input Data Shift B'!H82*'Shift B Calculation'!$D78/3600,0)</f>
        <v>0</v>
      </c>
      <c r="J78" s="11">
        <f>IFERROR('Input Data Shift B'!I82*'Shift B Calculation'!$D78/3600,0)</f>
        <v>0</v>
      </c>
      <c r="K78" s="11">
        <f>IFERROR('Input Data Shift B'!J82*'Shift B Calculation'!$D78/3600,0)</f>
        <v>0</v>
      </c>
      <c r="L78" s="11">
        <f>IFERROR('Input Data Shift B'!K82*'Shift B Calculation'!$D78/3600,0)</f>
        <v>0</v>
      </c>
      <c r="M78" s="11">
        <f>IFERROR('Input Data Shift B'!L82*'Shift B Calculation'!$D78/3600,0)</f>
        <v>0</v>
      </c>
      <c r="N78" s="11">
        <f>IFERROR('Input Data Shift B'!M82*'Shift B Calculation'!$D78/3600,0)</f>
        <v>0</v>
      </c>
      <c r="O78" s="11">
        <f>IFERROR('Input Data Shift B'!N82*'Shift B Calculation'!$D78/3600,0)</f>
        <v>0</v>
      </c>
      <c r="P78" s="11">
        <f>IFERROR('Input Data Shift B'!O82*'Shift B Calculation'!$D78/3600,0)</f>
        <v>0</v>
      </c>
      <c r="Q78" s="11">
        <f>IFERROR('Input Data Shift B'!P82*'Shift B Calculation'!$D78/3600,0)</f>
        <v>0</v>
      </c>
      <c r="R78" s="11">
        <f>IFERROR('Input Data Shift B'!Q82*'Shift B Calculation'!$D78/3600,0)</f>
        <v>0</v>
      </c>
      <c r="S78" s="11">
        <f>IFERROR('Input Data Shift B'!R82*'Shift B Calculation'!$D78/3600,0)</f>
        <v>0</v>
      </c>
      <c r="T78" s="11">
        <f>IFERROR('Input Data Shift B'!S82*'Shift B Calculation'!$D78/3600,0)</f>
        <v>0</v>
      </c>
      <c r="U78" s="11">
        <f>IFERROR('Input Data Shift B'!T82*'Shift B Calculation'!$D78/3600,0)</f>
        <v>0</v>
      </c>
      <c r="V78" s="11">
        <f>IFERROR('Input Data Shift B'!U82*'Shift B Calculation'!$D78/3600,0)</f>
        <v>0</v>
      </c>
      <c r="W78" s="11">
        <f>IFERROR('Input Data Shift B'!V82*'Shift B Calculation'!$D78/3600,0)</f>
        <v>0</v>
      </c>
      <c r="X78" s="11">
        <f>IFERROR('Input Data Shift B'!W82*'Shift B Calculation'!$D78/3600,0)</f>
        <v>0</v>
      </c>
      <c r="Y78" s="11">
        <f>IFERROR('Input Data Shift B'!X82*'Shift B Calculation'!$D78/3600,0)</f>
        <v>0</v>
      </c>
      <c r="Z78" s="11">
        <f>IFERROR('Input Data Shift B'!Y82*'Shift B Calculation'!$D78/3600,0)</f>
        <v>0</v>
      </c>
      <c r="AA78" s="11">
        <f>IFERROR('Input Data Shift B'!Z82*'Shift B Calculation'!$D78/3600,0)</f>
        <v>0</v>
      </c>
      <c r="AB78" s="11">
        <f>IFERROR('Input Data Shift B'!AA82*'Shift B Calculation'!$D78/3600,0)</f>
        <v>0</v>
      </c>
      <c r="AC78" s="11">
        <f>IFERROR('Input Data Shift B'!AB82*'Shift B Calculation'!$D78/3600,0)</f>
        <v>0</v>
      </c>
      <c r="AD78" s="11">
        <f>IFERROR('Input Data Shift B'!AC82*'Shift B Calculation'!$D78/3600,0)</f>
        <v>0</v>
      </c>
      <c r="AE78" s="11">
        <f>IFERROR('Input Data Shift B'!AD82*'Shift B Calculation'!$D78/3600,0)</f>
        <v>0</v>
      </c>
      <c r="AF78" s="11">
        <f>IFERROR('Input Data Shift B'!AE82*'Shift B Calculation'!$D78/3600,0)</f>
        <v>0</v>
      </c>
      <c r="AG78" s="11">
        <f>IFERROR('Input Data Shift B'!AF82*'Shift B Calculation'!$D78/3600,0)</f>
        <v>0</v>
      </c>
      <c r="AH78" s="11">
        <f>IFERROR('Input Data Shift B'!AG82*'Shift B Calculation'!$D78/3600,0)</f>
        <v>0</v>
      </c>
      <c r="AI78" s="11">
        <f>IFERROR('Input Data Shift B'!AH82*'Shift B Calculation'!$D78/3600,0)</f>
        <v>0</v>
      </c>
      <c r="AJ78" s="11">
        <f t="shared" si="2"/>
        <v>0</v>
      </c>
    </row>
    <row r="79" spans="2:36">
      <c r="B79" s="8">
        <v>77</v>
      </c>
      <c r="C79" s="9" t="str">
        <f>+Kousu!B87</f>
        <v>AE262100-78006G</v>
      </c>
      <c r="D79" s="10">
        <f>+Kousu!S87</f>
        <v>15.340909090909092</v>
      </c>
      <c r="E79" s="11">
        <f>IFERROR('Input Data Shift B'!D83*'Shift B Calculation'!$D79/3600,0)</f>
        <v>0</v>
      </c>
      <c r="F79" s="11">
        <f>IFERROR('Input Data Shift B'!E83*'Shift B Calculation'!$D79/3600,0)</f>
        <v>0</v>
      </c>
      <c r="G79" s="11">
        <f>IFERROR('Input Data Shift B'!F83*'Shift B Calculation'!$D79/3600,0)</f>
        <v>4.1335227272727275</v>
      </c>
      <c r="H79" s="11">
        <f>IFERROR('Input Data Shift B'!G83*'Shift B Calculation'!$D79/3600,0)</f>
        <v>0</v>
      </c>
      <c r="I79" s="11">
        <f>IFERROR('Input Data Shift B'!H83*'Shift B Calculation'!$D79/3600,0)</f>
        <v>4.0866477272727275</v>
      </c>
      <c r="J79" s="11">
        <f>IFERROR('Input Data Shift B'!I83*'Shift B Calculation'!$D79/3600,0)</f>
        <v>2.0497159090909092</v>
      </c>
      <c r="K79" s="11">
        <f>IFERROR('Input Data Shift B'!J83*'Shift B Calculation'!$D79/3600,0)</f>
        <v>0</v>
      </c>
      <c r="L79" s="11">
        <f>IFERROR('Input Data Shift B'!K83*'Shift B Calculation'!$D79/3600,0)</f>
        <v>0</v>
      </c>
      <c r="M79" s="11">
        <f>IFERROR('Input Data Shift B'!L83*'Shift B Calculation'!$D79/3600,0)</f>
        <v>0</v>
      </c>
      <c r="N79" s="11">
        <f>IFERROR('Input Data Shift B'!M83*'Shift B Calculation'!$D79/3600,0)</f>
        <v>0</v>
      </c>
      <c r="O79" s="11">
        <f>IFERROR('Input Data Shift B'!N83*'Shift B Calculation'!$D79/3600,0)</f>
        <v>0.28977272727272729</v>
      </c>
      <c r="P79" s="11">
        <f>IFERROR('Input Data Shift B'!O83*'Shift B Calculation'!$D79/3600,0)</f>
        <v>0</v>
      </c>
      <c r="Q79" s="11">
        <f>IFERROR('Input Data Shift B'!P83*'Shift B Calculation'!$D79/3600,0)</f>
        <v>0</v>
      </c>
      <c r="R79" s="11">
        <f>IFERROR('Input Data Shift B'!Q83*'Shift B Calculation'!$D79/3600,0)</f>
        <v>0</v>
      </c>
      <c r="S79" s="11">
        <f>IFERROR('Input Data Shift B'!R83*'Shift B Calculation'!$D79/3600,0)</f>
        <v>0</v>
      </c>
      <c r="T79" s="11">
        <f>IFERROR('Input Data Shift B'!S83*'Shift B Calculation'!$D79/3600,0)</f>
        <v>0</v>
      </c>
      <c r="U79" s="11">
        <f>IFERROR('Input Data Shift B'!T83*'Shift B Calculation'!$D79/3600,0)</f>
        <v>6.1193181818181825</v>
      </c>
      <c r="V79" s="11">
        <f>IFERROR('Input Data Shift B'!U83*'Shift B Calculation'!$D79/3600,0)</f>
        <v>0</v>
      </c>
      <c r="W79" s="11">
        <f>IFERROR('Input Data Shift B'!V83*'Shift B Calculation'!$D79/3600,0)</f>
        <v>0</v>
      </c>
      <c r="X79" s="11">
        <f>IFERROR('Input Data Shift B'!W83*'Shift B Calculation'!$D79/3600,0)</f>
        <v>0</v>
      </c>
      <c r="Y79" s="11">
        <f>IFERROR('Input Data Shift B'!X83*'Shift B Calculation'!$D79/3600,0)</f>
        <v>0</v>
      </c>
      <c r="Z79" s="11">
        <f>IFERROR('Input Data Shift B'!Y83*'Shift B Calculation'!$D79/3600,0)</f>
        <v>0</v>
      </c>
      <c r="AA79" s="11">
        <f>IFERROR('Input Data Shift B'!Z83*'Shift B Calculation'!$D79/3600,0)</f>
        <v>0</v>
      </c>
      <c r="AB79" s="11">
        <f>IFERROR('Input Data Shift B'!AA83*'Shift B Calculation'!$D79/3600,0)</f>
        <v>0</v>
      </c>
      <c r="AC79" s="11">
        <f>IFERROR('Input Data Shift B'!AB83*'Shift B Calculation'!$D79/3600,0)</f>
        <v>0</v>
      </c>
      <c r="AD79" s="11">
        <f>IFERROR('Input Data Shift B'!AC83*'Shift B Calculation'!$D79/3600,0)</f>
        <v>0</v>
      </c>
      <c r="AE79" s="11">
        <f>IFERROR('Input Data Shift B'!AD83*'Shift B Calculation'!$D79/3600,0)</f>
        <v>0</v>
      </c>
      <c r="AF79" s="11">
        <f>IFERROR('Input Data Shift B'!AE83*'Shift B Calculation'!$D79/3600,0)</f>
        <v>0</v>
      </c>
      <c r="AG79" s="11">
        <f>IFERROR('Input Data Shift B'!AF83*'Shift B Calculation'!$D79/3600,0)</f>
        <v>0</v>
      </c>
      <c r="AH79" s="11">
        <f>IFERROR('Input Data Shift B'!AG83*'Shift B Calculation'!$D79/3600,0)</f>
        <v>0</v>
      </c>
      <c r="AI79" s="11">
        <f>IFERROR('Input Data Shift B'!AH83*'Shift B Calculation'!$D79/3600,0)</f>
        <v>0</v>
      </c>
      <c r="AJ79" s="11">
        <f t="shared" si="2"/>
        <v>16.678977272727273</v>
      </c>
    </row>
    <row r="80" spans="2:36">
      <c r="B80" s="8">
        <v>78</v>
      </c>
      <c r="C80" s="9" t="str">
        <f>+Kousu!B88</f>
        <v>AE262100-7810</v>
      </c>
      <c r="D80" s="10">
        <f>+Kousu!S88</f>
        <v>15.340909090909092</v>
      </c>
      <c r="E80" s="11">
        <f>IFERROR('Input Data Shift B'!D84*'Shift B Calculation'!$D80/3600,0)</f>
        <v>0</v>
      </c>
      <c r="F80" s="11">
        <f>IFERROR('Input Data Shift B'!E84*'Shift B Calculation'!$D80/3600,0)</f>
        <v>0</v>
      </c>
      <c r="G80" s="11">
        <f>IFERROR('Input Data Shift B'!F84*'Shift B Calculation'!$D80/3600,0)</f>
        <v>0</v>
      </c>
      <c r="H80" s="11">
        <f>IFERROR('Input Data Shift B'!G84*'Shift B Calculation'!$D80/3600,0)</f>
        <v>0</v>
      </c>
      <c r="I80" s="11">
        <f>IFERROR('Input Data Shift B'!H84*'Shift B Calculation'!$D80/3600,0)</f>
        <v>0</v>
      </c>
      <c r="J80" s="11">
        <f>IFERROR('Input Data Shift B'!I84*'Shift B Calculation'!$D80/3600,0)</f>
        <v>0</v>
      </c>
      <c r="K80" s="11">
        <f>IFERROR('Input Data Shift B'!J84*'Shift B Calculation'!$D80/3600,0)</f>
        <v>0</v>
      </c>
      <c r="L80" s="11">
        <f>IFERROR('Input Data Shift B'!K84*'Shift B Calculation'!$D80/3600,0)</f>
        <v>0</v>
      </c>
      <c r="M80" s="11">
        <f>IFERROR('Input Data Shift B'!L84*'Shift B Calculation'!$D80/3600,0)</f>
        <v>0</v>
      </c>
      <c r="N80" s="11">
        <f>IFERROR('Input Data Shift B'!M84*'Shift B Calculation'!$D80/3600,0)</f>
        <v>0</v>
      </c>
      <c r="O80" s="11">
        <f>IFERROR('Input Data Shift B'!N84*'Shift B Calculation'!$D80/3600,0)</f>
        <v>0</v>
      </c>
      <c r="P80" s="11">
        <f>IFERROR('Input Data Shift B'!O84*'Shift B Calculation'!$D80/3600,0)</f>
        <v>0</v>
      </c>
      <c r="Q80" s="11">
        <f>IFERROR('Input Data Shift B'!P84*'Shift B Calculation'!$D80/3600,0)</f>
        <v>0</v>
      </c>
      <c r="R80" s="11">
        <f>IFERROR('Input Data Shift B'!Q84*'Shift B Calculation'!$D80/3600,0)</f>
        <v>0</v>
      </c>
      <c r="S80" s="11">
        <f>IFERROR('Input Data Shift B'!R84*'Shift B Calculation'!$D80/3600,0)</f>
        <v>0</v>
      </c>
      <c r="T80" s="11">
        <f>IFERROR('Input Data Shift B'!S84*'Shift B Calculation'!$D80/3600,0)</f>
        <v>0</v>
      </c>
      <c r="U80" s="11">
        <f>IFERROR('Input Data Shift B'!T84*'Shift B Calculation'!$D80/3600,0)</f>
        <v>0</v>
      </c>
      <c r="V80" s="11">
        <f>IFERROR('Input Data Shift B'!U84*'Shift B Calculation'!$D80/3600,0)</f>
        <v>0</v>
      </c>
      <c r="W80" s="11">
        <f>IFERROR('Input Data Shift B'!V84*'Shift B Calculation'!$D80/3600,0)</f>
        <v>0</v>
      </c>
      <c r="X80" s="11">
        <f>IFERROR('Input Data Shift B'!W84*'Shift B Calculation'!$D80/3600,0)</f>
        <v>0</v>
      </c>
      <c r="Y80" s="11">
        <f>IFERROR('Input Data Shift B'!X84*'Shift B Calculation'!$D80/3600,0)</f>
        <v>0</v>
      </c>
      <c r="Z80" s="11">
        <f>IFERROR('Input Data Shift B'!Y84*'Shift B Calculation'!$D80/3600,0)</f>
        <v>0</v>
      </c>
      <c r="AA80" s="11">
        <f>IFERROR('Input Data Shift B'!Z84*'Shift B Calculation'!$D80/3600,0)</f>
        <v>0</v>
      </c>
      <c r="AB80" s="11">
        <f>IFERROR('Input Data Shift B'!AA84*'Shift B Calculation'!$D80/3600,0)</f>
        <v>0</v>
      </c>
      <c r="AC80" s="11">
        <f>IFERROR('Input Data Shift B'!AB84*'Shift B Calculation'!$D80/3600,0)</f>
        <v>0</v>
      </c>
      <c r="AD80" s="11">
        <f>IFERROR('Input Data Shift B'!AC84*'Shift B Calculation'!$D80/3600,0)</f>
        <v>0</v>
      </c>
      <c r="AE80" s="11">
        <f>IFERROR('Input Data Shift B'!AD84*'Shift B Calculation'!$D80/3600,0)</f>
        <v>0</v>
      </c>
      <c r="AF80" s="11">
        <f>IFERROR('Input Data Shift B'!AE84*'Shift B Calculation'!$D80/3600,0)</f>
        <v>0</v>
      </c>
      <c r="AG80" s="11">
        <f>IFERROR('Input Data Shift B'!AF84*'Shift B Calculation'!$D80/3600,0)</f>
        <v>0</v>
      </c>
      <c r="AH80" s="11">
        <f>IFERROR('Input Data Shift B'!AG84*'Shift B Calculation'!$D80/3600,0)</f>
        <v>0</v>
      </c>
      <c r="AI80" s="11">
        <f>IFERROR('Input Data Shift B'!AH84*'Shift B Calculation'!$D80/3600,0)</f>
        <v>0</v>
      </c>
      <c r="AJ80" s="11">
        <f t="shared" si="2"/>
        <v>0</v>
      </c>
    </row>
    <row r="81" spans="2:36">
      <c r="B81" s="8">
        <v>79</v>
      </c>
      <c r="C81" s="9" t="str">
        <f>+Kousu!B89</f>
        <v>AE262100-78106G</v>
      </c>
      <c r="D81" s="10">
        <f>+Kousu!S89</f>
        <v>15.340909090909092</v>
      </c>
      <c r="E81" s="11">
        <f>IFERROR('Input Data Shift B'!D85*'Shift B Calculation'!$D81/3600,0)</f>
        <v>0</v>
      </c>
      <c r="F81" s="11">
        <f>IFERROR('Input Data Shift B'!E85*'Shift B Calculation'!$D81/3600,0)</f>
        <v>0</v>
      </c>
      <c r="G81" s="11">
        <f>IFERROR('Input Data Shift B'!F85*'Shift B Calculation'!$D81/3600,0)</f>
        <v>4.0909090909090908</v>
      </c>
      <c r="H81" s="11">
        <f>IFERROR('Input Data Shift B'!G85*'Shift B Calculation'!$D81/3600,0)</f>
        <v>0</v>
      </c>
      <c r="I81" s="11">
        <f>IFERROR('Input Data Shift B'!H85*'Shift B Calculation'!$D81/3600,0)</f>
        <v>4.095170454545455</v>
      </c>
      <c r="J81" s="11">
        <f>IFERROR('Input Data Shift B'!I85*'Shift B Calculation'!$D81/3600,0)</f>
        <v>0</v>
      </c>
      <c r="K81" s="11">
        <f>IFERROR('Input Data Shift B'!J85*'Shift B Calculation'!$D81/3600,0)</f>
        <v>0</v>
      </c>
      <c r="L81" s="11">
        <f>IFERROR('Input Data Shift B'!K85*'Shift B Calculation'!$D81/3600,0)</f>
        <v>0</v>
      </c>
      <c r="M81" s="11">
        <f>IFERROR('Input Data Shift B'!L85*'Shift B Calculation'!$D81/3600,0)</f>
        <v>0</v>
      </c>
      <c r="N81" s="11">
        <f>IFERROR('Input Data Shift B'!M85*'Shift B Calculation'!$D81/3600,0)</f>
        <v>0</v>
      </c>
      <c r="O81" s="11">
        <f>IFERROR('Input Data Shift B'!N85*'Shift B Calculation'!$D81/3600,0)</f>
        <v>0</v>
      </c>
      <c r="P81" s="11">
        <f>IFERROR('Input Data Shift B'!O85*'Shift B Calculation'!$D81/3600,0)</f>
        <v>4.2017045454545459</v>
      </c>
      <c r="Q81" s="11">
        <f>IFERROR('Input Data Shift B'!P85*'Shift B Calculation'!$D81/3600,0)</f>
        <v>0</v>
      </c>
      <c r="R81" s="11">
        <f>IFERROR('Input Data Shift B'!Q85*'Shift B Calculation'!$D81/3600,0)</f>
        <v>0</v>
      </c>
      <c r="S81" s="11">
        <f>IFERROR('Input Data Shift B'!R85*'Shift B Calculation'!$D81/3600,0)</f>
        <v>0</v>
      </c>
      <c r="T81" s="11">
        <f>IFERROR('Input Data Shift B'!S85*'Shift B Calculation'!$D81/3600,0)</f>
        <v>0</v>
      </c>
      <c r="U81" s="11">
        <f>IFERROR('Input Data Shift B'!T85*'Shift B Calculation'!$D81/3600,0)</f>
        <v>8.1349431818181817</v>
      </c>
      <c r="V81" s="11">
        <f>IFERROR('Input Data Shift B'!U85*'Shift B Calculation'!$D81/3600,0)</f>
        <v>0</v>
      </c>
      <c r="W81" s="11">
        <f>IFERROR('Input Data Shift B'!V85*'Shift B Calculation'!$D81/3600,0)</f>
        <v>0</v>
      </c>
      <c r="X81" s="11">
        <f>IFERROR('Input Data Shift B'!W85*'Shift B Calculation'!$D81/3600,0)</f>
        <v>0</v>
      </c>
      <c r="Y81" s="11">
        <f>IFERROR('Input Data Shift B'!X85*'Shift B Calculation'!$D81/3600,0)</f>
        <v>0</v>
      </c>
      <c r="Z81" s="11">
        <f>IFERROR('Input Data Shift B'!Y85*'Shift B Calculation'!$D81/3600,0)</f>
        <v>0</v>
      </c>
      <c r="AA81" s="11">
        <f>IFERROR('Input Data Shift B'!Z85*'Shift B Calculation'!$D81/3600,0)</f>
        <v>0</v>
      </c>
      <c r="AB81" s="11">
        <f>IFERROR('Input Data Shift B'!AA85*'Shift B Calculation'!$D81/3600,0)</f>
        <v>0</v>
      </c>
      <c r="AC81" s="11">
        <f>IFERROR('Input Data Shift B'!AB85*'Shift B Calculation'!$D81/3600,0)</f>
        <v>0</v>
      </c>
      <c r="AD81" s="11">
        <f>IFERROR('Input Data Shift B'!AC85*'Shift B Calculation'!$D81/3600,0)</f>
        <v>0</v>
      </c>
      <c r="AE81" s="11">
        <f>IFERROR('Input Data Shift B'!AD85*'Shift B Calculation'!$D81/3600,0)</f>
        <v>0</v>
      </c>
      <c r="AF81" s="11">
        <f>IFERROR('Input Data Shift B'!AE85*'Shift B Calculation'!$D81/3600,0)</f>
        <v>0</v>
      </c>
      <c r="AG81" s="11">
        <f>IFERROR('Input Data Shift B'!AF85*'Shift B Calculation'!$D81/3600,0)</f>
        <v>0</v>
      </c>
      <c r="AH81" s="11">
        <f>IFERROR('Input Data Shift B'!AG85*'Shift B Calculation'!$D81/3600,0)</f>
        <v>0</v>
      </c>
      <c r="AI81" s="11">
        <f>IFERROR('Input Data Shift B'!AH85*'Shift B Calculation'!$D81/3600,0)</f>
        <v>0</v>
      </c>
      <c r="AJ81" s="11">
        <f t="shared" si="2"/>
        <v>20.522727272727273</v>
      </c>
    </row>
    <row r="82" spans="2:36">
      <c r="B82" s="8">
        <v>80</v>
      </c>
      <c r="C82" s="9" t="str">
        <f>+Kousu!B90</f>
        <v>AE262100-7820</v>
      </c>
      <c r="D82" s="10">
        <f>+Kousu!S90</f>
        <v>15.340909090909092</v>
      </c>
      <c r="E82" s="11">
        <f>IFERROR('Input Data Shift B'!D86*'Shift B Calculation'!$D82/3600,0)</f>
        <v>0</v>
      </c>
      <c r="F82" s="11">
        <f>IFERROR('Input Data Shift B'!E86*'Shift B Calculation'!$D82/3600,0)</f>
        <v>0</v>
      </c>
      <c r="G82" s="11">
        <f>IFERROR('Input Data Shift B'!F86*'Shift B Calculation'!$D82/3600,0)</f>
        <v>0</v>
      </c>
      <c r="H82" s="11">
        <f>IFERROR('Input Data Shift B'!G86*'Shift B Calculation'!$D82/3600,0)</f>
        <v>0</v>
      </c>
      <c r="I82" s="11">
        <f>IFERROR('Input Data Shift B'!H86*'Shift B Calculation'!$D82/3600,0)</f>
        <v>0</v>
      </c>
      <c r="J82" s="11">
        <f>IFERROR('Input Data Shift B'!I86*'Shift B Calculation'!$D82/3600,0)</f>
        <v>0</v>
      </c>
      <c r="K82" s="11">
        <f>IFERROR('Input Data Shift B'!J86*'Shift B Calculation'!$D82/3600,0)</f>
        <v>0</v>
      </c>
      <c r="L82" s="11">
        <f>IFERROR('Input Data Shift B'!K86*'Shift B Calculation'!$D82/3600,0)</f>
        <v>0</v>
      </c>
      <c r="M82" s="11">
        <f>IFERROR('Input Data Shift B'!L86*'Shift B Calculation'!$D82/3600,0)</f>
        <v>0</v>
      </c>
      <c r="N82" s="11">
        <f>IFERROR('Input Data Shift B'!M86*'Shift B Calculation'!$D82/3600,0)</f>
        <v>0</v>
      </c>
      <c r="O82" s="11">
        <f>IFERROR('Input Data Shift B'!N86*'Shift B Calculation'!$D82/3600,0)</f>
        <v>0</v>
      </c>
      <c r="P82" s="11">
        <f>IFERROR('Input Data Shift B'!O86*'Shift B Calculation'!$D82/3600,0)</f>
        <v>0</v>
      </c>
      <c r="Q82" s="11">
        <f>IFERROR('Input Data Shift B'!P86*'Shift B Calculation'!$D82/3600,0)</f>
        <v>0</v>
      </c>
      <c r="R82" s="11">
        <f>IFERROR('Input Data Shift B'!Q86*'Shift B Calculation'!$D82/3600,0)</f>
        <v>0</v>
      </c>
      <c r="S82" s="11">
        <f>IFERROR('Input Data Shift B'!R86*'Shift B Calculation'!$D82/3600,0)</f>
        <v>0</v>
      </c>
      <c r="T82" s="11">
        <f>IFERROR('Input Data Shift B'!S86*'Shift B Calculation'!$D82/3600,0)</f>
        <v>0</v>
      </c>
      <c r="U82" s="11">
        <f>IFERROR('Input Data Shift B'!T86*'Shift B Calculation'!$D82/3600,0)</f>
        <v>0</v>
      </c>
      <c r="V82" s="11">
        <f>IFERROR('Input Data Shift B'!U86*'Shift B Calculation'!$D82/3600,0)</f>
        <v>0</v>
      </c>
      <c r="W82" s="11">
        <f>IFERROR('Input Data Shift B'!V86*'Shift B Calculation'!$D82/3600,0)</f>
        <v>0</v>
      </c>
      <c r="X82" s="11">
        <f>IFERROR('Input Data Shift B'!W86*'Shift B Calculation'!$D82/3600,0)</f>
        <v>0</v>
      </c>
      <c r="Y82" s="11">
        <f>IFERROR('Input Data Shift B'!X86*'Shift B Calculation'!$D82/3600,0)</f>
        <v>0</v>
      </c>
      <c r="Z82" s="11">
        <f>IFERROR('Input Data Shift B'!Y86*'Shift B Calculation'!$D82/3600,0)</f>
        <v>0</v>
      </c>
      <c r="AA82" s="11">
        <f>IFERROR('Input Data Shift B'!Z86*'Shift B Calculation'!$D82/3600,0)</f>
        <v>0</v>
      </c>
      <c r="AB82" s="11">
        <f>IFERROR('Input Data Shift B'!AA86*'Shift B Calculation'!$D82/3600,0)</f>
        <v>0</v>
      </c>
      <c r="AC82" s="11">
        <f>IFERROR('Input Data Shift B'!AB86*'Shift B Calculation'!$D82/3600,0)</f>
        <v>0</v>
      </c>
      <c r="AD82" s="11">
        <f>IFERROR('Input Data Shift B'!AC86*'Shift B Calculation'!$D82/3600,0)</f>
        <v>0</v>
      </c>
      <c r="AE82" s="11">
        <f>IFERROR('Input Data Shift B'!AD86*'Shift B Calculation'!$D82/3600,0)</f>
        <v>0</v>
      </c>
      <c r="AF82" s="11">
        <f>IFERROR('Input Data Shift B'!AE86*'Shift B Calculation'!$D82/3600,0)</f>
        <v>0</v>
      </c>
      <c r="AG82" s="11">
        <f>IFERROR('Input Data Shift B'!AF86*'Shift B Calculation'!$D82/3600,0)</f>
        <v>0</v>
      </c>
      <c r="AH82" s="11">
        <f>IFERROR('Input Data Shift B'!AG86*'Shift B Calculation'!$D82/3600,0)</f>
        <v>0</v>
      </c>
      <c r="AI82" s="11">
        <f>IFERROR('Input Data Shift B'!AH86*'Shift B Calculation'!$D82/3600,0)</f>
        <v>0</v>
      </c>
      <c r="AJ82" s="11">
        <f t="shared" si="2"/>
        <v>0</v>
      </c>
    </row>
    <row r="83" spans="2:36">
      <c r="B83" s="8">
        <v>81</v>
      </c>
      <c r="C83" s="9" t="str">
        <f>+Kousu!B91</f>
        <v>AE262100-78206G</v>
      </c>
      <c r="D83" s="10">
        <f>+Kousu!S91</f>
        <v>15.340909090909092</v>
      </c>
      <c r="E83" s="11">
        <f>IFERROR('Input Data Shift B'!D87*'Shift B Calculation'!$D83/3600,0)</f>
        <v>0</v>
      </c>
      <c r="F83" s="11">
        <f>IFERROR('Input Data Shift B'!E87*'Shift B Calculation'!$D83/3600,0)</f>
        <v>0</v>
      </c>
      <c r="G83" s="11">
        <f>IFERROR('Input Data Shift B'!F87*'Shift B Calculation'!$D83/3600,0)</f>
        <v>0</v>
      </c>
      <c r="H83" s="11">
        <f>IFERROR('Input Data Shift B'!G87*'Shift B Calculation'!$D83/3600,0)</f>
        <v>12.247159090909092</v>
      </c>
      <c r="I83" s="11">
        <f>IFERROR('Input Data Shift B'!H87*'Shift B Calculation'!$D83/3600,0)</f>
        <v>0</v>
      </c>
      <c r="J83" s="11">
        <f>IFERROR('Input Data Shift B'!I87*'Shift B Calculation'!$D83/3600,0)</f>
        <v>2.0454545454545454</v>
      </c>
      <c r="K83" s="11">
        <f>IFERROR('Input Data Shift B'!J87*'Shift B Calculation'!$D83/3600,0)</f>
        <v>0</v>
      </c>
      <c r="L83" s="11">
        <f>IFERROR('Input Data Shift B'!K87*'Shift B Calculation'!$D83/3600,0)</f>
        <v>0</v>
      </c>
      <c r="M83" s="11">
        <f>IFERROR('Input Data Shift B'!L87*'Shift B Calculation'!$D83/3600,0)</f>
        <v>0</v>
      </c>
      <c r="N83" s="11">
        <f>IFERROR('Input Data Shift B'!M87*'Shift B Calculation'!$D83/3600,0)</f>
        <v>0</v>
      </c>
      <c r="O83" s="11">
        <f>IFERROR('Input Data Shift B'!N87*'Shift B Calculation'!$D83/3600,0)</f>
        <v>0</v>
      </c>
      <c r="P83" s="11">
        <f>IFERROR('Input Data Shift B'!O87*'Shift B Calculation'!$D83/3600,0)</f>
        <v>6.1235795454545459</v>
      </c>
      <c r="Q83" s="11">
        <f>IFERROR('Input Data Shift B'!P87*'Shift B Calculation'!$D83/3600,0)</f>
        <v>0</v>
      </c>
      <c r="R83" s="11">
        <f>IFERROR('Input Data Shift B'!Q87*'Shift B Calculation'!$D83/3600,0)</f>
        <v>0</v>
      </c>
      <c r="S83" s="11">
        <f>IFERROR('Input Data Shift B'!R87*'Shift B Calculation'!$D83/3600,0)</f>
        <v>0</v>
      </c>
      <c r="T83" s="11">
        <f>IFERROR('Input Data Shift B'!S87*'Shift B Calculation'!$D83/3600,0)</f>
        <v>0</v>
      </c>
      <c r="U83" s="11">
        <f>IFERROR('Input Data Shift B'!T87*'Shift B Calculation'!$D83/3600,0)</f>
        <v>4.0696022727272725</v>
      </c>
      <c r="V83" s="11">
        <f>IFERROR('Input Data Shift B'!U87*'Shift B Calculation'!$D83/3600,0)</f>
        <v>0</v>
      </c>
      <c r="W83" s="11">
        <f>IFERROR('Input Data Shift B'!V87*'Shift B Calculation'!$D83/3600,0)</f>
        <v>0</v>
      </c>
      <c r="X83" s="11">
        <f>IFERROR('Input Data Shift B'!W87*'Shift B Calculation'!$D83/3600,0)</f>
        <v>0</v>
      </c>
      <c r="Y83" s="11">
        <f>IFERROR('Input Data Shift B'!X87*'Shift B Calculation'!$D83/3600,0)</f>
        <v>0</v>
      </c>
      <c r="Z83" s="11">
        <f>IFERROR('Input Data Shift B'!Y87*'Shift B Calculation'!$D83/3600,0)</f>
        <v>0</v>
      </c>
      <c r="AA83" s="11">
        <f>IFERROR('Input Data Shift B'!Z87*'Shift B Calculation'!$D83/3600,0)</f>
        <v>0</v>
      </c>
      <c r="AB83" s="11">
        <f>IFERROR('Input Data Shift B'!AA87*'Shift B Calculation'!$D83/3600,0)</f>
        <v>0</v>
      </c>
      <c r="AC83" s="11">
        <f>IFERROR('Input Data Shift B'!AB87*'Shift B Calculation'!$D83/3600,0)</f>
        <v>0</v>
      </c>
      <c r="AD83" s="11">
        <f>IFERROR('Input Data Shift B'!AC87*'Shift B Calculation'!$D83/3600,0)</f>
        <v>0</v>
      </c>
      <c r="AE83" s="11">
        <f>IFERROR('Input Data Shift B'!AD87*'Shift B Calculation'!$D83/3600,0)</f>
        <v>0</v>
      </c>
      <c r="AF83" s="11">
        <f>IFERROR('Input Data Shift B'!AE87*'Shift B Calculation'!$D83/3600,0)</f>
        <v>0</v>
      </c>
      <c r="AG83" s="11">
        <f>IFERROR('Input Data Shift B'!AF87*'Shift B Calculation'!$D83/3600,0)</f>
        <v>0</v>
      </c>
      <c r="AH83" s="11">
        <f>IFERROR('Input Data Shift B'!AG87*'Shift B Calculation'!$D83/3600,0)</f>
        <v>0</v>
      </c>
      <c r="AI83" s="11">
        <f>IFERROR('Input Data Shift B'!AH87*'Shift B Calculation'!$D83/3600,0)</f>
        <v>0</v>
      </c>
      <c r="AJ83" s="11">
        <f t="shared" si="2"/>
        <v>24.485795454545457</v>
      </c>
    </row>
    <row r="84" spans="2:36">
      <c r="B84" s="8">
        <v>82</v>
      </c>
      <c r="C84" s="9" t="str">
        <f>+Kousu!B92</f>
        <v>AE262100-7830</v>
      </c>
      <c r="D84" s="10">
        <f>+Kousu!S92</f>
        <v>15.340909090909092</v>
      </c>
      <c r="E84" s="11">
        <f>IFERROR('Input Data Shift B'!D88*'Shift B Calculation'!$D84/3600,0)</f>
        <v>0</v>
      </c>
      <c r="F84" s="11">
        <f>IFERROR('Input Data Shift B'!E88*'Shift B Calculation'!$D84/3600,0)</f>
        <v>0</v>
      </c>
      <c r="G84" s="11">
        <f>IFERROR('Input Data Shift B'!F88*'Shift B Calculation'!$D84/3600,0)</f>
        <v>0</v>
      </c>
      <c r="H84" s="11">
        <f>IFERROR('Input Data Shift B'!G88*'Shift B Calculation'!$D84/3600,0)</f>
        <v>0</v>
      </c>
      <c r="I84" s="11">
        <f>IFERROR('Input Data Shift B'!H88*'Shift B Calculation'!$D84/3600,0)</f>
        <v>0</v>
      </c>
      <c r="J84" s="11">
        <f>IFERROR('Input Data Shift B'!I88*'Shift B Calculation'!$D84/3600,0)</f>
        <v>0</v>
      </c>
      <c r="K84" s="11">
        <f>IFERROR('Input Data Shift B'!J88*'Shift B Calculation'!$D84/3600,0)</f>
        <v>0</v>
      </c>
      <c r="L84" s="11">
        <f>IFERROR('Input Data Shift B'!K88*'Shift B Calculation'!$D84/3600,0)</f>
        <v>0</v>
      </c>
      <c r="M84" s="11">
        <f>IFERROR('Input Data Shift B'!L88*'Shift B Calculation'!$D84/3600,0)</f>
        <v>0</v>
      </c>
      <c r="N84" s="11">
        <f>IFERROR('Input Data Shift B'!M88*'Shift B Calculation'!$D84/3600,0)</f>
        <v>0</v>
      </c>
      <c r="O84" s="11">
        <f>IFERROR('Input Data Shift B'!N88*'Shift B Calculation'!$D84/3600,0)</f>
        <v>0</v>
      </c>
      <c r="P84" s="11">
        <f>IFERROR('Input Data Shift B'!O88*'Shift B Calculation'!$D84/3600,0)</f>
        <v>0</v>
      </c>
      <c r="Q84" s="11">
        <f>IFERROR('Input Data Shift B'!P88*'Shift B Calculation'!$D84/3600,0)</f>
        <v>0</v>
      </c>
      <c r="R84" s="11">
        <f>IFERROR('Input Data Shift B'!Q88*'Shift B Calculation'!$D84/3600,0)</f>
        <v>0</v>
      </c>
      <c r="S84" s="11">
        <f>IFERROR('Input Data Shift B'!R88*'Shift B Calculation'!$D84/3600,0)</f>
        <v>0</v>
      </c>
      <c r="T84" s="11">
        <f>IFERROR('Input Data Shift B'!S88*'Shift B Calculation'!$D84/3600,0)</f>
        <v>0</v>
      </c>
      <c r="U84" s="11">
        <f>IFERROR('Input Data Shift B'!T88*'Shift B Calculation'!$D84/3600,0)</f>
        <v>0</v>
      </c>
      <c r="V84" s="11">
        <f>IFERROR('Input Data Shift B'!U88*'Shift B Calculation'!$D84/3600,0)</f>
        <v>0</v>
      </c>
      <c r="W84" s="11">
        <f>IFERROR('Input Data Shift B'!V88*'Shift B Calculation'!$D84/3600,0)</f>
        <v>0</v>
      </c>
      <c r="X84" s="11">
        <f>IFERROR('Input Data Shift B'!W88*'Shift B Calculation'!$D84/3600,0)</f>
        <v>0</v>
      </c>
      <c r="Y84" s="11">
        <f>IFERROR('Input Data Shift B'!X88*'Shift B Calculation'!$D84/3600,0)</f>
        <v>0</v>
      </c>
      <c r="Z84" s="11">
        <f>IFERROR('Input Data Shift B'!Y88*'Shift B Calculation'!$D84/3600,0)</f>
        <v>0</v>
      </c>
      <c r="AA84" s="11">
        <f>IFERROR('Input Data Shift B'!Z88*'Shift B Calculation'!$D84/3600,0)</f>
        <v>0</v>
      </c>
      <c r="AB84" s="11">
        <f>IFERROR('Input Data Shift B'!AA88*'Shift B Calculation'!$D84/3600,0)</f>
        <v>0</v>
      </c>
      <c r="AC84" s="11">
        <f>IFERROR('Input Data Shift B'!AB88*'Shift B Calculation'!$D84/3600,0)</f>
        <v>0</v>
      </c>
      <c r="AD84" s="11">
        <f>IFERROR('Input Data Shift B'!AC88*'Shift B Calculation'!$D84/3600,0)</f>
        <v>0</v>
      </c>
      <c r="AE84" s="11">
        <f>IFERROR('Input Data Shift B'!AD88*'Shift B Calculation'!$D84/3600,0)</f>
        <v>0</v>
      </c>
      <c r="AF84" s="11">
        <f>IFERROR('Input Data Shift B'!AE88*'Shift B Calculation'!$D84/3600,0)</f>
        <v>0</v>
      </c>
      <c r="AG84" s="11">
        <f>IFERROR('Input Data Shift B'!AF88*'Shift B Calculation'!$D84/3600,0)</f>
        <v>0</v>
      </c>
      <c r="AH84" s="11">
        <f>IFERROR('Input Data Shift B'!AG88*'Shift B Calculation'!$D84/3600,0)</f>
        <v>0</v>
      </c>
      <c r="AI84" s="11">
        <f>IFERROR('Input Data Shift B'!AH88*'Shift B Calculation'!$D84/3600,0)</f>
        <v>0</v>
      </c>
      <c r="AJ84" s="11">
        <f t="shared" si="2"/>
        <v>0</v>
      </c>
    </row>
    <row r="85" spans="2:36">
      <c r="B85" s="8">
        <v>83</v>
      </c>
      <c r="C85" s="9" t="str">
        <f>+Kousu!B93</f>
        <v>AE262100-78306G</v>
      </c>
      <c r="D85" s="10">
        <f>+Kousu!S93</f>
        <v>15.340909090909092</v>
      </c>
      <c r="E85" s="11">
        <f>IFERROR('Input Data Shift B'!D89*'Shift B Calculation'!$D85/3600,0)</f>
        <v>0</v>
      </c>
      <c r="F85" s="11">
        <f>IFERROR('Input Data Shift B'!E89*'Shift B Calculation'!$D85/3600,0)</f>
        <v>0</v>
      </c>
      <c r="G85" s="11">
        <f>IFERROR('Input Data Shift B'!F89*'Shift B Calculation'!$D85/3600,0)</f>
        <v>0</v>
      </c>
      <c r="H85" s="11">
        <f>IFERROR('Input Data Shift B'!G89*'Shift B Calculation'!$D85/3600,0)</f>
        <v>6.1576704545454541</v>
      </c>
      <c r="I85" s="11">
        <f>IFERROR('Input Data Shift B'!H89*'Shift B Calculation'!$D85/3600,0)</f>
        <v>0</v>
      </c>
      <c r="J85" s="11">
        <f>IFERROR('Input Data Shift B'!I89*'Shift B Calculation'!$D85/3600,0)</f>
        <v>0</v>
      </c>
      <c r="K85" s="11">
        <f>IFERROR('Input Data Shift B'!J89*'Shift B Calculation'!$D85/3600,0)</f>
        <v>0</v>
      </c>
      <c r="L85" s="11">
        <f>IFERROR('Input Data Shift B'!K89*'Shift B Calculation'!$D85/3600,0)</f>
        <v>0</v>
      </c>
      <c r="M85" s="11">
        <f>IFERROR('Input Data Shift B'!L89*'Shift B Calculation'!$D85/3600,0)</f>
        <v>0</v>
      </c>
      <c r="N85" s="11">
        <f>IFERROR('Input Data Shift B'!M89*'Shift B Calculation'!$D85/3600,0)</f>
        <v>0</v>
      </c>
      <c r="O85" s="11">
        <f>IFERROR('Input Data Shift B'!N89*'Shift B Calculation'!$D85/3600,0)</f>
        <v>0</v>
      </c>
      <c r="P85" s="11">
        <f>IFERROR('Input Data Shift B'!O89*'Shift B Calculation'!$D85/3600,0)</f>
        <v>0</v>
      </c>
      <c r="Q85" s="11">
        <f>IFERROR('Input Data Shift B'!P89*'Shift B Calculation'!$D85/3600,0)</f>
        <v>0</v>
      </c>
      <c r="R85" s="11">
        <f>IFERROR('Input Data Shift B'!Q89*'Shift B Calculation'!$D85/3600,0)</f>
        <v>0</v>
      </c>
      <c r="S85" s="11">
        <f>IFERROR('Input Data Shift B'!R89*'Shift B Calculation'!$D85/3600,0)</f>
        <v>0</v>
      </c>
      <c r="T85" s="11">
        <f>IFERROR('Input Data Shift B'!S89*'Shift B Calculation'!$D85/3600,0)</f>
        <v>0</v>
      </c>
      <c r="U85" s="11">
        <f>IFERROR('Input Data Shift B'!T89*'Shift B Calculation'!$D85/3600,0)</f>
        <v>1.8579545454545456</v>
      </c>
      <c r="V85" s="11">
        <f>IFERROR('Input Data Shift B'!U89*'Shift B Calculation'!$D85/3600,0)</f>
        <v>6.1704545454545459</v>
      </c>
      <c r="W85" s="11">
        <f>IFERROR('Input Data Shift B'!V89*'Shift B Calculation'!$D85/3600,0)</f>
        <v>0</v>
      </c>
      <c r="X85" s="11">
        <f>IFERROR('Input Data Shift B'!W89*'Shift B Calculation'!$D85/3600,0)</f>
        <v>0</v>
      </c>
      <c r="Y85" s="11">
        <f>IFERROR('Input Data Shift B'!X89*'Shift B Calculation'!$D85/3600,0)</f>
        <v>0</v>
      </c>
      <c r="Z85" s="11">
        <f>IFERROR('Input Data Shift B'!Y89*'Shift B Calculation'!$D85/3600,0)</f>
        <v>0</v>
      </c>
      <c r="AA85" s="11">
        <f>IFERROR('Input Data Shift B'!Z89*'Shift B Calculation'!$D85/3600,0)</f>
        <v>0</v>
      </c>
      <c r="AB85" s="11">
        <f>IFERROR('Input Data Shift B'!AA89*'Shift B Calculation'!$D85/3600,0)</f>
        <v>0</v>
      </c>
      <c r="AC85" s="11">
        <f>IFERROR('Input Data Shift B'!AB89*'Shift B Calculation'!$D85/3600,0)</f>
        <v>0</v>
      </c>
      <c r="AD85" s="11">
        <f>IFERROR('Input Data Shift B'!AC89*'Shift B Calculation'!$D85/3600,0)</f>
        <v>0</v>
      </c>
      <c r="AE85" s="11">
        <f>IFERROR('Input Data Shift B'!AD89*'Shift B Calculation'!$D85/3600,0)</f>
        <v>0</v>
      </c>
      <c r="AF85" s="11">
        <f>IFERROR('Input Data Shift B'!AE89*'Shift B Calculation'!$D85/3600,0)</f>
        <v>0</v>
      </c>
      <c r="AG85" s="11">
        <f>IFERROR('Input Data Shift B'!AF89*'Shift B Calculation'!$D85/3600,0)</f>
        <v>0</v>
      </c>
      <c r="AH85" s="11">
        <f>IFERROR('Input Data Shift B'!AG89*'Shift B Calculation'!$D85/3600,0)</f>
        <v>0</v>
      </c>
      <c r="AI85" s="11">
        <f>IFERROR('Input Data Shift B'!AH89*'Shift B Calculation'!$D85/3600,0)</f>
        <v>0</v>
      </c>
      <c r="AJ85" s="11">
        <f t="shared" si="2"/>
        <v>14.186079545454547</v>
      </c>
    </row>
    <row r="86" spans="2:36">
      <c r="B86" s="8">
        <v>84</v>
      </c>
      <c r="C86" s="9" t="str">
        <f>+Kousu!B94</f>
        <v>AE262100-7840</v>
      </c>
      <c r="D86" s="10">
        <f>+Kousu!S94</f>
        <v>15.340909090909092</v>
      </c>
      <c r="E86" s="11">
        <f>IFERROR('Input Data Shift B'!D90*'Shift B Calculation'!$D86/3600,0)</f>
        <v>0</v>
      </c>
      <c r="F86" s="11">
        <f>IFERROR('Input Data Shift B'!E90*'Shift B Calculation'!$D86/3600,0)</f>
        <v>0</v>
      </c>
      <c r="G86" s="11">
        <f>IFERROR('Input Data Shift B'!F90*'Shift B Calculation'!$D86/3600,0)</f>
        <v>0</v>
      </c>
      <c r="H86" s="11">
        <f>IFERROR('Input Data Shift B'!G90*'Shift B Calculation'!$D86/3600,0)</f>
        <v>0</v>
      </c>
      <c r="I86" s="11">
        <f>IFERROR('Input Data Shift B'!H90*'Shift B Calculation'!$D86/3600,0)</f>
        <v>0</v>
      </c>
      <c r="J86" s="11">
        <f>IFERROR('Input Data Shift B'!I90*'Shift B Calculation'!$D86/3600,0)</f>
        <v>0</v>
      </c>
      <c r="K86" s="11">
        <f>IFERROR('Input Data Shift B'!J90*'Shift B Calculation'!$D86/3600,0)</f>
        <v>0</v>
      </c>
      <c r="L86" s="11">
        <f>IFERROR('Input Data Shift B'!K90*'Shift B Calculation'!$D86/3600,0)</f>
        <v>0</v>
      </c>
      <c r="M86" s="11">
        <f>IFERROR('Input Data Shift B'!L90*'Shift B Calculation'!$D86/3600,0)</f>
        <v>0</v>
      </c>
      <c r="N86" s="11">
        <f>IFERROR('Input Data Shift B'!M90*'Shift B Calculation'!$D86/3600,0)</f>
        <v>0</v>
      </c>
      <c r="O86" s="11">
        <f>IFERROR('Input Data Shift B'!N90*'Shift B Calculation'!$D86/3600,0)</f>
        <v>0</v>
      </c>
      <c r="P86" s="11">
        <f>IFERROR('Input Data Shift B'!O90*'Shift B Calculation'!$D86/3600,0)</f>
        <v>0</v>
      </c>
      <c r="Q86" s="11">
        <f>IFERROR('Input Data Shift B'!P90*'Shift B Calculation'!$D86/3600,0)</f>
        <v>0</v>
      </c>
      <c r="R86" s="11">
        <f>IFERROR('Input Data Shift B'!Q90*'Shift B Calculation'!$D86/3600,0)</f>
        <v>0</v>
      </c>
      <c r="S86" s="11">
        <f>IFERROR('Input Data Shift B'!R90*'Shift B Calculation'!$D86/3600,0)</f>
        <v>0</v>
      </c>
      <c r="T86" s="11">
        <f>IFERROR('Input Data Shift B'!S90*'Shift B Calculation'!$D86/3600,0)</f>
        <v>0</v>
      </c>
      <c r="U86" s="11">
        <f>IFERROR('Input Data Shift B'!T90*'Shift B Calculation'!$D86/3600,0)</f>
        <v>0</v>
      </c>
      <c r="V86" s="11">
        <f>IFERROR('Input Data Shift B'!U90*'Shift B Calculation'!$D86/3600,0)</f>
        <v>0</v>
      </c>
      <c r="W86" s="11">
        <f>IFERROR('Input Data Shift B'!V90*'Shift B Calculation'!$D86/3600,0)</f>
        <v>0</v>
      </c>
      <c r="X86" s="11">
        <f>IFERROR('Input Data Shift B'!W90*'Shift B Calculation'!$D86/3600,0)</f>
        <v>0</v>
      </c>
      <c r="Y86" s="11">
        <f>IFERROR('Input Data Shift B'!X90*'Shift B Calculation'!$D86/3600,0)</f>
        <v>0</v>
      </c>
      <c r="Z86" s="11">
        <f>IFERROR('Input Data Shift B'!Y90*'Shift B Calculation'!$D86/3600,0)</f>
        <v>0</v>
      </c>
      <c r="AA86" s="11">
        <f>IFERROR('Input Data Shift B'!Z90*'Shift B Calculation'!$D86/3600,0)</f>
        <v>0</v>
      </c>
      <c r="AB86" s="11">
        <f>IFERROR('Input Data Shift B'!AA90*'Shift B Calculation'!$D86/3600,0)</f>
        <v>0</v>
      </c>
      <c r="AC86" s="11">
        <f>IFERROR('Input Data Shift B'!AB90*'Shift B Calculation'!$D86/3600,0)</f>
        <v>0</v>
      </c>
      <c r="AD86" s="11">
        <f>IFERROR('Input Data Shift B'!AC90*'Shift B Calculation'!$D86/3600,0)</f>
        <v>0</v>
      </c>
      <c r="AE86" s="11">
        <f>IFERROR('Input Data Shift B'!AD90*'Shift B Calculation'!$D86/3600,0)</f>
        <v>0</v>
      </c>
      <c r="AF86" s="11">
        <f>IFERROR('Input Data Shift B'!AE90*'Shift B Calculation'!$D86/3600,0)</f>
        <v>0</v>
      </c>
      <c r="AG86" s="11">
        <f>IFERROR('Input Data Shift B'!AF90*'Shift B Calculation'!$D86/3600,0)</f>
        <v>0</v>
      </c>
      <c r="AH86" s="11">
        <f>IFERROR('Input Data Shift B'!AG90*'Shift B Calculation'!$D86/3600,0)</f>
        <v>0</v>
      </c>
      <c r="AI86" s="11">
        <f>IFERROR('Input Data Shift B'!AH90*'Shift B Calculation'!$D86/3600,0)</f>
        <v>0</v>
      </c>
      <c r="AJ86" s="11">
        <f t="shared" si="2"/>
        <v>0</v>
      </c>
    </row>
    <row r="87" spans="2:36">
      <c r="B87" s="8">
        <v>85</v>
      </c>
      <c r="C87" s="9" t="str">
        <f>+Kousu!B95</f>
        <v>AE262100-7850</v>
      </c>
      <c r="D87" s="10">
        <f>+Kousu!S95</f>
        <v>15.340909090909092</v>
      </c>
      <c r="E87" s="11">
        <f>IFERROR('Input Data Shift B'!D91*'Shift B Calculation'!$D87/3600,0)</f>
        <v>0</v>
      </c>
      <c r="F87" s="11">
        <f>IFERROR('Input Data Shift B'!E91*'Shift B Calculation'!$D87/3600,0)</f>
        <v>0</v>
      </c>
      <c r="G87" s="11">
        <f>IFERROR('Input Data Shift B'!F91*'Shift B Calculation'!$D87/3600,0)</f>
        <v>0</v>
      </c>
      <c r="H87" s="11">
        <f>IFERROR('Input Data Shift B'!G91*'Shift B Calculation'!$D87/3600,0)</f>
        <v>0</v>
      </c>
      <c r="I87" s="11">
        <f>IFERROR('Input Data Shift B'!H91*'Shift B Calculation'!$D87/3600,0)</f>
        <v>0</v>
      </c>
      <c r="J87" s="11">
        <f>IFERROR('Input Data Shift B'!I91*'Shift B Calculation'!$D87/3600,0)</f>
        <v>0</v>
      </c>
      <c r="K87" s="11">
        <f>IFERROR('Input Data Shift B'!J91*'Shift B Calculation'!$D87/3600,0)</f>
        <v>0</v>
      </c>
      <c r="L87" s="11">
        <f>IFERROR('Input Data Shift B'!K91*'Shift B Calculation'!$D87/3600,0)</f>
        <v>0</v>
      </c>
      <c r="M87" s="11">
        <f>IFERROR('Input Data Shift B'!L91*'Shift B Calculation'!$D87/3600,0)</f>
        <v>0</v>
      </c>
      <c r="N87" s="11">
        <f>IFERROR('Input Data Shift B'!M91*'Shift B Calculation'!$D87/3600,0)</f>
        <v>0</v>
      </c>
      <c r="O87" s="11">
        <f>IFERROR('Input Data Shift B'!N91*'Shift B Calculation'!$D87/3600,0)</f>
        <v>0</v>
      </c>
      <c r="P87" s="11">
        <f>IFERROR('Input Data Shift B'!O91*'Shift B Calculation'!$D87/3600,0)</f>
        <v>0</v>
      </c>
      <c r="Q87" s="11">
        <f>IFERROR('Input Data Shift B'!P91*'Shift B Calculation'!$D87/3600,0)</f>
        <v>0</v>
      </c>
      <c r="R87" s="11">
        <f>IFERROR('Input Data Shift B'!Q91*'Shift B Calculation'!$D87/3600,0)</f>
        <v>0</v>
      </c>
      <c r="S87" s="11">
        <f>IFERROR('Input Data Shift B'!R91*'Shift B Calculation'!$D87/3600,0)</f>
        <v>0</v>
      </c>
      <c r="T87" s="11">
        <f>IFERROR('Input Data Shift B'!S91*'Shift B Calculation'!$D87/3600,0)</f>
        <v>0</v>
      </c>
      <c r="U87" s="11">
        <f>IFERROR('Input Data Shift B'!T91*'Shift B Calculation'!$D87/3600,0)</f>
        <v>0</v>
      </c>
      <c r="V87" s="11">
        <f>IFERROR('Input Data Shift B'!U91*'Shift B Calculation'!$D87/3600,0)</f>
        <v>0</v>
      </c>
      <c r="W87" s="11">
        <f>IFERROR('Input Data Shift B'!V91*'Shift B Calculation'!$D87/3600,0)</f>
        <v>0</v>
      </c>
      <c r="X87" s="11">
        <f>IFERROR('Input Data Shift B'!W91*'Shift B Calculation'!$D87/3600,0)</f>
        <v>0</v>
      </c>
      <c r="Y87" s="11">
        <f>IFERROR('Input Data Shift B'!X91*'Shift B Calculation'!$D87/3600,0)</f>
        <v>0</v>
      </c>
      <c r="Z87" s="11">
        <f>IFERROR('Input Data Shift B'!Y91*'Shift B Calculation'!$D87/3600,0)</f>
        <v>0</v>
      </c>
      <c r="AA87" s="11">
        <f>IFERROR('Input Data Shift B'!Z91*'Shift B Calculation'!$D87/3600,0)</f>
        <v>0</v>
      </c>
      <c r="AB87" s="11">
        <f>IFERROR('Input Data Shift B'!AA91*'Shift B Calculation'!$D87/3600,0)</f>
        <v>0</v>
      </c>
      <c r="AC87" s="11">
        <f>IFERROR('Input Data Shift B'!AB91*'Shift B Calculation'!$D87/3600,0)</f>
        <v>0</v>
      </c>
      <c r="AD87" s="11">
        <f>IFERROR('Input Data Shift B'!AC91*'Shift B Calculation'!$D87/3600,0)</f>
        <v>0</v>
      </c>
      <c r="AE87" s="11">
        <f>IFERROR('Input Data Shift B'!AD91*'Shift B Calculation'!$D87/3600,0)</f>
        <v>0</v>
      </c>
      <c r="AF87" s="11">
        <f>IFERROR('Input Data Shift B'!AE91*'Shift B Calculation'!$D87/3600,0)</f>
        <v>0</v>
      </c>
      <c r="AG87" s="11">
        <f>IFERROR('Input Data Shift B'!AF91*'Shift B Calculation'!$D87/3600,0)</f>
        <v>0</v>
      </c>
      <c r="AH87" s="11">
        <f>IFERROR('Input Data Shift B'!AG91*'Shift B Calculation'!$D87/3600,0)</f>
        <v>0</v>
      </c>
      <c r="AI87" s="11">
        <f>IFERROR('Input Data Shift B'!AH91*'Shift B Calculation'!$D87/3600,0)</f>
        <v>0</v>
      </c>
      <c r="AJ87" s="11">
        <f t="shared" si="2"/>
        <v>0</v>
      </c>
    </row>
    <row r="88" spans="2:36">
      <c r="B88" s="8">
        <v>86</v>
      </c>
      <c r="C88" s="9" t="str">
        <f>+Kousu!B96</f>
        <v>AE262100-7860</v>
      </c>
      <c r="D88" s="10">
        <f>+Kousu!S96</f>
        <v>15.340909090909092</v>
      </c>
      <c r="E88" s="11">
        <f>IFERROR('Input Data Shift B'!D92*'Shift B Calculation'!$D88/3600,0)</f>
        <v>0</v>
      </c>
      <c r="F88" s="11">
        <f>IFERROR('Input Data Shift B'!E92*'Shift B Calculation'!$D88/3600,0)</f>
        <v>0</v>
      </c>
      <c r="G88" s="11">
        <f>IFERROR('Input Data Shift B'!F92*'Shift B Calculation'!$D88/3600,0)</f>
        <v>0</v>
      </c>
      <c r="H88" s="11">
        <f>IFERROR('Input Data Shift B'!G92*'Shift B Calculation'!$D88/3600,0)</f>
        <v>0</v>
      </c>
      <c r="I88" s="11">
        <f>IFERROR('Input Data Shift B'!H92*'Shift B Calculation'!$D88/3600,0)</f>
        <v>0</v>
      </c>
      <c r="J88" s="11">
        <f>IFERROR('Input Data Shift B'!I92*'Shift B Calculation'!$D88/3600,0)</f>
        <v>0</v>
      </c>
      <c r="K88" s="11">
        <f>IFERROR('Input Data Shift B'!J92*'Shift B Calculation'!$D88/3600,0)</f>
        <v>0</v>
      </c>
      <c r="L88" s="11">
        <f>IFERROR('Input Data Shift B'!K92*'Shift B Calculation'!$D88/3600,0)</f>
        <v>0</v>
      </c>
      <c r="M88" s="11">
        <f>IFERROR('Input Data Shift B'!L92*'Shift B Calculation'!$D88/3600,0)</f>
        <v>0</v>
      </c>
      <c r="N88" s="11">
        <f>IFERROR('Input Data Shift B'!M92*'Shift B Calculation'!$D88/3600,0)</f>
        <v>0</v>
      </c>
      <c r="O88" s="11">
        <f>IFERROR('Input Data Shift B'!N92*'Shift B Calculation'!$D88/3600,0)</f>
        <v>0</v>
      </c>
      <c r="P88" s="11">
        <f>IFERROR('Input Data Shift B'!O92*'Shift B Calculation'!$D88/3600,0)</f>
        <v>0</v>
      </c>
      <c r="Q88" s="11">
        <f>IFERROR('Input Data Shift B'!P92*'Shift B Calculation'!$D88/3600,0)</f>
        <v>0</v>
      </c>
      <c r="R88" s="11">
        <f>IFERROR('Input Data Shift B'!Q92*'Shift B Calculation'!$D88/3600,0)</f>
        <v>0</v>
      </c>
      <c r="S88" s="11">
        <f>IFERROR('Input Data Shift B'!R92*'Shift B Calculation'!$D88/3600,0)</f>
        <v>0</v>
      </c>
      <c r="T88" s="11">
        <f>IFERROR('Input Data Shift B'!S92*'Shift B Calculation'!$D88/3600,0)</f>
        <v>0</v>
      </c>
      <c r="U88" s="11">
        <f>IFERROR('Input Data Shift B'!T92*'Shift B Calculation'!$D88/3600,0)</f>
        <v>0</v>
      </c>
      <c r="V88" s="11">
        <f>IFERROR('Input Data Shift B'!U92*'Shift B Calculation'!$D88/3600,0)</f>
        <v>0</v>
      </c>
      <c r="W88" s="11">
        <f>IFERROR('Input Data Shift B'!V92*'Shift B Calculation'!$D88/3600,0)</f>
        <v>0</v>
      </c>
      <c r="X88" s="11">
        <f>IFERROR('Input Data Shift B'!W92*'Shift B Calculation'!$D88/3600,0)</f>
        <v>0</v>
      </c>
      <c r="Y88" s="11">
        <f>IFERROR('Input Data Shift B'!X92*'Shift B Calculation'!$D88/3600,0)</f>
        <v>0</v>
      </c>
      <c r="Z88" s="11">
        <f>IFERROR('Input Data Shift B'!Y92*'Shift B Calculation'!$D88/3600,0)</f>
        <v>0</v>
      </c>
      <c r="AA88" s="11">
        <f>IFERROR('Input Data Shift B'!Z92*'Shift B Calculation'!$D88/3600,0)</f>
        <v>0</v>
      </c>
      <c r="AB88" s="11">
        <f>IFERROR('Input Data Shift B'!AA92*'Shift B Calculation'!$D88/3600,0)</f>
        <v>0</v>
      </c>
      <c r="AC88" s="11">
        <f>IFERROR('Input Data Shift B'!AB92*'Shift B Calculation'!$D88/3600,0)</f>
        <v>0</v>
      </c>
      <c r="AD88" s="11">
        <f>IFERROR('Input Data Shift B'!AC92*'Shift B Calculation'!$D88/3600,0)</f>
        <v>0</v>
      </c>
      <c r="AE88" s="11">
        <f>IFERROR('Input Data Shift B'!AD92*'Shift B Calculation'!$D88/3600,0)</f>
        <v>0</v>
      </c>
      <c r="AF88" s="11">
        <f>IFERROR('Input Data Shift B'!AE92*'Shift B Calculation'!$D88/3600,0)</f>
        <v>0</v>
      </c>
      <c r="AG88" s="11">
        <f>IFERROR('Input Data Shift B'!AF92*'Shift B Calculation'!$D88/3600,0)</f>
        <v>0</v>
      </c>
      <c r="AH88" s="11">
        <f>IFERROR('Input Data Shift B'!AG92*'Shift B Calculation'!$D88/3600,0)</f>
        <v>0</v>
      </c>
      <c r="AI88" s="11">
        <f>IFERROR('Input Data Shift B'!AH92*'Shift B Calculation'!$D88/3600,0)</f>
        <v>0</v>
      </c>
      <c r="AJ88" s="11">
        <f t="shared" si="2"/>
        <v>0</v>
      </c>
    </row>
    <row r="89" spans="2:36">
      <c r="B89" s="8">
        <v>87</v>
      </c>
      <c r="C89" s="9" t="str">
        <f>+Kousu!B97</f>
        <v>AE262100-78606G</v>
      </c>
      <c r="D89" s="10">
        <f>+Kousu!S97</f>
        <v>15.340909090909092</v>
      </c>
      <c r="E89" s="11">
        <f>IFERROR('Input Data Shift B'!D93*'Shift B Calculation'!$D89/3600,0)</f>
        <v>0</v>
      </c>
      <c r="F89" s="11">
        <f>IFERROR('Input Data Shift B'!E93*'Shift B Calculation'!$D89/3600,0)</f>
        <v>0</v>
      </c>
      <c r="G89" s="11">
        <f>IFERROR('Input Data Shift B'!F93*'Shift B Calculation'!$D89/3600,0)</f>
        <v>0</v>
      </c>
      <c r="H89" s="11">
        <f>IFERROR('Input Data Shift B'!G93*'Shift B Calculation'!$D89/3600,0)</f>
        <v>0</v>
      </c>
      <c r="I89" s="11">
        <f>IFERROR('Input Data Shift B'!H93*'Shift B Calculation'!$D89/3600,0)</f>
        <v>0</v>
      </c>
      <c r="J89" s="11">
        <f>IFERROR('Input Data Shift B'!I93*'Shift B Calculation'!$D89/3600,0)</f>
        <v>0</v>
      </c>
      <c r="K89" s="11">
        <f>IFERROR('Input Data Shift B'!J93*'Shift B Calculation'!$D89/3600,0)</f>
        <v>0</v>
      </c>
      <c r="L89" s="11">
        <f>IFERROR('Input Data Shift B'!K93*'Shift B Calculation'!$D89/3600,0)</f>
        <v>0</v>
      </c>
      <c r="M89" s="11">
        <f>IFERROR('Input Data Shift B'!L93*'Shift B Calculation'!$D89/3600,0)</f>
        <v>0</v>
      </c>
      <c r="N89" s="11">
        <f>IFERROR('Input Data Shift B'!M93*'Shift B Calculation'!$D89/3600,0)</f>
        <v>0</v>
      </c>
      <c r="O89" s="11">
        <f>IFERROR('Input Data Shift B'!N93*'Shift B Calculation'!$D89/3600,0)</f>
        <v>0</v>
      </c>
      <c r="P89" s="11">
        <f>IFERROR('Input Data Shift B'!O93*'Shift B Calculation'!$D89/3600,0)</f>
        <v>0</v>
      </c>
      <c r="Q89" s="11">
        <f>IFERROR('Input Data Shift B'!P93*'Shift B Calculation'!$D89/3600,0)</f>
        <v>0</v>
      </c>
      <c r="R89" s="11">
        <f>IFERROR('Input Data Shift B'!Q93*'Shift B Calculation'!$D89/3600,0)</f>
        <v>0</v>
      </c>
      <c r="S89" s="11">
        <f>IFERROR('Input Data Shift B'!R93*'Shift B Calculation'!$D89/3600,0)</f>
        <v>0</v>
      </c>
      <c r="T89" s="11">
        <f>IFERROR('Input Data Shift B'!S93*'Shift B Calculation'!$D89/3600,0)</f>
        <v>0</v>
      </c>
      <c r="U89" s="11">
        <f>IFERROR('Input Data Shift B'!T93*'Shift B Calculation'!$D89/3600,0)</f>
        <v>0</v>
      </c>
      <c r="V89" s="11">
        <f>IFERROR('Input Data Shift B'!U93*'Shift B Calculation'!$D89/3600,0)</f>
        <v>0</v>
      </c>
      <c r="W89" s="11">
        <f>IFERROR('Input Data Shift B'!V93*'Shift B Calculation'!$D89/3600,0)</f>
        <v>0</v>
      </c>
      <c r="X89" s="11">
        <f>IFERROR('Input Data Shift B'!W93*'Shift B Calculation'!$D89/3600,0)</f>
        <v>0</v>
      </c>
      <c r="Y89" s="11">
        <f>IFERROR('Input Data Shift B'!X93*'Shift B Calculation'!$D89/3600,0)</f>
        <v>0</v>
      </c>
      <c r="Z89" s="11">
        <f>IFERROR('Input Data Shift B'!Y93*'Shift B Calculation'!$D89/3600,0)</f>
        <v>0</v>
      </c>
      <c r="AA89" s="11">
        <f>IFERROR('Input Data Shift B'!Z93*'Shift B Calculation'!$D89/3600,0)</f>
        <v>0</v>
      </c>
      <c r="AB89" s="11">
        <f>IFERROR('Input Data Shift B'!AA93*'Shift B Calculation'!$D89/3600,0)</f>
        <v>0</v>
      </c>
      <c r="AC89" s="11">
        <f>IFERROR('Input Data Shift B'!AB93*'Shift B Calculation'!$D89/3600,0)</f>
        <v>0</v>
      </c>
      <c r="AD89" s="11">
        <f>IFERROR('Input Data Shift B'!AC93*'Shift B Calculation'!$D89/3600,0)</f>
        <v>0</v>
      </c>
      <c r="AE89" s="11">
        <f>IFERROR('Input Data Shift B'!AD93*'Shift B Calculation'!$D89/3600,0)</f>
        <v>0</v>
      </c>
      <c r="AF89" s="11">
        <f>IFERROR('Input Data Shift B'!AE93*'Shift B Calculation'!$D89/3600,0)</f>
        <v>0</v>
      </c>
      <c r="AG89" s="11">
        <f>IFERROR('Input Data Shift B'!AF93*'Shift B Calculation'!$D89/3600,0)</f>
        <v>0</v>
      </c>
      <c r="AH89" s="11">
        <f>IFERROR('Input Data Shift B'!AG93*'Shift B Calculation'!$D89/3600,0)</f>
        <v>0</v>
      </c>
      <c r="AI89" s="11">
        <f>IFERROR('Input Data Shift B'!AH93*'Shift B Calculation'!$D89/3600,0)</f>
        <v>0</v>
      </c>
      <c r="AJ89" s="11">
        <f t="shared" si="2"/>
        <v>0</v>
      </c>
    </row>
    <row r="90" spans="2:36">
      <c r="B90" s="8">
        <v>88</v>
      </c>
      <c r="C90" s="9" t="str">
        <f>+Kousu!B98</f>
        <v>AE262100-7870</v>
      </c>
      <c r="D90" s="10">
        <f>+Kousu!S98</f>
        <v>15.340909090909092</v>
      </c>
      <c r="E90" s="11">
        <f>IFERROR('Input Data Shift B'!D94*'Shift B Calculation'!$D90/3600,0)</f>
        <v>0</v>
      </c>
      <c r="F90" s="11">
        <f>IFERROR('Input Data Shift B'!E94*'Shift B Calculation'!$D90/3600,0)</f>
        <v>0</v>
      </c>
      <c r="G90" s="11">
        <f>IFERROR('Input Data Shift B'!F94*'Shift B Calculation'!$D90/3600,0)</f>
        <v>0</v>
      </c>
      <c r="H90" s="11">
        <f>IFERROR('Input Data Shift B'!G94*'Shift B Calculation'!$D90/3600,0)</f>
        <v>0</v>
      </c>
      <c r="I90" s="11">
        <f>IFERROR('Input Data Shift B'!H94*'Shift B Calculation'!$D90/3600,0)</f>
        <v>0</v>
      </c>
      <c r="J90" s="11">
        <f>IFERROR('Input Data Shift B'!I94*'Shift B Calculation'!$D90/3600,0)</f>
        <v>0</v>
      </c>
      <c r="K90" s="11">
        <f>IFERROR('Input Data Shift B'!J94*'Shift B Calculation'!$D90/3600,0)</f>
        <v>0</v>
      </c>
      <c r="L90" s="11">
        <f>IFERROR('Input Data Shift B'!K94*'Shift B Calculation'!$D90/3600,0)</f>
        <v>0</v>
      </c>
      <c r="M90" s="11">
        <f>IFERROR('Input Data Shift B'!L94*'Shift B Calculation'!$D90/3600,0)</f>
        <v>0</v>
      </c>
      <c r="N90" s="11">
        <f>IFERROR('Input Data Shift B'!M94*'Shift B Calculation'!$D90/3600,0)</f>
        <v>0</v>
      </c>
      <c r="O90" s="11">
        <f>IFERROR('Input Data Shift B'!N94*'Shift B Calculation'!$D90/3600,0)</f>
        <v>0</v>
      </c>
      <c r="P90" s="11">
        <f>IFERROR('Input Data Shift B'!O94*'Shift B Calculation'!$D90/3600,0)</f>
        <v>0</v>
      </c>
      <c r="Q90" s="11">
        <f>IFERROR('Input Data Shift B'!P94*'Shift B Calculation'!$D90/3600,0)</f>
        <v>0</v>
      </c>
      <c r="R90" s="11">
        <f>IFERROR('Input Data Shift B'!Q94*'Shift B Calculation'!$D90/3600,0)</f>
        <v>0</v>
      </c>
      <c r="S90" s="11">
        <f>IFERROR('Input Data Shift B'!R94*'Shift B Calculation'!$D90/3600,0)</f>
        <v>0</v>
      </c>
      <c r="T90" s="11">
        <f>IFERROR('Input Data Shift B'!S94*'Shift B Calculation'!$D90/3600,0)</f>
        <v>0</v>
      </c>
      <c r="U90" s="11">
        <f>IFERROR('Input Data Shift B'!T94*'Shift B Calculation'!$D90/3600,0)</f>
        <v>0</v>
      </c>
      <c r="V90" s="11">
        <f>IFERROR('Input Data Shift B'!U94*'Shift B Calculation'!$D90/3600,0)</f>
        <v>0</v>
      </c>
      <c r="W90" s="11">
        <f>IFERROR('Input Data Shift B'!V94*'Shift B Calculation'!$D90/3600,0)</f>
        <v>0</v>
      </c>
      <c r="X90" s="11">
        <f>IFERROR('Input Data Shift B'!W94*'Shift B Calculation'!$D90/3600,0)</f>
        <v>0</v>
      </c>
      <c r="Y90" s="11">
        <f>IFERROR('Input Data Shift B'!X94*'Shift B Calculation'!$D90/3600,0)</f>
        <v>0</v>
      </c>
      <c r="Z90" s="11">
        <f>IFERROR('Input Data Shift B'!Y94*'Shift B Calculation'!$D90/3600,0)</f>
        <v>0</v>
      </c>
      <c r="AA90" s="11">
        <f>IFERROR('Input Data Shift B'!Z94*'Shift B Calculation'!$D90/3600,0)</f>
        <v>0</v>
      </c>
      <c r="AB90" s="11">
        <f>IFERROR('Input Data Shift B'!AA94*'Shift B Calculation'!$D90/3600,0)</f>
        <v>0</v>
      </c>
      <c r="AC90" s="11">
        <f>IFERROR('Input Data Shift B'!AB94*'Shift B Calculation'!$D90/3600,0)</f>
        <v>0</v>
      </c>
      <c r="AD90" s="11">
        <f>IFERROR('Input Data Shift B'!AC94*'Shift B Calculation'!$D90/3600,0)</f>
        <v>0</v>
      </c>
      <c r="AE90" s="11">
        <f>IFERROR('Input Data Shift B'!AD94*'Shift B Calculation'!$D90/3600,0)</f>
        <v>0</v>
      </c>
      <c r="AF90" s="11">
        <f>IFERROR('Input Data Shift B'!AE94*'Shift B Calculation'!$D90/3600,0)</f>
        <v>0</v>
      </c>
      <c r="AG90" s="11">
        <f>IFERROR('Input Data Shift B'!AF94*'Shift B Calculation'!$D90/3600,0)</f>
        <v>0</v>
      </c>
      <c r="AH90" s="11">
        <f>IFERROR('Input Data Shift B'!AG94*'Shift B Calculation'!$D90/3600,0)</f>
        <v>0</v>
      </c>
      <c r="AI90" s="11">
        <f>IFERROR('Input Data Shift B'!AH94*'Shift B Calculation'!$D90/3600,0)</f>
        <v>0</v>
      </c>
      <c r="AJ90" s="11">
        <f t="shared" si="2"/>
        <v>0</v>
      </c>
    </row>
    <row r="91" spans="2:36">
      <c r="B91" s="8">
        <v>89</v>
      </c>
      <c r="C91" s="9" t="str">
        <f>+Kousu!B99</f>
        <v>AE262100-78706G</v>
      </c>
      <c r="D91" s="10">
        <f>+Kousu!S99</f>
        <v>15.340909090909092</v>
      </c>
      <c r="E91" s="11">
        <f>IFERROR('Input Data Shift B'!D95*'Shift B Calculation'!$D91/3600,0)</f>
        <v>0</v>
      </c>
      <c r="F91" s="11">
        <f>IFERROR('Input Data Shift B'!E95*'Shift B Calculation'!$D91/3600,0)</f>
        <v>0</v>
      </c>
      <c r="G91" s="11">
        <f>IFERROR('Input Data Shift B'!F95*'Shift B Calculation'!$D91/3600,0)</f>
        <v>0</v>
      </c>
      <c r="H91" s="11">
        <f>IFERROR('Input Data Shift B'!G95*'Shift B Calculation'!$D91/3600,0)</f>
        <v>0</v>
      </c>
      <c r="I91" s="11">
        <f>IFERROR('Input Data Shift B'!H95*'Shift B Calculation'!$D91/3600,0)</f>
        <v>2.5525568181818183</v>
      </c>
      <c r="J91" s="11">
        <f>IFERROR('Input Data Shift B'!I95*'Shift B Calculation'!$D91/3600,0)</f>
        <v>0</v>
      </c>
      <c r="K91" s="11">
        <f>IFERROR('Input Data Shift B'!J95*'Shift B Calculation'!$D91/3600,0)</f>
        <v>0</v>
      </c>
      <c r="L91" s="11">
        <f>IFERROR('Input Data Shift B'!K95*'Shift B Calculation'!$D91/3600,0)</f>
        <v>0</v>
      </c>
      <c r="M91" s="11">
        <f>IFERROR('Input Data Shift B'!L95*'Shift B Calculation'!$D91/3600,0)</f>
        <v>0</v>
      </c>
      <c r="N91" s="11">
        <f>IFERROR('Input Data Shift B'!M95*'Shift B Calculation'!$D91/3600,0)</f>
        <v>0</v>
      </c>
      <c r="O91" s="11">
        <f>IFERROR('Input Data Shift B'!N95*'Shift B Calculation'!$D91/3600,0)</f>
        <v>0</v>
      </c>
      <c r="P91" s="11">
        <f>IFERROR('Input Data Shift B'!O95*'Shift B Calculation'!$D91/3600,0)</f>
        <v>0</v>
      </c>
      <c r="Q91" s="11">
        <f>IFERROR('Input Data Shift B'!P95*'Shift B Calculation'!$D91/3600,0)</f>
        <v>0</v>
      </c>
      <c r="R91" s="11">
        <f>IFERROR('Input Data Shift B'!Q95*'Shift B Calculation'!$D91/3600,0)</f>
        <v>0</v>
      </c>
      <c r="S91" s="11">
        <f>IFERROR('Input Data Shift B'!R95*'Shift B Calculation'!$D91/3600,0)</f>
        <v>0</v>
      </c>
      <c r="T91" s="11">
        <f>IFERROR('Input Data Shift B'!S95*'Shift B Calculation'!$D91/3600,0)</f>
        <v>0</v>
      </c>
      <c r="U91" s="11">
        <f>IFERROR('Input Data Shift B'!T95*'Shift B Calculation'!$D91/3600,0)</f>
        <v>2.5568181818181821</v>
      </c>
      <c r="V91" s="11">
        <f>IFERROR('Input Data Shift B'!U95*'Shift B Calculation'!$D91/3600,0)</f>
        <v>0</v>
      </c>
      <c r="W91" s="11">
        <f>IFERROR('Input Data Shift B'!V95*'Shift B Calculation'!$D91/3600,0)</f>
        <v>0</v>
      </c>
      <c r="X91" s="11">
        <f>IFERROR('Input Data Shift B'!W95*'Shift B Calculation'!$D91/3600,0)</f>
        <v>0</v>
      </c>
      <c r="Y91" s="11">
        <f>IFERROR('Input Data Shift B'!X95*'Shift B Calculation'!$D91/3600,0)</f>
        <v>0</v>
      </c>
      <c r="Z91" s="11">
        <f>IFERROR('Input Data Shift B'!Y95*'Shift B Calculation'!$D91/3600,0)</f>
        <v>0</v>
      </c>
      <c r="AA91" s="11">
        <f>IFERROR('Input Data Shift B'!Z95*'Shift B Calculation'!$D91/3600,0)</f>
        <v>0</v>
      </c>
      <c r="AB91" s="11">
        <f>IFERROR('Input Data Shift B'!AA95*'Shift B Calculation'!$D91/3600,0)</f>
        <v>0</v>
      </c>
      <c r="AC91" s="11">
        <f>IFERROR('Input Data Shift B'!AB95*'Shift B Calculation'!$D91/3600,0)</f>
        <v>0</v>
      </c>
      <c r="AD91" s="11">
        <f>IFERROR('Input Data Shift B'!AC95*'Shift B Calculation'!$D91/3600,0)</f>
        <v>0</v>
      </c>
      <c r="AE91" s="11">
        <f>IFERROR('Input Data Shift B'!AD95*'Shift B Calculation'!$D91/3600,0)</f>
        <v>0</v>
      </c>
      <c r="AF91" s="11">
        <f>IFERROR('Input Data Shift B'!AE95*'Shift B Calculation'!$D91/3600,0)</f>
        <v>0</v>
      </c>
      <c r="AG91" s="11">
        <f>IFERROR('Input Data Shift B'!AF95*'Shift B Calculation'!$D91/3600,0)</f>
        <v>0</v>
      </c>
      <c r="AH91" s="11">
        <f>IFERROR('Input Data Shift B'!AG95*'Shift B Calculation'!$D91/3600,0)</f>
        <v>0</v>
      </c>
      <c r="AI91" s="11">
        <f>IFERROR('Input Data Shift B'!AH95*'Shift B Calculation'!$D91/3600,0)</f>
        <v>0</v>
      </c>
      <c r="AJ91" s="11">
        <f t="shared" si="2"/>
        <v>5.109375</v>
      </c>
    </row>
    <row r="92" spans="2:36">
      <c r="B92" s="8">
        <v>90</v>
      </c>
      <c r="C92" s="9" t="str">
        <f>+Kousu!B100</f>
        <v>AE262100-7880</v>
      </c>
      <c r="D92" s="10">
        <f>+Kousu!S100</f>
        <v>15.340909090909092</v>
      </c>
      <c r="E92" s="11">
        <f>IFERROR('Input Data Shift B'!D96*'Shift B Calculation'!$D92/3600,0)</f>
        <v>0</v>
      </c>
      <c r="F92" s="11">
        <f>IFERROR('Input Data Shift B'!E96*'Shift B Calculation'!$D92/3600,0)</f>
        <v>0</v>
      </c>
      <c r="G92" s="11">
        <f>IFERROR('Input Data Shift B'!F96*'Shift B Calculation'!$D92/3600,0)</f>
        <v>0</v>
      </c>
      <c r="H92" s="11">
        <f>IFERROR('Input Data Shift B'!G96*'Shift B Calculation'!$D92/3600,0)</f>
        <v>0</v>
      </c>
      <c r="I92" s="11">
        <f>IFERROR('Input Data Shift B'!H96*'Shift B Calculation'!$D92/3600,0)</f>
        <v>0</v>
      </c>
      <c r="J92" s="11">
        <f>IFERROR('Input Data Shift B'!I96*'Shift B Calculation'!$D92/3600,0)</f>
        <v>0</v>
      </c>
      <c r="K92" s="11">
        <f>IFERROR('Input Data Shift B'!J96*'Shift B Calculation'!$D92/3600,0)</f>
        <v>0</v>
      </c>
      <c r="L92" s="11">
        <f>IFERROR('Input Data Shift B'!K96*'Shift B Calculation'!$D92/3600,0)</f>
        <v>0</v>
      </c>
      <c r="M92" s="11">
        <f>IFERROR('Input Data Shift B'!L96*'Shift B Calculation'!$D92/3600,0)</f>
        <v>0</v>
      </c>
      <c r="N92" s="11">
        <f>IFERROR('Input Data Shift B'!M96*'Shift B Calculation'!$D92/3600,0)</f>
        <v>0</v>
      </c>
      <c r="O92" s="11">
        <f>IFERROR('Input Data Shift B'!N96*'Shift B Calculation'!$D92/3600,0)</f>
        <v>0</v>
      </c>
      <c r="P92" s="11">
        <f>IFERROR('Input Data Shift B'!O96*'Shift B Calculation'!$D92/3600,0)</f>
        <v>0</v>
      </c>
      <c r="Q92" s="11">
        <f>IFERROR('Input Data Shift B'!P96*'Shift B Calculation'!$D92/3600,0)</f>
        <v>0</v>
      </c>
      <c r="R92" s="11">
        <f>IFERROR('Input Data Shift B'!Q96*'Shift B Calculation'!$D92/3600,0)</f>
        <v>0</v>
      </c>
      <c r="S92" s="11">
        <f>IFERROR('Input Data Shift B'!R96*'Shift B Calculation'!$D92/3600,0)</f>
        <v>0</v>
      </c>
      <c r="T92" s="11">
        <f>IFERROR('Input Data Shift B'!S96*'Shift B Calculation'!$D92/3600,0)</f>
        <v>0</v>
      </c>
      <c r="U92" s="11">
        <f>IFERROR('Input Data Shift B'!T96*'Shift B Calculation'!$D92/3600,0)</f>
        <v>0</v>
      </c>
      <c r="V92" s="11">
        <f>IFERROR('Input Data Shift B'!U96*'Shift B Calculation'!$D92/3600,0)</f>
        <v>0</v>
      </c>
      <c r="W92" s="11">
        <f>IFERROR('Input Data Shift B'!V96*'Shift B Calculation'!$D92/3600,0)</f>
        <v>0</v>
      </c>
      <c r="X92" s="11">
        <f>IFERROR('Input Data Shift B'!W96*'Shift B Calculation'!$D92/3600,0)</f>
        <v>0</v>
      </c>
      <c r="Y92" s="11">
        <f>IFERROR('Input Data Shift B'!X96*'Shift B Calculation'!$D92/3600,0)</f>
        <v>0</v>
      </c>
      <c r="Z92" s="11">
        <f>IFERROR('Input Data Shift B'!Y96*'Shift B Calculation'!$D92/3600,0)</f>
        <v>0</v>
      </c>
      <c r="AA92" s="11">
        <f>IFERROR('Input Data Shift B'!Z96*'Shift B Calculation'!$D92/3600,0)</f>
        <v>0</v>
      </c>
      <c r="AB92" s="11">
        <f>IFERROR('Input Data Shift B'!AA96*'Shift B Calculation'!$D92/3600,0)</f>
        <v>0</v>
      </c>
      <c r="AC92" s="11">
        <f>IFERROR('Input Data Shift B'!AB96*'Shift B Calculation'!$D92/3600,0)</f>
        <v>0</v>
      </c>
      <c r="AD92" s="11">
        <f>IFERROR('Input Data Shift B'!AC96*'Shift B Calculation'!$D92/3600,0)</f>
        <v>0</v>
      </c>
      <c r="AE92" s="11">
        <f>IFERROR('Input Data Shift B'!AD96*'Shift B Calculation'!$D92/3600,0)</f>
        <v>0</v>
      </c>
      <c r="AF92" s="11">
        <f>IFERROR('Input Data Shift B'!AE96*'Shift B Calculation'!$D92/3600,0)</f>
        <v>0</v>
      </c>
      <c r="AG92" s="11">
        <f>IFERROR('Input Data Shift B'!AF96*'Shift B Calculation'!$D92/3600,0)</f>
        <v>0</v>
      </c>
      <c r="AH92" s="11">
        <f>IFERROR('Input Data Shift B'!AG96*'Shift B Calculation'!$D92/3600,0)</f>
        <v>0</v>
      </c>
      <c r="AI92" s="11">
        <f>IFERROR('Input Data Shift B'!AH96*'Shift B Calculation'!$D92/3600,0)</f>
        <v>0</v>
      </c>
      <c r="AJ92" s="11">
        <f t="shared" si="2"/>
        <v>0</v>
      </c>
    </row>
    <row r="93" spans="2:36">
      <c r="B93" s="8">
        <v>91</v>
      </c>
      <c r="C93" s="9" t="str">
        <f>+Kousu!B101</f>
        <v>AE262100-78806G</v>
      </c>
      <c r="D93" s="10">
        <f>+Kousu!S101</f>
        <v>15.340909090909092</v>
      </c>
      <c r="E93" s="11">
        <f>IFERROR('Input Data Shift B'!D97*'Shift B Calculation'!$D93/3600,0)</f>
        <v>0</v>
      </c>
      <c r="F93" s="11">
        <f>IFERROR('Input Data Shift B'!E97*'Shift B Calculation'!$D93/3600,0)</f>
        <v>0</v>
      </c>
      <c r="G93" s="11">
        <f>IFERROR('Input Data Shift B'!F97*'Shift B Calculation'!$D93/3600,0)</f>
        <v>0</v>
      </c>
      <c r="H93" s="11">
        <f>IFERROR('Input Data Shift B'!G97*'Shift B Calculation'!$D93/3600,0)</f>
        <v>2.5610795454545454</v>
      </c>
      <c r="I93" s="11">
        <f>IFERROR('Input Data Shift B'!H97*'Shift B Calculation'!$D93/3600,0)</f>
        <v>0</v>
      </c>
      <c r="J93" s="11">
        <f>IFERROR('Input Data Shift B'!I97*'Shift B Calculation'!$D93/3600,0)</f>
        <v>0</v>
      </c>
      <c r="K93" s="11">
        <f>IFERROR('Input Data Shift B'!J97*'Shift B Calculation'!$D93/3600,0)</f>
        <v>0</v>
      </c>
      <c r="L93" s="11">
        <f>IFERROR('Input Data Shift B'!K97*'Shift B Calculation'!$D93/3600,0)</f>
        <v>0</v>
      </c>
      <c r="M93" s="11">
        <f>IFERROR('Input Data Shift B'!L97*'Shift B Calculation'!$D93/3600,0)</f>
        <v>0</v>
      </c>
      <c r="N93" s="11">
        <f>IFERROR('Input Data Shift B'!M97*'Shift B Calculation'!$D93/3600,0)</f>
        <v>0</v>
      </c>
      <c r="O93" s="11">
        <f>IFERROR('Input Data Shift B'!N97*'Shift B Calculation'!$D93/3600,0)</f>
        <v>0</v>
      </c>
      <c r="P93" s="11">
        <f>IFERROR('Input Data Shift B'!O97*'Shift B Calculation'!$D93/3600,0)</f>
        <v>0</v>
      </c>
      <c r="Q93" s="11">
        <f>IFERROR('Input Data Shift B'!P97*'Shift B Calculation'!$D93/3600,0)</f>
        <v>0</v>
      </c>
      <c r="R93" s="11">
        <f>IFERROR('Input Data Shift B'!Q97*'Shift B Calculation'!$D93/3600,0)</f>
        <v>0</v>
      </c>
      <c r="S93" s="11">
        <f>IFERROR('Input Data Shift B'!R97*'Shift B Calculation'!$D93/3600,0)</f>
        <v>0</v>
      </c>
      <c r="T93" s="11">
        <f>IFERROR('Input Data Shift B'!S97*'Shift B Calculation'!$D93/3600,0)</f>
        <v>0</v>
      </c>
      <c r="U93" s="11">
        <f>IFERROR('Input Data Shift B'!T97*'Shift B Calculation'!$D93/3600,0)</f>
        <v>0</v>
      </c>
      <c r="V93" s="11">
        <f>IFERROR('Input Data Shift B'!U97*'Shift B Calculation'!$D93/3600,0)</f>
        <v>0</v>
      </c>
      <c r="W93" s="11">
        <f>IFERROR('Input Data Shift B'!V97*'Shift B Calculation'!$D93/3600,0)</f>
        <v>0</v>
      </c>
      <c r="X93" s="11">
        <f>IFERROR('Input Data Shift B'!W97*'Shift B Calculation'!$D93/3600,0)</f>
        <v>0</v>
      </c>
      <c r="Y93" s="11">
        <f>IFERROR('Input Data Shift B'!X97*'Shift B Calculation'!$D93/3600,0)</f>
        <v>0</v>
      </c>
      <c r="Z93" s="11">
        <f>IFERROR('Input Data Shift B'!Y97*'Shift B Calculation'!$D93/3600,0)</f>
        <v>0</v>
      </c>
      <c r="AA93" s="11">
        <f>IFERROR('Input Data Shift B'!Z97*'Shift B Calculation'!$D93/3600,0)</f>
        <v>0</v>
      </c>
      <c r="AB93" s="11">
        <f>IFERROR('Input Data Shift B'!AA97*'Shift B Calculation'!$D93/3600,0)</f>
        <v>0</v>
      </c>
      <c r="AC93" s="11">
        <f>IFERROR('Input Data Shift B'!AB97*'Shift B Calculation'!$D93/3600,0)</f>
        <v>0</v>
      </c>
      <c r="AD93" s="11">
        <f>IFERROR('Input Data Shift B'!AC97*'Shift B Calculation'!$D93/3600,0)</f>
        <v>0</v>
      </c>
      <c r="AE93" s="11">
        <f>IFERROR('Input Data Shift B'!AD97*'Shift B Calculation'!$D93/3600,0)</f>
        <v>0</v>
      </c>
      <c r="AF93" s="11">
        <f>IFERROR('Input Data Shift B'!AE97*'Shift B Calculation'!$D93/3600,0)</f>
        <v>0</v>
      </c>
      <c r="AG93" s="11">
        <f>IFERROR('Input Data Shift B'!AF97*'Shift B Calculation'!$D93/3600,0)</f>
        <v>0</v>
      </c>
      <c r="AH93" s="11">
        <f>IFERROR('Input Data Shift B'!AG97*'Shift B Calculation'!$D93/3600,0)</f>
        <v>0</v>
      </c>
      <c r="AI93" s="11">
        <f>IFERROR('Input Data Shift B'!AH97*'Shift B Calculation'!$D93/3600,0)</f>
        <v>0</v>
      </c>
      <c r="AJ93" s="11">
        <f t="shared" si="2"/>
        <v>2.5610795454545454</v>
      </c>
    </row>
    <row r="94" spans="2:36">
      <c r="B94" s="8">
        <v>92</v>
      </c>
      <c r="C94" s="9" t="str">
        <f>+Kousu!B102</f>
        <v>AE262100-7890</v>
      </c>
      <c r="D94" s="10">
        <f>+Kousu!S102</f>
        <v>15.340909090909092</v>
      </c>
      <c r="E94" s="11">
        <f>IFERROR('Input Data Shift B'!D98*'Shift B Calculation'!$D94/3600,0)</f>
        <v>0</v>
      </c>
      <c r="F94" s="11">
        <f>IFERROR('Input Data Shift B'!E98*'Shift B Calculation'!$D94/3600,0)</f>
        <v>0</v>
      </c>
      <c r="G94" s="11">
        <f>IFERROR('Input Data Shift B'!F98*'Shift B Calculation'!$D94/3600,0)</f>
        <v>0</v>
      </c>
      <c r="H94" s="11">
        <f>IFERROR('Input Data Shift B'!G98*'Shift B Calculation'!$D94/3600,0)</f>
        <v>0</v>
      </c>
      <c r="I94" s="11">
        <f>IFERROR('Input Data Shift B'!H98*'Shift B Calculation'!$D94/3600,0)</f>
        <v>0</v>
      </c>
      <c r="J94" s="11">
        <f>IFERROR('Input Data Shift B'!I98*'Shift B Calculation'!$D94/3600,0)</f>
        <v>0</v>
      </c>
      <c r="K94" s="11">
        <f>IFERROR('Input Data Shift B'!J98*'Shift B Calculation'!$D94/3600,0)</f>
        <v>0</v>
      </c>
      <c r="L94" s="11">
        <f>IFERROR('Input Data Shift B'!K98*'Shift B Calculation'!$D94/3600,0)</f>
        <v>0</v>
      </c>
      <c r="M94" s="11">
        <f>IFERROR('Input Data Shift B'!L98*'Shift B Calculation'!$D94/3600,0)</f>
        <v>0</v>
      </c>
      <c r="N94" s="11">
        <f>IFERROR('Input Data Shift B'!M98*'Shift B Calculation'!$D94/3600,0)</f>
        <v>0</v>
      </c>
      <c r="O94" s="11">
        <f>IFERROR('Input Data Shift B'!N98*'Shift B Calculation'!$D94/3600,0)</f>
        <v>0</v>
      </c>
      <c r="P94" s="11">
        <f>IFERROR('Input Data Shift B'!O98*'Shift B Calculation'!$D94/3600,0)</f>
        <v>0</v>
      </c>
      <c r="Q94" s="11">
        <f>IFERROR('Input Data Shift B'!P98*'Shift B Calculation'!$D94/3600,0)</f>
        <v>0</v>
      </c>
      <c r="R94" s="11">
        <f>IFERROR('Input Data Shift B'!Q98*'Shift B Calculation'!$D94/3600,0)</f>
        <v>0</v>
      </c>
      <c r="S94" s="11">
        <f>IFERROR('Input Data Shift B'!R98*'Shift B Calculation'!$D94/3600,0)</f>
        <v>0</v>
      </c>
      <c r="T94" s="11">
        <f>IFERROR('Input Data Shift B'!S98*'Shift B Calculation'!$D94/3600,0)</f>
        <v>0</v>
      </c>
      <c r="U94" s="11">
        <f>IFERROR('Input Data Shift B'!T98*'Shift B Calculation'!$D94/3600,0)</f>
        <v>0</v>
      </c>
      <c r="V94" s="11">
        <f>IFERROR('Input Data Shift B'!U98*'Shift B Calculation'!$D94/3600,0)</f>
        <v>0</v>
      </c>
      <c r="W94" s="11">
        <f>IFERROR('Input Data Shift B'!V98*'Shift B Calculation'!$D94/3600,0)</f>
        <v>0</v>
      </c>
      <c r="X94" s="11">
        <f>IFERROR('Input Data Shift B'!W98*'Shift B Calculation'!$D94/3600,0)</f>
        <v>0</v>
      </c>
      <c r="Y94" s="11">
        <f>IFERROR('Input Data Shift B'!X98*'Shift B Calculation'!$D94/3600,0)</f>
        <v>0</v>
      </c>
      <c r="Z94" s="11">
        <f>IFERROR('Input Data Shift B'!Y98*'Shift B Calculation'!$D94/3600,0)</f>
        <v>0</v>
      </c>
      <c r="AA94" s="11">
        <f>IFERROR('Input Data Shift B'!Z98*'Shift B Calculation'!$D94/3600,0)</f>
        <v>0</v>
      </c>
      <c r="AB94" s="11">
        <f>IFERROR('Input Data Shift B'!AA98*'Shift B Calculation'!$D94/3600,0)</f>
        <v>0</v>
      </c>
      <c r="AC94" s="11">
        <f>IFERROR('Input Data Shift B'!AB98*'Shift B Calculation'!$D94/3600,0)</f>
        <v>0</v>
      </c>
      <c r="AD94" s="11">
        <f>IFERROR('Input Data Shift B'!AC98*'Shift B Calculation'!$D94/3600,0)</f>
        <v>0</v>
      </c>
      <c r="AE94" s="11">
        <f>IFERROR('Input Data Shift B'!AD98*'Shift B Calculation'!$D94/3600,0)</f>
        <v>0</v>
      </c>
      <c r="AF94" s="11">
        <f>IFERROR('Input Data Shift B'!AE98*'Shift B Calculation'!$D94/3600,0)</f>
        <v>0</v>
      </c>
      <c r="AG94" s="11">
        <f>IFERROR('Input Data Shift B'!AF98*'Shift B Calculation'!$D94/3600,0)</f>
        <v>0</v>
      </c>
      <c r="AH94" s="11">
        <f>IFERROR('Input Data Shift B'!AG98*'Shift B Calculation'!$D94/3600,0)</f>
        <v>0</v>
      </c>
      <c r="AI94" s="11">
        <f>IFERROR('Input Data Shift B'!AH98*'Shift B Calculation'!$D94/3600,0)</f>
        <v>0</v>
      </c>
      <c r="AJ94" s="11">
        <f t="shared" si="2"/>
        <v>0</v>
      </c>
    </row>
    <row r="95" spans="2:36">
      <c r="B95" s="8">
        <v>93</v>
      </c>
      <c r="C95" s="9" t="str">
        <f>+Kousu!B103</f>
        <v>AE262100-78906G</v>
      </c>
      <c r="D95" s="10">
        <f>+Kousu!S103</f>
        <v>15.340909090909092</v>
      </c>
      <c r="E95" s="11">
        <f>IFERROR('Input Data Shift B'!D99*'Shift B Calculation'!$D95/3600,0)</f>
        <v>0</v>
      </c>
      <c r="F95" s="11">
        <f>IFERROR('Input Data Shift B'!E99*'Shift B Calculation'!$D95/3600,0)</f>
        <v>0</v>
      </c>
      <c r="G95" s="11">
        <f>IFERROR('Input Data Shift B'!F99*'Shift B Calculation'!$D95/3600,0)</f>
        <v>0</v>
      </c>
      <c r="H95" s="11">
        <f>IFERROR('Input Data Shift B'!G99*'Shift B Calculation'!$D95/3600,0)</f>
        <v>0</v>
      </c>
      <c r="I95" s="11">
        <f>IFERROR('Input Data Shift B'!H99*'Shift B Calculation'!$D95/3600,0)</f>
        <v>0</v>
      </c>
      <c r="J95" s="11">
        <f>IFERROR('Input Data Shift B'!I99*'Shift B Calculation'!$D95/3600,0)</f>
        <v>0</v>
      </c>
      <c r="K95" s="11">
        <f>IFERROR('Input Data Shift B'!J99*'Shift B Calculation'!$D95/3600,0)</f>
        <v>0</v>
      </c>
      <c r="L95" s="11">
        <f>IFERROR('Input Data Shift B'!K99*'Shift B Calculation'!$D95/3600,0)</f>
        <v>0</v>
      </c>
      <c r="M95" s="11">
        <f>IFERROR('Input Data Shift B'!L99*'Shift B Calculation'!$D95/3600,0)</f>
        <v>0</v>
      </c>
      <c r="N95" s="11">
        <f>IFERROR('Input Data Shift B'!M99*'Shift B Calculation'!$D95/3600,0)</f>
        <v>0</v>
      </c>
      <c r="O95" s="11">
        <f>IFERROR('Input Data Shift B'!N99*'Shift B Calculation'!$D95/3600,0)</f>
        <v>0</v>
      </c>
      <c r="P95" s="11">
        <f>IFERROR('Input Data Shift B'!O99*'Shift B Calculation'!$D95/3600,0)</f>
        <v>0</v>
      </c>
      <c r="Q95" s="11">
        <f>IFERROR('Input Data Shift B'!P99*'Shift B Calculation'!$D95/3600,0)</f>
        <v>0</v>
      </c>
      <c r="R95" s="11">
        <f>IFERROR('Input Data Shift B'!Q99*'Shift B Calculation'!$D95/3600,0)</f>
        <v>0</v>
      </c>
      <c r="S95" s="11">
        <f>IFERROR('Input Data Shift B'!R99*'Shift B Calculation'!$D95/3600,0)</f>
        <v>0</v>
      </c>
      <c r="T95" s="11">
        <f>IFERROR('Input Data Shift B'!S99*'Shift B Calculation'!$D95/3600,0)</f>
        <v>0</v>
      </c>
      <c r="U95" s="11">
        <f>IFERROR('Input Data Shift B'!T99*'Shift B Calculation'!$D95/3600,0)</f>
        <v>0</v>
      </c>
      <c r="V95" s="11">
        <f>IFERROR('Input Data Shift B'!U99*'Shift B Calculation'!$D95/3600,0)</f>
        <v>0</v>
      </c>
      <c r="W95" s="11">
        <f>IFERROR('Input Data Shift B'!V99*'Shift B Calculation'!$D95/3600,0)</f>
        <v>0</v>
      </c>
      <c r="X95" s="11">
        <f>IFERROR('Input Data Shift B'!W99*'Shift B Calculation'!$D95/3600,0)</f>
        <v>0</v>
      </c>
      <c r="Y95" s="11">
        <f>IFERROR('Input Data Shift B'!X99*'Shift B Calculation'!$D95/3600,0)</f>
        <v>0</v>
      </c>
      <c r="Z95" s="11">
        <f>IFERROR('Input Data Shift B'!Y99*'Shift B Calculation'!$D95/3600,0)</f>
        <v>0</v>
      </c>
      <c r="AA95" s="11">
        <f>IFERROR('Input Data Shift B'!Z99*'Shift B Calculation'!$D95/3600,0)</f>
        <v>0</v>
      </c>
      <c r="AB95" s="11">
        <f>IFERROR('Input Data Shift B'!AA99*'Shift B Calculation'!$D95/3600,0)</f>
        <v>0</v>
      </c>
      <c r="AC95" s="11">
        <f>IFERROR('Input Data Shift B'!AB99*'Shift B Calculation'!$D95/3600,0)</f>
        <v>0</v>
      </c>
      <c r="AD95" s="11">
        <f>IFERROR('Input Data Shift B'!AC99*'Shift B Calculation'!$D95/3600,0)</f>
        <v>0</v>
      </c>
      <c r="AE95" s="11">
        <f>IFERROR('Input Data Shift B'!AD99*'Shift B Calculation'!$D95/3600,0)</f>
        <v>0</v>
      </c>
      <c r="AF95" s="11">
        <f>IFERROR('Input Data Shift B'!AE99*'Shift B Calculation'!$D95/3600,0)</f>
        <v>0</v>
      </c>
      <c r="AG95" s="11">
        <f>IFERROR('Input Data Shift B'!AF99*'Shift B Calculation'!$D95/3600,0)</f>
        <v>0</v>
      </c>
      <c r="AH95" s="11">
        <f>IFERROR('Input Data Shift B'!AG99*'Shift B Calculation'!$D95/3600,0)</f>
        <v>0</v>
      </c>
      <c r="AI95" s="11">
        <f>IFERROR('Input Data Shift B'!AH99*'Shift B Calculation'!$D95/3600,0)</f>
        <v>0</v>
      </c>
      <c r="AJ95" s="11">
        <f t="shared" ref="AJ95:AJ126" si="3">+SUM(E95:AI95)</f>
        <v>0</v>
      </c>
    </row>
    <row r="96" spans="2:36">
      <c r="B96" s="8">
        <v>94</v>
      </c>
      <c r="C96" s="9" t="str">
        <f>+Kousu!B104</f>
        <v>AE262100-67518R</v>
      </c>
      <c r="D96" s="10">
        <f>+Kousu!S104</f>
        <v>15.340909090909092</v>
      </c>
      <c r="E96" s="11">
        <f>IFERROR('Input Data Shift B'!D100*'Shift B Calculation'!$D96/3600,0)</f>
        <v>0</v>
      </c>
      <c r="F96" s="11">
        <f>IFERROR('Input Data Shift B'!E100*'Shift B Calculation'!$D96/3600,0)</f>
        <v>0</v>
      </c>
      <c r="G96" s="11">
        <f>IFERROR('Input Data Shift B'!F100*'Shift B Calculation'!$D96/3600,0)</f>
        <v>0</v>
      </c>
      <c r="H96" s="11">
        <f>IFERROR('Input Data Shift B'!G100*'Shift B Calculation'!$D96/3600,0)</f>
        <v>0</v>
      </c>
      <c r="I96" s="11">
        <f>IFERROR('Input Data Shift B'!H100*'Shift B Calculation'!$D96/3600,0)</f>
        <v>0</v>
      </c>
      <c r="J96" s="11">
        <f>IFERROR('Input Data Shift B'!I100*'Shift B Calculation'!$D96/3600,0)</f>
        <v>7.6704545454545456E-2</v>
      </c>
      <c r="K96" s="11">
        <f>IFERROR('Input Data Shift B'!J100*'Shift B Calculation'!$D96/3600,0)</f>
        <v>0</v>
      </c>
      <c r="L96" s="11">
        <f>IFERROR('Input Data Shift B'!K100*'Shift B Calculation'!$D96/3600,0)</f>
        <v>0</v>
      </c>
      <c r="M96" s="11">
        <f>IFERROR('Input Data Shift B'!L100*'Shift B Calculation'!$D96/3600,0)</f>
        <v>0</v>
      </c>
      <c r="N96" s="11">
        <f>IFERROR('Input Data Shift B'!M100*'Shift B Calculation'!$D96/3600,0)</f>
        <v>0</v>
      </c>
      <c r="O96" s="11">
        <f>IFERROR('Input Data Shift B'!N100*'Shift B Calculation'!$D96/3600,0)</f>
        <v>0</v>
      </c>
      <c r="P96" s="11">
        <f>IFERROR('Input Data Shift B'!O100*'Shift B Calculation'!$D96/3600,0)</f>
        <v>0</v>
      </c>
      <c r="Q96" s="11">
        <f>IFERROR('Input Data Shift B'!P100*'Shift B Calculation'!$D96/3600,0)</f>
        <v>0</v>
      </c>
      <c r="R96" s="11">
        <f>IFERROR('Input Data Shift B'!Q100*'Shift B Calculation'!$D96/3600,0)</f>
        <v>0</v>
      </c>
      <c r="S96" s="11">
        <f>IFERROR('Input Data Shift B'!R100*'Shift B Calculation'!$D96/3600,0)</f>
        <v>0</v>
      </c>
      <c r="T96" s="11">
        <f>IFERROR('Input Data Shift B'!S100*'Shift B Calculation'!$D96/3600,0)</f>
        <v>0</v>
      </c>
      <c r="U96" s="11">
        <f>IFERROR('Input Data Shift B'!T100*'Shift B Calculation'!$D96/3600,0)</f>
        <v>0</v>
      </c>
      <c r="V96" s="11">
        <f>IFERROR('Input Data Shift B'!U100*'Shift B Calculation'!$D96/3600,0)</f>
        <v>0</v>
      </c>
      <c r="W96" s="11">
        <f>IFERROR('Input Data Shift B'!V100*'Shift B Calculation'!$D96/3600,0)</f>
        <v>0</v>
      </c>
      <c r="X96" s="11">
        <f>IFERROR('Input Data Shift B'!W100*'Shift B Calculation'!$D96/3600,0)</f>
        <v>0</v>
      </c>
      <c r="Y96" s="11">
        <f>IFERROR('Input Data Shift B'!X100*'Shift B Calculation'!$D96/3600,0)</f>
        <v>0</v>
      </c>
      <c r="Z96" s="11">
        <f>IFERROR('Input Data Shift B'!Y100*'Shift B Calculation'!$D96/3600,0)</f>
        <v>0</v>
      </c>
      <c r="AA96" s="11">
        <f>IFERROR('Input Data Shift B'!Z100*'Shift B Calculation'!$D96/3600,0)</f>
        <v>0</v>
      </c>
      <c r="AB96" s="11">
        <f>IFERROR('Input Data Shift B'!AA100*'Shift B Calculation'!$D96/3600,0)</f>
        <v>0</v>
      </c>
      <c r="AC96" s="11">
        <f>IFERROR('Input Data Shift B'!AB100*'Shift B Calculation'!$D96/3600,0)</f>
        <v>0</v>
      </c>
      <c r="AD96" s="11">
        <f>IFERROR('Input Data Shift B'!AC100*'Shift B Calculation'!$D96/3600,0)</f>
        <v>0</v>
      </c>
      <c r="AE96" s="11">
        <f>IFERROR('Input Data Shift B'!AD100*'Shift B Calculation'!$D96/3600,0)</f>
        <v>0</v>
      </c>
      <c r="AF96" s="11">
        <f>IFERROR('Input Data Shift B'!AE100*'Shift B Calculation'!$D96/3600,0)</f>
        <v>0</v>
      </c>
      <c r="AG96" s="11">
        <f>IFERROR('Input Data Shift B'!AF100*'Shift B Calculation'!$D96/3600,0)</f>
        <v>0</v>
      </c>
      <c r="AH96" s="11">
        <f>IFERROR('Input Data Shift B'!AG100*'Shift B Calculation'!$D96/3600,0)</f>
        <v>0</v>
      </c>
      <c r="AI96" s="11">
        <f>IFERROR('Input Data Shift B'!AH100*'Shift B Calculation'!$D96/3600,0)</f>
        <v>0</v>
      </c>
      <c r="AJ96" s="11">
        <f t="shared" si="3"/>
        <v>7.6704545454545456E-2</v>
      </c>
    </row>
    <row r="97" spans="2:36">
      <c r="B97" s="8">
        <v>95</v>
      </c>
      <c r="C97" s="9" t="str">
        <f>+Kousu!B105</f>
        <v>AE262100-67618R</v>
      </c>
      <c r="D97" s="10">
        <f>+Kousu!S105</f>
        <v>15.340909090909092</v>
      </c>
      <c r="E97" s="11">
        <f>IFERROR('Input Data Shift B'!D101*'Shift B Calculation'!$D97/3600,0)</f>
        <v>0</v>
      </c>
      <c r="F97" s="11">
        <f>IFERROR('Input Data Shift B'!E101*'Shift B Calculation'!$D97/3600,0)</f>
        <v>0</v>
      </c>
      <c r="G97" s="11">
        <f>IFERROR('Input Data Shift B'!F101*'Shift B Calculation'!$D97/3600,0)</f>
        <v>0</v>
      </c>
      <c r="H97" s="11">
        <f>IFERROR('Input Data Shift B'!G101*'Shift B Calculation'!$D97/3600,0)</f>
        <v>6.8181818181818191E-2</v>
      </c>
      <c r="I97" s="11">
        <f>IFERROR('Input Data Shift B'!H101*'Shift B Calculation'!$D97/3600,0)</f>
        <v>0</v>
      </c>
      <c r="J97" s="11">
        <f>IFERROR('Input Data Shift B'!I101*'Shift B Calculation'!$D97/3600,0)</f>
        <v>0</v>
      </c>
      <c r="K97" s="11">
        <f>IFERROR('Input Data Shift B'!J101*'Shift B Calculation'!$D97/3600,0)</f>
        <v>0</v>
      </c>
      <c r="L97" s="11">
        <f>IFERROR('Input Data Shift B'!K101*'Shift B Calculation'!$D97/3600,0)</f>
        <v>0</v>
      </c>
      <c r="M97" s="11">
        <f>IFERROR('Input Data Shift B'!L101*'Shift B Calculation'!$D97/3600,0)</f>
        <v>0</v>
      </c>
      <c r="N97" s="11">
        <f>IFERROR('Input Data Shift B'!M101*'Shift B Calculation'!$D97/3600,0)</f>
        <v>0</v>
      </c>
      <c r="O97" s="11">
        <f>IFERROR('Input Data Shift B'!N101*'Shift B Calculation'!$D97/3600,0)</f>
        <v>0</v>
      </c>
      <c r="P97" s="11">
        <f>IFERROR('Input Data Shift B'!O101*'Shift B Calculation'!$D97/3600,0)</f>
        <v>0</v>
      </c>
      <c r="Q97" s="11">
        <f>IFERROR('Input Data Shift B'!P101*'Shift B Calculation'!$D97/3600,0)</f>
        <v>0</v>
      </c>
      <c r="R97" s="11">
        <f>IFERROR('Input Data Shift B'!Q101*'Shift B Calculation'!$D97/3600,0)</f>
        <v>0</v>
      </c>
      <c r="S97" s="11">
        <f>IFERROR('Input Data Shift B'!R101*'Shift B Calculation'!$D97/3600,0)</f>
        <v>0</v>
      </c>
      <c r="T97" s="11">
        <f>IFERROR('Input Data Shift B'!S101*'Shift B Calculation'!$D97/3600,0)</f>
        <v>0</v>
      </c>
      <c r="U97" s="11">
        <f>IFERROR('Input Data Shift B'!T101*'Shift B Calculation'!$D97/3600,0)</f>
        <v>0</v>
      </c>
      <c r="V97" s="11">
        <f>IFERROR('Input Data Shift B'!U101*'Shift B Calculation'!$D97/3600,0)</f>
        <v>0</v>
      </c>
      <c r="W97" s="11">
        <f>IFERROR('Input Data Shift B'!V101*'Shift B Calculation'!$D97/3600,0)</f>
        <v>0</v>
      </c>
      <c r="X97" s="11">
        <f>IFERROR('Input Data Shift B'!W101*'Shift B Calculation'!$D97/3600,0)</f>
        <v>0</v>
      </c>
      <c r="Y97" s="11">
        <f>IFERROR('Input Data Shift B'!X101*'Shift B Calculation'!$D97/3600,0)</f>
        <v>0</v>
      </c>
      <c r="Z97" s="11">
        <f>IFERROR('Input Data Shift B'!Y101*'Shift B Calculation'!$D97/3600,0)</f>
        <v>0</v>
      </c>
      <c r="AA97" s="11">
        <f>IFERROR('Input Data Shift B'!Z101*'Shift B Calculation'!$D97/3600,0)</f>
        <v>0</v>
      </c>
      <c r="AB97" s="11">
        <f>IFERROR('Input Data Shift B'!AA101*'Shift B Calculation'!$D97/3600,0)</f>
        <v>0</v>
      </c>
      <c r="AC97" s="11">
        <f>IFERROR('Input Data Shift B'!AB101*'Shift B Calculation'!$D97/3600,0)</f>
        <v>0</v>
      </c>
      <c r="AD97" s="11">
        <f>IFERROR('Input Data Shift B'!AC101*'Shift B Calculation'!$D97/3600,0)</f>
        <v>0</v>
      </c>
      <c r="AE97" s="11">
        <f>IFERROR('Input Data Shift B'!AD101*'Shift B Calculation'!$D97/3600,0)</f>
        <v>0</v>
      </c>
      <c r="AF97" s="11">
        <f>IFERROR('Input Data Shift B'!AE101*'Shift B Calculation'!$D97/3600,0)</f>
        <v>0</v>
      </c>
      <c r="AG97" s="11">
        <f>IFERROR('Input Data Shift B'!AF101*'Shift B Calculation'!$D97/3600,0)</f>
        <v>0</v>
      </c>
      <c r="AH97" s="11">
        <f>IFERROR('Input Data Shift B'!AG101*'Shift B Calculation'!$D97/3600,0)</f>
        <v>0</v>
      </c>
      <c r="AI97" s="11">
        <f>IFERROR('Input Data Shift B'!AH101*'Shift B Calculation'!$D97/3600,0)</f>
        <v>0</v>
      </c>
      <c r="AJ97" s="11">
        <f t="shared" si="3"/>
        <v>6.8181818181818191E-2</v>
      </c>
    </row>
    <row r="98" spans="2:36">
      <c r="B98" s="8">
        <v>96</v>
      </c>
      <c r="C98" s="9">
        <f>+Kousu!B106</f>
        <v>0</v>
      </c>
      <c r="D98" s="10" t="e">
        <f>+Kousu!S106</f>
        <v>#VALUE!</v>
      </c>
      <c r="E98" s="11">
        <f>IFERROR('Input Data Shift B'!D102*'Shift B Calculation'!$D98/3600,0)</f>
        <v>0</v>
      </c>
      <c r="F98" s="11">
        <f>IFERROR('Input Data Shift B'!E102*'Shift B Calculation'!$D98/3600,0)</f>
        <v>0</v>
      </c>
      <c r="G98" s="11">
        <f>IFERROR('Input Data Shift B'!F102*'Shift B Calculation'!$D98/3600,0)</f>
        <v>0</v>
      </c>
      <c r="H98" s="11">
        <f>IFERROR('Input Data Shift B'!G102*'Shift B Calculation'!$D98/3600,0)</f>
        <v>0</v>
      </c>
      <c r="I98" s="11">
        <f>IFERROR('Input Data Shift B'!H102*'Shift B Calculation'!$D98/3600,0)</f>
        <v>0</v>
      </c>
      <c r="J98" s="11">
        <f>IFERROR('Input Data Shift B'!I102*'Shift B Calculation'!$D98/3600,0)</f>
        <v>0</v>
      </c>
      <c r="K98" s="11">
        <f>IFERROR('Input Data Shift B'!J102*'Shift B Calculation'!$D98/3600,0)</f>
        <v>0</v>
      </c>
      <c r="L98" s="11">
        <f>IFERROR('Input Data Shift B'!K102*'Shift B Calculation'!$D98/3600,0)</f>
        <v>0</v>
      </c>
      <c r="M98" s="11">
        <f>IFERROR('Input Data Shift B'!L102*'Shift B Calculation'!$D98/3600,0)</f>
        <v>0</v>
      </c>
      <c r="N98" s="11">
        <f>IFERROR('Input Data Shift B'!M102*'Shift B Calculation'!$D98/3600,0)</f>
        <v>0</v>
      </c>
      <c r="O98" s="11">
        <f>IFERROR('Input Data Shift B'!N102*'Shift B Calculation'!$D98/3600,0)</f>
        <v>0</v>
      </c>
      <c r="P98" s="11">
        <f>IFERROR('Input Data Shift B'!O102*'Shift B Calculation'!$D98/3600,0)</f>
        <v>0</v>
      </c>
      <c r="Q98" s="11">
        <f>IFERROR('Input Data Shift B'!P102*'Shift B Calculation'!$D98/3600,0)</f>
        <v>0</v>
      </c>
      <c r="R98" s="11">
        <f>IFERROR('Input Data Shift B'!Q102*'Shift B Calculation'!$D98/3600,0)</f>
        <v>0</v>
      </c>
      <c r="S98" s="11">
        <f>IFERROR('Input Data Shift B'!R102*'Shift B Calculation'!$D98/3600,0)</f>
        <v>0</v>
      </c>
      <c r="T98" s="11">
        <f>IFERROR('Input Data Shift B'!S102*'Shift B Calculation'!$D98/3600,0)</f>
        <v>0</v>
      </c>
      <c r="U98" s="11">
        <f>IFERROR('Input Data Shift B'!T102*'Shift B Calculation'!$D98/3600,0)</f>
        <v>0</v>
      </c>
      <c r="V98" s="11">
        <f>IFERROR('Input Data Shift B'!U102*'Shift B Calculation'!$D98/3600,0)</f>
        <v>0</v>
      </c>
      <c r="W98" s="11">
        <f>IFERROR('Input Data Shift B'!V102*'Shift B Calculation'!$D98/3600,0)</f>
        <v>0</v>
      </c>
      <c r="X98" s="11">
        <f>IFERROR('Input Data Shift B'!W102*'Shift B Calculation'!$D98/3600,0)</f>
        <v>0</v>
      </c>
      <c r="Y98" s="11">
        <f>IFERROR('Input Data Shift B'!X102*'Shift B Calculation'!$D98/3600,0)</f>
        <v>0</v>
      </c>
      <c r="Z98" s="11">
        <f>IFERROR('Input Data Shift B'!Y102*'Shift B Calculation'!$D98/3600,0)</f>
        <v>0</v>
      </c>
      <c r="AA98" s="11">
        <f>IFERROR('Input Data Shift B'!Z102*'Shift B Calculation'!$D98/3600,0)</f>
        <v>0</v>
      </c>
      <c r="AB98" s="11">
        <f>IFERROR('Input Data Shift B'!AA102*'Shift B Calculation'!$D98/3600,0)</f>
        <v>0</v>
      </c>
      <c r="AC98" s="11">
        <f>IFERROR('Input Data Shift B'!AB102*'Shift B Calculation'!$D98/3600,0)</f>
        <v>0</v>
      </c>
      <c r="AD98" s="11">
        <f>IFERROR('Input Data Shift B'!AC102*'Shift B Calculation'!$D98/3600,0)</f>
        <v>0</v>
      </c>
      <c r="AE98" s="11">
        <f>IFERROR('Input Data Shift B'!AD102*'Shift B Calculation'!$D98/3600,0)</f>
        <v>0</v>
      </c>
      <c r="AF98" s="11">
        <f>IFERROR('Input Data Shift B'!AE102*'Shift B Calculation'!$D98/3600,0)</f>
        <v>0</v>
      </c>
      <c r="AG98" s="11">
        <f>IFERROR('Input Data Shift B'!AF102*'Shift B Calculation'!$D98/3600,0)</f>
        <v>0</v>
      </c>
      <c r="AH98" s="11">
        <f>IFERROR('Input Data Shift B'!AG102*'Shift B Calculation'!$D98/3600,0)</f>
        <v>0</v>
      </c>
      <c r="AI98" s="11">
        <f>IFERROR('Input Data Shift B'!AH102*'Shift B Calculation'!$D98/3600,0)</f>
        <v>0</v>
      </c>
      <c r="AJ98" s="11">
        <f t="shared" si="3"/>
        <v>0</v>
      </c>
    </row>
    <row r="99" spans="2:36">
      <c r="B99" s="8">
        <v>97</v>
      </c>
      <c r="C99" s="9">
        <f>+Kousu!B107</f>
        <v>0</v>
      </c>
      <c r="D99" s="10" t="e">
        <f>+Kousu!S107</f>
        <v>#VALUE!</v>
      </c>
      <c r="E99" s="11">
        <f>IFERROR('Input Data Shift B'!D103*'Shift B Calculation'!$D99/3600,0)</f>
        <v>0</v>
      </c>
      <c r="F99" s="11">
        <f>IFERROR('Input Data Shift B'!E103*'Shift B Calculation'!$D99/3600,0)</f>
        <v>0</v>
      </c>
      <c r="G99" s="11">
        <f>IFERROR('Input Data Shift B'!F103*'Shift B Calculation'!$D99/3600,0)</f>
        <v>0</v>
      </c>
      <c r="H99" s="11">
        <f>IFERROR('Input Data Shift B'!G103*'Shift B Calculation'!$D99/3600,0)</f>
        <v>0</v>
      </c>
      <c r="I99" s="11">
        <f>IFERROR('Input Data Shift B'!H103*'Shift B Calculation'!$D99/3600,0)</f>
        <v>0</v>
      </c>
      <c r="J99" s="11">
        <f>IFERROR('Input Data Shift B'!I103*'Shift B Calculation'!$D99/3600,0)</f>
        <v>0</v>
      </c>
      <c r="K99" s="11">
        <f>IFERROR('Input Data Shift B'!J103*'Shift B Calculation'!$D99/3600,0)</f>
        <v>0</v>
      </c>
      <c r="L99" s="11">
        <f>IFERROR('Input Data Shift B'!K103*'Shift B Calculation'!$D99/3600,0)</f>
        <v>0</v>
      </c>
      <c r="M99" s="11">
        <f>IFERROR('Input Data Shift B'!L103*'Shift B Calculation'!$D99/3600,0)</f>
        <v>0</v>
      </c>
      <c r="N99" s="11">
        <f>IFERROR('Input Data Shift B'!M103*'Shift B Calculation'!$D99/3600,0)</f>
        <v>0</v>
      </c>
      <c r="O99" s="11">
        <f>IFERROR('Input Data Shift B'!N103*'Shift B Calculation'!$D99/3600,0)</f>
        <v>0</v>
      </c>
      <c r="P99" s="11">
        <f>IFERROR('Input Data Shift B'!O103*'Shift B Calculation'!$D99/3600,0)</f>
        <v>0</v>
      </c>
      <c r="Q99" s="11">
        <f>IFERROR('Input Data Shift B'!P103*'Shift B Calculation'!$D99/3600,0)</f>
        <v>0</v>
      </c>
      <c r="R99" s="11">
        <f>IFERROR('Input Data Shift B'!Q103*'Shift B Calculation'!$D99/3600,0)</f>
        <v>0</v>
      </c>
      <c r="S99" s="11">
        <f>IFERROR('Input Data Shift B'!R103*'Shift B Calculation'!$D99/3600,0)</f>
        <v>0</v>
      </c>
      <c r="T99" s="11">
        <f>IFERROR('Input Data Shift B'!S103*'Shift B Calculation'!$D99/3600,0)</f>
        <v>0</v>
      </c>
      <c r="U99" s="11">
        <f>IFERROR('Input Data Shift B'!T103*'Shift B Calculation'!$D99/3600,0)</f>
        <v>0</v>
      </c>
      <c r="V99" s="11">
        <f>IFERROR('Input Data Shift B'!U103*'Shift B Calculation'!$D99/3600,0)</f>
        <v>0</v>
      </c>
      <c r="W99" s="11">
        <f>IFERROR('Input Data Shift B'!V103*'Shift B Calculation'!$D99/3600,0)</f>
        <v>0</v>
      </c>
      <c r="X99" s="11">
        <f>IFERROR('Input Data Shift B'!W103*'Shift B Calculation'!$D99/3600,0)</f>
        <v>0</v>
      </c>
      <c r="Y99" s="11">
        <f>IFERROR('Input Data Shift B'!X103*'Shift B Calculation'!$D99/3600,0)</f>
        <v>0</v>
      </c>
      <c r="Z99" s="11">
        <f>IFERROR('Input Data Shift B'!Y103*'Shift B Calculation'!$D99/3600,0)</f>
        <v>0</v>
      </c>
      <c r="AA99" s="11">
        <f>IFERROR('Input Data Shift B'!Z103*'Shift B Calculation'!$D99/3600,0)</f>
        <v>0</v>
      </c>
      <c r="AB99" s="11">
        <f>IFERROR('Input Data Shift B'!AA103*'Shift B Calculation'!$D99/3600,0)</f>
        <v>0</v>
      </c>
      <c r="AC99" s="11">
        <f>IFERROR('Input Data Shift B'!AB103*'Shift B Calculation'!$D99/3600,0)</f>
        <v>0</v>
      </c>
      <c r="AD99" s="11">
        <f>IFERROR('Input Data Shift B'!AC103*'Shift B Calculation'!$D99/3600,0)</f>
        <v>0</v>
      </c>
      <c r="AE99" s="11">
        <f>IFERROR('Input Data Shift B'!AD103*'Shift B Calculation'!$D99/3600,0)</f>
        <v>0</v>
      </c>
      <c r="AF99" s="11">
        <f>IFERROR('Input Data Shift B'!AE103*'Shift B Calculation'!$D99/3600,0)</f>
        <v>0</v>
      </c>
      <c r="AG99" s="11">
        <f>IFERROR('Input Data Shift B'!AF103*'Shift B Calculation'!$D99/3600,0)</f>
        <v>0</v>
      </c>
      <c r="AH99" s="11">
        <f>IFERROR('Input Data Shift B'!AG103*'Shift B Calculation'!$D99/3600,0)</f>
        <v>0</v>
      </c>
      <c r="AI99" s="11">
        <f>IFERROR('Input Data Shift B'!AH103*'Shift B Calculation'!$D99/3600,0)</f>
        <v>0</v>
      </c>
      <c r="AJ99" s="11">
        <f t="shared" si="3"/>
        <v>0</v>
      </c>
    </row>
    <row r="100" spans="2:36">
      <c r="B100" s="8">
        <v>98</v>
      </c>
      <c r="C100" s="9">
        <f>+Kousu!B108</f>
        <v>0</v>
      </c>
      <c r="D100" s="10" t="e">
        <f>+Kousu!S108</f>
        <v>#VALUE!</v>
      </c>
      <c r="E100" s="11">
        <f>IFERROR('Input Data Shift B'!D104*'Shift B Calculation'!$D100/3600,0)</f>
        <v>0</v>
      </c>
      <c r="F100" s="11">
        <f>IFERROR('Input Data Shift B'!E104*'Shift B Calculation'!$D100/3600,0)</f>
        <v>0</v>
      </c>
      <c r="G100" s="11">
        <f>IFERROR('Input Data Shift B'!F104*'Shift B Calculation'!$D100/3600,0)</f>
        <v>0</v>
      </c>
      <c r="H100" s="11">
        <f>IFERROR('Input Data Shift B'!G104*'Shift B Calculation'!$D100/3600,0)</f>
        <v>0</v>
      </c>
      <c r="I100" s="11">
        <f>IFERROR('Input Data Shift B'!H104*'Shift B Calculation'!$D100/3600,0)</f>
        <v>0</v>
      </c>
      <c r="J100" s="11">
        <f>IFERROR('Input Data Shift B'!I104*'Shift B Calculation'!$D100/3600,0)</f>
        <v>0</v>
      </c>
      <c r="K100" s="11">
        <f>IFERROR('Input Data Shift B'!J104*'Shift B Calculation'!$D100/3600,0)</f>
        <v>0</v>
      </c>
      <c r="L100" s="11">
        <f>IFERROR('Input Data Shift B'!K104*'Shift B Calculation'!$D100/3600,0)</f>
        <v>0</v>
      </c>
      <c r="M100" s="11">
        <f>IFERROR('Input Data Shift B'!L104*'Shift B Calculation'!$D100/3600,0)</f>
        <v>0</v>
      </c>
      <c r="N100" s="11">
        <f>IFERROR('Input Data Shift B'!M104*'Shift B Calculation'!$D100/3600,0)</f>
        <v>0</v>
      </c>
      <c r="O100" s="11">
        <f>IFERROR('Input Data Shift B'!N104*'Shift B Calculation'!$D100/3600,0)</f>
        <v>0</v>
      </c>
      <c r="P100" s="11">
        <f>IFERROR('Input Data Shift B'!O104*'Shift B Calculation'!$D100/3600,0)</f>
        <v>0</v>
      </c>
      <c r="Q100" s="11">
        <f>IFERROR('Input Data Shift B'!P104*'Shift B Calculation'!$D100/3600,0)</f>
        <v>0</v>
      </c>
      <c r="R100" s="11">
        <f>IFERROR('Input Data Shift B'!Q104*'Shift B Calculation'!$D100/3600,0)</f>
        <v>0</v>
      </c>
      <c r="S100" s="11">
        <f>IFERROR('Input Data Shift B'!R104*'Shift B Calculation'!$D100/3600,0)</f>
        <v>0</v>
      </c>
      <c r="T100" s="11">
        <f>IFERROR('Input Data Shift B'!S104*'Shift B Calculation'!$D100/3600,0)</f>
        <v>0</v>
      </c>
      <c r="U100" s="11">
        <f>IFERROR('Input Data Shift B'!T104*'Shift B Calculation'!$D100/3600,0)</f>
        <v>0</v>
      </c>
      <c r="V100" s="11">
        <f>IFERROR('Input Data Shift B'!U104*'Shift B Calculation'!$D100/3600,0)</f>
        <v>0</v>
      </c>
      <c r="W100" s="11">
        <f>IFERROR('Input Data Shift B'!V104*'Shift B Calculation'!$D100/3600,0)</f>
        <v>0</v>
      </c>
      <c r="X100" s="11">
        <f>IFERROR('Input Data Shift B'!W104*'Shift B Calculation'!$D100/3600,0)</f>
        <v>0</v>
      </c>
      <c r="Y100" s="11">
        <f>IFERROR('Input Data Shift B'!X104*'Shift B Calculation'!$D100/3600,0)</f>
        <v>0</v>
      </c>
      <c r="Z100" s="11">
        <f>IFERROR('Input Data Shift B'!Y104*'Shift B Calculation'!$D100/3600,0)</f>
        <v>0</v>
      </c>
      <c r="AA100" s="11">
        <f>IFERROR('Input Data Shift B'!Z104*'Shift B Calculation'!$D100/3600,0)</f>
        <v>0</v>
      </c>
      <c r="AB100" s="11">
        <f>IFERROR('Input Data Shift B'!AA104*'Shift B Calculation'!$D100/3600,0)</f>
        <v>0</v>
      </c>
      <c r="AC100" s="11">
        <f>IFERROR('Input Data Shift B'!AB104*'Shift B Calculation'!$D100/3600,0)</f>
        <v>0</v>
      </c>
      <c r="AD100" s="11">
        <f>IFERROR('Input Data Shift B'!AC104*'Shift B Calculation'!$D100/3600,0)</f>
        <v>0</v>
      </c>
      <c r="AE100" s="11">
        <f>IFERROR('Input Data Shift B'!AD104*'Shift B Calculation'!$D100/3600,0)</f>
        <v>0</v>
      </c>
      <c r="AF100" s="11">
        <f>IFERROR('Input Data Shift B'!AE104*'Shift B Calculation'!$D100/3600,0)</f>
        <v>0</v>
      </c>
      <c r="AG100" s="11">
        <f>IFERROR('Input Data Shift B'!AF104*'Shift B Calculation'!$D100/3600,0)</f>
        <v>0</v>
      </c>
      <c r="AH100" s="11">
        <f>IFERROR('Input Data Shift B'!AG104*'Shift B Calculation'!$D100/3600,0)</f>
        <v>0</v>
      </c>
      <c r="AI100" s="11">
        <f>IFERROR('Input Data Shift B'!AH104*'Shift B Calculation'!$D100/3600,0)</f>
        <v>0</v>
      </c>
      <c r="AJ100" s="11">
        <f t="shared" si="3"/>
        <v>0</v>
      </c>
    </row>
    <row r="101" spans="2:36">
      <c r="B101" s="8">
        <v>99</v>
      </c>
      <c r="C101" s="9">
        <f>+Kousu!B109</f>
        <v>0</v>
      </c>
      <c r="D101" s="10" t="e">
        <f>+Kousu!S109</f>
        <v>#VALUE!</v>
      </c>
      <c r="E101" s="11">
        <f>IFERROR('Input Data Shift B'!D105*'Shift B Calculation'!$D101/3600,0)</f>
        <v>0</v>
      </c>
      <c r="F101" s="11">
        <f>IFERROR('Input Data Shift B'!E105*'Shift B Calculation'!$D101/3600,0)</f>
        <v>0</v>
      </c>
      <c r="G101" s="11">
        <f>IFERROR('Input Data Shift B'!F105*'Shift B Calculation'!$D101/3600,0)</f>
        <v>0</v>
      </c>
      <c r="H101" s="11">
        <f>IFERROR('Input Data Shift B'!G105*'Shift B Calculation'!$D101/3600,0)</f>
        <v>0</v>
      </c>
      <c r="I101" s="11">
        <f>IFERROR('Input Data Shift B'!H105*'Shift B Calculation'!$D101/3600,0)</f>
        <v>0</v>
      </c>
      <c r="J101" s="11">
        <f>IFERROR('Input Data Shift B'!I105*'Shift B Calculation'!$D101/3600,0)</f>
        <v>0</v>
      </c>
      <c r="K101" s="11">
        <f>IFERROR('Input Data Shift B'!J105*'Shift B Calculation'!$D101/3600,0)</f>
        <v>0</v>
      </c>
      <c r="L101" s="11">
        <f>IFERROR('Input Data Shift B'!K105*'Shift B Calculation'!$D101/3600,0)</f>
        <v>0</v>
      </c>
      <c r="M101" s="11">
        <f>IFERROR('Input Data Shift B'!L105*'Shift B Calculation'!$D101/3600,0)</f>
        <v>0</v>
      </c>
      <c r="N101" s="11">
        <f>IFERROR('Input Data Shift B'!M105*'Shift B Calculation'!$D101/3600,0)</f>
        <v>0</v>
      </c>
      <c r="O101" s="11">
        <f>IFERROR('Input Data Shift B'!N105*'Shift B Calculation'!$D101/3600,0)</f>
        <v>0</v>
      </c>
      <c r="P101" s="11">
        <f>IFERROR('Input Data Shift B'!O105*'Shift B Calculation'!$D101/3600,0)</f>
        <v>0</v>
      </c>
      <c r="Q101" s="11">
        <f>IFERROR('Input Data Shift B'!P105*'Shift B Calculation'!$D101/3600,0)</f>
        <v>0</v>
      </c>
      <c r="R101" s="11">
        <f>IFERROR('Input Data Shift B'!Q105*'Shift B Calculation'!$D101/3600,0)</f>
        <v>0</v>
      </c>
      <c r="S101" s="11">
        <f>IFERROR('Input Data Shift B'!R105*'Shift B Calculation'!$D101/3600,0)</f>
        <v>0</v>
      </c>
      <c r="T101" s="11">
        <f>IFERROR('Input Data Shift B'!S105*'Shift B Calculation'!$D101/3600,0)</f>
        <v>0</v>
      </c>
      <c r="U101" s="11">
        <f>IFERROR('Input Data Shift B'!T105*'Shift B Calculation'!$D101/3600,0)</f>
        <v>0</v>
      </c>
      <c r="V101" s="11">
        <f>IFERROR('Input Data Shift B'!U105*'Shift B Calculation'!$D101/3600,0)</f>
        <v>0</v>
      </c>
      <c r="W101" s="11">
        <f>IFERROR('Input Data Shift B'!V105*'Shift B Calculation'!$D101/3600,0)</f>
        <v>0</v>
      </c>
      <c r="X101" s="11">
        <f>IFERROR('Input Data Shift B'!W105*'Shift B Calculation'!$D101/3600,0)</f>
        <v>0</v>
      </c>
      <c r="Y101" s="11">
        <f>IFERROR('Input Data Shift B'!X105*'Shift B Calculation'!$D101/3600,0)</f>
        <v>0</v>
      </c>
      <c r="Z101" s="11">
        <f>IFERROR('Input Data Shift B'!Y105*'Shift B Calculation'!$D101/3600,0)</f>
        <v>0</v>
      </c>
      <c r="AA101" s="11">
        <f>IFERROR('Input Data Shift B'!Z105*'Shift B Calculation'!$D101/3600,0)</f>
        <v>0</v>
      </c>
      <c r="AB101" s="11">
        <f>IFERROR('Input Data Shift B'!AA105*'Shift B Calculation'!$D101/3600,0)</f>
        <v>0</v>
      </c>
      <c r="AC101" s="11">
        <f>IFERROR('Input Data Shift B'!AB105*'Shift B Calculation'!$D101/3600,0)</f>
        <v>0</v>
      </c>
      <c r="AD101" s="11">
        <f>IFERROR('Input Data Shift B'!AC105*'Shift B Calculation'!$D101/3600,0)</f>
        <v>0</v>
      </c>
      <c r="AE101" s="11">
        <f>IFERROR('Input Data Shift B'!AD105*'Shift B Calculation'!$D101/3600,0)</f>
        <v>0</v>
      </c>
      <c r="AF101" s="11">
        <f>IFERROR('Input Data Shift B'!AE105*'Shift B Calculation'!$D101/3600,0)</f>
        <v>0</v>
      </c>
      <c r="AG101" s="11">
        <f>IFERROR('Input Data Shift B'!AF105*'Shift B Calculation'!$D101/3600,0)</f>
        <v>0</v>
      </c>
      <c r="AH101" s="11">
        <f>IFERROR('Input Data Shift B'!AG105*'Shift B Calculation'!$D101/3600,0)</f>
        <v>0</v>
      </c>
      <c r="AI101" s="11">
        <f>IFERROR('Input Data Shift B'!AH105*'Shift B Calculation'!$D101/3600,0)</f>
        <v>0</v>
      </c>
      <c r="AJ101" s="11">
        <f t="shared" si="3"/>
        <v>0</v>
      </c>
    </row>
    <row r="102" spans="2:36">
      <c r="B102" s="8">
        <v>100</v>
      </c>
      <c r="C102" s="9">
        <f>+Kousu!B110</f>
        <v>0</v>
      </c>
      <c r="D102" s="10" t="e">
        <f>+Kousu!S110</f>
        <v>#VALUE!</v>
      </c>
      <c r="E102" s="11">
        <f>IFERROR('Input Data Shift B'!D106*'Shift B Calculation'!$D102/3600,0)</f>
        <v>0</v>
      </c>
      <c r="F102" s="11">
        <f>IFERROR('Input Data Shift B'!E106*'Shift B Calculation'!$D102/3600,0)</f>
        <v>0</v>
      </c>
      <c r="G102" s="11">
        <f>IFERROR('Input Data Shift B'!F106*'Shift B Calculation'!$D102/3600,0)</f>
        <v>0</v>
      </c>
      <c r="H102" s="11">
        <f>IFERROR('Input Data Shift B'!G106*'Shift B Calculation'!$D102/3600,0)</f>
        <v>0</v>
      </c>
      <c r="I102" s="11">
        <f>IFERROR('Input Data Shift B'!H106*'Shift B Calculation'!$D102/3600,0)</f>
        <v>0</v>
      </c>
      <c r="J102" s="11">
        <f>IFERROR('Input Data Shift B'!I106*'Shift B Calculation'!$D102/3600,0)</f>
        <v>0</v>
      </c>
      <c r="K102" s="11">
        <f>IFERROR('Input Data Shift B'!J106*'Shift B Calculation'!$D102/3600,0)</f>
        <v>0</v>
      </c>
      <c r="L102" s="11">
        <f>IFERROR('Input Data Shift B'!K106*'Shift B Calculation'!$D102/3600,0)</f>
        <v>0</v>
      </c>
      <c r="M102" s="11">
        <f>IFERROR('Input Data Shift B'!L106*'Shift B Calculation'!$D102/3600,0)</f>
        <v>0</v>
      </c>
      <c r="N102" s="11">
        <f>IFERROR('Input Data Shift B'!M106*'Shift B Calculation'!$D102/3600,0)</f>
        <v>0</v>
      </c>
      <c r="O102" s="11">
        <f>IFERROR('Input Data Shift B'!N106*'Shift B Calculation'!$D102/3600,0)</f>
        <v>0</v>
      </c>
      <c r="P102" s="11">
        <f>IFERROR('Input Data Shift B'!O106*'Shift B Calculation'!$D102/3600,0)</f>
        <v>0</v>
      </c>
      <c r="Q102" s="11">
        <f>IFERROR('Input Data Shift B'!P106*'Shift B Calculation'!$D102/3600,0)</f>
        <v>0</v>
      </c>
      <c r="R102" s="11">
        <f>IFERROR('Input Data Shift B'!Q106*'Shift B Calculation'!$D102/3600,0)</f>
        <v>0</v>
      </c>
      <c r="S102" s="11">
        <f>IFERROR('Input Data Shift B'!R106*'Shift B Calculation'!$D102/3600,0)</f>
        <v>0</v>
      </c>
      <c r="T102" s="11">
        <f>IFERROR('Input Data Shift B'!S106*'Shift B Calculation'!$D102/3600,0)</f>
        <v>0</v>
      </c>
      <c r="U102" s="11">
        <f>IFERROR('Input Data Shift B'!T106*'Shift B Calculation'!$D102/3600,0)</f>
        <v>0</v>
      </c>
      <c r="V102" s="11">
        <f>IFERROR('Input Data Shift B'!U106*'Shift B Calculation'!$D102/3600,0)</f>
        <v>0</v>
      </c>
      <c r="W102" s="11">
        <f>IFERROR('Input Data Shift B'!V106*'Shift B Calculation'!$D102/3600,0)</f>
        <v>0</v>
      </c>
      <c r="X102" s="11">
        <f>IFERROR('Input Data Shift B'!W106*'Shift B Calculation'!$D102/3600,0)</f>
        <v>0</v>
      </c>
      <c r="Y102" s="11">
        <f>IFERROR('Input Data Shift B'!X106*'Shift B Calculation'!$D102/3600,0)</f>
        <v>0</v>
      </c>
      <c r="Z102" s="11">
        <f>IFERROR('Input Data Shift B'!Y106*'Shift B Calculation'!$D102/3600,0)</f>
        <v>0</v>
      </c>
      <c r="AA102" s="11">
        <f>IFERROR('Input Data Shift B'!Z106*'Shift B Calculation'!$D102/3600,0)</f>
        <v>0</v>
      </c>
      <c r="AB102" s="11">
        <f>IFERROR('Input Data Shift B'!AA106*'Shift B Calculation'!$D102/3600,0)</f>
        <v>0</v>
      </c>
      <c r="AC102" s="11">
        <f>IFERROR('Input Data Shift B'!AB106*'Shift B Calculation'!$D102/3600,0)</f>
        <v>0</v>
      </c>
      <c r="AD102" s="11">
        <f>IFERROR('Input Data Shift B'!AC106*'Shift B Calculation'!$D102/3600,0)</f>
        <v>0</v>
      </c>
      <c r="AE102" s="11">
        <f>IFERROR('Input Data Shift B'!AD106*'Shift B Calculation'!$D102/3600,0)</f>
        <v>0</v>
      </c>
      <c r="AF102" s="11">
        <f>IFERROR('Input Data Shift B'!AE106*'Shift B Calculation'!$D102/3600,0)</f>
        <v>0</v>
      </c>
      <c r="AG102" s="11">
        <f>IFERROR('Input Data Shift B'!AF106*'Shift B Calculation'!$D102/3600,0)</f>
        <v>0</v>
      </c>
      <c r="AH102" s="11">
        <f>IFERROR('Input Data Shift B'!AG106*'Shift B Calculation'!$D102/3600,0)</f>
        <v>0</v>
      </c>
      <c r="AI102" s="11">
        <f>IFERROR('Input Data Shift B'!AH106*'Shift B Calculation'!$D102/3600,0)</f>
        <v>0</v>
      </c>
      <c r="AJ102" s="11">
        <f t="shared" si="3"/>
        <v>0</v>
      </c>
    </row>
    <row r="103" spans="2:36">
      <c r="B103" s="8">
        <v>101</v>
      </c>
      <c r="C103" s="9">
        <f>+Kousu!B111</f>
        <v>0</v>
      </c>
      <c r="D103" s="10" t="e">
        <f>+Kousu!S111</f>
        <v>#VALUE!</v>
      </c>
      <c r="E103" s="11">
        <f>IFERROR('Input Data Shift B'!D107*'Shift B Calculation'!$D103/3600,0)</f>
        <v>0</v>
      </c>
      <c r="F103" s="11">
        <f>IFERROR('Input Data Shift B'!E107*'Shift B Calculation'!$D103/3600,0)</f>
        <v>0</v>
      </c>
      <c r="G103" s="11">
        <f>IFERROR('Input Data Shift B'!F107*'Shift B Calculation'!$D103/3600,0)</f>
        <v>0</v>
      </c>
      <c r="H103" s="11">
        <f>IFERROR('Input Data Shift B'!G107*'Shift B Calculation'!$D103/3600,0)</f>
        <v>0</v>
      </c>
      <c r="I103" s="11">
        <f>IFERROR('Input Data Shift B'!H107*'Shift B Calculation'!$D103/3600,0)</f>
        <v>0</v>
      </c>
      <c r="J103" s="11">
        <f>IFERROR('Input Data Shift B'!I107*'Shift B Calculation'!$D103/3600,0)</f>
        <v>0</v>
      </c>
      <c r="K103" s="11">
        <f>IFERROR('Input Data Shift B'!J107*'Shift B Calculation'!$D103/3600,0)</f>
        <v>0</v>
      </c>
      <c r="L103" s="11">
        <f>IFERROR('Input Data Shift B'!K107*'Shift B Calculation'!$D103/3600,0)</f>
        <v>0</v>
      </c>
      <c r="M103" s="11">
        <f>IFERROR('Input Data Shift B'!L107*'Shift B Calculation'!$D103/3600,0)</f>
        <v>0</v>
      </c>
      <c r="N103" s="11">
        <f>IFERROR('Input Data Shift B'!M107*'Shift B Calculation'!$D103/3600,0)</f>
        <v>0</v>
      </c>
      <c r="O103" s="11">
        <f>IFERROR('Input Data Shift B'!N107*'Shift B Calculation'!$D103/3600,0)</f>
        <v>0</v>
      </c>
      <c r="P103" s="11">
        <f>IFERROR('Input Data Shift B'!O107*'Shift B Calculation'!$D103/3600,0)</f>
        <v>0</v>
      </c>
      <c r="Q103" s="11">
        <f>IFERROR('Input Data Shift B'!P107*'Shift B Calculation'!$D103/3600,0)</f>
        <v>0</v>
      </c>
      <c r="R103" s="11">
        <f>IFERROR('Input Data Shift B'!Q107*'Shift B Calculation'!$D103/3600,0)</f>
        <v>0</v>
      </c>
      <c r="S103" s="11">
        <f>IFERROR('Input Data Shift B'!R107*'Shift B Calculation'!$D103/3600,0)</f>
        <v>0</v>
      </c>
      <c r="T103" s="11">
        <f>IFERROR('Input Data Shift B'!S107*'Shift B Calculation'!$D103/3600,0)</f>
        <v>0</v>
      </c>
      <c r="U103" s="11">
        <f>IFERROR('Input Data Shift B'!T107*'Shift B Calculation'!$D103/3600,0)</f>
        <v>0</v>
      </c>
      <c r="V103" s="11">
        <f>IFERROR('Input Data Shift B'!U107*'Shift B Calculation'!$D103/3600,0)</f>
        <v>0</v>
      </c>
      <c r="W103" s="11">
        <f>IFERROR('Input Data Shift B'!V107*'Shift B Calculation'!$D103/3600,0)</f>
        <v>0</v>
      </c>
      <c r="X103" s="11">
        <f>IFERROR('Input Data Shift B'!W107*'Shift B Calculation'!$D103/3600,0)</f>
        <v>0</v>
      </c>
      <c r="Y103" s="11">
        <f>IFERROR('Input Data Shift B'!X107*'Shift B Calculation'!$D103/3600,0)</f>
        <v>0</v>
      </c>
      <c r="Z103" s="11">
        <f>IFERROR('Input Data Shift B'!Y107*'Shift B Calculation'!$D103/3600,0)</f>
        <v>0</v>
      </c>
      <c r="AA103" s="11">
        <f>IFERROR('Input Data Shift B'!Z107*'Shift B Calculation'!$D103/3600,0)</f>
        <v>0</v>
      </c>
      <c r="AB103" s="11">
        <f>IFERROR('Input Data Shift B'!AA107*'Shift B Calculation'!$D103/3600,0)</f>
        <v>0</v>
      </c>
      <c r="AC103" s="11">
        <f>IFERROR('Input Data Shift B'!AB107*'Shift B Calculation'!$D103/3600,0)</f>
        <v>0</v>
      </c>
      <c r="AD103" s="11">
        <f>IFERROR('Input Data Shift B'!AC107*'Shift B Calculation'!$D103/3600,0)</f>
        <v>0</v>
      </c>
      <c r="AE103" s="11">
        <f>IFERROR('Input Data Shift B'!AD107*'Shift B Calculation'!$D103/3600,0)</f>
        <v>0</v>
      </c>
      <c r="AF103" s="11">
        <f>IFERROR('Input Data Shift B'!AE107*'Shift B Calculation'!$D103/3600,0)</f>
        <v>0</v>
      </c>
      <c r="AG103" s="11">
        <f>IFERROR('Input Data Shift B'!AF107*'Shift B Calculation'!$D103/3600,0)</f>
        <v>0</v>
      </c>
      <c r="AH103" s="11">
        <f>IFERROR('Input Data Shift B'!AG107*'Shift B Calculation'!$D103/3600,0)</f>
        <v>0</v>
      </c>
      <c r="AI103" s="11">
        <f>IFERROR('Input Data Shift B'!AH107*'Shift B Calculation'!$D103/3600,0)</f>
        <v>0</v>
      </c>
      <c r="AJ103" s="11">
        <f t="shared" si="3"/>
        <v>0</v>
      </c>
    </row>
    <row r="104" spans="2:36">
      <c r="B104" s="8">
        <v>102</v>
      </c>
      <c r="C104" s="9">
        <f>+Kousu!B112</f>
        <v>0</v>
      </c>
      <c r="D104" s="10" t="e">
        <f>+Kousu!S112</f>
        <v>#VALUE!</v>
      </c>
      <c r="E104" s="11">
        <f>IFERROR('Input Data Shift B'!D108*'Shift B Calculation'!$D104/3600,0)</f>
        <v>0</v>
      </c>
      <c r="F104" s="11">
        <f>IFERROR('Input Data Shift B'!E108*'Shift B Calculation'!$D104/3600,0)</f>
        <v>0</v>
      </c>
      <c r="G104" s="11">
        <f>IFERROR('Input Data Shift B'!F108*'Shift B Calculation'!$D104/3600,0)</f>
        <v>0</v>
      </c>
      <c r="H104" s="11">
        <f>IFERROR('Input Data Shift B'!G108*'Shift B Calculation'!$D104/3600,0)</f>
        <v>0</v>
      </c>
      <c r="I104" s="11">
        <f>IFERROR('Input Data Shift B'!H108*'Shift B Calculation'!$D104/3600,0)</f>
        <v>0</v>
      </c>
      <c r="J104" s="11">
        <f>IFERROR('Input Data Shift B'!I108*'Shift B Calculation'!$D104/3600,0)</f>
        <v>0</v>
      </c>
      <c r="K104" s="11">
        <f>IFERROR('Input Data Shift B'!J108*'Shift B Calculation'!$D104/3600,0)</f>
        <v>0</v>
      </c>
      <c r="L104" s="11">
        <f>IFERROR('Input Data Shift B'!K108*'Shift B Calculation'!$D104/3600,0)</f>
        <v>0</v>
      </c>
      <c r="M104" s="11">
        <f>IFERROR('Input Data Shift B'!L108*'Shift B Calculation'!$D104/3600,0)</f>
        <v>0</v>
      </c>
      <c r="N104" s="11">
        <f>IFERROR('Input Data Shift B'!M108*'Shift B Calculation'!$D104/3600,0)</f>
        <v>0</v>
      </c>
      <c r="O104" s="11">
        <f>IFERROR('Input Data Shift B'!N108*'Shift B Calculation'!$D104/3600,0)</f>
        <v>0</v>
      </c>
      <c r="P104" s="11">
        <f>IFERROR('Input Data Shift B'!O108*'Shift B Calculation'!$D104/3600,0)</f>
        <v>0</v>
      </c>
      <c r="Q104" s="11">
        <f>IFERROR('Input Data Shift B'!P108*'Shift B Calculation'!$D104/3600,0)</f>
        <v>0</v>
      </c>
      <c r="R104" s="11">
        <f>IFERROR('Input Data Shift B'!Q108*'Shift B Calculation'!$D104/3600,0)</f>
        <v>0</v>
      </c>
      <c r="S104" s="11">
        <f>IFERROR('Input Data Shift B'!R108*'Shift B Calculation'!$D104/3600,0)</f>
        <v>0</v>
      </c>
      <c r="T104" s="11">
        <f>IFERROR('Input Data Shift B'!S108*'Shift B Calculation'!$D104/3600,0)</f>
        <v>0</v>
      </c>
      <c r="U104" s="11">
        <f>IFERROR('Input Data Shift B'!T108*'Shift B Calculation'!$D104/3600,0)</f>
        <v>0</v>
      </c>
      <c r="V104" s="11">
        <f>IFERROR('Input Data Shift B'!U108*'Shift B Calculation'!$D104/3600,0)</f>
        <v>0</v>
      </c>
      <c r="W104" s="11">
        <f>IFERROR('Input Data Shift B'!V108*'Shift B Calculation'!$D104/3600,0)</f>
        <v>0</v>
      </c>
      <c r="X104" s="11">
        <f>IFERROR('Input Data Shift B'!W108*'Shift B Calculation'!$D104/3600,0)</f>
        <v>0</v>
      </c>
      <c r="Y104" s="11">
        <f>IFERROR('Input Data Shift B'!X108*'Shift B Calculation'!$D104/3600,0)</f>
        <v>0</v>
      </c>
      <c r="Z104" s="11">
        <f>IFERROR('Input Data Shift B'!Y108*'Shift B Calculation'!$D104/3600,0)</f>
        <v>0</v>
      </c>
      <c r="AA104" s="11">
        <f>IFERROR('Input Data Shift B'!Z108*'Shift B Calculation'!$D104/3600,0)</f>
        <v>0</v>
      </c>
      <c r="AB104" s="11">
        <f>IFERROR('Input Data Shift B'!AA108*'Shift B Calculation'!$D104/3600,0)</f>
        <v>0</v>
      </c>
      <c r="AC104" s="11">
        <f>IFERROR('Input Data Shift B'!AB108*'Shift B Calculation'!$D104/3600,0)</f>
        <v>0</v>
      </c>
      <c r="AD104" s="11">
        <f>IFERROR('Input Data Shift B'!AC108*'Shift B Calculation'!$D104/3600,0)</f>
        <v>0</v>
      </c>
      <c r="AE104" s="11">
        <f>IFERROR('Input Data Shift B'!AD108*'Shift B Calculation'!$D104/3600,0)</f>
        <v>0</v>
      </c>
      <c r="AF104" s="11">
        <f>IFERROR('Input Data Shift B'!AE108*'Shift B Calculation'!$D104/3600,0)</f>
        <v>0</v>
      </c>
      <c r="AG104" s="11">
        <f>IFERROR('Input Data Shift B'!AF108*'Shift B Calculation'!$D104/3600,0)</f>
        <v>0</v>
      </c>
      <c r="AH104" s="11">
        <f>IFERROR('Input Data Shift B'!AG108*'Shift B Calculation'!$D104/3600,0)</f>
        <v>0</v>
      </c>
      <c r="AI104" s="11">
        <f>IFERROR('Input Data Shift B'!AH108*'Shift B Calculation'!$D104/3600,0)</f>
        <v>0</v>
      </c>
      <c r="AJ104" s="11">
        <f t="shared" si="3"/>
        <v>0</v>
      </c>
    </row>
    <row r="105" spans="2:36">
      <c r="B105" s="8">
        <v>103</v>
      </c>
      <c r="C105" s="9">
        <f>+Kousu!B113</f>
        <v>0</v>
      </c>
      <c r="D105" s="10" t="e">
        <f>+Kousu!S113</f>
        <v>#VALUE!</v>
      </c>
      <c r="E105" s="11">
        <f>IFERROR('Input Data Shift B'!D109*'Shift B Calculation'!$D105/3600,0)</f>
        <v>0</v>
      </c>
      <c r="F105" s="11">
        <f>IFERROR('Input Data Shift B'!E109*'Shift B Calculation'!$D105/3600,0)</f>
        <v>0</v>
      </c>
      <c r="G105" s="11">
        <f>IFERROR('Input Data Shift B'!F109*'Shift B Calculation'!$D105/3600,0)</f>
        <v>0</v>
      </c>
      <c r="H105" s="11">
        <f>IFERROR('Input Data Shift B'!G109*'Shift B Calculation'!$D105/3600,0)</f>
        <v>0</v>
      </c>
      <c r="I105" s="11">
        <f>IFERROR('Input Data Shift B'!H109*'Shift B Calculation'!$D105/3600,0)</f>
        <v>0</v>
      </c>
      <c r="J105" s="11">
        <f>IFERROR('Input Data Shift B'!I109*'Shift B Calculation'!$D105/3600,0)</f>
        <v>0</v>
      </c>
      <c r="K105" s="11">
        <f>IFERROR('Input Data Shift B'!J109*'Shift B Calculation'!$D105/3600,0)</f>
        <v>0</v>
      </c>
      <c r="L105" s="11">
        <f>IFERROR('Input Data Shift B'!K109*'Shift B Calculation'!$D105/3600,0)</f>
        <v>0</v>
      </c>
      <c r="M105" s="11">
        <f>IFERROR('Input Data Shift B'!L109*'Shift B Calculation'!$D105/3600,0)</f>
        <v>0</v>
      </c>
      <c r="N105" s="11">
        <f>IFERROR('Input Data Shift B'!M109*'Shift B Calculation'!$D105/3600,0)</f>
        <v>0</v>
      </c>
      <c r="O105" s="11">
        <f>IFERROR('Input Data Shift B'!N109*'Shift B Calculation'!$D105/3600,0)</f>
        <v>0</v>
      </c>
      <c r="P105" s="11">
        <f>IFERROR('Input Data Shift B'!O109*'Shift B Calculation'!$D105/3600,0)</f>
        <v>0</v>
      </c>
      <c r="Q105" s="11">
        <f>IFERROR('Input Data Shift B'!P109*'Shift B Calculation'!$D105/3600,0)</f>
        <v>0</v>
      </c>
      <c r="R105" s="11">
        <f>IFERROR('Input Data Shift B'!Q109*'Shift B Calculation'!$D105/3600,0)</f>
        <v>0</v>
      </c>
      <c r="S105" s="11">
        <f>IFERROR('Input Data Shift B'!R109*'Shift B Calculation'!$D105/3600,0)</f>
        <v>0</v>
      </c>
      <c r="T105" s="11">
        <f>IFERROR('Input Data Shift B'!S109*'Shift B Calculation'!$D105/3600,0)</f>
        <v>0</v>
      </c>
      <c r="U105" s="11">
        <f>IFERROR('Input Data Shift B'!T109*'Shift B Calculation'!$D105/3600,0)</f>
        <v>0</v>
      </c>
      <c r="V105" s="11">
        <f>IFERROR('Input Data Shift B'!U109*'Shift B Calculation'!$D105/3600,0)</f>
        <v>0</v>
      </c>
      <c r="W105" s="11">
        <f>IFERROR('Input Data Shift B'!V109*'Shift B Calculation'!$D105/3600,0)</f>
        <v>0</v>
      </c>
      <c r="X105" s="11">
        <f>IFERROR('Input Data Shift B'!W109*'Shift B Calculation'!$D105/3600,0)</f>
        <v>0</v>
      </c>
      <c r="Y105" s="11">
        <f>IFERROR('Input Data Shift B'!X109*'Shift B Calculation'!$D105/3600,0)</f>
        <v>0</v>
      </c>
      <c r="Z105" s="11">
        <f>IFERROR('Input Data Shift B'!Y109*'Shift B Calculation'!$D105/3600,0)</f>
        <v>0</v>
      </c>
      <c r="AA105" s="11">
        <f>IFERROR('Input Data Shift B'!Z109*'Shift B Calculation'!$D105/3600,0)</f>
        <v>0</v>
      </c>
      <c r="AB105" s="11">
        <f>IFERROR('Input Data Shift B'!AA109*'Shift B Calculation'!$D105/3600,0)</f>
        <v>0</v>
      </c>
      <c r="AC105" s="11">
        <f>IFERROR('Input Data Shift B'!AB109*'Shift B Calculation'!$D105/3600,0)</f>
        <v>0</v>
      </c>
      <c r="AD105" s="11">
        <f>IFERROR('Input Data Shift B'!AC109*'Shift B Calculation'!$D105/3600,0)</f>
        <v>0</v>
      </c>
      <c r="AE105" s="11">
        <f>IFERROR('Input Data Shift B'!AD109*'Shift B Calculation'!$D105/3600,0)</f>
        <v>0</v>
      </c>
      <c r="AF105" s="11">
        <f>IFERROR('Input Data Shift B'!AE109*'Shift B Calculation'!$D105/3600,0)</f>
        <v>0</v>
      </c>
      <c r="AG105" s="11">
        <f>IFERROR('Input Data Shift B'!AF109*'Shift B Calculation'!$D105/3600,0)</f>
        <v>0</v>
      </c>
      <c r="AH105" s="11">
        <f>IFERROR('Input Data Shift B'!AG109*'Shift B Calculation'!$D105/3600,0)</f>
        <v>0</v>
      </c>
      <c r="AI105" s="11">
        <f>IFERROR('Input Data Shift B'!AH109*'Shift B Calculation'!$D105/3600,0)</f>
        <v>0</v>
      </c>
      <c r="AJ105" s="11">
        <f t="shared" si="3"/>
        <v>0</v>
      </c>
    </row>
    <row r="106" spans="2:36">
      <c r="B106" s="8">
        <v>104</v>
      </c>
      <c r="C106" s="9">
        <f>+Kousu!B114</f>
        <v>0</v>
      </c>
      <c r="D106" s="10" t="e">
        <f>+Kousu!S114</f>
        <v>#VALUE!</v>
      </c>
      <c r="E106" s="11">
        <f>IFERROR('Input Data Shift B'!D110*'Shift B Calculation'!$D106/3600,0)</f>
        <v>0</v>
      </c>
      <c r="F106" s="11">
        <f>IFERROR('Input Data Shift B'!E110*'Shift B Calculation'!$D106/3600,0)</f>
        <v>0</v>
      </c>
      <c r="G106" s="11">
        <f>IFERROR('Input Data Shift B'!F110*'Shift B Calculation'!$D106/3600,0)</f>
        <v>0</v>
      </c>
      <c r="H106" s="11">
        <f>IFERROR('Input Data Shift B'!G110*'Shift B Calculation'!$D106/3600,0)</f>
        <v>0</v>
      </c>
      <c r="I106" s="11">
        <f>IFERROR('Input Data Shift B'!H110*'Shift B Calculation'!$D106/3600,0)</f>
        <v>0</v>
      </c>
      <c r="J106" s="11">
        <f>IFERROR('Input Data Shift B'!I110*'Shift B Calculation'!$D106/3600,0)</f>
        <v>0</v>
      </c>
      <c r="K106" s="11">
        <f>IFERROR('Input Data Shift B'!J110*'Shift B Calculation'!$D106/3600,0)</f>
        <v>0</v>
      </c>
      <c r="L106" s="11">
        <f>IFERROR('Input Data Shift B'!K110*'Shift B Calculation'!$D106/3600,0)</f>
        <v>0</v>
      </c>
      <c r="M106" s="11">
        <f>IFERROR('Input Data Shift B'!L110*'Shift B Calculation'!$D106/3600,0)</f>
        <v>0</v>
      </c>
      <c r="N106" s="11">
        <f>IFERROR('Input Data Shift B'!M110*'Shift B Calculation'!$D106/3600,0)</f>
        <v>0</v>
      </c>
      <c r="O106" s="11">
        <f>IFERROR('Input Data Shift B'!N110*'Shift B Calculation'!$D106/3600,0)</f>
        <v>0</v>
      </c>
      <c r="P106" s="11">
        <f>IFERROR('Input Data Shift B'!O110*'Shift B Calculation'!$D106/3600,0)</f>
        <v>0</v>
      </c>
      <c r="Q106" s="11">
        <f>IFERROR('Input Data Shift B'!P110*'Shift B Calculation'!$D106/3600,0)</f>
        <v>0</v>
      </c>
      <c r="R106" s="11">
        <f>IFERROR('Input Data Shift B'!Q110*'Shift B Calculation'!$D106/3600,0)</f>
        <v>0</v>
      </c>
      <c r="S106" s="11">
        <f>IFERROR('Input Data Shift B'!R110*'Shift B Calculation'!$D106/3600,0)</f>
        <v>0</v>
      </c>
      <c r="T106" s="11">
        <f>IFERROR('Input Data Shift B'!S110*'Shift B Calculation'!$D106/3600,0)</f>
        <v>0</v>
      </c>
      <c r="U106" s="11">
        <f>IFERROR('Input Data Shift B'!T110*'Shift B Calculation'!$D106/3600,0)</f>
        <v>0</v>
      </c>
      <c r="V106" s="11">
        <f>IFERROR('Input Data Shift B'!U110*'Shift B Calculation'!$D106/3600,0)</f>
        <v>0</v>
      </c>
      <c r="W106" s="11">
        <f>IFERROR('Input Data Shift B'!V110*'Shift B Calculation'!$D106/3600,0)</f>
        <v>0</v>
      </c>
      <c r="X106" s="11">
        <f>IFERROR('Input Data Shift B'!W110*'Shift B Calculation'!$D106/3600,0)</f>
        <v>0</v>
      </c>
      <c r="Y106" s="11">
        <f>IFERROR('Input Data Shift B'!X110*'Shift B Calculation'!$D106/3600,0)</f>
        <v>0</v>
      </c>
      <c r="Z106" s="11">
        <f>IFERROR('Input Data Shift B'!Y110*'Shift B Calculation'!$D106/3600,0)</f>
        <v>0</v>
      </c>
      <c r="AA106" s="11">
        <f>IFERROR('Input Data Shift B'!Z110*'Shift B Calculation'!$D106/3600,0)</f>
        <v>0</v>
      </c>
      <c r="AB106" s="11">
        <f>IFERROR('Input Data Shift B'!AA110*'Shift B Calculation'!$D106/3600,0)</f>
        <v>0</v>
      </c>
      <c r="AC106" s="11">
        <f>IFERROR('Input Data Shift B'!AB110*'Shift B Calculation'!$D106/3600,0)</f>
        <v>0</v>
      </c>
      <c r="AD106" s="11">
        <f>IFERROR('Input Data Shift B'!AC110*'Shift B Calculation'!$D106/3600,0)</f>
        <v>0</v>
      </c>
      <c r="AE106" s="11">
        <f>IFERROR('Input Data Shift B'!AD110*'Shift B Calculation'!$D106/3600,0)</f>
        <v>0</v>
      </c>
      <c r="AF106" s="11">
        <f>IFERROR('Input Data Shift B'!AE110*'Shift B Calculation'!$D106/3600,0)</f>
        <v>0</v>
      </c>
      <c r="AG106" s="11">
        <f>IFERROR('Input Data Shift B'!AF110*'Shift B Calculation'!$D106/3600,0)</f>
        <v>0</v>
      </c>
      <c r="AH106" s="11">
        <f>IFERROR('Input Data Shift B'!AG110*'Shift B Calculation'!$D106/3600,0)</f>
        <v>0</v>
      </c>
      <c r="AI106" s="11">
        <f>IFERROR('Input Data Shift B'!AH110*'Shift B Calculation'!$D106/3600,0)</f>
        <v>0</v>
      </c>
      <c r="AJ106" s="11">
        <f t="shared" si="3"/>
        <v>0</v>
      </c>
    </row>
    <row r="107" spans="2:36">
      <c r="B107" s="8">
        <v>105</v>
      </c>
      <c r="C107" s="9">
        <f>+Kousu!B115</f>
        <v>0</v>
      </c>
      <c r="D107" s="10" t="e">
        <f>+Kousu!S115</f>
        <v>#VALUE!</v>
      </c>
      <c r="E107" s="11">
        <f>IFERROR('Input Data Shift B'!D111*'Shift B Calculation'!$D107/3600,0)</f>
        <v>0</v>
      </c>
      <c r="F107" s="11">
        <f>IFERROR('Input Data Shift B'!E111*'Shift B Calculation'!$D107/3600,0)</f>
        <v>0</v>
      </c>
      <c r="G107" s="11">
        <f>IFERROR('Input Data Shift B'!F111*'Shift B Calculation'!$D107/3600,0)</f>
        <v>0</v>
      </c>
      <c r="H107" s="11">
        <f>IFERROR('Input Data Shift B'!G111*'Shift B Calculation'!$D107/3600,0)</f>
        <v>0</v>
      </c>
      <c r="I107" s="11">
        <f>IFERROR('Input Data Shift B'!H111*'Shift B Calculation'!$D107/3600,0)</f>
        <v>0</v>
      </c>
      <c r="J107" s="11">
        <f>IFERROR('Input Data Shift B'!I111*'Shift B Calculation'!$D107/3600,0)</f>
        <v>0</v>
      </c>
      <c r="K107" s="11">
        <f>IFERROR('Input Data Shift B'!J111*'Shift B Calculation'!$D107/3600,0)</f>
        <v>0</v>
      </c>
      <c r="L107" s="11">
        <f>IFERROR('Input Data Shift B'!K111*'Shift B Calculation'!$D107/3600,0)</f>
        <v>0</v>
      </c>
      <c r="M107" s="11">
        <f>IFERROR('Input Data Shift B'!L111*'Shift B Calculation'!$D107/3600,0)</f>
        <v>0</v>
      </c>
      <c r="N107" s="11">
        <f>IFERROR('Input Data Shift B'!M111*'Shift B Calculation'!$D107/3600,0)</f>
        <v>0</v>
      </c>
      <c r="O107" s="11">
        <f>IFERROR('Input Data Shift B'!N111*'Shift B Calculation'!$D107/3600,0)</f>
        <v>0</v>
      </c>
      <c r="P107" s="11">
        <f>IFERROR('Input Data Shift B'!O111*'Shift B Calculation'!$D107/3600,0)</f>
        <v>0</v>
      </c>
      <c r="Q107" s="11">
        <f>IFERROR('Input Data Shift B'!P111*'Shift B Calculation'!$D107/3600,0)</f>
        <v>0</v>
      </c>
      <c r="R107" s="11">
        <f>IFERROR('Input Data Shift B'!Q111*'Shift B Calculation'!$D107/3600,0)</f>
        <v>0</v>
      </c>
      <c r="S107" s="11">
        <f>IFERROR('Input Data Shift B'!R111*'Shift B Calculation'!$D107/3600,0)</f>
        <v>0</v>
      </c>
      <c r="T107" s="11">
        <f>IFERROR('Input Data Shift B'!S111*'Shift B Calculation'!$D107/3600,0)</f>
        <v>0</v>
      </c>
      <c r="U107" s="11">
        <f>IFERROR('Input Data Shift B'!T111*'Shift B Calculation'!$D107/3600,0)</f>
        <v>0</v>
      </c>
      <c r="V107" s="11">
        <f>IFERROR('Input Data Shift B'!U111*'Shift B Calculation'!$D107/3600,0)</f>
        <v>0</v>
      </c>
      <c r="W107" s="11">
        <f>IFERROR('Input Data Shift B'!V111*'Shift B Calculation'!$D107/3600,0)</f>
        <v>0</v>
      </c>
      <c r="X107" s="11">
        <f>IFERROR('Input Data Shift B'!W111*'Shift B Calculation'!$D107/3600,0)</f>
        <v>0</v>
      </c>
      <c r="Y107" s="11">
        <f>IFERROR('Input Data Shift B'!X111*'Shift B Calculation'!$D107/3600,0)</f>
        <v>0</v>
      </c>
      <c r="Z107" s="11">
        <f>IFERROR('Input Data Shift B'!Y111*'Shift B Calculation'!$D107/3600,0)</f>
        <v>0</v>
      </c>
      <c r="AA107" s="11">
        <f>IFERROR('Input Data Shift B'!Z111*'Shift B Calculation'!$D107/3600,0)</f>
        <v>0</v>
      </c>
      <c r="AB107" s="11">
        <f>IFERROR('Input Data Shift B'!AA111*'Shift B Calculation'!$D107/3600,0)</f>
        <v>0</v>
      </c>
      <c r="AC107" s="11">
        <f>IFERROR('Input Data Shift B'!AB111*'Shift B Calculation'!$D107/3600,0)</f>
        <v>0</v>
      </c>
      <c r="AD107" s="11">
        <f>IFERROR('Input Data Shift B'!AC111*'Shift B Calculation'!$D107/3600,0)</f>
        <v>0</v>
      </c>
      <c r="AE107" s="11">
        <f>IFERROR('Input Data Shift B'!AD111*'Shift B Calculation'!$D107/3600,0)</f>
        <v>0</v>
      </c>
      <c r="AF107" s="11">
        <f>IFERROR('Input Data Shift B'!AE111*'Shift B Calculation'!$D107/3600,0)</f>
        <v>0</v>
      </c>
      <c r="AG107" s="11">
        <f>IFERROR('Input Data Shift B'!AF111*'Shift B Calculation'!$D107/3600,0)</f>
        <v>0</v>
      </c>
      <c r="AH107" s="11">
        <f>IFERROR('Input Data Shift B'!AG111*'Shift B Calculation'!$D107/3600,0)</f>
        <v>0</v>
      </c>
      <c r="AI107" s="11">
        <f>IFERROR('Input Data Shift B'!AH111*'Shift B Calculation'!$D107/3600,0)</f>
        <v>0</v>
      </c>
      <c r="AJ107" s="11">
        <f t="shared" si="3"/>
        <v>0</v>
      </c>
    </row>
    <row r="108" spans="2:36">
      <c r="B108" s="8">
        <v>106</v>
      </c>
      <c r="C108" s="9">
        <f>+Kousu!B116</f>
        <v>0</v>
      </c>
      <c r="D108" s="10" t="e">
        <f>+Kousu!S116</f>
        <v>#VALUE!</v>
      </c>
      <c r="E108" s="11">
        <f>IFERROR('Input Data Shift B'!D112*'Shift B Calculation'!$D108/3600,0)</f>
        <v>0</v>
      </c>
      <c r="F108" s="11">
        <f>IFERROR('Input Data Shift B'!E112*'Shift B Calculation'!$D108/3600,0)</f>
        <v>0</v>
      </c>
      <c r="G108" s="11">
        <f>IFERROR('Input Data Shift B'!F112*'Shift B Calculation'!$D108/3600,0)</f>
        <v>0</v>
      </c>
      <c r="H108" s="11">
        <f>IFERROR('Input Data Shift B'!G112*'Shift B Calculation'!$D108/3600,0)</f>
        <v>0</v>
      </c>
      <c r="I108" s="11">
        <f>IFERROR('Input Data Shift B'!H112*'Shift B Calculation'!$D108/3600,0)</f>
        <v>0</v>
      </c>
      <c r="J108" s="11">
        <f>IFERROR('Input Data Shift B'!I112*'Shift B Calculation'!$D108/3600,0)</f>
        <v>0</v>
      </c>
      <c r="K108" s="11">
        <f>IFERROR('Input Data Shift B'!J112*'Shift B Calculation'!$D108/3600,0)</f>
        <v>0</v>
      </c>
      <c r="L108" s="11">
        <f>IFERROR('Input Data Shift B'!K112*'Shift B Calculation'!$D108/3600,0)</f>
        <v>0</v>
      </c>
      <c r="M108" s="11">
        <f>IFERROR('Input Data Shift B'!L112*'Shift B Calculation'!$D108/3600,0)</f>
        <v>0</v>
      </c>
      <c r="N108" s="11">
        <f>IFERROR('Input Data Shift B'!M112*'Shift B Calculation'!$D108/3600,0)</f>
        <v>0</v>
      </c>
      <c r="O108" s="11">
        <f>IFERROR('Input Data Shift B'!N112*'Shift B Calculation'!$D108/3600,0)</f>
        <v>0</v>
      </c>
      <c r="P108" s="11">
        <f>IFERROR('Input Data Shift B'!O112*'Shift B Calculation'!$D108/3600,0)</f>
        <v>0</v>
      </c>
      <c r="Q108" s="11">
        <f>IFERROR('Input Data Shift B'!P112*'Shift B Calculation'!$D108/3600,0)</f>
        <v>0</v>
      </c>
      <c r="R108" s="11">
        <f>IFERROR('Input Data Shift B'!Q112*'Shift B Calculation'!$D108/3600,0)</f>
        <v>0</v>
      </c>
      <c r="S108" s="11">
        <f>IFERROR('Input Data Shift B'!R112*'Shift B Calculation'!$D108/3600,0)</f>
        <v>0</v>
      </c>
      <c r="T108" s="11">
        <f>IFERROR('Input Data Shift B'!S112*'Shift B Calculation'!$D108/3600,0)</f>
        <v>0</v>
      </c>
      <c r="U108" s="11">
        <f>IFERROR('Input Data Shift B'!T112*'Shift B Calculation'!$D108/3600,0)</f>
        <v>0</v>
      </c>
      <c r="V108" s="11">
        <f>IFERROR('Input Data Shift B'!U112*'Shift B Calculation'!$D108/3600,0)</f>
        <v>0</v>
      </c>
      <c r="W108" s="11">
        <f>IFERROR('Input Data Shift B'!V112*'Shift B Calculation'!$D108/3600,0)</f>
        <v>0</v>
      </c>
      <c r="X108" s="11">
        <f>IFERROR('Input Data Shift B'!W112*'Shift B Calculation'!$D108/3600,0)</f>
        <v>0</v>
      </c>
      <c r="Y108" s="11">
        <f>IFERROR('Input Data Shift B'!X112*'Shift B Calculation'!$D108/3600,0)</f>
        <v>0</v>
      </c>
      <c r="Z108" s="11">
        <f>IFERROR('Input Data Shift B'!Y112*'Shift B Calculation'!$D108/3600,0)</f>
        <v>0</v>
      </c>
      <c r="AA108" s="11">
        <f>IFERROR('Input Data Shift B'!Z112*'Shift B Calculation'!$D108/3600,0)</f>
        <v>0</v>
      </c>
      <c r="AB108" s="11">
        <f>IFERROR('Input Data Shift B'!AA112*'Shift B Calculation'!$D108/3600,0)</f>
        <v>0</v>
      </c>
      <c r="AC108" s="11">
        <f>IFERROR('Input Data Shift B'!AB112*'Shift B Calculation'!$D108/3600,0)</f>
        <v>0</v>
      </c>
      <c r="AD108" s="11">
        <f>IFERROR('Input Data Shift B'!AC112*'Shift B Calculation'!$D108/3600,0)</f>
        <v>0</v>
      </c>
      <c r="AE108" s="11">
        <f>IFERROR('Input Data Shift B'!AD112*'Shift B Calculation'!$D108/3600,0)</f>
        <v>0</v>
      </c>
      <c r="AF108" s="11">
        <f>IFERROR('Input Data Shift B'!AE112*'Shift B Calculation'!$D108/3600,0)</f>
        <v>0</v>
      </c>
      <c r="AG108" s="11">
        <f>IFERROR('Input Data Shift B'!AF112*'Shift B Calculation'!$D108/3600,0)</f>
        <v>0</v>
      </c>
      <c r="AH108" s="11">
        <f>IFERROR('Input Data Shift B'!AG112*'Shift B Calculation'!$D108/3600,0)</f>
        <v>0</v>
      </c>
      <c r="AI108" s="11">
        <f>IFERROR('Input Data Shift B'!AH112*'Shift B Calculation'!$D108/3600,0)</f>
        <v>0</v>
      </c>
      <c r="AJ108" s="11">
        <f t="shared" si="3"/>
        <v>0</v>
      </c>
    </row>
    <row r="109" spans="2:36">
      <c r="B109" s="8">
        <v>107</v>
      </c>
      <c r="C109" s="9">
        <f>+Kousu!B117</f>
        <v>0</v>
      </c>
      <c r="D109" s="10" t="e">
        <f>+Kousu!S117</f>
        <v>#VALUE!</v>
      </c>
      <c r="E109" s="11">
        <f>IFERROR('Input Data Shift B'!D113*'Shift B Calculation'!$D109/3600,0)</f>
        <v>0</v>
      </c>
      <c r="F109" s="11">
        <f>IFERROR('Input Data Shift B'!E113*'Shift B Calculation'!$D109/3600,0)</f>
        <v>0</v>
      </c>
      <c r="G109" s="11">
        <f>IFERROR('Input Data Shift B'!F113*'Shift B Calculation'!$D109/3600,0)</f>
        <v>0</v>
      </c>
      <c r="H109" s="11">
        <f>IFERROR('Input Data Shift B'!G113*'Shift B Calculation'!$D109/3600,0)</f>
        <v>0</v>
      </c>
      <c r="I109" s="11">
        <f>IFERROR('Input Data Shift B'!H113*'Shift B Calculation'!$D109/3600,0)</f>
        <v>0</v>
      </c>
      <c r="J109" s="11">
        <f>IFERROR('Input Data Shift B'!I113*'Shift B Calculation'!$D109/3600,0)</f>
        <v>0</v>
      </c>
      <c r="K109" s="11">
        <f>IFERROR('Input Data Shift B'!J113*'Shift B Calculation'!$D109/3600,0)</f>
        <v>0</v>
      </c>
      <c r="L109" s="11">
        <f>IFERROR('Input Data Shift B'!K113*'Shift B Calculation'!$D109/3600,0)</f>
        <v>0</v>
      </c>
      <c r="M109" s="11">
        <f>IFERROR('Input Data Shift B'!L113*'Shift B Calculation'!$D109/3600,0)</f>
        <v>0</v>
      </c>
      <c r="N109" s="11">
        <f>IFERROR('Input Data Shift B'!M113*'Shift B Calculation'!$D109/3600,0)</f>
        <v>0</v>
      </c>
      <c r="O109" s="11">
        <f>IFERROR('Input Data Shift B'!N113*'Shift B Calculation'!$D109/3600,0)</f>
        <v>0</v>
      </c>
      <c r="P109" s="11">
        <f>IFERROR('Input Data Shift B'!O113*'Shift B Calculation'!$D109/3600,0)</f>
        <v>0</v>
      </c>
      <c r="Q109" s="11">
        <f>IFERROR('Input Data Shift B'!P113*'Shift B Calculation'!$D109/3600,0)</f>
        <v>0</v>
      </c>
      <c r="R109" s="11">
        <f>IFERROR('Input Data Shift B'!Q113*'Shift B Calculation'!$D109/3600,0)</f>
        <v>0</v>
      </c>
      <c r="S109" s="11">
        <f>IFERROR('Input Data Shift B'!R113*'Shift B Calculation'!$D109/3600,0)</f>
        <v>0</v>
      </c>
      <c r="T109" s="11">
        <f>IFERROR('Input Data Shift B'!S113*'Shift B Calculation'!$D109/3600,0)</f>
        <v>0</v>
      </c>
      <c r="U109" s="11">
        <f>IFERROR('Input Data Shift B'!T113*'Shift B Calculation'!$D109/3600,0)</f>
        <v>0</v>
      </c>
      <c r="V109" s="11">
        <f>IFERROR('Input Data Shift B'!U113*'Shift B Calculation'!$D109/3600,0)</f>
        <v>0</v>
      </c>
      <c r="W109" s="11">
        <f>IFERROR('Input Data Shift B'!V113*'Shift B Calculation'!$D109/3600,0)</f>
        <v>0</v>
      </c>
      <c r="X109" s="11">
        <f>IFERROR('Input Data Shift B'!W113*'Shift B Calculation'!$D109/3600,0)</f>
        <v>0</v>
      </c>
      <c r="Y109" s="11">
        <f>IFERROR('Input Data Shift B'!X113*'Shift B Calculation'!$D109/3600,0)</f>
        <v>0</v>
      </c>
      <c r="Z109" s="11">
        <f>IFERROR('Input Data Shift B'!Y113*'Shift B Calculation'!$D109/3600,0)</f>
        <v>0</v>
      </c>
      <c r="AA109" s="11">
        <f>IFERROR('Input Data Shift B'!Z113*'Shift B Calculation'!$D109/3600,0)</f>
        <v>0</v>
      </c>
      <c r="AB109" s="11">
        <f>IFERROR('Input Data Shift B'!AA113*'Shift B Calculation'!$D109/3600,0)</f>
        <v>0</v>
      </c>
      <c r="AC109" s="11">
        <f>IFERROR('Input Data Shift B'!AB113*'Shift B Calculation'!$D109/3600,0)</f>
        <v>0</v>
      </c>
      <c r="AD109" s="11">
        <f>IFERROR('Input Data Shift B'!AC113*'Shift B Calculation'!$D109/3600,0)</f>
        <v>0</v>
      </c>
      <c r="AE109" s="11">
        <f>IFERROR('Input Data Shift B'!AD113*'Shift B Calculation'!$D109/3600,0)</f>
        <v>0</v>
      </c>
      <c r="AF109" s="11">
        <f>IFERROR('Input Data Shift B'!AE113*'Shift B Calculation'!$D109/3600,0)</f>
        <v>0</v>
      </c>
      <c r="AG109" s="11">
        <f>IFERROR('Input Data Shift B'!AF113*'Shift B Calculation'!$D109/3600,0)</f>
        <v>0</v>
      </c>
      <c r="AH109" s="11">
        <f>IFERROR('Input Data Shift B'!AG113*'Shift B Calculation'!$D109/3600,0)</f>
        <v>0</v>
      </c>
      <c r="AI109" s="11">
        <f>IFERROR('Input Data Shift B'!AH113*'Shift B Calculation'!$D109/3600,0)</f>
        <v>0</v>
      </c>
      <c r="AJ109" s="11">
        <f t="shared" si="3"/>
        <v>0</v>
      </c>
    </row>
    <row r="110" spans="2:36">
      <c r="B110" s="8">
        <v>108</v>
      </c>
      <c r="C110" s="9">
        <f>+Kousu!B118</f>
        <v>0</v>
      </c>
      <c r="D110" s="10" t="e">
        <f>+Kousu!S118</f>
        <v>#VALUE!</v>
      </c>
      <c r="E110" s="11">
        <f>IFERROR('Input Data Shift B'!D114*'Shift B Calculation'!$D110/3600,0)</f>
        <v>0</v>
      </c>
      <c r="F110" s="11">
        <f>IFERROR('Input Data Shift B'!E114*'Shift B Calculation'!$D110/3600,0)</f>
        <v>0</v>
      </c>
      <c r="G110" s="11">
        <f>IFERROR('Input Data Shift B'!F114*'Shift B Calculation'!$D110/3600,0)</f>
        <v>0</v>
      </c>
      <c r="H110" s="11">
        <f>IFERROR('Input Data Shift B'!G114*'Shift B Calculation'!$D110/3600,0)</f>
        <v>0</v>
      </c>
      <c r="I110" s="11">
        <f>IFERROR('Input Data Shift B'!H114*'Shift B Calculation'!$D110/3600,0)</f>
        <v>0</v>
      </c>
      <c r="J110" s="11">
        <f>IFERROR('Input Data Shift B'!I114*'Shift B Calculation'!$D110/3600,0)</f>
        <v>0</v>
      </c>
      <c r="K110" s="11">
        <f>IFERROR('Input Data Shift B'!J114*'Shift B Calculation'!$D110/3600,0)</f>
        <v>0</v>
      </c>
      <c r="L110" s="11">
        <f>IFERROR('Input Data Shift B'!K114*'Shift B Calculation'!$D110/3600,0)</f>
        <v>0</v>
      </c>
      <c r="M110" s="11">
        <f>IFERROR('Input Data Shift B'!L114*'Shift B Calculation'!$D110/3600,0)</f>
        <v>0</v>
      </c>
      <c r="N110" s="11">
        <f>IFERROR('Input Data Shift B'!M114*'Shift B Calculation'!$D110/3600,0)</f>
        <v>0</v>
      </c>
      <c r="O110" s="11">
        <f>IFERROR('Input Data Shift B'!N114*'Shift B Calculation'!$D110/3600,0)</f>
        <v>0</v>
      </c>
      <c r="P110" s="11">
        <f>IFERROR('Input Data Shift B'!O114*'Shift B Calculation'!$D110/3600,0)</f>
        <v>0</v>
      </c>
      <c r="Q110" s="11">
        <f>IFERROR('Input Data Shift B'!P114*'Shift B Calculation'!$D110/3600,0)</f>
        <v>0</v>
      </c>
      <c r="R110" s="11">
        <f>IFERROR('Input Data Shift B'!Q114*'Shift B Calculation'!$D110/3600,0)</f>
        <v>0</v>
      </c>
      <c r="S110" s="11">
        <f>IFERROR('Input Data Shift B'!R114*'Shift B Calculation'!$D110/3600,0)</f>
        <v>0</v>
      </c>
      <c r="T110" s="11">
        <f>IFERROR('Input Data Shift B'!S114*'Shift B Calculation'!$D110/3600,0)</f>
        <v>0</v>
      </c>
      <c r="U110" s="11">
        <f>IFERROR('Input Data Shift B'!T114*'Shift B Calculation'!$D110/3600,0)</f>
        <v>0</v>
      </c>
      <c r="V110" s="11">
        <f>IFERROR('Input Data Shift B'!U114*'Shift B Calculation'!$D110/3600,0)</f>
        <v>0</v>
      </c>
      <c r="W110" s="11">
        <f>IFERROR('Input Data Shift B'!V114*'Shift B Calculation'!$D110/3600,0)</f>
        <v>0</v>
      </c>
      <c r="X110" s="11">
        <f>IFERROR('Input Data Shift B'!W114*'Shift B Calculation'!$D110/3600,0)</f>
        <v>0</v>
      </c>
      <c r="Y110" s="11">
        <f>IFERROR('Input Data Shift B'!X114*'Shift B Calculation'!$D110/3600,0)</f>
        <v>0</v>
      </c>
      <c r="Z110" s="11">
        <f>IFERROR('Input Data Shift B'!Y114*'Shift B Calculation'!$D110/3600,0)</f>
        <v>0</v>
      </c>
      <c r="AA110" s="11">
        <f>IFERROR('Input Data Shift B'!Z114*'Shift B Calculation'!$D110/3600,0)</f>
        <v>0</v>
      </c>
      <c r="AB110" s="11">
        <f>IFERROR('Input Data Shift B'!AA114*'Shift B Calculation'!$D110/3600,0)</f>
        <v>0</v>
      </c>
      <c r="AC110" s="11">
        <f>IFERROR('Input Data Shift B'!AB114*'Shift B Calculation'!$D110/3600,0)</f>
        <v>0</v>
      </c>
      <c r="AD110" s="11">
        <f>IFERROR('Input Data Shift B'!AC114*'Shift B Calculation'!$D110/3600,0)</f>
        <v>0</v>
      </c>
      <c r="AE110" s="11">
        <f>IFERROR('Input Data Shift B'!AD114*'Shift B Calculation'!$D110/3600,0)</f>
        <v>0</v>
      </c>
      <c r="AF110" s="11">
        <f>IFERROR('Input Data Shift B'!AE114*'Shift B Calculation'!$D110/3600,0)</f>
        <v>0</v>
      </c>
      <c r="AG110" s="11">
        <f>IFERROR('Input Data Shift B'!AF114*'Shift B Calculation'!$D110/3600,0)</f>
        <v>0</v>
      </c>
      <c r="AH110" s="11">
        <f>IFERROR('Input Data Shift B'!AG114*'Shift B Calculation'!$D110/3600,0)</f>
        <v>0</v>
      </c>
      <c r="AI110" s="11">
        <f>IFERROR('Input Data Shift B'!AH114*'Shift B Calculation'!$D110/3600,0)</f>
        <v>0</v>
      </c>
      <c r="AJ110" s="11">
        <f t="shared" si="3"/>
        <v>0</v>
      </c>
    </row>
    <row r="111" spans="2:36">
      <c r="B111" s="8">
        <v>109</v>
      </c>
      <c r="C111" s="9">
        <f>+Kousu!B119</f>
        <v>0</v>
      </c>
      <c r="D111" s="10" t="e">
        <f>+Kousu!S119</f>
        <v>#VALUE!</v>
      </c>
      <c r="E111" s="11">
        <f>IFERROR('Input Data Shift B'!D115*'Shift B Calculation'!$D111/3600,0)</f>
        <v>0</v>
      </c>
      <c r="F111" s="11">
        <f>IFERROR('Input Data Shift B'!E115*'Shift B Calculation'!$D111/3600,0)</f>
        <v>0</v>
      </c>
      <c r="G111" s="11">
        <f>IFERROR('Input Data Shift B'!F115*'Shift B Calculation'!$D111/3600,0)</f>
        <v>0</v>
      </c>
      <c r="H111" s="11">
        <f>IFERROR('Input Data Shift B'!G115*'Shift B Calculation'!$D111/3600,0)</f>
        <v>0</v>
      </c>
      <c r="I111" s="11">
        <f>IFERROR('Input Data Shift B'!H115*'Shift B Calculation'!$D111/3600,0)</f>
        <v>0</v>
      </c>
      <c r="J111" s="11">
        <f>IFERROR('Input Data Shift B'!I115*'Shift B Calculation'!$D111/3600,0)</f>
        <v>0</v>
      </c>
      <c r="K111" s="11">
        <f>IFERROR('Input Data Shift B'!J115*'Shift B Calculation'!$D111/3600,0)</f>
        <v>0</v>
      </c>
      <c r="L111" s="11">
        <f>IFERROR('Input Data Shift B'!K115*'Shift B Calculation'!$D111/3600,0)</f>
        <v>0</v>
      </c>
      <c r="M111" s="11">
        <f>IFERROR('Input Data Shift B'!L115*'Shift B Calculation'!$D111/3600,0)</f>
        <v>0</v>
      </c>
      <c r="N111" s="11">
        <f>IFERROR('Input Data Shift B'!M115*'Shift B Calculation'!$D111/3600,0)</f>
        <v>0</v>
      </c>
      <c r="O111" s="11">
        <f>IFERROR('Input Data Shift B'!N115*'Shift B Calculation'!$D111/3600,0)</f>
        <v>0</v>
      </c>
      <c r="P111" s="11">
        <f>IFERROR('Input Data Shift B'!O115*'Shift B Calculation'!$D111/3600,0)</f>
        <v>0</v>
      </c>
      <c r="Q111" s="11">
        <f>IFERROR('Input Data Shift B'!P115*'Shift B Calculation'!$D111/3600,0)</f>
        <v>0</v>
      </c>
      <c r="R111" s="11">
        <f>IFERROR('Input Data Shift B'!Q115*'Shift B Calculation'!$D111/3600,0)</f>
        <v>0</v>
      </c>
      <c r="S111" s="11">
        <f>IFERROR('Input Data Shift B'!R115*'Shift B Calculation'!$D111/3600,0)</f>
        <v>0</v>
      </c>
      <c r="T111" s="11">
        <f>IFERROR('Input Data Shift B'!S115*'Shift B Calculation'!$D111/3600,0)</f>
        <v>0</v>
      </c>
      <c r="U111" s="11">
        <f>IFERROR('Input Data Shift B'!T115*'Shift B Calculation'!$D111/3600,0)</f>
        <v>0</v>
      </c>
      <c r="V111" s="11">
        <f>IFERROR('Input Data Shift B'!U115*'Shift B Calculation'!$D111/3600,0)</f>
        <v>0</v>
      </c>
      <c r="W111" s="11">
        <f>IFERROR('Input Data Shift B'!V115*'Shift B Calculation'!$D111/3600,0)</f>
        <v>0</v>
      </c>
      <c r="X111" s="11">
        <f>IFERROR('Input Data Shift B'!W115*'Shift B Calculation'!$D111/3600,0)</f>
        <v>0</v>
      </c>
      <c r="Y111" s="11">
        <f>IFERROR('Input Data Shift B'!X115*'Shift B Calculation'!$D111/3600,0)</f>
        <v>0</v>
      </c>
      <c r="Z111" s="11">
        <f>IFERROR('Input Data Shift B'!Y115*'Shift B Calculation'!$D111/3600,0)</f>
        <v>0</v>
      </c>
      <c r="AA111" s="11">
        <f>IFERROR('Input Data Shift B'!Z115*'Shift B Calculation'!$D111/3600,0)</f>
        <v>0</v>
      </c>
      <c r="AB111" s="11">
        <f>IFERROR('Input Data Shift B'!AA115*'Shift B Calculation'!$D111/3600,0)</f>
        <v>0</v>
      </c>
      <c r="AC111" s="11">
        <f>IFERROR('Input Data Shift B'!AB115*'Shift B Calculation'!$D111/3600,0)</f>
        <v>0</v>
      </c>
      <c r="AD111" s="11">
        <f>IFERROR('Input Data Shift B'!AC115*'Shift B Calculation'!$D111/3600,0)</f>
        <v>0</v>
      </c>
      <c r="AE111" s="11">
        <f>IFERROR('Input Data Shift B'!AD115*'Shift B Calculation'!$D111/3600,0)</f>
        <v>0</v>
      </c>
      <c r="AF111" s="11">
        <f>IFERROR('Input Data Shift B'!AE115*'Shift B Calculation'!$D111/3600,0)</f>
        <v>0</v>
      </c>
      <c r="AG111" s="11">
        <f>IFERROR('Input Data Shift B'!AF115*'Shift B Calculation'!$D111/3600,0)</f>
        <v>0</v>
      </c>
      <c r="AH111" s="11">
        <f>IFERROR('Input Data Shift B'!AG115*'Shift B Calculation'!$D111/3600,0)</f>
        <v>0</v>
      </c>
      <c r="AI111" s="11">
        <f>IFERROR('Input Data Shift B'!AH115*'Shift B Calculation'!$D111/3600,0)</f>
        <v>0</v>
      </c>
      <c r="AJ111" s="11">
        <f t="shared" si="3"/>
        <v>0</v>
      </c>
    </row>
    <row r="112" spans="2:36">
      <c r="B112" s="8">
        <v>110</v>
      </c>
      <c r="C112" s="9">
        <f>+Kousu!B120</f>
        <v>0</v>
      </c>
      <c r="D112" s="10" t="e">
        <f>+Kousu!S120</f>
        <v>#VALUE!</v>
      </c>
      <c r="E112" s="11">
        <f>IFERROR('Input Data Shift B'!D116*'Shift B Calculation'!$D112/3600,0)</f>
        <v>0</v>
      </c>
      <c r="F112" s="11">
        <f>IFERROR('Input Data Shift B'!E116*'Shift B Calculation'!$D112/3600,0)</f>
        <v>0</v>
      </c>
      <c r="G112" s="11">
        <f>IFERROR('Input Data Shift B'!F116*'Shift B Calculation'!$D112/3600,0)</f>
        <v>0</v>
      </c>
      <c r="H112" s="11">
        <f>IFERROR('Input Data Shift B'!G116*'Shift B Calculation'!$D112/3600,0)</f>
        <v>0</v>
      </c>
      <c r="I112" s="11">
        <f>IFERROR('Input Data Shift B'!H116*'Shift B Calculation'!$D112/3600,0)</f>
        <v>0</v>
      </c>
      <c r="J112" s="11">
        <f>IFERROR('Input Data Shift B'!I116*'Shift B Calculation'!$D112/3600,0)</f>
        <v>0</v>
      </c>
      <c r="K112" s="11">
        <f>IFERROR('Input Data Shift B'!J116*'Shift B Calculation'!$D112/3600,0)</f>
        <v>0</v>
      </c>
      <c r="L112" s="11">
        <f>IFERROR('Input Data Shift B'!K116*'Shift B Calculation'!$D112/3600,0)</f>
        <v>0</v>
      </c>
      <c r="M112" s="11">
        <f>IFERROR('Input Data Shift B'!L116*'Shift B Calculation'!$D112/3600,0)</f>
        <v>0</v>
      </c>
      <c r="N112" s="11">
        <f>IFERROR('Input Data Shift B'!M116*'Shift B Calculation'!$D112/3600,0)</f>
        <v>0</v>
      </c>
      <c r="O112" s="11">
        <f>IFERROR('Input Data Shift B'!N116*'Shift B Calculation'!$D112/3600,0)</f>
        <v>0</v>
      </c>
      <c r="P112" s="11">
        <f>IFERROR('Input Data Shift B'!O116*'Shift B Calculation'!$D112/3600,0)</f>
        <v>0</v>
      </c>
      <c r="Q112" s="11">
        <f>IFERROR('Input Data Shift B'!P116*'Shift B Calculation'!$D112/3600,0)</f>
        <v>0</v>
      </c>
      <c r="R112" s="11">
        <f>IFERROR('Input Data Shift B'!Q116*'Shift B Calculation'!$D112/3600,0)</f>
        <v>0</v>
      </c>
      <c r="S112" s="11">
        <f>IFERROR('Input Data Shift B'!R116*'Shift B Calculation'!$D112/3600,0)</f>
        <v>0</v>
      </c>
      <c r="T112" s="11">
        <f>IFERROR('Input Data Shift B'!S116*'Shift B Calculation'!$D112/3600,0)</f>
        <v>0</v>
      </c>
      <c r="U112" s="11">
        <f>IFERROR('Input Data Shift B'!T116*'Shift B Calculation'!$D112/3600,0)</f>
        <v>0</v>
      </c>
      <c r="V112" s="11">
        <f>IFERROR('Input Data Shift B'!U116*'Shift B Calculation'!$D112/3600,0)</f>
        <v>0</v>
      </c>
      <c r="W112" s="11">
        <f>IFERROR('Input Data Shift B'!V116*'Shift B Calculation'!$D112/3600,0)</f>
        <v>0</v>
      </c>
      <c r="X112" s="11">
        <f>IFERROR('Input Data Shift B'!W116*'Shift B Calculation'!$D112/3600,0)</f>
        <v>0</v>
      </c>
      <c r="Y112" s="11">
        <f>IFERROR('Input Data Shift B'!X116*'Shift B Calculation'!$D112/3600,0)</f>
        <v>0</v>
      </c>
      <c r="Z112" s="11">
        <f>IFERROR('Input Data Shift B'!Y116*'Shift B Calculation'!$D112/3600,0)</f>
        <v>0</v>
      </c>
      <c r="AA112" s="11">
        <f>IFERROR('Input Data Shift B'!Z116*'Shift B Calculation'!$D112/3600,0)</f>
        <v>0</v>
      </c>
      <c r="AB112" s="11">
        <f>IFERROR('Input Data Shift B'!AA116*'Shift B Calculation'!$D112/3600,0)</f>
        <v>0</v>
      </c>
      <c r="AC112" s="11">
        <f>IFERROR('Input Data Shift B'!AB116*'Shift B Calculation'!$D112/3600,0)</f>
        <v>0</v>
      </c>
      <c r="AD112" s="11">
        <f>IFERROR('Input Data Shift B'!AC116*'Shift B Calculation'!$D112/3600,0)</f>
        <v>0</v>
      </c>
      <c r="AE112" s="11">
        <f>IFERROR('Input Data Shift B'!AD116*'Shift B Calculation'!$D112/3600,0)</f>
        <v>0</v>
      </c>
      <c r="AF112" s="11">
        <f>IFERROR('Input Data Shift B'!AE116*'Shift B Calculation'!$D112/3600,0)</f>
        <v>0</v>
      </c>
      <c r="AG112" s="11">
        <f>IFERROR('Input Data Shift B'!AF116*'Shift B Calculation'!$D112/3600,0)</f>
        <v>0</v>
      </c>
      <c r="AH112" s="11">
        <f>IFERROR('Input Data Shift B'!AG116*'Shift B Calculation'!$D112/3600,0)</f>
        <v>0</v>
      </c>
      <c r="AI112" s="11">
        <f>IFERROR('Input Data Shift B'!AH116*'Shift B Calculation'!$D112/3600,0)</f>
        <v>0</v>
      </c>
      <c r="AJ112" s="11">
        <f t="shared" si="3"/>
        <v>0</v>
      </c>
    </row>
    <row r="113" spans="2:36">
      <c r="B113" s="8">
        <v>111</v>
      </c>
      <c r="C113" s="9">
        <f>+Kousu!B121</f>
        <v>0</v>
      </c>
      <c r="D113" s="10" t="e">
        <f>+Kousu!S121</f>
        <v>#VALUE!</v>
      </c>
      <c r="E113" s="11">
        <f>IFERROR('Input Data Shift B'!D117*'Shift B Calculation'!$D113/3600,0)</f>
        <v>0</v>
      </c>
      <c r="F113" s="11">
        <f>IFERROR('Input Data Shift B'!E117*'Shift B Calculation'!$D113/3600,0)</f>
        <v>0</v>
      </c>
      <c r="G113" s="11">
        <f>IFERROR('Input Data Shift B'!F117*'Shift B Calculation'!$D113/3600,0)</f>
        <v>0</v>
      </c>
      <c r="H113" s="11">
        <f>IFERROR('Input Data Shift B'!G117*'Shift B Calculation'!$D113/3600,0)</f>
        <v>0</v>
      </c>
      <c r="I113" s="11">
        <f>IFERROR('Input Data Shift B'!H117*'Shift B Calculation'!$D113/3600,0)</f>
        <v>0</v>
      </c>
      <c r="J113" s="11">
        <f>IFERROR('Input Data Shift B'!I117*'Shift B Calculation'!$D113/3600,0)</f>
        <v>0</v>
      </c>
      <c r="K113" s="11">
        <f>IFERROR('Input Data Shift B'!J117*'Shift B Calculation'!$D113/3600,0)</f>
        <v>0</v>
      </c>
      <c r="L113" s="11">
        <f>IFERROR('Input Data Shift B'!K117*'Shift B Calculation'!$D113/3600,0)</f>
        <v>0</v>
      </c>
      <c r="M113" s="11">
        <f>IFERROR('Input Data Shift B'!L117*'Shift B Calculation'!$D113/3600,0)</f>
        <v>0</v>
      </c>
      <c r="N113" s="11">
        <f>IFERROR('Input Data Shift B'!M117*'Shift B Calculation'!$D113/3600,0)</f>
        <v>0</v>
      </c>
      <c r="O113" s="11">
        <f>IFERROR('Input Data Shift B'!N117*'Shift B Calculation'!$D113/3600,0)</f>
        <v>0</v>
      </c>
      <c r="P113" s="11">
        <f>IFERROR('Input Data Shift B'!O117*'Shift B Calculation'!$D113/3600,0)</f>
        <v>0</v>
      </c>
      <c r="Q113" s="11">
        <f>IFERROR('Input Data Shift B'!P117*'Shift B Calculation'!$D113/3600,0)</f>
        <v>0</v>
      </c>
      <c r="R113" s="11">
        <f>IFERROR('Input Data Shift B'!Q117*'Shift B Calculation'!$D113/3600,0)</f>
        <v>0</v>
      </c>
      <c r="S113" s="11">
        <f>IFERROR('Input Data Shift B'!R117*'Shift B Calculation'!$D113/3600,0)</f>
        <v>0</v>
      </c>
      <c r="T113" s="11">
        <f>IFERROR('Input Data Shift B'!S117*'Shift B Calculation'!$D113/3600,0)</f>
        <v>0</v>
      </c>
      <c r="U113" s="11">
        <f>IFERROR('Input Data Shift B'!T117*'Shift B Calculation'!$D113/3600,0)</f>
        <v>0</v>
      </c>
      <c r="V113" s="11">
        <f>IFERROR('Input Data Shift B'!U117*'Shift B Calculation'!$D113/3600,0)</f>
        <v>0</v>
      </c>
      <c r="W113" s="11">
        <f>IFERROR('Input Data Shift B'!V117*'Shift B Calculation'!$D113/3600,0)</f>
        <v>0</v>
      </c>
      <c r="X113" s="11">
        <f>IFERROR('Input Data Shift B'!W117*'Shift B Calculation'!$D113/3600,0)</f>
        <v>0</v>
      </c>
      <c r="Y113" s="11">
        <f>IFERROR('Input Data Shift B'!X117*'Shift B Calculation'!$D113/3600,0)</f>
        <v>0</v>
      </c>
      <c r="Z113" s="11">
        <f>IFERROR('Input Data Shift B'!Y117*'Shift B Calculation'!$D113/3600,0)</f>
        <v>0</v>
      </c>
      <c r="AA113" s="11">
        <f>IFERROR('Input Data Shift B'!Z117*'Shift B Calculation'!$D113/3600,0)</f>
        <v>0</v>
      </c>
      <c r="AB113" s="11">
        <f>IFERROR('Input Data Shift B'!AA117*'Shift B Calculation'!$D113/3600,0)</f>
        <v>0</v>
      </c>
      <c r="AC113" s="11">
        <f>IFERROR('Input Data Shift B'!AB117*'Shift B Calculation'!$D113/3600,0)</f>
        <v>0</v>
      </c>
      <c r="AD113" s="11">
        <f>IFERROR('Input Data Shift B'!AC117*'Shift B Calculation'!$D113/3600,0)</f>
        <v>0</v>
      </c>
      <c r="AE113" s="11">
        <f>IFERROR('Input Data Shift B'!AD117*'Shift B Calculation'!$D113/3600,0)</f>
        <v>0</v>
      </c>
      <c r="AF113" s="11">
        <f>IFERROR('Input Data Shift B'!AE117*'Shift B Calculation'!$D113/3600,0)</f>
        <v>0</v>
      </c>
      <c r="AG113" s="11">
        <f>IFERROR('Input Data Shift B'!AF117*'Shift B Calculation'!$D113/3600,0)</f>
        <v>0</v>
      </c>
      <c r="AH113" s="11">
        <f>IFERROR('Input Data Shift B'!AG117*'Shift B Calculation'!$D113/3600,0)</f>
        <v>0</v>
      </c>
      <c r="AI113" s="11">
        <f>IFERROR('Input Data Shift B'!AH117*'Shift B Calculation'!$D113/3600,0)</f>
        <v>0</v>
      </c>
      <c r="AJ113" s="11">
        <f t="shared" si="3"/>
        <v>0</v>
      </c>
    </row>
    <row r="114" spans="2:36">
      <c r="B114" s="8">
        <v>112</v>
      </c>
      <c r="C114" s="9">
        <f>+Kousu!B122</f>
        <v>0</v>
      </c>
      <c r="D114" s="10" t="e">
        <f>+Kousu!S122</f>
        <v>#VALUE!</v>
      </c>
      <c r="E114" s="11">
        <f>IFERROR('Input Data Shift B'!D118*'Shift B Calculation'!$D114/3600,0)</f>
        <v>0</v>
      </c>
      <c r="F114" s="11">
        <f>IFERROR('Input Data Shift B'!E118*'Shift B Calculation'!$D114/3600,0)</f>
        <v>0</v>
      </c>
      <c r="G114" s="11">
        <f>IFERROR('Input Data Shift B'!F118*'Shift B Calculation'!$D114/3600,0)</f>
        <v>0</v>
      </c>
      <c r="H114" s="11">
        <f>IFERROR('Input Data Shift B'!G118*'Shift B Calculation'!$D114/3600,0)</f>
        <v>0</v>
      </c>
      <c r="I114" s="11">
        <f>IFERROR('Input Data Shift B'!H118*'Shift B Calculation'!$D114/3600,0)</f>
        <v>0</v>
      </c>
      <c r="J114" s="11">
        <f>IFERROR('Input Data Shift B'!I118*'Shift B Calculation'!$D114/3600,0)</f>
        <v>0</v>
      </c>
      <c r="K114" s="11">
        <f>IFERROR('Input Data Shift B'!J118*'Shift B Calculation'!$D114/3600,0)</f>
        <v>0</v>
      </c>
      <c r="L114" s="11">
        <f>IFERROR('Input Data Shift B'!K118*'Shift B Calculation'!$D114/3600,0)</f>
        <v>0</v>
      </c>
      <c r="M114" s="11">
        <f>IFERROR('Input Data Shift B'!L118*'Shift B Calculation'!$D114/3600,0)</f>
        <v>0</v>
      </c>
      <c r="N114" s="11">
        <f>IFERROR('Input Data Shift B'!M118*'Shift B Calculation'!$D114/3600,0)</f>
        <v>0</v>
      </c>
      <c r="O114" s="11">
        <f>IFERROR('Input Data Shift B'!N118*'Shift B Calculation'!$D114/3600,0)</f>
        <v>0</v>
      </c>
      <c r="P114" s="11">
        <f>IFERROR('Input Data Shift B'!O118*'Shift B Calculation'!$D114/3600,0)</f>
        <v>0</v>
      </c>
      <c r="Q114" s="11">
        <f>IFERROR('Input Data Shift B'!P118*'Shift B Calculation'!$D114/3600,0)</f>
        <v>0</v>
      </c>
      <c r="R114" s="11">
        <f>IFERROR('Input Data Shift B'!Q118*'Shift B Calculation'!$D114/3600,0)</f>
        <v>0</v>
      </c>
      <c r="S114" s="11">
        <f>IFERROR('Input Data Shift B'!R118*'Shift B Calculation'!$D114/3600,0)</f>
        <v>0</v>
      </c>
      <c r="T114" s="11">
        <f>IFERROR('Input Data Shift B'!S118*'Shift B Calculation'!$D114/3600,0)</f>
        <v>0</v>
      </c>
      <c r="U114" s="11">
        <f>IFERROR('Input Data Shift B'!T118*'Shift B Calculation'!$D114/3600,0)</f>
        <v>0</v>
      </c>
      <c r="V114" s="11">
        <f>IFERROR('Input Data Shift B'!U118*'Shift B Calculation'!$D114/3600,0)</f>
        <v>0</v>
      </c>
      <c r="W114" s="11">
        <f>IFERROR('Input Data Shift B'!V118*'Shift B Calculation'!$D114/3600,0)</f>
        <v>0</v>
      </c>
      <c r="X114" s="11">
        <f>IFERROR('Input Data Shift B'!W118*'Shift B Calculation'!$D114/3600,0)</f>
        <v>0</v>
      </c>
      <c r="Y114" s="11">
        <f>IFERROR('Input Data Shift B'!X118*'Shift B Calculation'!$D114/3600,0)</f>
        <v>0</v>
      </c>
      <c r="Z114" s="11">
        <f>IFERROR('Input Data Shift B'!Y118*'Shift B Calculation'!$D114/3600,0)</f>
        <v>0</v>
      </c>
      <c r="AA114" s="11">
        <f>IFERROR('Input Data Shift B'!Z118*'Shift B Calculation'!$D114/3600,0)</f>
        <v>0</v>
      </c>
      <c r="AB114" s="11">
        <f>IFERROR('Input Data Shift B'!AA118*'Shift B Calculation'!$D114/3600,0)</f>
        <v>0</v>
      </c>
      <c r="AC114" s="11">
        <f>IFERROR('Input Data Shift B'!AB118*'Shift B Calculation'!$D114/3600,0)</f>
        <v>0</v>
      </c>
      <c r="AD114" s="11">
        <f>IFERROR('Input Data Shift B'!AC118*'Shift B Calculation'!$D114/3600,0)</f>
        <v>0</v>
      </c>
      <c r="AE114" s="11">
        <f>IFERROR('Input Data Shift B'!AD118*'Shift B Calculation'!$D114/3600,0)</f>
        <v>0</v>
      </c>
      <c r="AF114" s="11">
        <f>IFERROR('Input Data Shift B'!AE118*'Shift B Calculation'!$D114/3600,0)</f>
        <v>0</v>
      </c>
      <c r="AG114" s="11">
        <f>IFERROR('Input Data Shift B'!AF118*'Shift B Calculation'!$D114/3600,0)</f>
        <v>0</v>
      </c>
      <c r="AH114" s="11">
        <f>IFERROR('Input Data Shift B'!AG118*'Shift B Calculation'!$D114/3600,0)</f>
        <v>0</v>
      </c>
      <c r="AI114" s="11">
        <f>IFERROR('Input Data Shift B'!AH118*'Shift B Calculation'!$D114/3600,0)</f>
        <v>0</v>
      </c>
      <c r="AJ114" s="11">
        <f t="shared" si="3"/>
        <v>0</v>
      </c>
    </row>
    <row r="115" spans="2:36">
      <c r="B115" s="8">
        <v>113</v>
      </c>
      <c r="C115" s="9">
        <f>+Kousu!B123</f>
        <v>0</v>
      </c>
      <c r="D115" s="10" t="e">
        <f>+Kousu!S123</f>
        <v>#VALUE!</v>
      </c>
      <c r="E115" s="11">
        <f>IFERROR('Input Data Shift B'!D119*'Shift B Calculation'!$D115/3600,0)</f>
        <v>0</v>
      </c>
      <c r="F115" s="11">
        <f>IFERROR('Input Data Shift B'!E119*'Shift B Calculation'!$D115/3600,0)</f>
        <v>0</v>
      </c>
      <c r="G115" s="11">
        <f>IFERROR('Input Data Shift B'!F119*'Shift B Calculation'!$D115/3600,0)</f>
        <v>0</v>
      </c>
      <c r="H115" s="11">
        <f>IFERROR('Input Data Shift B'!G119*'Shift B Calculation'!$D115/3600,0)</f>
        <v>0</v>
      </c>
      <c r="I115" s="11">
        <f>IFERROR('Input Data Shift B'!H119*'Shift B Calculation'!$D115/3600,0)</f>
        <v>0</v>
      </c>
      <c r="J115" s="11">
        <f>IFERROR('Input Data Shift B'!I119*'Shift B Calculation'!$D115/3600,0)</f>
        <v>0</v>
      </c>
      <c r="K115" s="11">
        <f>IFERROR('Input Data Shift B'!J119*'Shift B Calculation'!$D115/3600,0)</f>
        <v>0</v>
      </c>
      <c r="L115" s="11">
        <f>IFERROR('Input Data Shift B'!K119*'Shift B Calculation'!$D115/3600,0)</f>
        <v>0</v>
      </c>
      <c r="M115" s="11">
        <f>IFERROR('Input Data Shift B'!L119*'Shift B Calculation'!$D115/3600,0)</f>
        <v>0</v>
      </c>
      <c r="N115" s="11">
        <f>IFERROR('Input Data Shift B'!M119*'Shift B Calculation'!$D115/3600,0)</f>
        <v>0</v>
      </c>
      <c r="O115" s="11">
        <f>IFERROR('Input Data Shift B'!N119*'Shift B Calculation'!$D115/3600,0)</f>
        <v>0</v>
      </c>
      <c r="P115" s="11">
        <f>IFERROR('Input Data Shift B'!O119*'Shift B Calculation'!$D115/3600,0)</f>
        <v>0</v>
      </c>
      <c r="Q115" s="11">
        <f>IFERROR('Input Data Shift B'!P119*'Shift B Calculation'!$D115/3600,0)</f>
        <v>0</v>
      </c>
      <c r="R115" s="11">
        <f>IFERROR('Input Data Shift B'!Q119*'Shift B Calculation'!$D115/3600,0)</f>
        <v>0</v>
      </c>
      <c r="S115" s="11">
        <f>IFERROR('Input Data Shift B'!R119*'Shift B Calculation'!$D115/3600,0)</f>
        <v>0</v>
      </c>
      <c r="T115" s="11">
        <f>IFERROR('Input Data Shift B'!S119*'Shift B Calculation'!$D115/3600,0)</f>
        <v>0</v>
      </c>
      <c r="U115" s="11">
        <f>IFERROR('Input Data Shift B'!T119*'Shift B Calculation'!$D115/3600,0)</f>
        <v>0</v>
      </c>
      <c r="V115" s="11">
        <f>IFERROR('Input Data Shift B'!U119*'Shift B Calculation'!$D115/3600,0)</f>
        <v>0</v>
      </c>
      <c r="W115" s="11">
        <f>IFERROR('Input Data Shift B'!V119*'Shift B Calculation'!$D115/3600,0)</f>
        <v>0</v>
      </c>
      <c r="X115" s="11">
        <f>IFERROR('Input Data Shift B'!W119*'Shift B Calculation'!$D115/3600,0)</f>
        <v>0</v>
      </c>
      <c r="Y115" s="11">
        <f>IFERROR('Input Data Shift B'!X119*'Shift B Calculation'!$D115/3600,0)</f>
        <v>0</v>
      </c>
      <c r="Z115" s="11">
        <f>IFERROR('Input Data Shift B'!Y119*'Shift B Calculation'!$D115/3600,0)</f>
        <v>0</v>
      </c>
      <c r="AA115" s="11">
        <f>IFERROR('Input Data Shift B'!Z119*'Shift B Calculation'!$D115/3600,0)</f>
        <v>0</v>
      </c>
      <c r="AB115" s="11">
        <f>IFERROR('Input Data Shift B'!AA119*'Shift B Calculation'!$D115/3600,0)</f>
        <v>0</v>
      </c>
      <c r="AC115" s="11">
        <f>IFERROR('Input Data Shift B'!AB119*'Shift B Calculation'!$D115/3600,0)</f>
        <v>0</v>
      </c>
      <c r="AD115" s="11">
        <f>IFERROR('Input Data Shift B'!AC119*'Shift B Calculation'!$D115/3600,0)</f>
        <v>0</v>
      </c>
      <c r="AE115" s="11">
        <f>IFERROR('Input Data Shift B'!AD119*'Shift B Calculation'!$D115/3600,0)</f>
        <v>0</v>
      </c>
      <c r="AF115" s="11">
        <f>IFERROR('Input Data Shift B'!AE119*'Shift B Calculation'!$D115/3600,0)</f>
        <v>0</v>
      </c>
      <c r="AG115" s="11">
        <f>IFERROR('Input Data Shift B'!AF119*'Shift B Calculation'!$D115/3600,0)</f>
        <v>0</v>
      </c>
      <c r="AH115" s="11">
        <f>IFERROR('Input Data Shift B'!AG119*'Shift B Calculation'!$D115/3600,0)</f>
        <v>0</v>
      </c>
      <c r="AI115" s="11">
        <f>IFERROR('Input Data Shift B'!AH119*'Shift B Calculation'!$D115/3600,0)</f>
        <v>0</v>
      </c>
      <c r="AJ115" s="11">
        <f t="shared" si="3"/>
        <v>0</v>
      </c>
    </row>
    <row r="116" spans="2:36">
      <c r="B116" s="8">
        <v>114</v>
      </c>
      <c r="C116" s="9">
        <f>+Kousu!B124</f>
        <v>0</v>
      </c>
      <c r="D116" s="10" t="e">
        <f>+Kousu!S124</f>
        <v>#VALUE!</v>
      </c>
      <c r="E116" s="11">
        <f>IFERROR('Input Data Shift B'!D120*'Shift B Calculation'!$D116/3600,0)</f>
        <v>0</v>
      </c>
      <c r="F116" s="11">
        <f>IFERROR('Input Data Shift B'!E120*'Shift B Calculation'!$D116/3600,0)</f>
        <v>0</v>
      </c>
      <c r="G116" s="11">
        <f>IFERROR('Input Data Shift B'!F120*'Shift B Calculation'!$D116/3600,0)</f>
        <v>0</v>
      </c>
      <c r="H116" s="11">
        <f>IFERROR('Input Data Shift B'!G120*'Shift B Calculation'!$D116/3600,0)</f>
        <v>0</v>
      </c>
      <c r="I116" s="11">
        <f>IFERROR('Input Data Shift B'!H120*'Shift B Calculation'!$D116/3600,0)</f>
        <v>0</v>
      </c>
      <c r="J116" s="11">
        <f>IFERROR('Input Data Shift B'!I120*'Shift B Calculation'!$D116/3600,0)</f>
        <v>0</v>
      </c>
      <c r="K116" s="11">
        <f>IFERROR('Input Data Shift B'!J120*'Shift B Calculation'!$D116/3600,0)</f>
        <v>0</v>
      </c>
      <c r="L116" s="11">
        <f>IFERROR('Input Data Shift B'!K120*'Shift B Calculation'!$D116/3600,0)</f>
        <v>0</v>
      </c>
      <c r="M116" s="11">
        <f>IFERROR('Input Data Shift B'!L120*'Shift B Calculation'!$D116/3600,0)</f>
        <v>0</v>
      </c>
      <c r="N116" s="11">
        <f>IFERROR('Input Data Shift B'!M120*'Shift B Calculation'!$D116/3600,0)</f>
        <v>0</v>
      </c>
      <c r="O116" s="11">
        <f>IFERROR('Input Data Shift B'!N120*'Shift B Calculation'!$D116/3600,0)</f>
        <v>0</v>
      </c>
      <c r="P116" s="11">
        <f>IFERROR('Input Data Shift B'!O120*'Shift B Calculation'!$D116/3600,0)</f>
        <v>0</v>
      </c>
      <c r="Q116" s="11">
        <f>IFERROR('Input Data Shift B'!P120*'Shift B Calculation'!$D116/3600,0)</f>
        <v>0</v>
      </c>
      <c r="R116" s="11">
        <f>IFERROR('Input Data Shift B'!Q120*'Shift B Calculation'!$D116/3600,0)</f>
        <v>0</v>
      </c>
      <c r="S116" s="11">
        <f>IFERROR('Input Data Shift B'!R120*'Shift B Calculation'!$D116/3600,0)</f>
        <v>0</v>
      </c>
      <c r="T116" s="11">
        <f>IFERROR('Input Data Shift B'!S120*'Shift B Calculation'!$D116/3600,0)</f>
        <v>0</v>
      </c>
      <c r="U116" s="11">
        <f>IFERROR('Input Data Shift B'!T120*'Shift B Calculation'!$D116/3600,0)</f>
        <v>0</v>
      </c>
      <c r="V116" s="11">
        <f>IFERROR('Input Data Shift B'!U120*'Shift B Calculation'!$D116/3600,0)</f>
        <v>0</v>
      </c>
      <c r="W116" s="11">
        <f>IFERROR('Input Data Shift B'!V120*'Shift B Calculation'!$D116/3600,0)</f>
        <v>0</v>
      </c>
      <c r="X116" s="11">
        <f>IFERROR('Input Data Shift B'!W120*'Shift B Calculation'!$D116/3600,0)</f>
        <v>0</v>
      </c>
      <c r="Y116" s="11">
        <f>IFERROR('Input Data Shift B'!X120*'Shift B Calculation'!$D116/3600,0)</f>
        <v>0</v>
      </c>
      <c r="Z116" s="11">
        <f>IFERROR('Input Data Shift B'!Y120*'Shift B Calculation'!$D116/3600,0)</f>
        <v>0</v>
      </c>
      <c r="AA116" s="11">
        <f>IFERROR('Input Data Shift B'!Z120*'Shift B Calculation'!$D116/3600,0)</f>
        <v>0</v>
      </c>
      <c r="AB116" s="11">
        <f>IFERROR('Input Data Shift B'!AA120*'Shift B Calculation'!$D116/3600,0)</f>
        <v>0</v>
      </c>
      <c r="AC116" s="11">
        <f>IFERROR('Input Data Shift B'!AB120*'Shift B Calculation'!$D116/3600,0)</f>
        <v>0</v>
      </c>
      <c r="AD116" s="11">
        <f>IFERROR('Input Data Shift B'!AC120*'Shift B Calculation'!$D116/3600,0)</f>
        <v>0</v>
      </c>
      <c r="AE116" s="11">
        <f>IFERROR('Input Data Shift B'!AD120*'Shift B Calculation'!$D116/3600,0)</f>
        <v>0</v>
      </c>
      <c r="AF116" s="11">
        <f>IFERROR('Input Data Shift B'!AE120*'Shift B Calculation'!$D116/3600,0)</f>
        <v>0</v>
      </c>
      <c r="AG116" s="11">
        <f>IFERROR('Input Data Shift B'!AF120*'Shift B Calculation'!$D116/3600,0)</f>
        <v>0</v>
      </c>
      <c r="AH116" s="11">
        <f>IFERROR('Input Data Shift B'!AG120*'Shift B Calculation'!$D116/3600,0)</f>
        <v>0</v>
      </c>
      <c r="AI116" s="11">
        <f>IFERROR('Input Data Shift B'!AH120*'Shift B Calculation'!$D116/3600,0)</f>
        <v>0</v>
      </c>
      <c r="AJ116" s="11">
        <f t="shared" si="3"/>
        <v>0</v>
      </c>
    </row>
    <row r="117" spans="2:36">
      <c r="B117" s="8">
        <v>115</v>
      </c>
      <c r="C117" s="9">
        <f>+Kousu!B125</f>
        <v>0</v>
      </c>
      <c r="D117" s="10" t="e">
        <f>+Kousu!S125</f>
        <v>#VALUE!</v>
      </c>
      <c r="E117" s="11">
        <f>IFERROR('Input Data Shift B'!D121*'Shift B Calculation'!$D117/3600,0)</f>
        <v>0</v>
      </c>
      <c r="F117" s="11">
        <f>IFERROR('Input Data Shift B'!E121*'Shift B Calculation'!$D117/3600,0)</f>
        <v>0</v>
      </c>
      <c r="G117" s="11">
        <f>IFERROR('Input Data Shift B'!F121*'Shift B Calculation'!$D117/3600,0)</f>
        <v>0</v>
      </c>
      <c r="H117" s="11">
        <f>IFERROR('Input Data Shift B'!G121*'Shift B Calculation'!$D117/3600,0)</f>
        <v>0</v>
      </c>
      <c r="I117" s="11">
        <f>IFERROR('Input Data Shift B'!H121*'Shift B Calculation'!$D117/3600,0)</f>
        <v>0</v>
      </c>
      <c r="J117" s="11">
        <f>IFERROR('Input Data Shift B'!I121*'Shift B Calculation'!$D117/3600,0)</f>
        <v>0</v>
      </c>
      <c r="K117" s="11">
        <f>IFERROR('Input Data Shift B'!J121*'Shift B Calculation'!$D117/3600,0)</f>
        <v>0</v>
      </c>
      <c r="L117" s="11">
        <f>IFERROR('Input Data Shift B'!K121*'Shift B Calculation'!$D117/3600,0)</f>
        <v>0</v>
      </c>
      <c r="M117" s="11">
        <f>IFERROR('Input Data Shift B'!L121*'Shift B Calculation'!$D117/3600,0)</f>
        <v>0</v>
      </c>
      <c r="N117" s="11">
        <f>IFERROR('Input Data Shift B'!M121*'Shift B Calculation'!$D117/3600,0)</f>
        <v>0</v>
      </c>
      <c r="O117" s="11">
        <f>IFERROR('Input Data Shift B'!N121*'Shift B Calculation'!$D117/3600,0)</f>
        <v>0</v>
      </c>
      <c r="P117" s="11">
        <f>IFERROR('Input Data Shift B'!O121*'Shift B Calculation'!$D117/3600,0)</f>
        <v>0</v>
      </c>
      <c r="Q117" s="11">
        <f>IFERROR('Input Data Shift B'!P121*'Shift B Calculation'!$D117/3600,0)</f>
        <v>0</v>
      </c>
      <c r="R117" s="11">
        <f>IFERROR('Input Data Shift B'!Q121*'Shift B Calculation'!$D117/3600,0)</f>
        <v>0</v>
      </c>
      <c r="S117" s="11">
        <f>IFERROR('Input Data Shift B'!R121*'Shift B Calculation'!$D117/3600,0)</f>
        <v>0</v>
      </c>
      <c r="T117" s="11">
        <f>IFERROR('Input Data Shift B'!S121*'Shift B Calculation'!$D117/3600,0)</f>
        <v>0</v>
      </c>
      <c r="U117" s="11">
        <f>IFERROR('Input Data Shift B'!T121*'Shift B Calculation'!$D117/3600,0)</f>
        <v>0</v>
      </c>
      <c r="V117" s="11">
        <f>IFERROR('Input Data Shift B'!U121*'Shift B Calculation'!$D117/3600,0)</f>
        <v>0</v>
      </c>
      <c r="W117" s="11">
        <f>IFERROR('Input Data Shift B'!V121*'Shift B Calculation'!$D117/3600,0)</f>
        <v>0</v>
      </c>
      <c r="X117" s="11">
        <f>IFERROR('Input Data Shift B'!W121*'Shift B Calculation'!$D117/3600,0)</f>
        <v>0</v>
      </c>
      <c r="Y117" s="11">
        <f>IFERROR('Input Data Shift B'!X121*'Shift B Calculation'!$D117/3600,0)</f>
        <v>0</v>
      </c>
      <c r="Z117" s="11">
        <f>IFERROR('Input Data Shift B'!Y121*'Shift B Calculation'!$D117/3600,0)</f>
        <v>0</v>
      </c>
      <c r="AA117" s="11">
        <f>IFERROR('Input Data Shift B'!Z121*'Shift B Calculation'!$D117/3600,0)</f>
        <v>0</v>
      </c>
      <c r="AB117" s="11">
        <f>IFERROR('Input Data Shift B'!AA121*'Shift B Calculation'!$D117/3600,0)</f>
        <v>0</v>
      </c>
      <c r="AC117" s="11">
        <f>IFERROR('Input Data Shift B'!AB121*'Shift B Calculation'!$D117/3600,0)</f>
        <v>0</v>
      </c>
      <c r="AD117" s="11">
        <f>IFERROR('Input Data Shift B'!AC121*'Shift B Calculation'!$D117/3600,0)</f>
        <v>0</v>
      </c>
      <c r="AE117" s="11">
        <f>IFERROR('Input Data Shift B'!AD121*'Shift B Calculation'!$D117/3600,0)</f>
        <v>0</v>
      </c>
      <c r="AF117" s="11">
        <f>IFERROR('Input Data Shift B'!AE121*'Shift B Calculation'!$D117/3600,0)</f>
        <v>0</v>
      </c>
      <c r="AG117" s="11">
        <f>IFERROR('Input Data Shift B'!AF121*'Shift B Calculation'!$D117/3600,0)</f>
        <v>0</v>
      </c>
      <c r="AH117" s="11">
        <f>IFERROR('Input Data Shift B'!AG121*'Shift B Calculation'!$D117/3600,0)</f>
        <v>0</v>
      </c>
      <c r="AI117" s="11">
        <f>IFERROR('Input Data Shift B'!AH121*'Shift B Calculation'!$D117/3600,0)</f>
        <v>0</v>
      </c>
      <c r="AJ117" s="11">
        <f t="shared" si="3"/>
        <v>0</v>
      </c>
    </row>
    <row r="118" spans="2:36">
      <c r="B118" s="8">
        <v>116</v>
      </c>
      <c r="C118" s="9">
        <f>+Kousu!B126</f>
        <v>0</v>
      </c>
      <c r="D118" s="10" t="e">
        <f>+Kousu!S126</f>
        <v>#VALUE!</v>
      </c>
      <c r="E118" s="11">
        <f>IFERROR('Input Data Shift B'!D122*'Shift B Calculation'!$D118/3600,0)</f>
        <v>0</v>
      </c>
      <c r="F118" s="11">
        <f>IFERROR('Input Data Shift B'!E122*'Shift B Calculation'!$D118/3600,0)</f>
        <v>0</v>
      </c>
      <c r="G118" s="11">
        <f>IFERROR('Input Data Shift B'!F122*'Shift B Calculation'!$D118/3600,0)</f>
        <v>0</v>
      </c>
      <c r="H118" s="11">
        <f>IFERROR('Input Data Shift B'!G122*'Shift B Calculation'!$D118/3600,0)</f>
        <v>0</v>
      </c>
      <c r="I118" s="11">
        <f>IFERROR('Input Data Shift B'!H122*'Shift B Calculation'!$D118/3600,0)</f>
        <v>0</v>
      </c>
      <c r="J118" s="11">
        <f>IFERROR('Input Data Shift B'!I122*'Shift B Calculation'!$D118/3600,0)</f>
        <v>0</v>
      </c>
      <c r="K118" s="11">
        <f>IFERROR('Input Data Shift B'!J122*'Shift B Calculation'!$D118/3600,0)</f>
        <v>0</v>
      </c>
      <c r="L118" s="11">
        <f>IFERROR('Input Data Shift B'!K122*'Shift B Calculation'!$D118/3600,0)</f>
        <v>0</v>
      </c>
      <c r="M118" s="11">
        <f>IFERROR('Input Data Shift B'!L122*'Shift B Calculation'!$D118/3600,0)</f>
        <v>0</v>
      </c>
      <c r="N118" s="11">
        <f>IFERROR('Input Data Shift B'!M122*'Shift B Calculation'!$D118/3600,0)</f>
        <v>0</v>
      </c>
      <c r="O118" s="11">
        <f>IFERROR('Input Data Shift B'!N122*'Shift B Calculation'!$D118/3600,0)</f>
        <v>0</v>
      </c>
      <c r="P118" s="11">
        <f>IFERROR('Input Data Shift B'!O122*'Shift B Calculation'!$D118/3600,0)</f>
        <v>0</v>
      </c>
      <c r="Q118" s="11">
        <f>IFERROR('Input Data Shift B'!P122*'Shift B Calculation'!$D118/3600,0)</f>
        <v>0</v>
      </c>
      <c r="R118" s="11">
        <f>IFERROR('Input Data Shift B'!Q122*'Shift B Calculation'!$D118/3600,0)</f>
        <v>0</v>
      </c>
      <c r="S118" s="11">
        <f>IFERROR('Input Data Shift B'!R122*'Shift B Calculation'!$D118/3600,0)</f>
        <v>0</v>
      </c>
      <c r="T118" s="11">
        <f>IFERROR('Input Data Shift B'!S122*'Shift B Calculation'!$D118/3600,0)</f>
        <v>0</v>
      </c>
      <c r="U118" s="11">
        <f>IFERROR('Input Data Shift B'!T122*'Shift B Calculation'!$D118/3600,0)</f>
        <v>0</v>
      </c>
      <c r="V118" s="11">
        <f>IFERROR('Input Data Shift B'!U122*'Shift B Calculation'!$D118/3600,0)</f>
        <v>0</v>
      </c>
      <c r="W118" s="11">
        <f>IFERROR('Input Data Shift B'!V122*'Shift B Calculation'!$D118/3600,0)</f>
        <v>0</v>
      </c>
      <c r="X118" s="11">
        <f>IFERROR('Input Data Shift B'!W122*'Shift B Calculation'!$D118/3600,0)</f>
        <v>0</v>
      </c>
      <c r="Y118" s="11">
        <f>IFERROR('Input Data Shift B'!X122*'Shift B Calculation'!$D118/3600,0)</f>
        <v>0</v>
      </c>
      <c r="Z118" s="11">
        <f>IFERROR('Input Data Shift B'!Y122*'Shift B Calculation'!$D118/3600,0)</f>
        <v>0</v>
      </c>
      <c r="AA118" s="11">
        <f>IFERROR('Input Data Shift B'!Z122*'Shift B Calculation'!$D118/3600,0)</f>
        <v>0</v>
      </c>
      <c r="AB118" s="11">
        <f>IFERROR('Input Data Shift B'!AA122*'Shift B Calculation'!$D118/3600,0)</f>
        <v>0</v>
      </c>
      <c r="AC118" s="11">
        <f>IFERROR('Input Data Shift B'!AB122*'Shift B Calculation'!$D118/3600,0)</f>
        <v>0</v>
      </c>
      <c r="AD118" s="11">
        <f>IFERROR('Input Data Shift B'!AC122*'Shift B Calculation'!$D118/3600,0)</f>
        <v>0</v>
      </c>
      <c r="AE118" s="11">
        <f>IFERROR('Input Data Shift B'!AD122*'Shift B Calculation'!$D118/3600,0)</f>
        <v>0</v>
      </c>
      <c r="AF118" s="11">
        <f>IFERROR('Input Data Shift B'!AE122*'Shift B Calculation'!$D118/3600,0)</f>
        <v>0</v>
      </c>
      <c r="AG118" s="11">
        <f>IFERROR('Input Data Shift B'!AF122*'Shift B Calculation'!$D118/3600,0)</f>
        <v>0</v>
      </c>
      <c r="AH118" s="11">
        <f>IFERROR('Input Data Shift B'!AG122*'Shift B Calculation'!$D118/3600,0)</f>
        <v>0</v>
      </c>
      <c r="AI118" s="11">
        <f>IFERROR('Input Data Shift B'!AH122*'Shift B Calculation'!$D118/3600,0)</f>
        <v>0</v>
      </c>
      <c r="AJ118" s="11">
        <f t="shared" si="3"/>
        <v>0</v>
      </c>
    </row>
    <row r="119" spans="2:36">
      <c r="B119" s="8">
        <v>117</v>
      </c>
      <c r="C119" s="9">
        <f>+Kousu!B127</f>
        <v>0</v>
      </c>
      <c r="D119" s="10" t="e">
        <f>+Kousu!S127</f>
        <v>#VALUE!</v>
      </c>
      <c r="E119" s="11">
        <f>IFERROR('Input Data Shift B'!D123*'Shift B Calculation'!$D119/3600,0)</f>
        <v>0</v>
      </c>
      <c r="F119" s="11">
        <f>IFERROR('Input Data Shift B'!E123*'Shift B Calculation'!$D119/3600,0)</f>
        <v>0</v>
      </c>
      <c r="G119" s="11">
        <f>IFERROR('Input Data Shift B'!F123*'Shift B Calculation'!$D119/3600,0)</f>
        <v>0</v>
      </c>
      <c r="H119" s="11">
        <f>IFERROR('Input Data Shift B'!G123*'Shift B Calculation'!$D119/3600,0)</f>
        <v>0</v>
      </c>
      <c r="I119" s="11">
        <f>IFERROR('Input Data Shift B'!H123*'Shift B Calculation'!$D119/3600,0)</f>
        <v>0</v>
      </c>
      <c r="J119" s="11">
        <f>IFERROR('Input Data Shift B'!I123*'Shift B Calculation'!$D119/3600,0)</f>
        <v>0</v>
      </c>
      <c r="K119" s="11">
        <f>IFERROR('Input Data Shift B'!J123*'Shift B Calculation'!$D119/3600,0)</f>
        <v>0</v>
      </c>
      <c r="L119" s="11">
        <f>IFERROR('Input Data Shift B'!K123*'Shift B Calculation'!$D119/3600,0)</f>
        <v>0</v>
      </c>
      <c r="M119" s="11">
        <f>IFERROR('Input Data Shift B'!L123*'Shift B Calculation'!$D119/3600,0)</f>
        <v>0</v>
      </c>
      <c r="N119" s="11">
        <f>IFERROR('Input Data Shift B'!M123*'Shift B Calculation'!$D119/3600,0)</f>
        <v>0</v>
      </c>
      <c r="O119" s="11">
        <f>IFERROR('Input Data Shift B'!N123*'Shift B Calculation'!$D119/3600,0)</f>
        <v>0</v>
      </c>
      <c r="P119" s="11">
        <f>IFERROR('Input Data Shift B'!O123*'Shift B Calculation'!$D119/3600,0)</f>
        <v>0</v>
      </c>
      <c r="Q119" s="11">
        <f>IFERROR('Input Data Shift B'!P123*'Shift B Calculation'!$D119/3600,0)</f>
        <v>0</v>
      </c>
      <c r="R119" s="11">
        <f>IFERROR('Input Data Shift B'!Q123*'Shift B Calculation'!$D119/3600,0)</f>
        <v>0</v>
      </c>
      <c r="S119" s="11">
        <f>IFERROR('Input Data Shift B'!R123*'Shift B Calculation'!$D119/3600,0)</f>
        <v>0</v>
      </c>
      <c r="T119" s="11">
        <f>IFERROR('Input Data Shift B'!S123*'Shift B Calculation'!$D119/3600,0)</f>
        <v>0</v>
      </c>
      <c r="U119" s="11">
        <f>IFERROR('Input Data Shift B'!T123*'Shift B Calculation'!$D119/3600,0)</f>
        <v>0</v>
      </c>
      <c r="V119" s="11">
        <f>IFERROR('Input Data Shift B'!U123*'Shift B Calculation'!$D119/3600,0)</f>
        <v>0</v>
      </c>
      <c r="W119" s="11">
        <f>IFERROR('Input Data Shift B'!V123*'Shift B Calculation'!$D119/3600,0)</f>
        <v>0</v>
      </c>
      <c r="X119" s="11">
        <f>IFERROR('Input Data Shift B'!W123*'Shift B Calculation'!$D119/3600,0)</f>
        <v>0</v>
      </c>
      <c r="Y119" s="11">
        <f>IFERROR('Input Data Shift B'!X123*'Shift B Calculation'!$D119/3600,0)</f>
        <v>0</v>
      </c>
      <c r="Z119" s="11">
        <f>IFERROR('Input Data Shift B'!Y123*'Shift B Calculation'!$D119/3600,0)</f>
        <v>0</v>
      </c>
      <c r="AA119" s="11">
        <f>IFERROR('Input Data Shift B'!Z123*'Shift B Calculation'!$D119/3600,0)</f>
        <v>0</v>
      </c>
      <c r="AB119" s="11">
        <f>IFERROR('Input Data Shift B'!AA123*'Shift B Calculation'!$D119/3600,0)</f>
        <v>0</v>
      </c>
      <c r="AC119" s="11">
        <f>IFERROR('Input Data Shift B'!AB123*'Shift B Calculation'!$D119/3600,0)</f>
        <v>0</v>
      </c>
      <c r="AD119" s="11">
        <f>IFERROR('Input Data Shift B'!AC123*'Shift B Calculation'!$D119/3600,0)</f>
        <v>0</v>
      </c>
      <c r="AE119" s="11">
        <f>IFERROR('Input Data Shift B'!AD123*'Shift B Calculation'!$D119/3600,0)</f>
        <v>0</v>
      </c>
      <c r="AF119" s="11">
        <f>IFERROR('Input Data Shift B'!AE123*'Shift B Calculation'!$D119/3600,0)</f>
        <v>0</v>
      </c>
      <c r="AG119" s="11">
        <f>IFERROR('Input Data Shift B'!AF123*'Shift B Calculation'!$D119/3600,0)</f>
        <v>0</v>
      </c>
      <c r="AH119" s="11">
        <f>IFERROR('Input Data Shift B'!AG123*'Shift B Calculation'!$D119/3600,0)</f>
        <v>0</v>
      </c>
      <c r="AI119" s="11">
        <f>IFERROR('Input Data Shift B'!AH123*'Shift B Calculation'!$D119/3600,0)</f>
        <v>0</v>
      </c>
      <c r="AJ119" s="11">
        <f t="shared" si="3"/>
        <v>0</v>
      </c>
    </row>
    <row r="120" spans="2:36">
      <c r="B120" s="8">
        <v>118</v>
      </c>
      <c r="C120" s="9">
        <f>+Kousu!B128</f>
        <v>0</v>
      </c>
      <c r="D120" s="10" t="e">
        <f>+Kousu!S128</f>
        <v>#VALUE!</v>
      </c>
      <c r="E120" s="11">
        <f>IFERROR('Input Data Shift B'!D124*'Shift B Calculation'!$D120/3600,0)</f>
        <v>0</v>
      </c>
      <c r="F120" s="11">
        <f>IFERROR('Input Data Shift B'!E124*'Shift B Calculation'!$D120/3600,0)</f>
        <v>0</v>
      </c>
      <c r="G120" s="11">
        <f>IFERROR('Input Data Shift B'!F124*'Shift B Calculation'!$D120/3600,0)</f>
        <v>0</v>
      </c>
      <c r="H120" s="11">
        <f>IFERROR('Input Data Shift B'!G124*'Shift B Calculation'!$D120/3600,0)</f>
        <v>0</v>
      </c>
      <c r="I120" s="11">
        <f>IFERROR('Input Data Shift B'!H124*'Shift B Calculation'!$D120/3600,0)</f>
        <v>0</v>
      </c>
      <c r="J120" s="11">
        <f>IFERROR('Input Data Shift B'!I124*'Shift B Calculation'!$D120/3600,0)</f>
        <v>0</v>
      </c>
      <c r="K120" s="11">
        <f>IFERROR('Input Data Shift B'!J124*'Shift B Calculation'!$D120/3600,0)</f>
        <v>0</v>
      </c>
      <c r="L120" s="11">
        <f>IFERROR('Input Data Shift B'!K124*'Shift B Calculation'!$D120/3600,0)</f>
        <v>0</v>
      </c>
      <c r="M120" s="11">
        <f>IFERROR('Input Data Shift B'!L124*'Shift B Calculation'!$D120/3600,0)</f>
        <v>0</v>
      </c>
      <c r="N120" s="11">
        <f>IFERROR('Input Data Shift B'!M124*'Shift B Calculation'!$D120/3600,0)</f>
        <v>0</v>
      </c>
      <c r="O120" s="11">
        <f>IFERROR('Input Data Shift B'!N124*'Shift B Calculation'!$D120/3600,0)</f>
        <v>0</v>
      </c>
      <c r="P120" s="11">
        <f>IFERROR('Input Data Shift B'!O124*'Shift B Calculation'!$D120/3600,0)</f>
        <v>0</v>
      </c>
      <c r="Q120" s="11">
        <f>IFERROR('Input Data Shift B'!P124*'Shift B Calculation'!$D120/3600,0)</f>
        <v>0</v>
      </c>
      <c r="R120" s="11">
        <f>IFERROR('Input Data Shift B'!Q124*'Shift B Calculation'!$D120/3600,0)</f>
        <v>0</v>
      </c>
      <c r="S120" s="11">
        <f>IFERROR('Input Data Shift B'!R124*'Shift B Calculation'!$D120/3600,0)</f>
        <v>0</v>
      </c>
      <c r="T120" s="11">
        <f>IFERROR('Input Data Shift B'!S124*'Shift B Calculation'!$D120/3600,0)</f>
        <v>0</v>
      </c>
      <c r="U120" s="11">
        <f>IFERROR('Input Data Shift B'!T124*'Shift B Calculation'!$D120/3600,0)</f>
        <v>0</v>
      </c>
      <c r="V120" s="11">
        <f>IFERROR('Input Data Shift B'!U124*'Shift B Calculation'!$D120/3600,0)</f>
        <v>0</v>
      </c>
      <c r="W120" s="11">
        <f>IFERROR('Input Data Shift B'!V124*'Shift B Calculation'!$D120/3600,0)</f>
        <v>0</v>
      </c>
      <c r="X120" s="11">
        <f>IFERROR('Input Data Shift B'!W124*'Shift B Calculation'!$D120/3600,0)</f>
        <v>0</v>
      </c>
      <c r="Y120" s="11">
        <f>IFERROR('Input Data Shift B'!X124*'Shift B Calculation'!$D120/3600,0)</f>
        <v>0</v>
      </c>
      <c r="Z120" s="11">
        <f>IFERROR('Input Data Shift B'!Y124*'Shift B Calculation'!$D120/3600,0)</f>
        <v>0</v>
      </c>
      <c r="AA120" s="11">
        <f>IFERROR('Input Data Shift B'!Z124*'Shift B Calculation'!$D120/3600,0)</f>
        <v>0</v>
      </c>
      <c r="AB120" s="11">
        <f>IFERROR('Input Data Shift B'!AA124*'Shift B Calculation'!$D120/3600,0)</f>
        <v>0</v>
      </c>
      <c r="AC120" s="11">
        <f>IFERROR('Input Data Shift B'!AB124*'Shift B Calculation'!$D120/3600,0)</f>
        <v>0</v>
      </c>
      <c r="AD120" s="11">
        <f>IFERROR('Input Data Shift B'!AC124*'Shift B Calculation'!$D120/3600,0)</f>
        <v>0</v>
      </c>
      <c r="AE120" s="11">
        <f>IFERROR('Input Data Shift B'!AD124*'Shift B Calculation'!$D120/3600,0)</f>
        <v>0</v>
      </c>
      <c r="AF120" s="11">
        <f>IFERROR('Input Data Shift B'!AE124*'Shift B Calculation'!$D120/3600,0)</f>
        <v>0</v>
      </c>
      <c r="AG120" s="11">
        <f>IFERROR('Input Data Shift B'!AF124*'Shift B Calculation'!$D120/3600,0)</f>
        <v>0</v>
      </c>
      <c r="AH120" s="11">
        <f>IFERROR('Input Data Shift B'!AG124*'Shift B Calculation'!$D120/3600,0)</f>
        <v>0</v>
      </c>
      <c r="AI120" s="11">
        <f>IFERROR('Input Data Shift B'!AH124*'Shift B Calculation'!$D120/3600,0)</f>
        <v>0</v>
      </c>
      <c r="AJ120" s="11">
        <f t="shared" si="3"/>
        <v>0</v>
      </c>
    </row>
    <row r="121" spans="2:36">
      <c r="B121" s="8">
        <v>119</v>
      </c>
      <c r="C121" s="9">
        <f>+Kousu!B129</f>
        <v>0</v>
      </c>
      <c r="D121" s="10" t="e">
        <f>+Kousu!S129</f>
        <v>#VALUE!</v>
      </c>
      <c r="E121" s="11">
        <f>IFERROR('Input Data Shift B'!D125*'Shift B Calculation'!$D121/3600,0)</f>
        <v>0</v>
      </c>
      <c r="F121" s="11">
        <f>IFERROR('Input Data Shift B'!E125*'Shift B Calculation'!$D121/3600,0)</f>
        <v>0</v>
      </c>
      <c r="G121" s="11">
        <f>IFERROR('Input Data Shift B'!F125*'Shift B Calculation'!$D121/3600,0)</f>
        <v>0</v>
      </c>
      <c r="H121" s="11">
        <f>IFERROR('Input Data Shift B'!G125*'Shift B Calculation'!$D121/3600,0)</f>
        <v>0</v>
      </c>
      <c r="I121" s="11">
        <f>IFERROR('Input Data Shift B'!H125*'Shift B Calculation'!$D121/3600,0)</f>
        <v>0</v>
      </c>
      <c r="J121" s="11">
        <f>IFERROR('Input Data Shift B'!I125*'Shift B Calculation'!$D121/3600,0)</f>
        <v>0</v>
      </c>
      <c r="K121" s="11">
        <f>IFERROR('Input Data Shift B'!J125*'Shift B Calculation'!$D121/3600,0)</f>
        <v>0</v>
      </c>
      <c r="L121" s="11">
        <f>IFERROR('Input Data Shift B'!K125*'Shift B Calculation'!$D121/3600,0)</f>
        <v>0</v>
      </c>
      <c r="M121" s="11">
        <f>IFERROR('Input Data Shift B'!L125*'Shift B Calculation'!$D121/3600,0)</f>
        <v>0</v>
      </c>
      <c r="N121" s="11">
        <f>IFERROR('Input Data Shift B'!M125*'Shift B Calculation'!$D121/3600,0)</f>
        <v>0</v>
      </c>
      <c r="O121" s="11">
        <f>IFERROR('Input Data Shift B'!N125*'Shift B Calculation'!$D121/3600,0)</f>
        <v>0</v>
      </c>
      <c r="P121" s="11">
        <f>IFERROR('Input Data Shift B'!O125*'Shift B Calculation'!$D121/3600,0)</f>
        <v>0</v>
      </c>
      <c r="Q121" s="11">
        <f>IFERROR('Input Data Shift B'!P125*'Shift B Calculation'!$D121/3600,0)</f>
        <v>0</v>
      </c>
      <c r="R121" s="11">
        <f>IFERROR('Input Data Shift B'!Q125*'Shift B Calculation'!$D121/3600,0)</f>
        <v>0</v>
      </c>
      <c r="S121" s="11">
        <f>IFERROR('Input Data Shift B'!R125*'Shift B Calculation'!$D121/3600,0)</f>
        <v>0</v>
      </c>
      <c r="T121" s="11">
        <f>IFERROR('Input Data Shift B'!S125*'Shift B Calculation'!$D121/3600,0)</f>
        <v>0</v>
      </c>
      <c r="U121" s="11">
        <f>IFERROR('Input Data Shift B'!T125*'Shift B Calculation'!$D121/3600,0)</f>
        <v>0</v>
      </c>
      <c r="V121" s="11">
        <f>IFERROR('Input Data Shift B'!U125*'Shift B Calculation'!$D121/3600,0)</f>
        <v>0</v>
      </c>
      <c r="W121" s="11">
        <f>IFERROR('Input Data Shift B'!V125*'Shift B Calculation'!$D121/3600,0)</f>
        <v>0</v>
      </c>
      <c r="X121" s="11">
        <f>IFERROR('Input Data Shift B'!W125*'Shift B Calculation'!$D121/3600,0)</f>
        <v>0</v>
      </c>
      <c r="Y121" s="11">
        <f>IFERROR('Input Data Shift B'!X125*'Shift B Calculation'!$D121/3600,0)</f>
        <v>0</v>
      </c>
      <c r="Z121" s="11">
        <f>IFERROR('Input Data Shift B'!Y125*'Shift B Calculation'!$D121/3600,0)</f>
        <v>0</v>
      </c>
      <c r="AA121" s="11">
        <f>IFERROR('Input Data Shift B'!Z125*'Shift B Calculation'!$D121/3600,0)</f>
        <v>0</v>
      </c>
      <c r="AB121" s="11">
        <f>IFERROR('Input Data Shift B'!AA125*'Shift B Calculation'!$D121/3600,0)</f>
        <v>0</v>
      </c>
      <c r="AC121" s="11">
        <f>IFERROR('Input Data Shift B'!AB125*'Shift B Calculation'!$D121/3600,0)</f>
        <v>0</v>
      </c>
      <c r="AD121" s="11">
        <f>IFERROR('Input Data Shift B'!AC125*'Shift B Calculation'!$D121/3600,0)</f>
        <v>0</v>
      </c>
      <c r="AE121" s="11">
        <f>IFERROR('Input Data Shift B'!AD125*'Shift B Calculation'!$D121/3600,0)</f>
        <v>0</v>
      </c>
      <c r="AF121" s="11">
        <f>IFERROR('Input Data Shift B'!AE125*'Shift B Calculation'!$D121/3600,0)</f>
        <v>0</v>
      </c>
      <c r="AG121" s="11">
        <f>IFERROR('Input Data Shift B'!AF125*'Shift B Calculation'!$D121/3600,0)</f>
        <v>0</v>
      </c>
      <c r="AH121" s="11">
        <f>IFERROR('Input Data Shift B'!AG125*'Shift B Calculation'!$D121/3600,0)</f>
        <v>0</v>
      </c>
      <c r="AI121" s="11">
        <f>IFERROR('Input Data Shift B'!AH125*'Shift B Calculation'!$D121/3600,0)</f>
        <v>0</v>
      </c>
      <c r="AJ121" s="11">
        <f t="shared" si="3"/>
        <v>0</v>
      </c>
    </row>
    <row r="122" spans="2:36">
      <c r="B122" s="8">
        <v>120</v>
      </c>
      <c r="C122" s="9">
        <f>+Kousu!B130</f>
        <v>0</v>
      </c>
      <c r="D122" s="10" t="e">
        <f>+Kousu!S130</f>
        <v>#VALUE!</v>
      </c>
      <c r="E122" s="11">
        <f>IFERROR('Input Data Shift B'!D126*'Shift B Calculation'!$D122/3600,0)</f>
        <v>0</v>
      </c>
      <c r="F122" s="11">
        <f>IFERROR('Input Data Shift B'!E126*'Shift B Calculation'!$D122/3600,0)</f>
        <v>0</v>
      </c>
      <c r="G122" s="11">
        <f>IFERROR('Input Data Shift B'!F126*'Shift B Calculation'!$D122/3600,0)</f>
        <v>0</v>
      </c>
      <c r="H122" s="11">
        <f>IFERROR('Input Data Shift B'!G126*'Shift B Calculation'!$D122/3600,0)</f>
        <v>0</v>
      </c>
      <c r="I122" s="11">
        <f>IFERROR('Input Data Shift B'!H126*'Shift B Calculation'!$D122/3600,0)</f>
        <v>0</v>
      </c>
      <c r="J122" s="11">
        <f>IFERROR('Input Data Shift B'!I126*'Shift B Calculation'!$D122/3600,0)</f>
        <v>0</v>
      </c>
      <c r="K122" s="11">
        <f>IFERROR('Input Data Shift B'!J126*'Shift B Calculation'!$D122/3600,0)</f>
        <v>0</v>
      </c>
      <c r="L122" s="11">
        <f>IFERROR('Input Data Shift B'!K126*'Shift B Calculation'!$D122/3600,0)</f>
        <v>0</v>
      </c>
      <c r="M122" s="11">
        <f>IFERROR('Input Data Shift B'!L126*'Shift B Calculation'!$D122/3600,0)</f>
        <v>0</v>
      </c>
      <c r="N122" s="11">
        <f>IFERROR('Input Data Shift B'!M126*'Shift B Calculation'!$D122/3600,0)</f>
        <v>0</v>
      </c>
      <c r="O122" s="11">
        <f>IFERROR('Input Data Shift B'!N126*'Shift B Calculation'!$D122/3600,0)</f>
        <v>0</v>
      </c>
      <c r="P122" s="11">
        <f>IFERROR('Input Data Shift B'!O126*'Shift B Calculation'!$D122/3600,0)</f>
        <v>0</v>
      </c>
      <c r="Q122" s="11">
        <f>IFERROR('Input Data Shift B'!P126*'Shift B Calculation'!$D122/3600,0)</f>
        <v>0</v>
      </c>
      <c r="R122" s="11">
        <f>IFERROR('Input Data Shift B'!Q126*'Shift B Calculation'!$D122/3600,0)</f>
        <v>0</v>
      </c>
      <c r="S122" s="11">
        <f>IFERROR('Input Data Shift B'!R126*'Shift B Calculation'!$D122/3600,0)</f>
        <v>0</v>
      </c>
      <c r="T122" s="11">
        <f>IFERROR('Input Data Shift B'!S126*'Shift B Calculation'!$D122/3600,0)</f>
        <v>0</v>
      </c>
      <c r="U122" s="11">
        <f>IFERROR('Input Data Shift B'!T126*'Shift B Calculation'!$D122/3600,0)</f>
        <v>0</v>
      </c>
      <c r="V122" s="11">
        <f>IFERROR('Input Data Shift B'!U126*'Shift B Calculation'!$D122/3600,0)</f>
        <v>0</v>
      </c>
      <c r="W122" s="11">
        <f>IFERROR('Input Data Shift B'!V126*'Shift B Calculation'!$D122/3600,0)</f>
        <v>0</v>
      </c>
      <c r="X122" s="11">
        <f>IFERROR('Input Data Shift B'!W126*'Shift B Calculation'!$D122/3600,0)</f>
        <v>0</v>
      </c>
      <c r="Y122" s="11">
        <f>IFERROR('Input Data Shift B'!X126*'Shift B Calculation'!$D122/3600,0)</f>
        <v>0</v>
      </c>
      <c r="Z122" s="11">
        <f>IFERROR('Input Data Shift B'!Y126*'Shift B Calculation'!$D122/3600,0)</f>
        <v>0</v>
      </c>
      <c r="AA122" s="11">
        <f>IFERROR('Input Data Shift B'!Z126*'Shift B Calculation'!$D122/3600,0)</f>
        <v>0</v>
      </c>
      <c r="AB122" s="11">
        <f>IFERROR('Input Data Shift B'!AA126*'Shift B Calculation'!$D122/3600,0)</f>
        <v>0</v>
      </c>
      <c r="AC122" s="11">
        <f>IFERROR('Input Data Shift B'!AB126*'Shift B Calculation'!$D122/3600,0)</f>
        <v>0</v>
      </c>
      <c r="AD122" s="11">
        <f>IFERROR('Input Data Shift B'!AC126*'Shift B Calculation'!$D122/3600,0)</f>
        <v>0</v>
      </c>
      <c r="AE122" s="11">
        <f>IFERROR('Input Data Shift B'!AD126*'Shift B Calculation'!$D122/3600,0)</f>
        <v>0</v>
      </c>
      <c r="AF122" s="11">
        <f>IFERROR('Input Data Shift B'!AE126*'Shift B Calculation'!$D122/3600,0)</f>
        <v>0</v>
      </c>
      <c r="AG122" s="11">
        <f>IFERROR('Input Data Shift B'!AF126*'Shift B Calculation'!$D122/3600,0)</f>
        <v>0</v>
      </c>
      <c r="AH122" s="11">
        <f>IFERROR('Input Data Shift B'!AG126*'Shift B Calculation'!$D122/3600,0)</f>
        <v>0</v>
      </c>
      <c r="AI122" s="11">
        <f>IFERROR('Input Data Shift B'!AH126*'Shift B Calculation'!$D122/3600,0)</f>
        <v>0</v>
      </c>
      <c r="AJ122" s="11">
        <f t="shared" si="3"/>
        <v>0</v>
      </c>
    </row>
    <row r="123" spans="2:36">
      <c r="B123" s="8">
        <v>121</v>
      </c>
      <c r="C123" s="9">
        <f>+Kousu!B131</f>
        <v>0</v>
      </c>
      <c r="D123" s="10" t="e">
        <f>+Kousu!S131</f>
        <v>#VALUE!</v>
      </c>
      <c r="E123" s="11">
        <f>IFERROR('Input Data Shift B'!D127*'Shift B Calculation'!$D123/3600,0)</f>
        <v>0</v>
      </c>
      <c r="F123" s="11">
        <f>IFERROR('Input Data Shift B'!E127*'Shift B Calculation'!$D123/3600,0)</f>
        <v>0</v>
      </c>
      <c r="G123" s="11">
        <f>IFERROR('Input Data Shift B'!F127*'Shift B Calculation'!$D123/3600,0)</f>
        <v>0</v>
      </c>
      <c r="H123" s="11">
        <f>IFERROR('Input Data Shift B'!G127*'Shift B Calculation'!$D123/3600,0)</f>
        <v>0</v>
      </c>
      <c r="I123" s="11">
        <f>IFERROR('Input Data Shift B'!H127*'Shift B Calculation'!$D123/3600,0)</f>
        <v>0</v>
      </c>
      <c r="J123" s="11">
        <f>IFERROR('Input Data Shift B'!I127*'Shift B Calculation'!$D123/3600,0)</f>
        <v>0</v>
      </c>
      <c r="K123" s="11">
        <f>IFERROR('Input Data Shift B'!J127*'Shift B Calculation'!$D123/3600,0)</f>
        <v>0</v>
      </c>
      <c r="L123" s="11">
        <f>IFERROR('Input Data Shift B'!K127*'Shift B Calculation'!$D123/3600,0)</f>
        <v>0</v>
      </c>
      <c r="M123" s="11">
        <f>IFERROR('Input Data Shift B'!L127*'Shift B Calculation'!$D123/3600,0)</f>
        <v>0</v>
      </c>
      <c r="N123" s="11">
        <f>IFERROR('Input Data Shift B'!M127*'Shift B Calculation'!$D123/3600,0)</f>
        <v>0</v>
      </c>
      <c r="O123" s="11">
        <f>IFERROR('Input Data Shift B'!N127*'Shift B Calculation'!$D123/3600,0)</f>
        <v>0</v>
      </c>
      <c r="P123" s="11">
        <f>IFERROR('Input Data Shift B'!O127*'Shift B Calculation'!$D123/3600,0)</f>
        <v>0</v>
      </c>
      <c r="Q123" s="11">
        <f>IFERROR('Input Data Shift B'!P127*'Shift B Calculation'!$D123/3600,0)</f>
        <v>0</v>
      </c>
      <c r="R123" s="11">
        <f>IFERROR('Input Data Shift B'!Q127*'Shift B Calculation'!$D123/3600,0)</f>
        <v>0</v>
      </c>
      <c r="S123" s="11">
        <f>IFERROR('Input Data Shift B'!R127*'Shift B Calculation'!$D123/3600,0)</f>
        <v>0</v>
      </c>
      <c r="T123" s="11">
        <f>IFERROR('Input Data Shift B'!S127*'Shift B Calculation'!$D123/3600,0)</f>
        <v>0</v>
      </c>
      <c r="U123" s="11">
        <f>IFERROR('Input Data Shift B'!T127*'Shift B Calculation'!$D123/3600,0)</f>
        <v>0</v>
      </c>
      <c r="V123" s="11">
        <f>IFERROR('Input Data Shift B'!U127*'Shift B Calculation'!$D123/3600,0)</f>
        <v>0</v>
      </c>
      <c r="W123" s="11">
        <f>IFERROR('Input Data Shift B'!V127*'Shift B Calculation'!$D123/3600,0)</f>
        <v>0</v>
      </c>
      <c r="X123" s="11">
        <f>IFERROR('Input Data Shift B'!W127*'Shift B Calculation'!$D123/3600,0)</f>
        <v>0</v>
      </c>
      <c r="Y123" s="11">
        <f>IFERROR('Input Data Shift B'!X127*'Shift B Calculation'!$D123/3600,0)</f>
        <v>0</v>
      </c>
      <c r="Z123" s="11">
        <f>IFERROR('Input Data Shift B'!Y127*'Shift B Calculation'!$D123/3600,0)</f>
        <v>0</v>
      </c>
      <c r="AA123" s="11">
        <f>IFERROR('Input Data Shift B'!Z127*'Shift B Calculation'!$D123/3600,0)</f>
        <v>0</v>
      </c>
      <c r="AB123" s="11">
        <f>IFERROR('Input Data Shift B'!AA127*'Shift B Calculation'!$D123/3600,0)</f>
        <v>0</v>
      </c>
      <c r="AC123" s="11">
        <f>IFERROR('Input Data Shift B'!AB127*'Shift B Calculation'!$D123/3600,0)</f>
        <v>0</v>
      </c>
      <c r="AD123" s="11">
        <f>IFERROR('Input Data Shift B'!AC127*'Shift B Calculation'!$D123/3600,0)</f>
        <v>0</v>
      </c>
      <c r="AE123" s="11">
        <f>IFERROR('Input Data Shift B'!AD127*'Shift B Calculation'!$D123/3600,0)</f>
        <v>0</v>
      </c>
      <c r="AF123" s="11">
        <f>IFERROR('Input Data Shift B'!AE127*'Shift B Calculation'!$D123/3600,0)</f>
        <v>0</v>
      </c>
      <c r="AG123" s="11">
        <f>IFERROR('Input Data Shift B'!AF127*'Shift B Calculation'!$D123/3600,0)</f>
        <v>0</v>
      </c>
      <c r="AH123" s="11">
        <f>IFERROR('Input Data Shift B'!AG127*'Shift B Calculation'!$D123/3600,0)</f>
        <v>0</v>
      </c>
      <c r="AI123" s="11">
        <f>IFERROR('Input Data Shift B'!AH127*'Shift B Calculation'!$D123/3600,0)</f>
        <v>0</v>
      </c>
      <c r="AJ123" s="11">
        <f t="shared" si="3"/>
        <v>0</v>
      </c>
    </row>
    <row r="124" spans="2:36">
      <c r="B124" s="8">
        <v>122</v>
      </c>
      <c r="C124" s="9">
        <f>+Kousu!B132</f>
        <v>0</v>
      </c>
      <c r="D124" s="10" t="e">
        <f>+Kousu!S132</f>
        <v>#VALUE!</v>
      </c>
      <c r="E124" s="11">
        <f>IFERROR('Input Data Shift B'!D128*'Shift B Calculation'!$D124/3600,0)</f>
        <v>0</v>
      </c>
      <c r="F124" s="11">
        <f>IFERROR('Input Data Shift B'!E128*'Shift B Calculation'!$D124/3600,0)</f>
        <v>0</v>
      </c>
      <c r="G124" s="11">
        <f>IFERROR('Input Data Shift B'!F128*'Shift B Calculation'!$D124/3600,0)</f>
        <v>0</v>
      </c>
      <c r="H124" s="11">
        <f>IFERROR('Input Data Shift B'!G128*'Shift B Calculation'!$D124/3600,0)</f>
        <v>0</v>
      </c>
      <c r="I124" s="11">
        <f>IFERROR('Input Data Shift B'!H128*'Shift B Calculation'!$D124/3600,0)</f>
        <v>0</v>
      </c>
      <c r="J124" s="11">
        <f>IFERROR('Input Data Shift B'!I128*'Shift B Calculation'!$D124/3600,0)</f>
        <v>0</v>
      </c>
      <c r="K124" s="11">
        <f>IFERROR('Input Data Shift B'!J128*'Shift B Calculation'!$D124/3600,0)</f>
        <v>0</v>
      </c>
      <c r="L124" s="11">
        <f>IFERROR('Input Data Shift B'!K128*'Shift B Calculation'!$D124/3600,0)</f>
        <v>0</v>
      </c>
      <c r="M124" s="11">
        <f>IFERROR('Input Data Shift B'!L128*'Shift B Calculation'!$D124/3600,0)</f>
        <v>0</v>
      </c>
      <c r="N124" s="11">
        <f>IFERROR('Input Data Shift B'!M128*'Shift B Calculation'!$D124/3600,0)</f>
        <v>0</v>
      </c>
      <c r="O124" s="11">
        <f>IFERROR('Input Data Shift B'!N128*'Shift B Calculation'!$D124/3600,0)</f>
        <v>0</v>
      </c>
      <c r="P124" s="11">
        <f>IFERROR('Input Data Shift B'!O128*'Shift B Calculation'!$D124/3600,0)</f>
        <v>0</v>
      </c>
      <c r="Q124" s="11">
        <f>IFERROR('Input Data Shift B'!P128*'Shift B Calculation'!$D124/3600,0)</f>
        <v>0</v>
      </c>
      <c r="R124" s="11">
        <f>IFERROR('Input Data Shift B'!Q128*'Shift B Calculation'!$D124/3600,0)</f>
        <v>0</v>
      </c>
      <c r="S124" s="11">
        <f>IFERROR('Input Data Shift B'!R128*'Shift B Calculation'!$D124/3600,0)</f>
        <v>0</v>
      </c>
      <c r="T124" s="11">
        <f>IFERROR('Input Data Shift B'!S128*'Shift B Calculation'!$D124/3600,0)</f>
        <v>0</v>
      </c>
      <c r="U124" s="11">
        <f>IFERROR('Input Data Shift B'!T128*'Shift B Calculation'!$D124/3600,0)</f>
        <v>0</v>
      </c>
      <c r="V124" s="11">
        <f>IFERROR('Input Data Shift B'!U128*'Shift B Calculation'!$D124/3600,0)</f>
        <v>0</v>
      </c>
      <c r="W124" s="11">
        <f>IFERROR('Input Data Shift B'!V128*'Shift B Calculation'!$D124/3600,0)</f>
        <v>0</v>
      </c>
      <c r="X124" s="11">
        <f>IFERROR('Input Data Shift B'!W128*'Shift B Calculation'!$D124/3600,0)</f>
        <v>0</v>
      </c>
      <c r="Y124" s="11">
        <f>IFERROR('Input Data Shift B'!X128*'Shift B Calculation'!$D124/3600,0)</f>
        <v>0</v>
      </c>
      <c r="Z124" s="11">
        <f>IFERROR('Input Data Shift B'!Y128*'Shift B Calculation'!$D124/3600,0)</f>
        <v>0</v>
      </c>
      <c r="AA124" s="11">
        <f>IFERROR('Input Data Shift B'!Z128*'Shift B Calculation'!$D124/3600,0)</f>
        <v>0</v>
      </c>
      <c r="AB124" s="11">
        <f>IFERROR('Input Data Shift B'!AA128*'Shift B Calculation'!$D124/3600,0)</f>
        <v>0</v>
      </c>
      <c r="AC124" s="11">
        <f>IFERROR('Input Data Shift B'!AB128*'Shift B Calculation'!$D124/3600,0)</f>
        <v>0</v>
      </c>
      <c r="AD124" s="11">
        <f>IFERROR('Input Data Shift B'!AC128*'Shift B Calculation'!$D124/3600,0)</f>
        <v>0</v>
      </c>
      <c r="AE124" s="11">
        <f>IFERROR('Input Data Shift B'!AD128*'Shift B Calculation'!$D124/3600,0)</f>
        <v>0</v>
      </c>
      <c r="AF124" s="11">
        <f>IFERROR('Input Data Shift B'!AE128*'Shift B Calculation'!$D124/3600,0)</f>
        <v>0</v>
      </c>
      <c r="AG124" s="11">
        <f>IFERROR('Input Data Shift B'!AF128*'Shift B Calculation'!$D124/3600,0)</f>
        <v>0</v>
      </c>
      <c r="AH124" s="11">
        <f>IFERROR('Input Data Shift B'!AG128*'Shift B Calculation'!$D124/3600,0)</f>
        <v>0</v>
      </c>
      <c r="AI124" s="11">
        <f>IFERROR('Input Data Shift B'!AH128*'Shift B Calculation'!$D124/3600,0)</f>
        <v>0</v>
      </c>
      <c r="AJ124" s="11">
        <f t="shared" si="3"/>
        <v>0</v>
      </c>
    </row>
    <row r="125" spans="2:36">
      <c r="B125" s="8">
        <v>123</v>
      </c>
      <c r="C125" s="9">
        <f>+Kousu!B133</f>
        <v>0</v>
      </c>
      <c r="D125" s="10" t="e">
        <f>+Kousu!S133</f>
        <v>#VALUE!</v>
      </c>
      <c r="E125" s="11">
        <f>IFERROR('Input Data Shift B'!D129*'Shift B Calculation'!$D125/3600,0)</f>
        <v>0</v>
      </c>
      <c r="F125" s="11">
        <f>IFERROR('Input Data Shift B'!E129*'Shift B Calculation'!$D125/3600,0)</f>
        <v>0</v>
      </c>
      <c r="G125" s="11">
        <f>IFERROR('Input Data Shift B'!F129*'Shift B Calculation'!$D125/3600,0)</f>
        <v>0</v>
      </c>
      <c r="H125" s="11">
        <f>IFERROR('Input Data Shift B'!G129*'Shift B Calculation'!$D125/3600,0)</f>
        <v>0</v>
      </c>
      <c r="I125" s="11">
        <f>IFERROR('Input Data Shift B'!H129*'Shift B Calculation'!$D125/3600,0)</f>
        <v>0</v>
      </c>
      <c r="J125" s="11">
        <f>IFERROR('Input Data Shift B'!I129*'Shift B Calculation'!$D125/3600,0)</f>
        <v>0</v>
      </c>
      <c r="K125" s="11">
        <f>IFERROR('Input Data Shift B'!J129*'Shift B Calculation'!$D125/3600,0)</f>
        <v>0</v>
      </c>
      <c r="L125" s="11">
        <f>IFERROR('Input Data Shift B'!K129*'Shift B Calculation'!$D125/3600,0)</f>
        <v>0</v>
      </c>
      <c r="M125" s="11">
        <f>IFERROR('Input Data Shift B'!L129*'Shift B Calculation'!$D125/3600,0)</f>
        <v>0</v>
      </c>
      <c r="N125" s="11">
        <f>IFERROR('Input Data Shift B'!M129*'Shift B Calculation'!$D125/3600,0)</f>
        <v>0</v>
      </c>
      <c r="O125" s="11">
        <f>IFERROR('Input Data Shift B'!N129*'Shift B Calculation'!$D125/3600,0)</f>
        <v>0</v>
      </c>
      <c r="P125" s="11">
        <f>IFERROR('Input Data Shift B'!O129*'Shift B Calculation'!$D125/3600,0)</f>
        <v>0</v>
      </c>
      <c r="Q125" s="11">
        <f>IFERROR('Input Data Shift B'!P129*'Shift B Calculation'!$D125/3600,0)</f>
        <v>0</v>
      </c>
      <c r="R125" s="11">
        <f>IFERROR('Input Data Shift B'!Q129*'Shift B Calculation'!$D125/3600,0)</f>
        <v>0</v>
      </c>
      <c r="S125" s="11">
        <f>IFERROR('Input Data Shift B'!R129*'Shift B Calculation'!$D125/3600,0)</f>
        <v>0</v>
      </c>
      <c r="T125" s="11">
        <f>IFERROR('Input Data Shift B'!S129*'Shift B Calculation'!$D125/3600,0)</f>
        <v>0</v>
      </c>
      <c r="U125" s="11">
        <f>IFERROR('Input Data Shift B'!T129*'Shift B Calculation'!$D125/3600,0)</f>
        <v>0</v>
      </c>
      <c r="V125" s="11">
        <f>IFERROR('Input Data Shift B'!U129*'Shift B Calculation'!$D125/3600,0)</f>
        <v>0</v>
      </c>
      <c r="W125" s="11">
        <f>IFERROR('Input Data Shift B'!V129*'Shift B Calculation'!$D125/3600,0)</f>
        <v>0</v>
      </c>
      <c r="X125" s="11">
        <f>IFERROR('Input Data Shift B'!W129*'Shift B Calculation'!$D125/3600,0)</f>
        <v>0</v>
      </c>
      <c r="Y125" s="11">
        <f>IFERROR('Input Data Shift B'!X129*'Shift B Calculation'!$D125/3600,0)</f>
        <v>0</v>
      </c>
      <c r="Z125" s="11">
        <f>IFERROR('Input Data Shift B'!Y129*'Shift B Calculation'!$D125/3600,0)</f>
        <v>0</v>
      </c>
      <c r="AA125" s="11">
        <f>IFERROR('Input Data Shift B'!Z129*'Shift B Calculation'!$D125/3600,0)</f>
        <v>0</v>
      </c>
      <c r="AB125" s="11">
        <f>IFERROR('Input Data Shift B'!AA129*'Shift B Calculation'!$D125/3600,0)</f>
        <v>0</v>
      </c>
      <c r="AC125" s="11">
        <f>IFERROR('Input Data Shift B'!AB129*'Shift B Calculation'!$D125/3600,0)</f>
        <v>0</v>
      </c>
      <c r="AD125" s="11">
        <f>IFERROR('Input Data Shift B'!AC129*'Shift B Calculation'!$D125/3600,0)</f>
        <v>0</v>
      </c>
      <c r="AE125" s="11">
        <f>IFERROR('Input Data Shift B'!AD129*'Shift B Calculation'!$D125/3600,0)</f>
        <v>0</v>
      </c>
      <c r="AF125" s="11">
        <f>IFERROR('Input Data Shift B'!AE129*'Shift B Calculation'!$D125/3600,0)</f>
        <v>0</v>
      </c>
      <c r="AG125" s="11">
        <f>IFERROR('Input Data Shift B'!AF129*'Shift B Calculation'!$D125/3600,0)</f>
        <v>0</v>
      </c>
      <c r="AH125" s="11">
        <f>IFERROR('Input Data Shift B'!AG129*'Shift B Calculation'!$D125/3600,0)</f>
        <v>0</v>
      </c>
      <c r="AI125" s="11">
        <f>IFERROR('Input Data Shift B'!AH129*'Shift B Calculation'!$D125/3600,0)</f>
        <v>0</v>
      </c>
      <c r="AJ125" s="11">
        <f t="shared" si="3"/>
        <v>0</v>
      </c>
    </row>
    <row r="126" spans="2:36">
      <c r="B126" s="8">
        <v>124</v>
      </c>
      <c r="C126" s="9">
        <f>+Kousu!B134</f>
        <v>0</v>
      </c>
      <c r="D126" s="10" t="e">
        <f>+Kousu!S134</f>
        <v>#VALUE!</v>
      </c>
      <c r="E126" s="11">
        <f>IFERROR('Input Data Shift B'!D130*'Shift B Calculation'!$D126/3600,0)</f>
        <v>0</v>
      </c>
      <c r="F126" s="11">
        <f>IFERROR('Input Data Shift B'!E130*'Shift B Calculation'!$D126/3600,0)</f>
        <v>0</v>
      </c>
      <c r="G126" s="11">
        <f>IFERROR('Input Data Shift B'!F130*'Shift B Calculation'!$D126/3600,0)</f>
        <v>0</v>
      </c>
      <c r="H126" s="11">
        <f>IFERROR('Input Data Shift B'!G130*'Shift B Calculation'!$D126/3600,0)</f>
        <v>0</v>
      </c>
      <c r="I126" s="11">
        <f>IFERROR('Input Data Shift B'!H130*'Shift B Calculation'!$D126/3600,0)</f>
        <v>0</v>
      </c>
      <c r="J126" s="11">
        <f>IFERROR('Input Data Shift B'!I130*'Shift B Calculation'!$D126/3600,0)</f>
        <v>0</v>
      </c>
      <c r="K126" s="11">
        <f>IFERROR('Input Data Shift B'!J130*'Shift B Calculation'!$D126/3600,0)</f>
        <v>0</v>
      </c>
      <c r="L126" s="11">
        <f>IFERROR('Input Data Shift B'!K130*'Shift B Calculation'!$D126/3600,0)</f>
        <v>0</v>
      </c>
      <c r="M126" s="11">
        <f>IFERROR('Input Data Shift B'!L130*'Shift B Calculation'!$D126/3600,0)</f>
        <v>0</v>
      </c>
      <c r="N126" s="11">
        <f>IFERROR('Input Data Shift B'!M130*'Shift B Calculation'!$D126/3600,0)</f>
        <v>0</v>
      </c>
      <c r="O126" s="11">
        <f>IFERROR('Input Data Shift B'!N130*'Shift B Calculation'!$D126/3600,0)</f>
        <v>0</v>
      </c>
      <c r="P126" s="11">
        <f>IFERROR('Input Data Shift B'!O130*'Shift B Calculation'!$D126/3600,0)</f>
        <v>0</v>
      </c>
      <c r="Q126" s="11">
        <f>IFERROR('Input Data Shift B'!P130*'Shift B Calculation'!$D126/3600,0)</f>
        <v>0</v>
      </c>
      <c r="R126" s="11">
        <f>IFERROR('Input Data Shift B'!Q130*'Shift B Calculation'!$D126/3600,0)</f>
        <v>0</v>
      </c>
      <c r="S126" s="11">
        <f>IFERROR('Input Data Shift B'!R130*'Shift B Calculation'!$D126/3600,0)</f>
        <v>0</v>
      </c>
      <c r="T126" s="11">
        <f>IFERROR('Input Data Shift B'!S130*'Shift B Calculation'!$D126/3600,0)</f>
        <v>0</v>
      </c>
      <c r="U126" s="11">
        <f>IFERROR('Input Data Shift B'!T130*'Shift B Calculation'!$D126/3600,0)</f>
        <v>0</v>
      </c>
      <c r="V126" s="11">
        <f>IFERROR('Input Data Shift B'!U130*'Shift B Calculation'!$D126/3600,0)</f>
        <v>0</v>
      </c>
      <c r="W126" s="11">
        <f>IFERROR('Input Data Shift B'!V130*'Shift B Calculation'!$D126/3600,0)</f>
        <v>0</v>
      </c>
      <c r="X126" s="11">
        <f>IFERROR('Input Data Shift B'!W130*'Shift B Calculation'!$D126/3600,0)</f>
        <v>0</v>
      </c>
      <c r="Y126" s="11">
        <f>IFERROR('Input Data Shift B'!X130*'Shift B Calculation'!$D126/3600,0)</f>
        <v>0</v>
      </c>
      <c r="Z126" s="11">
        <f>IFERROR('Input Data Shift B'!Y130*'Shift B Calculation'!$D126/3600,0)</f>
        <v>0</v>
      </c>
      <c r="AA126" s="11">
        <f>IFERROR('Input Data Shift B'!Z130*'Shift B Calculation'!$D126/3600,0)</f>
        <v>0</v>
      </c>
      <c r="AB126" s="11">
        <f>IFERROR('Input Data Shift B'!AA130*'Shift B Calculation'!$D126/3600,0)</f>
        <v>0</v>
      </c>
      <c r="AC126" s="11">
        <f>IFERROR('Input Data Shift B'!AB130*'Shift B Calculation'!$D126/3600,0)</f>
        <v>0</v>
      </c>
      <c r="AD126" s="11">
        <f>IFERROR('Input Data Shift B'!AC130*'Shift B Calculation'!$D126/3600,0)</f>
        <v>0</v>
      </c>
      <c r="AE126" s="11">
        <f>IFERROR('Input Data Shift B'!AD130*'Shift B Calculation'!$D126/3600,0)</f>
        <v>0</v>
      </c>
      <c r="AF126" s="11">
        <f>IFERROR('Input Data Shift B'!AE130*'Shift B Calculation'!$D126/3600,0)</f>
        <v>0</v>
      </c>
      <c r="AG126" s="11">
        <f>IFERROR('Input Data Shift B'!AF130*'Shift B Calculation'!$D126/3600,0)</f>
        <v>0</v>
      </c>
      <c r="AH126" s="11">
        <f>IFERROR('Input Data Shift B'!AG130*'Shift B Calculation'!$D126/3600,0)</f>
        <v>0</v>
      </c>
      <c r="AI126" s="11">
        <f>IFERROR('Input Data Shift B'!AH130*'Shift B Calculation'!$D126/3600,0)</f>
        <v>0</v>
      </c>
      <c r="AJ126" s="11">
        <f t="shared" si="3"/>
        <v>0</v>
      </c>
    </row>
    <row r="127" spans="2:36">
      <c r="B127" s="8">
        <v>125</v>
      </c>
      <c r="C127" s="9">
        <f>+Kousu!B135</f>
        <v>0</v>
      </c>
      <c r="D127" s="10" t="e">
        <f>+Kousu!S135</f>
        <v>#VALUE!</v>
      </c>
      <c r="E127" s="11">
        <f>IFERROR('Input Data Shift B'!D131*'Shift B Calculation'!$D127/3600,0)</f>
        <v>0</v>
      </c>
      <c r="F127" s="11">
        <f>IFERROR('Input Data Shift B'!E131*'Shift B Calculation'!$D127/3600,0)</f>
        <v>0</v>
      </c>
      <c r="G127" s="11">
        <f>IFERROR('Input Data Shift B'!F131*'Shift B Calculation'!$D127/3600,0)</f>
        <v>0</v>
      </c>
      <c r="H127" s="11">
        <f>IFERROR('Input Data Shift B'!G131*'Shift B Calculation'!$D127/3600,0)</f>
        <v>0</v>
      </c>
      <c r="I127" s="11">
        <f>IFERROR('Input Data Shift B'!H131*'Shift B Calculation'!$D127/3600,0)</f>
        <v>0</v>
      </c>
      <c r="J127" s="11">
        <f>IFERROR('Input Data Shift B'!I131*'Shift B Calculation'!$D127/3600,0)</f>
        <v>0</v>
      </c>
      <c r="K127" s="11">
        <f>IFERROR('Input Data Shift B'!J131*'Shift B Calculation'!$D127/3600,0)</f>
        <v>0</v>
      </c>
      <c r="L127" s="11">
        <f>IFERROR('Input Data Shift B'!K131*'Shift B Calculation'!$D127/3600,0)</f>
        <v>0</v>
      </c>
      <c r="M127" s="11">
        <f>IFERROR('Input Data Shift B'!L131*'Shift B Calculation'!$D127/3600,0)</f>
        <v>0</v>
      </c>
      <c r="N127" s="11">
        <f>IFERROR('Input Data Shift B'!M131*'Shift B Calculation'!$D127/3600,0)</f>
        <v>0</v>
      </c>
      <c r="O127" s="11">
        <f>IFERROR('Input Data Shift B'!N131*'Shift B Calculation'!$D127/3600,0)</f>
        <v>0</v>
      </c>
      <c r="P127" s="11">
        <f>IFERROR('Input Data Shift B'!O131*'Shift B Calculation'!$D127/3600,0)</f>
        <v>0</v>
      </c>
      <c r="Q127" s="11">
        <f>IFERROR('Input Data Shift B'!P131*'Shift B Calculation'!$D127/3600,0)</f>
        <v>0</v>
      </c>
      <c r="R127" s="11">
        <f>IFERROR('Input Data Shift B'!Q131*'Shift B Calculation'!$D127/3600,0)</f>
        <v>0</v>
      </c>
      <c r="S127" s="11">
        <f>IFERROR('Input Data Shift B'!R131*'Shift B Calculation'!$D127/3600,0)</f>
        <v>0</v>
      </c>
      <c r="T127" s="11">
        <f>IFERROR('Input Data Shift B'!S131*'Shift B Calculation'!$D127/3600,0)</f>
        <v>0</v>
      </c>
      <c r="U127" s="11">
        <f>IFERROR('Input Data Shift B'!T131*'Shift B Calculation'!$D127/3600,0)</f>
        <v>0</v>
      </c>
      <c r="V127" s="11">
        <f>IFERROR('Input Data Shift B'!U131*'Shift B Calculation'!$D127/3600,0)</f>
        <v>0</v>
      </c>
      <c r="W127" s="11">
        <f>IFERROR('Input Data Shift B'!V131*'Shift B Calculation'!$D127/3600,0)</f>
        <v>0</v>
      </c>
      <c r="X127" s="11">
        <f>IFERROR('Input Data Shift B'!W131*'Shift B Calculation'!$D127/3600,0)</f>
        <v>0</v>
      </c>
      <c r="Y127" s="11">
        <f>IFERROR('Input Data Shift B'!X131*'Shift B Calculation'!$D127/3600,0)</f>
        <v>0</v>
      </c>
      <c r="Z127" s="11">
        <f>IFERROR('Input Data Shift B'!Y131*'Shift B Calculation'!$D127/3600,0)</f>
        <v>0</v>
      </c>
      <c r="AA127" s="11">
        <f>IFERROR('Input Data Shift B'!Z131*'Shift B Calculation'!$D127/3600,0)</f>
        <v>0</v>
      </c>
      <c r="AB127" s="11">
        <f>IFERROR('Input Data Shift B'!AA131*'Shift B Calculation'!$D127/3600,0)</f>
        <v>0</v>
      </c>
      <c r="AC127" s="11">
        <f>IFERROR('Input Data Shift B'!AB131*'Shift B Calculation'!$D127/3600,0)</f>
        <v>0</v>
      </c>
      <c r="AD127" s="11">
        <f>IFERROR('Input Data Shift B'!AC131*'Shift B Calculation'!$D127/3600,0)</f>
        <v>0</v>
      </c>
      <c r="AE127" s="11">
        <f>IFERROR('Input Data Shift B'!AD131*'Shift B Calculation'!$D127/3600,0)</f>
        <v>0</v>
      </c>
      <c r="AF127" s="11">
        <f>IFERROR('Input Data Shift B'!AE131*'Shift B Calculation'!$D127/3600,0)</f>
        <v>0</v>
      </c>
      <c r="AG127" s="11">
        <f>IFERROR('Input Data Shift B'!AF131*'Shift B Calculation'!$D127/3600,0)</f>
        <v>0</v>
      </c>
      <c r="AH127" s="11">
        <f>IFERROR('Input Data Shift B'!AG131*'Shift B Calculation'!$D127/3600,0)</f>
        <v>0</v>
      </c>
      <c r="AI127" s="11">
        <f>IFERROR('Input Data Shift B'!AH131*'Shift B Calculation'!$D127/3600,0)</f>
        <v>0</v>
      </c>
      <c r="AJ127" s="11">
        <f t="shared" ref="AJ127:AJ132" si="4">+SUM(E127:AI127)</f>
        <v>0</v>
      </c>
    </row>
    <row r="128" spans="2:36">
      <c r="B128" s="8">
        <v>126</v>
      </c>
      <c r="C128" s="9">
        <f>+Kousu!B136</f>
        <v>0</v>
      </c>
      <c r="D128" s="10" t="e">
        <f>+Kousu!S136</f>
        <v>#VALUE!</v>
      </c>
      <c r="E128" s="11">
        <f>IFERROR('Input Data Shift B'!D132*'Shift B Calculation'!$D128/3600,0)</f>
        <v>0</v>
      </c>
      <c r="F128" s="11">
        <f>IFERROR('Input Data Shift B'!E132*'Shift B Calculation'!$D128/3600,0)</f>
        <v>0</v>
      </c>
      <c r="G128" s="11">
        <f>IFERROR('Input Data Shift B'!F132*'Shift B Calculation'!$D128/3600,0)</f>
        <v>0</v>
      </c>
      <c r="H128" s="11">
        <f>IFERROR('Input Data Shift B'!G132*'Shift B Calculation'!$D128/3600,0)</f>
        <v>0</v>
      </c>
      <c r="I128" s="11">
        <f>IFERROR('Input Data Shift B'!H132*'Shift B Calculation'!$D128/3600,0)</f>
        <v>0</v>
      </c>
      <c r="J128" s="11">
        <f>IFERROR('Input Data Shift B'!I132*'Shift B Calculation'!$D128/3600,0)</f>
        <v>0</v>
      </c>
      <c r="K128" s="11">
        <f>IFERROR('Input Data Shift B'!J132*'Shift B Calculation'!$D128/3600,0)</f>
        <v>0</v>
      </c>
      <c r="L128" s="11">
        <f>IFERROR('Input Data Shift B'!K132*'Shift B Calculation'!$D128/3600,0)</f>
        <v>0</v>
      </c>
      <c r="M128" s="11">
        <f>IFERROR('Input Data Shift B'!L132*'Shift B Calculation'!$D128/3600,0)</f>
        <v>0</v>
      </c>
      <c r="N128" s="11">
        <f>IFERROR('Input Data Shift B'!M132*'Shift B Calculation'!$D128/3600,0)</f>
        <v>0</v>
      </c>
      <c r="O128" s="11">
        <f>IFERROR('Input Data Shift B'!N132*'Shift B Calculation'!$D128/3600,0)</f>
        <v>0</v>
      </c>
      <c r="P128" s="11">
        <f>IFERROR('Input Data Shift B'!O132*'Shift B Calculation'!$D128/3600,0)</f>
        <v>0</v>
      </c>
      <c r="Q128" s="11">
        <f>IFERROR('Input Data Shift B'!P132*'Shift B Calculation'!$D128/3600,0)</f>
        <v>0</v>
      </c>
      <c r="R128" s="11">
        <f>IFERROR('Input Data Shift B'!Q132*'Shift B Calculation'!$D128/3600,0)</f>
        <v>0</v>
      </c>
      <c r="S128" s="11">
        <f>IFERROR('Input Data Shift B'!R132*'Shift B Calculation'!$D128/3600,0)</f>
        <v>0</v>
      </c>
      <c r="T128" s="11">
        <f>IFERROR('Input Data Shift B'!S132*'Shift B Calculation'!$D128/3600,0)</f>
        <v>0</v>
      </c>
      <c r="U128" s="11">
        <f>IFERROR('Input Data Shift B'!T132*'Shift B Calculation'!$D128/3600,0)</f>
        <v>0</v>
      </c>
      <c r="V128" s="11">
        <f>IFERROR('Input Data Shift B'!U132*'Shift B Calculation'!$D128/3600,0)</f>
        <v>0</v>
      </c>
      <c r="W128" s="11">
        <f>IFERROR('Input Data Shift B'!V132*'Shift B Calculation'!$D128/3600,0)</f>
        <v>0</v>
      </c>
      <c r="X128" s="11">
        <f>IFERROR('Input Data Shift B'!W132*'Shift B Calculation'!$D128/3600,0)</f>
        <v>0</v>
      </c>
      <c r="Y128" s="11">
        <f>IFERROR('Input Data Shift B'!X132*'Shift B Calculation'!$D128/3600,0)</f>
        <v>0</v>
      </c>
      <c r="Z128" s="11">
        <f>IFERROR('Input Data Shift B'!Y132*'Shift B Calculation'!$D128/3600,0)</f>
        <v>0</v>
      </c>
      <c r="AA128" s="11">
        <f>IFERROR('Input Data Shift B'!Z132*'Shift B Calculation'!$D128/3600,0)</f>
        <v>0</v>
      </c>
      <c r="AB128" s="11">
        <f>IFERROR('Input Data Shift B'!AA132*'Shift B Calculation'!$D128/3600,0)</f>
        <v>0</v>
      </c>
      <c r="AC128" s="11">
        <f>IFERROR('Input Data Shift B'!AB132*'Shift B Calculation'!$D128/3600,0)</f>
        <v>0</v>
      </c>
      <c r="AD128" s="11">
        <f>IFERROR('Input Data Shift B'!AC132*'Shift B Calculation'!$D128/3600,0)</f>
        <v>0</v>
      </c>
      <c r="AE128" s="11">
        <f>IFERROR('Input Data Shift B'!AD132*'Shift B Calculation'!$D128/3600,0)</f>
        <v>0</v>
      </c>
      <c r="AF128" s="11">
        <f>IFERROR('Input Data Shift B'!AE132*'Shift B Calculation'!$D128/3600,0)</f>
        <v>0</v>
      </c>
      <c r="AG128" s="11">
        <f>IFERROR('Input Data Shift B'!AF132*'Shift B Calculation'!$D128/3600,0)</f>
        <v>0</v>
      </c>
      <c r="AH128" s="11">
        <f>IFERROR('Input Data Shift B'!AG132*'Shift B Calculation'!$D128/3600,0)</f>
        <v>0</v>
      </c>
      <c r="AI128" s="11">
        <f>IFERROR('Input Data Shift B'!AH132*'Shift B Calculation'!$D128/3600,0)</f>
        <v>0</v>
      </c>
      <c r="AJ128" s="11">
        <f t="shared" si="4"/>
        <v>0</v>
      </c>
    </row>
    <row r="129" spans="2:36">
      <c r="B129" s="8">
        <v>127</v>
      </c>
      <c r="C129" s="9">
        <f>+Kousu!B137</f>
        <v>0</v>
      </c>
      <c r="D129" s="10" t="e">
        <f>+Kousu!S137</f>
        <v>#VALUE!</v>
      </c>
      <c r="E129" s="11">
        <f>IFERROR('Input Data Shift B'!D133*'Shift B Calculation'!$D129/3600,0)</f>
        <v>0</v>
      </c>
      <c r="F129" s="11">
        <f>IFERROR('Input Data Shift B'!E133*'Shift B Calculation'!$D129/3600,0)</f>
        <v>0</v>
      </c>
      <c r="G129" s="11">
        <f>IFERROR('Input Data Shift B'!F133*'Shift B Calculation'!$D129/3600,0)</f>
        <v>0</v>
      </c>
      <c r="H129" s="11">
        <f>IFERROR('Input Data Shift B'!G133*'Shift B Calculation'!$D129/3600,0)</f>
        <v>0</v>
      </c>
      <c r="I129" s="11">
        <f>IFERROR('Input Data Shift B'!H133*'Shift B Calculation'!$D129/3600,0)</f>
        <v>0</v>
      </c>
      <c r="J129" s="11">
        <f>IFERROR('Input Data Shift B'!I133*'Shift B Calculation'!$D129/3600,0)</f>
        <v>0</v>
      </c>
      <c r="K129" s="11">
        <f>IFERROR('Input Data Shift B'!J133*'Shift B Calculation'!$D129/3600,0)</f>
        <v>0</v>
      </c>
      <c r="L129" s="11">
        <f>IFERROR('Input Data Shift B'!K133*'Shift B Calculation'!$D129/3600,0)</f>
        <v>0</v>
      </c>
      <c r="M129" s="11">
        <f>IFERROR('Input Data Shift B'!L133*'Shift B Calculation'!$D129/3600,0)</f>
        <v>0</v>
      </c>
      <c r="N129" s="11">
        <f>IFERROR('Input Data Shift B'!M133*'Shift B Calculation'!$D129/3600,0)</f>
        <v>0</v>
      </c>
      <c r="O129" s="11">
        <f>IFERROR('Input Data Shift B'!N133*'Shift B Calculation'!$D129/3600,0)</f>
        <v>0</v>
      </c>
      <c r="P129" s="11">
        <f>IFERROR('Input Data Shift B'!O133*'Shift B Calculation'!$D129/3600,0)</f>
        <v>0</v>
      </c>
      <c r="Q129" s="11">
        <f>IFERROR('Input Data Shift B'!P133*'Shift B Calculation'!$D129/3600,0)</f>
        <v>0</v>
      </c>
      <c r="R129" s="11">
        <f>IFERROR('Input Data Shift B'!Q133*'Shift B Calculation'!$D129/3600,0)</f>
        <v>0</v>
      </c>
      <c r="S129" s="11">
        <f>IFERROR('Input Data Shift B'!R133*'Shift B Calculation'!$D129/3600,0)</f>
        <v>0</v>
      </c>
      <c r="T129" s="11">
        <f>IFERROR('Input Data Shift B'!S133*'Shift B Calculation'!$D129/3600,0)</f>
        <v>0</v>
      </c>
      <c r="U129" s="11">
        <f>IFERROR('Input Data Shift B'!T133*'Shift B Calculation'!$D129/3600,0)</f>
        <v>0</v>
      </c>
      <c r="V129" s="11">
        <f>IFERROR('Input Data Shift B'!U133*'Shift B Calculation'!$D129/3600,0)</f>
        <v>0</v>
      </c>
      <c r="W129" s="11">
        <f>IFERROR('Input Data Shift B'!V133*'Shift B Calculation'!$D129/3600,0)</f>
        <v>0</v>
      </c>
      <c r="X129" s="11">
        <f>IFERROR('Input Data Shift B'!W133*'Shift B Calculation'!$D129/3600,0)</f>
        <v>0</v>
      </c>
      <c r="Y129" s="11">
        <f>IFERROR('Input Data Shift B'!X133*'Shift B Calculation'!$D129/3600,0)</f>
        <v>0</v>
      </c>
      <c r="Z129" s="11">
        <f>IFERROR('Input Data Shift B'!Y133*'Shift B Calculation'!$D129/3600,0)</f>
        <v>0</v>
      </c>
      <c r="AA129" s="11">
        <f>IFERROR('Input Data Shift B'!Z133*'Shift B Calculation'!$D129/3600,0)</f>
        <v>0</v>
      </c>
      <c r="AB129" s="11">
        <f>IFERROR('Input Data Shift B'!AA133*'Shift B Calculation'!$D129/3600,0)</f>
        <v>0</v>
      </c>
      <c r="AC129" s="11">
        <f>IFERROR('Input Data Shift B'!AB133*'Shift B Calculation'!$D129/3600,0)</f>
        <v>0</v>
      </c>
      <c r="AD129" s="11">
        <f>IFERROR('Input Data Shift B'!AC133*'Shift B Calculation'!$D129/3600,0)</f>
        <v>0</v>
      </c>
      <c r="AE129" s="11">
        <f>IFERROR('Input Data Shift B'!AD133*'Shift B Calculation'!$D129/3600,0)</f>
        <v>0</v>
      </c>
      <c r="AF129" s="11">
        <f>IFERROR('Input Data Shift B'!AE133*'Shift B Calculation'!$D129/3600,0)</f>
        <v>0</v>
      </c>
      <c r="AG129" s="11">
        <f>IFERROR('Input Data Shift B'!AF133*'Shift B Calculation'!$D129/3600,0)</f>
        <v>0</v>
      </c>
      <c r="AH129" s="11">
        <f>IFERROR('Input Data Shift B'!AG133*'Shift B Calculation'!$D129/3600,0)</f>
        <v>0</v>
      </c>
      <c r="AI129" s="11">
        <f>IFERROR('Input Data Shift B'!AH133*'Shift B Calculation'!$D129/3600,0)</f>
        <v>0</v>
      </c>
      <c r="AJ129" s="11">
        <f t="shared" si="4"/>
        <v>0</v>
      </c>
    </row>
    <row r="130" spans="2:36">
      <c r="B130" s="8">
        <v>128</v>
      </c>
      <c r="C130" s="9">
        <f>+Kousu!B138</f>
        <v>0</v>
      </c>
      <c r="D130" s="10" t="e">
        <f>+Kousu!S138</f>
        <v>#VALUE!</v>
      </c>
      <c r="E130" s="11">
        <f>IFERROR('Input Data Shift B'!D134*'Shift B Calculation'!$D130/3600,0)</f>
        <v>0</v>
      </c>
      <c r="F130" s="11">
        <f>IFERROR('Input Data Shift B'!E134*'Shift B Calculation'!$D130/3600,0)</f>
        <v>0</v>
      </c>
      <c r="G130" s="11">
        <f>IFERROR('Input Data Shift B'!F134*'Shift B Calculation'!$D130/3600,0)</f>
        <v>0</v>
      </c>
      <c r="H130" s="11">
        <f>IFERROR('Input Data Shift B'!G134*'Shift B Calculation'!$D130/3600,0)</f>
        <v>0</v>
      </c>
      <c r="I130" s="11">
        <f>IFERROR('Input Data Shift B'!H134*'Shift B Calculation'!$D130/3600,0)</f>
        <v>0</v>
      </c>
      <c r="J130" s="11">
        <f>IFERROR('Input Data Shift B'!I134*'Shift B Calculation'!$D130/3600,0)</f>
        <v>0</v>
      </c>
      <c r="K130" s="11">
        <f>IFERROR('Input Data Shift B'!J134*'Shift B Calculation'!$D130/3600,0)</f>
        <v>0</v>
      </c>
      <c r="L130" s="11">
        <f>IFERROR('Input Data Shift B'!K134*'Shift B Calculation'!$D130/3600,0)</f>
        <v>0</v>
      </c>
      <c r="M130" s="11">
        <f>IFERROR('Input Data Shift B'!L134*'Shift B Calculation'!$D130/3600,0)</f>
        <v>0</v>
      </c>
      <c r="N130" s="11">
        <f>IFERROR('Input Data Shift B'!M134*'Shift B Calculation'!$D130/3600,0)</f>
        <v>0</v>
      </c>
      <c r="O130" s="11">
        <f>IFERROR('Input Data Shift B'!N134*'Shift B Calculation'!$D130/3600,0)</f>
        <v>0</v>
      </c>
      <c r="P130" s="11">
        <f>IFERROR('Input Data Shift B'!O134*'Shift B Calculation'!$D130/3600,0)</f>
        <v>0</v>
      </c>
      <c r="Q130" s="11">
        <f>IFERROR('Input Data Shift B'!P134*'Shift B Calculation'!$D130/3600,0)</f>
        <v>0</v>
      </c>
      <c r="R130" s="11">
        <f>IFERROR('Input Data Shift B'!Q134*'Shift B Calculation'!$D130/3600,0)</f>
        <v>0</v>
      </c>
      <c r="S130" s="11">
        <f>IFERROR('Input Data Shift B'!R134*'Shift B Calculation'!$D130/3600,0)</f>
        <v>0</v>
      </c>
      <c r="T130" s="11">
        <f>IFERROR('Input Data Shift B'!S134*'Shift B Calculation'!$D130/3600,0)</f>
        <v>0</v>
      </c>
      <c r="U130" s="11">
        <f>IFERROR('Input Data Shift B'!T134*'Shift B Calculation'!$D130/3600,0)</f>
        <v>0</v>
      </c>
      <c r="V130" s="11">
        <f>IFERROR('Input Data Shift B'!U134*'Shift B Calculation'!$D130/3600,0)</f>
        <v>0</v>
      </c>
      <c r="W130" s="11">
        <f>IFERROR('Input Data Shift B'!V134*'Shift B Calculation'!$D130/3600,0)</f>
        <v>0</v>
      </c>
      <c r="X130" s="11">
        <f>IFERROR('Input Data Shift B'!W134*'Shift B Calculation'!$D130/3600,0)</f>
        <v>0</v>
      </c>
      <c r="Y130" s="11">
        <f>IFERROR('Input Data Shift B'!X134*'Shift B Calculation'!$D130/3600,0)</f>
        <v>0</v>
      </c>
      <c r="Z130" s="11">
        <f>IFERROR('Input Data Shift B'!Y134*'Shift B Calculation'!$D130/3600,0)</f>
        <v>0</v>
      </c>
      <c r="AA130" s="11">
        <f>IFERROR('Input Data Shift B'!Z134*'Shift B Calculation'!$D130/3600,0)</f>
        <v>0</v>
      </c>
      <c r="AB130" s="11">
        <f>IFERROR('Input Data Shift B'!AA134*'Shift B Calculation'!$D130/3600,0)</f>
        <v>0</v>
      </c>
      <c r="AC130" s="11">
        <f>IFERROR('Input Data Shift B'!AB134*'Shift B Calculation'!$D130/3600,0)</f>
        <v>0</v>
      </c>
      <c r="AD130" s="11">
        <f>IFERROR('Input Data Shift B'!AC134*'Shift B Calculation'!$D130/3600,0)</f>
        <v>0</v>
      </c>
      <c r="AE130" s="11">
        <f>IFERROR('Input Data Shift B'!AD134*'Shift B Calculation'!$D130/3600,0)</f>
        <v>0</v>
      </c>
      <c r="AF130" s="11">
        <f>IFERROR('Input Data Shift B'!AE134*'Shift B Calculation'!$D130/3600,0)</f>
        <v>0</v>
      </c>
      <c r="AG130" s="11">
        <f>IFERROR('Input Data Shift B'!AF134*'Shift B Calculation'!$D130/3600,0)</f>
        <v>0</v>
      </c>
      <c r="AH130" s="11">
        <f>IFERROR('Input Data Shift B'!AG134*'Shift B Calculation'!$D130/3600,0)</f>
        <v>0</v>
      </c>
      <c r="AI130" s="11">
        <f>IFERROR('Input Data Shift B'!AH134*'Shift B Calculation'!$D130/3600,0)</f>
        <v>0</v>
      </c>
      <c r="AJ130" s="11">
        <f t="shared" si="4"/>
        <v>0</v>
      </c>
    </row>
    <row r="131" spans="2:36">
      <c r="B131" s="8">
        <v>129</v>
      </c>
      <c r="C131" s="9">
        <f>+Kousu!B139</f>
        <v>0</v>
      </c>
      <c r="D131" s="10" t="e">
        <f>+Kousu!S139</f>
        <v>#VALUE!</v>
      </c>
      <c r="E131" s="11">
        <f>IFERROR('Input Data Shift B'!D135*'Shift B Calculation'!$D131/3600,0)</f>
        <v>0</v>
      </c>
      <c r="F131" s="11">
        <f>IFERROR('Input Data Shift B'!E135*'Shift B Calculation'!$D131/3600,0)</f>
        <v>0</v>
      </c>
      <c r="G131" s="11">
        <f>IFERROR('Input Data Shift B'!F135*'Shift B Calculation'!$D131/3600,0)</f>
        <v>0</v>
      </c>
      <c r="H131" s="11">
        <f>IFERROR('Input Data Shift B'!G135*'Shift B Calculation'!$D131/3600,0)</f>
        <v>0</v>
      </c>
      <c r="I131" s="11">
        <f>IFERROR('Input Data Shift B'!H135*'Shift B Calculation'!$D131/3600,0)</f>
        <v>0</v>
      </c>
      <c r="J131" s="11">
        <f>IFERROR('Input Data Shift B'!I135*'Shift B Calculation'!$D131/3600,0)</f>
        <v>0</v>
      </c>
      <c r="K131" s="11">
        <f>IFERROR('Input Data Shift B'!J135*'Shift B Calculation'!$D131/3600,0)</f>
        <v>0</v>
      </c>
      <c r="L131" s="11">
        <f>IFERROR('Input Data Shift B'!K135*'Shift B Calculation'!$D131/3600,0)</f>
        <v>0</v>
      </c>
      <c r="M131" s="11">
        <f>IFERROR('Input Data Shift B'!L135*'Shift B Calculation'!$D131/3600,0)</f>
        <v>0</v>
      </c>
      <c r="N131" s="11">
        <f>IFERROR('Input Data Shift B'!M135*'Shift B Calculation'!$D131/3600,0)</f>
        <v>0</v>
      </c>
      <c r="O131" s="11">
        <f>IFERROR('Input Data Shift B'!N135*'Shift B Calculation'!$D131/3600,0)</f>
        <v>0</v>
      </c>
      <c r="P131" s="11">
        <f>IFERROR('Input Data Shift B'!O135*'Shift B Calculation'!$D131/3600,0)</f>
        <v>0</v>
      </c>
      <c r="Q131" s="11">
        <f>IFERROR('Input Data Shift B'!P135*'Shift B Calculation'!$D131/3600,0)</f>
        <v>0</v>
      </c>
      <c r="R131" s="11">
        <f>IFERROR('Input Data Shift B'!Q135*'Shift B Calculation'!$D131/3600,0)</f>
        <v>0</v>
      </c>
      <c r="S131" s="11">
        <f>IFERROR('Input Data Shift B'!R135*'Shift B Calculation'!$D131/3600,0)</f>
        <v>0</v>
      </c>
      <c r="T131" s="11">
        <f>IFERROR('Input Data Shift B'!S135*'Shift B Calculation'!$D131/3600,0)</f>
        <v>0</v>
      </c>
      <c r="U131" s="11">
        <f>IFERROR('Input Data Shift B'!T135*'Shift B Calculation'!$D131/3600,0)</f>
        <v>0</v>
      </c>
      <c r="V131" s="11">
        <f>IFERROR('Input Data Shift B'!U135*'Shift B Calculation'!$D131/3600,0)</f>
        <v>0</v>
      </c>
      <c r="W131" s="11">
        <f>IFERROR('Input Data Shift B'!V135*'Shift B Calculation'!$D131/3600,0)</f>
        <v>0</v>
      </c>
      <c r="X131" s="11">
        <f>IFERROR('Input Data Shift B'!W135*'Shift B Calculation'!$D131/3600,0)</f>
        <v>0</v>
      </c>
      <c r="Y131" s="11">
        <f>IFERROR('Input Data Shift B'!X135*'Shift B Calculation'!$D131/3600,0)</f>
        <v>0</v>
      </c>
      <c r="Z131" s="11">
        <f>IFERROR('Input Data Shift B'!Y135*'Shift B Calculation'!$D131/3600,0)</f>
        <v>0</v>
      </c>
      <c r="AA131" s="11">
        <f>IFERROR('Input Data Shift B'!Z135*'Shift B Calculation'!$D131/3600,0)</f>
        <v>0</v>
      </c>
      <c r="AB131" s="11">
        <f>IFERROR('Input Data Shift B'!AA135*'Shift B Calculation'!$D131/3600,0)</f>
        <v>0</v>
      </c>
      <c r="AC131" s="11">
        <f>IFERROR('Input Data Shift B'!AB135*'Shift B Calculation'!$D131/3600,0)</f>
        <v>0</v>
      </c>
      <c r="AD131" s="11">
        <f>IFERROR('Input Data Shift B'!AC135*'Shift B Calculation'!$D131/3600,0)</f>
        <v>0</v>
      </c>
      <c r="AE131" s="11">
        <f>IFERROR('Input Data Shift B'!AD135*'Shift B Calculation'!$D131/3600,0)</f>
        <v>0</v>
      </c>
      <c r="AF131" s="11">
        <f>IFERROR('Input Data Shift B'!AE135*'Shift B Calculation'!$D131/3600,0)</f>
        <v>0</v>
      </c>
      <c r="AG131" s="11">
        <f>IFERROR('Input Data Shift B'!AF135*'Shift B Calculation'!$D131/3600,0)</f>
        <v>0</v>
      </c>
      <c r="AH131" s="11">
        <f>IFERROR('Input Data Shift B'!AG135*'Shift B Calculation'!$D131/3600,0)</f>
        <v>0</v>
      </c>
      <c r="AI131" s="11">
        <f>IFERROR('Input Data Shift B'!AH135*'Shift B Calculation'!$D131/3600,0)</f>
        <v>0</v>
      </c>
      <c r="AJ131" s="11">
        <f t="shared" si="4"/>
        <v>0</v>
      </c>
    </row>
    <row r="132" spans="2:36">
      <c r="B132" s="8">
        <v>130</v>
      </c>
      <c r="C132" s="9">
        <f>+Kousu!B140</f>
        <v>0</v>
      </c>
      <c r="D132" s="10" t="e">
        <f>+Kousu!S140</f>
        <v>#VALUE!</v>
      </c>
      <c r="E132" s="11">
        <f>IFERROR('Input Data Shift B'!D136*'Shift B Calculation'!$D132/3600,0)</f>
        <v>0</v>
      </c>
      <c r="F132" s="11">
        <f>IFERROR('Input Data Shift B'!E136*'Shift B Calculation'!$D132/3600,0)</f>
        <v>0</v>
      </c>
      <c r="G132" s="11">
        <f>IFERROR('Input Data Shift B'!F136*'Shift B Calculation'!$D132/3600,0)</f>
        <v>0</v>
      </c>
      <c r="H132" s="11">
        <f>IFERROR('Input Data Shift B'!G136*'Shift B Calculation'!$D132/3600,0)</f>
        <v>0</v>
      </c>
      <c r="I132" s="11">
        <f>IFERROR('Input Data Shift B'!H136*'Shift B Calculation'!$D132/3600,0)</f>
        <v>0</v>
      </c>
      <c r="J132" s="11">
        <f>IFERROR('Input Data Shift B'!I136*'Shift B Calculation'!$D132/3600,0)</f>
        <v>0</v>
      </c>
      <c r="K132" s="11">
        <f>IFERROR('Input Data Shift B'!J136*'Shift B Calculation'!$D132/3600,0)</f>
        <v>0</v>
      </c>
      <c r="L132" s="11">
        <f>IFERROR('Input Data Shift B'!K136*'Shift B Calculation'!$D132/3600,0)</f>
        <v>0</v>
      </c>
      <c r="M132" s="11">
        <f>IFERROR('Input Data Shift B'!L136*'Shift B Calculation'!$D132/3600,0)</f>
        <v>0</v>
      </c>
      <c r="N132" s="11">
        <f>IFERROR('Input Data Shift B'!M136*'Shift B Calculation'!$D132/3600,0)</f>
        <v>0</v>
      </c>
      <c r="O132" s="11">
        <f>IFERROR('Input Data Shift B'!N136*'Shift B Calculation'!$D132/3600,0)</f>
        <v>0</v>
      </c>
      <c r="P132" s="11">
        <f>IFERROR('Input Data Shift B'!O136*'Shift B Calculation'!$D132/3600,0)</f>
        <v>0</v>
      </c>
      <c r="Q132" s="11">
        <f>IFERROR('Input Data Shift B'!P136*'Shift B Calculation'!$D132/3600,0)</f>
        <v>0</v>
      </c>
      <c r="R132" s="11">
        <f>IFERROR('Input Data Shift B'!Q136*'Shift B Calculation'!$D132/3600,0)</f>
        <v>0</v>
      </c>
      <c r="S132" s="11">
        <f>IFERROR('Input Data Shift B'!R136*'Shift B Calculation'!$D132/3600,0)</f>
        <v>0</v>
      </c>
      <c r="T132" s="11">
        <f>IFERROR('Input Data Shift B'!S136*'Shift B Calculation'!$D132/3600,0)</f>
        <v>0</v>
      </c>
      <c r="U132" s="11">
        <f>IFERROR('Input Data Shift B'!T136*'Shift B Calculation'!$D132/3600,0)</f>
        <v>0</v>
      </c>
      <c r="V132" s="11">
        <f>IFERROR('Input Data Shift B'!U136*'Shift B Calculation'!$D132/3600,0)</f>
        <v>0</v>
      </c>
      <c r="W132" s="11">
        <f>IFERROR('Input Data Shift B'!V136*'Shift B Calculation'!$D132/3600,0)</f>
        <v>0</v>
      </c>
      <c r="X132" s="11">
        <f>IFERROR('Input Data Shift B'!W136*'Shift B Calculation'!$D132/3600,0)</f>
        <v>0</v>
      </c>
      <c r="Y132" s="11">
        <f>IFERROR('Input Data Shift B'!X136*'Shift B Calculation'!$D132/3600,0)</f>
        <v>0</v>
      </c>
      <c r="Z132" s="11">
        <f>IFERROR('Input Data Shift B'!Y136*'Shift B Calculation'!$D132/3600,0)</f>
        <v>0</v>
      </c>
      <c r="AA132" s="11">
        <f>IFERROR('Input Data Shift B'!Z136*'Shift B Calculation'!$D132/3600,0)</f>
        <v>0</v>
      </c>
      <c r="AB132" s="11">
        <f>IFERROR('Input Data Shift B'!AA136*'Shift B Calculation'!$D132/3600,0)</f>
        <v>0</v>
      </c>
      <c r="AC132" s="11">
        <f>IFERROR('Input Data Shift B'!AB136*'Shift B Calculation'!$D132/3600,0)</f>
        <v>0</v>
      </c>
      <c r="AD132" s="11">
        <f>IFERROR('Input Data Shift B'!AC136*'Shift B Calculation'!$D132/3600,0)</f>
        <v>0</v>
      </c>
      <c r="AE132" s="11">
        <f>IFERROR('Input Data Shift B'!AD136*'Shift B Calculation'!$D132/3600,0)</f>
        <v>0</v>
      </c>
      <c r="AF132" s="11">
        <f>IFERROR('Input Data Shift B'!AE136*'Shift B Calculation'!$D132/3600,0)</f>
        <v>0</v>
      </c>
      <c r="AG132" s="11">
        <f>IFERROR('Input Data Shift B'!AF136*'Shift B Calculation'!$D132/3600,0)</f>
        <v>0</v>
      </c>
      <c r="AH132" s="11">
        <f>IFERROR('Input Data Shift B'!AG136*'Shift B Calculation'!$D132/3600,0)</f>
        <v>0</v>
      </c>
      <c r="AI132" s="11">
        <f>IFERROR('Input Data Shift B'!AH136*'Shift B Calculation'!$D132/3600,0)</f>
        <v>0</v>
      </c>
      <c r="AJ132" s="11">
        <f t="shared" si="4"/>
        <v>0</v>
      </c>
    </row>
    <row r="133" spans="2:36">
      <c r="B133" s="599" t="s">
        <v>3585</v>
      </c>
      <c r="C133" s="599"/>
      <c r="D133" s="599"/>
      <c r="E133" s="12">
        <f t="shared" ref="E133:AJ133" si="5">+SUM(E3:E132)</f>
        <v>40.40198863636364</v>
      </c>
      <c r="F133" s="12">
        <f t="shared" si="5"/>
        <v>0</v>
      </c>
      <c r="G133" s="12">
        <f t="shared" si="5"/>
        <v>45.051136363636367</v>
      </c>
      <c r="H133" s="12">
        <f t="shared" si="5"/>
        <v>49.54261363636364</v>
      </c>
      <c r="I133" s="12">
        <f t="shared" si="5"/>
        <v>47.748579545454547</v>
      </c>
      <c r="J133" s="12">
        <f t="shared" si="5"/>
        <v>44.821022727272734</v>
      </c>
      <c r="K133" s="12">
        <f t="shared" si="5"/>
        <v>18.221590909090907</v>
      </c>
      <c r="L133" s="12">
        <f t="shared" si="5"/>
        <v>0</v>
      </c>
      <c r="M133" s="12">
        <f t="shared" si="5"/>
        <v>39.958806818181827</v>
      </c>
      <c r="N133" s="12">
        <f t="shared" si="5"/>
        <v>44.940340909090914</v>
      </c>
      <c r="O133" s="12">
        <f t="shared" si="5"/>
        <v>49.112215909090914</v>
      </c>
      <c r="P133" s="12">
        <f t="shared" si="5"/>
        <v>44.659090909090914</v>
      </c>
      <c r="Q133" s="12">
        <f t="shared" si="5"/>
        <v>50.33522727272728</v>
      </c>
      <c r="R133" s="12">
        <f t="shared" si="5"/>
        <v>50.403409090909093</v>
      </c>
      <c r="S133" s="12">
        <f t="shared" si="5"/>
        <v>0</v>
      </c>
      <c r="T133" s="12">
        <f t="shared" si="5"/>
        <v>0</v>
      </c>
      <c r="U133" s="12">
        <f t="shared" si="5"/>
        <v>26.46732954545455</v>
      </c>
      <c r="V133" s="12">
        <f t="shared" si="5"/>
        <v>41.974431818181827</v>
      </c>
      <c r="W133" s="12">
        <f t="shared" si="5"/>
        <v>0</v>
      </c>
      <c r="X133" s="12">
        <f t="shared" si="5"/>
        <v>0</v>
      </c>
      <c r="Y133" s="12">
        <f t="shared" si="5"/>
        <v>0</v>
      </c>
      <c r="Z133" s="12">
        <f t="shared" si="5"/>
        <v>0</v>
      </c>
      <c r="AA133" s="12">
        <f t="shared" si="5"/>
        <v>0</v>
      </c>
      <c r="AB133" s="12">
        <f t="shared" si="5"/>
        <v>0</v>
      </c>
      <c r="AC133" s="12">
        <f t="shared" si="5"/>
        <v>0</v>
      </c>
      <c r="AD133" s="12">
        <f t="shared" si="5"/>
        <v>0</v>
      </c>
      <c r="AE133" s="12">
        <f t="shared" si="5"/>
        <v>0</v>
      </c>
      <c r="AF133" s="12">
        <f t="shared" si="5"/>
        <v>0</v>
      </c>
      <c r="AG133" s="12">
        <f t="shared" si="5"/>
        <v>0</v>
      </c>
      <c r="AH133" s="12">
        <f t="shared" si="5"/>
        <v>0</v>
      </c>
      <c r="AI133" s="12">
        <f t="shared" si="5"/>
        <v>0</v>
      </c>
      <c r="AJ133" s="12">
        <f t="shared" si="5"/>
        <v>593.63778409090901</v>
      </c>
    </row>
    <row r="134" spans="2:36">
      <c r="B134" s="599" t="s">
        <v>3586</v>
      </c>
      <c r="C134" s="599"/>
      <c r="D134" s="599"/>
      <c r="E134" s="12">
        <f>+E133</f>
        <v>40.40198863636364</v>
      </c>
      <c r="F134" s="12">
        <f t="shared" ref="F134:AI134" si="6">+F133+E134</f>
        <v>40.40198863636364</v>
      </c>
      <c r="G134" s="12">
        <f t="shared" si="6"/>
        <v>85.453125</v>
      </c>
      <c r="H134" s="12">
        <f t="shared" si="6"/>
        <v>134.99573863636363</v>
      </c>
      <c r="I134" s="12">
        <f t="shared" si="6"/>
        <v>182.74431818181819</v>
      </c>
      <c r="J134" s="12">
        <f t="shared" si="6"/>
        <v>227.56534090909093</v>
      </c>
      <c r="K134" s="12">
        <f t="shared" si="6"/>
        <v>245.78693181818184</v>
      </c>
      <c r="L134" s="12">
        <f t="shared" si="6"/>
        <v>245.78693181818184</v>
      </c>
      <c r="M134" s="12">
        <f t="shared" si="6"/>
        <v>285.74573863636368</v>
      </c>
      <c r="N134" s="12">
        <f t="shared" si="6"/>
        <v>330.68607954545462</v>
      </c>
      <c r="O134" s="12">
        <f t="shared" si="6"/>
        <v>379.79829545454555</v>
      </c>
      <c r="P134" s="12">
        <f t="shared" si="6"/>
        <v>424.45738636363649</v>
      </c>
      <c r="Q134" s="12">
        <f t="shared" si="6"/>
        <v>474.79261363636374</v>
      </c>
      <c r="R134" s="12">
        <f t="shared" si="6"/>
        <v>525.19602272727286</v>
      </c>
      <c r="S134" s="12">
        <f t="shared" si="6"/>
        <v>525.19602272727286</v>
      </c>
      <c r="T134" s="12">
        <f t="shared" si="6"/>
        <v>525.19602272727286</v>
      </c>
      <c r="U134" s="12">
        <f t="shared" si="6"/>
        <v>551.66335227272737</v>
      </c>
      <c r="V134" s="12">
        <f t="shared" si="6"/>
        <v>593.63778409090924</v>
      </c>
      <c r="W134" s="12">
        <f t="shared" si="6"/>
        <v>593.63778409090924</v>
      </c>
      <c r="X134" s="12">
        <f t="shared" si="6"/>
        <v>593.63778409090924</v>
      </c>
      <c r="Y134" s="12">
        <f t="shared" si="6"/>
        <v>593.63778409090924</v>
      </c>
      <c r="Z134" s="12">
        <f t="shared" si="6"/>
        <v>593.63778409090924</v>
      </c>
      <c r="AA134" s="12">
        <f t="shared" si="6"/>
        <v>593.63778409090924</v>
      </c>
      <c r="AB134" s="12">
        <f t="shared" si="6"/>
        <v>593.63778409090924</v>
      </c>
      <c r="AC134" s="12">
        <f t="shared" si="6"/>
        <v>593.63778409090924</v>
      </c>
      <c r="AD134" s="12">
        <f t="shared" si="6"/>
        <v>593.63778409090924</v>
      </c>
      <c r="AE134" s="12">
        <f t="shared" si="6"/>
        <v>593.63778409090924</v>
      </c>
      <c r="AF134" s="12">
        <f t="shared" si="6"/>
        <v>593.63778409090924</v>
      </c>
      <c r="AG134" s="12">
        <f t="shared" si="6"/>
        <v>593.63778409090924</v>
      </c>
      <c r="AH134" s="12">
        <f t="shared" si="6"/>
        <v>593.63778409090924</v>
      </c>
      <c r="AI134" s="12">
        <f t="shared" si="6"/>
        <v>593.63778409090924</v>
      </c>
      <c r="AJ134" s="12">
        <f>+AI134</f>
        <v>593.63778409090924</v>
      </c>
    </row>
    <row r="136" spans="2:36">
      <c r="C136" s="1" t="s">
        <v>3587</v>
      </c>
    </row>
    <row r="137" spans="2:36">
      <c r="B137" s="2"/>
      <c r="C137" s="2"/>
      <c r="D137" s="2" t="s">
        <v>3588</v>
      </c>
      <c r="E137" s="3">
        <v>1</v>
      </c>
      <c r="F137" s="3">
        <v>2</v>
      </c>
      <c r="G137" s="3">
        <v>3</v>
      </c>
      <c r="H137" s="3">
        <v>4</v>
      </c>
      <c r="I137" s="3">
        <v>5</v>
      </c>
      <c r="J137" s="3">
        <v>6</v>
      </c>
      <c r="K137" s="3">
        <v>7</v>
      </c>
      <c r="L137" s="3">
        <v>8</v>
      </c>
      <c r="M137" s="3">
        <v>9</v>
      </c>
      <c r="N137" s="3">
        <v>10</v>
      </c>
      <c r="O137" s="3">
        <v>11</v>
      </c>
      <c r="P137" s="3">
        <v>12</v>
      </c>
      <c r="Q137" s="3">
        <v>13</v>
      </c>
      <c r="R137" s="3">
        <v>14</v>
      </c>
      <c r="S137" s="3">
        <v>15</v>
      </c>
      <c r="T137" s="3">
        <v>16</v>
      </c>
      <c r="U137" s="3">
        <v>17</v>
      </c>
      <c r="V137" s="3">
        <v>18</v>
      </c>
      <c r="W137" s="3">
        <v>19</v>
      </c>
      <c r="X137" s="3">
        <v>20</v>
      </c>
      <c r="Y137" s="3">
        <v>21</v>
      </c>
      <c r="Z137" s="3">
        <v>22</v>
      </c>
      <c r="AA137" s="3">
        <v>23</v>
      </c>
      <c r="AB137" s="3">
        <v>24</v>
      </c>
      <c r="AC137" s="3">
        <v>25</v>
      </c>
      <c r="AD137" s="3">
        <v>26</v>
      </c>
      <c r="AE137" s="3">
        <v>27</v>
      </c>
      <c r="AF137" s="3">
        <v>28</v>
      </c>
      <c r="AG137" s="3">
        <v>29</v>
      </c>
      <c r="AH137" s="3">
        <v>30</v>
      </c>
      <c r="AI137" s="3">
        <v>31</v>
      </c>
      <c r="AJ137" s="3" t="s">
        <v>6</v>
      </c>
    </row>
    <row r="138" spans="2:36">
      <c r="B138" s="4">
        <v>1</v>
      </c>
      <c r="C138" s="5" t="str">
        <f>+C3</f>
        <v>AE062040-35506G</v>
      </c>
      <c r="D138" s="8">
        <f>+Kousu!F11</f>
        <v>2.7</v>
      </c>
      <c r="E138" s="6">
        <f>'Input Data Shift B'!D7*IF('Input Data Shift B'!D$140&gt;0,'Input Data Shift B'!D$140,'Shift B Calculation'!$D138)/3600</f>
        <v>0</v>
      </c>
      <c r="F138" s="6">
        <f>'Input Data Shift B'!E7*IF('Input Data Shift B'!E$140&gt;0,'Input Data Shift B'!E$140,'Shift B Calculation'!$D138)/3600</f>
        <v>0</v>
      </c>
      <c r="G138" s="6">
        <f>'Input Data Shift B'!F7*IF('Input Data Shift B'!F$140&gt;0,'Input Data Shift B'!F$140,'Shift B Calculation'!$D138)/3600</f>
        <v>0</v>
      </c>
      <c r="H138" s="6">
        <f>'Input Data Shift B'!G7*IF('Input Data Shift B'!G$140&gt;0,'Input Data Shift B'!G$140,'Shift B Calculation'!$D138)/3600</f>
        <v>0</v>
      </c>
      <c r="I138" s="6">
        <f>'Input Data Shift B'!H7*IF('Input Data Shift B'!H$140&gt;0,'Input Data Shift B'!H$140,'Shift B Calculation'!$D138)/3600</f>
        <v>0</v>
      </c>
      <c r="J138" s="6">
        <f>'Input Data Shift B'!I7*IF('Input Data Shift B'!I$140&gt;0,'Input Data Shift B'!I$140,'Shift B Calculation'!$D138)/3600</f>
        <v>0</v>
      </c>
      <c r="K138" s="6">
        <f>'Input Data Shift B'!J7*IF('Input Data Shift B'!J$140&gt;0,'Input Data Shift B'!J$140,'Shift B Calculation'!$D138)/3600</f>
        <v>0</v>
      </c>
      <c r="L138" s="6">
        <f>'Input Data Shift B'!K7*IF('Input Data Shift B'!K$140&gt;0,'Input Data Shift B'!K$140,'Shift B Calculation'!$D138)/3600</f>
        <v>0</v>
      </c>
      <c r="M138" s="6">
        <f>'Input Data Shift B'!L7*IF('Input Data Shift B'!L$140&gt;0,'Input Data Shift B'!L$140,'Shift B Calculation'!$D138)/3600</f>
        <v>0</v>
      </c>
      <c r="N138" s="6">
        <f>'Input Data Shift B'!M7*IF('Input Data Shift B'!M$140&gt;0,'Input Data Shift B'!M$140,'Shift B Calculation'!$D138)/3600</f>
        <v>0</v>
      </c>
      <c r="O138" s="6">
        <f>'Input Data Shift B'!N7*IF('Input Data Shift B'!N$140&gt;0,'Input Data Shift B'!N$140,'Shift B Calculation'!$D138)/3600</f>
        <v>0</v>
      </c>
      <c r="P138" s="6">
        <f>'Input Data Shift B'!O7*IF('Input Data Shift B'!O$140&gt;0,'Input Data Shift B'!O$140,'Shift B Calculation'!$D138)/3600</f>
        <v>0</v>
      </c>
      <c r="Q138" s="6">
        <f>'Input Data Shift B'!P7*IF('Input Data Shift B'!P$140&gt;0,'Input Data Shift B'!P$140,'Shift B Calculation'!$D138)/3600</f>
        <v>0</v>
      </c>
      <c r="R138" s="6">
        <f>'Input Data Shift B'!Q7*IF('Input Data Shift B'!Q$140&gt;0,'Input Data Shift B'!Q$140,'Shift B Calculation'!$D138)/3600</f>
        <v>0</v>
      </c>
      <c r="S138" s="6">
        <f>'Input Data Shift B'!R7*IF('Input Data Shift B'!R$140&gt;0,'Input Data Shift B'!R$140,'Shift B Calculation'!$D138)/3600</f>
        <v>0</v>
      </c>
      <c r="T138" s="6">
        <f>'Input Data Shift B'!S7*IF('Input Data Shift B'!S$140&gt;0,'Input Data Shift B'!S$140,'Shift B Calculation'!$D138)/3600</f>
        <v>0</v>
      </c>
      <c r="U138" s="6">
        <f>'Input Data Shift B'!T7*IF('Input Data Shift B'!T$140&gt;0,'Input Data Shift B'!T$140,'Shift B Calculation'!$D138)/3600</f>
        <v>0</v>
      </c>
      <c r="V138" s="6">
        <f>'Input Data Shift B'!U7*IF('Input Data Shift B'!U$140&gt;0,'Input Data Shift B'!U$140,'Shift B Calculation'!$D138)/3600</f>
        <v>0</v>
      </c>
      <c r="W138" s="6">
        <f>'Input Data Shift B'!V7*IF('Input Data Shift B'!V$140&gt;0,'Input Data Shift B'!V$140,'Shift B Calculation'!$D138)/3600</f>
        <v>0</v>
      </c>
      <c r="X138" s="6">
        <f>'Input Data Shift B'!W7*IF('Input Data Shift B'!W$140&gt;0,'Input Data Shift B'!W$140,'Shift B Calculation'!$D138)/3600</f>
        <v>0</v>
      </c>
      <c r="Y138" s="6">
        <f>'Input Data Shift B'!X7*IF('Input Data Shift B'!X$140&gt;0,'Input Data Shift B'!X$140,'Shift B Calculation'!$D138)/3600</f>
        <v>0</v>
      </c>
      <c r="Z138" s="6">
        <f>'Input Data Shift B'!Y7*IF('Input Data Shift B'!Y$140&gt;0,'Input Data Shift B'!Y$140,'Shift B Calculation'!$D138)/3600</f>
        <v>0</v>
      </c>
      <c r="AA138" s="6">
        <f>'Input Data Shift B'!Z7*IF('Input Data Shift B'!Z$140&gt;0,'Input Data Shift B'!Z$140,'Shift B Calculation'!$D138)/3600</f>
        <v>0</v>
      </c>
      <c r="AB138" s="6">
        <f>'Input Data Shift B'!AA7*IF('Input Data Shift B'!AA$140&gt;0,'Input Data Shift B'!AA$140,'Shift B Calculation'!$D138)/3600</f>
        <v>0</v>
      </c>
      <c r="AC138" s="6">
        <f>'Input Data Shift B'!AB7*IF('Input Data Shift B'!AB$140&gt;0,'Input Data Shift B'!AB$140,'Shift B Calculation'!$D138)/3600</f>
        <v>0</v>
      </c>
      <c r="AD138" s="6">
        <f>'Input Data Shift B'!AC7*IF('Input Data Shift B'!AC$140&gt;0,'Input Data Shift B'!AC$140,'Shift B Calculation'!$D138)/3600</f>
        <v>0</v>
      </c>
      <c r="AE138" s="6">
        <f>'Input Data Shift B'!AD7*IF('Input Data Shift B'!AD$140&gt;0,'Input Data Shift B'!AD$140,'Shift B Calculation'!$D138)/3600</f>
        <v>0</v>
      </c>
      <c r="AF138" s="6">
        <f>'Input Data Shift B'!AE7*IF('Input Data Shift B'!AE$140&gt;0,'Input Data Shift B'!AE$140,'Shift B Calculation'!$D138)/3600</f>
        <v>0</v>
      </c>
      <c r="AG138" s="6">
        <f>'Input Data Shift B'!AF7*IF('Input Data Shift B'!AF$140&gt;0,'Input Data Shift B'!AF$140,'Shift B Calculation'!$D138)/3600</f>
        <v>0</v>
      </c>
      <c r="AH138" s="6">
        <f>'Input Data Shift B'!AG7*IF('Input Data Shift B'!AG$140&gt;0,'Input Data Shift B'!AG$140,'Shift B Calculation'!$D138)/3600</f>
        <v>0</v>
      </c>
      <c r="AI138" s="6">
        <f>'Input Data Shift B'!AH7*IF('Input Data Shift B'!AH$140&gt;0,'Input Data Shift B'!AH$140,'Shift B Calculation'!$D138)/3600</f>
        <v>0</v>
      </c>
      <c r="AJ138" s="6">
        <f t="shared" ref="AJ138:AJ146" si="7">+SUM(E138:AI138)</f>
        <v>0</v>
      </c>
    </row>
    <row r="139" spans="2:36">
      <c r="B139" s="8">
        <v>2</v>
      </c>
      <c r="C139" s="9" t="str">
        <f t="shared" ref="C139:C202" si="8">+C4</f>
        <v>AE062040-35508R</v>
      </c>
      <c r="D139" s="8">
        <f>+Kousu!F12</f>
        <v>2.7</v>
      </c>
      <c r="E139" s="10">
        <f>'Input Data Shift B'!D8*IF('Input Data Shift B'!D$140&gt;0,'Input Data Shift B'!D$140,'Shift B Calculation'!$D139)/3600</f>
        <v>0</v>
      </c>
      <c r="F139" s="10">
        <f>'Input Data Shift B'!E8*IF('Input Data Shift B'!E$140&gt;0,'Input Data Shift B'!E$140,'Shift B Calculation'!$D139)/3600</f>
        <v>0</v>
      </c>
      <c r="G139" s="10">
        <f>'Input Data Shift B'!F8*IF('Input Data Shift B'!F$140&gt;0,'Input Data Shift B'!F$140,'Shift B Calculation'!$D139)/3600</f>
        <v>0</v>
      </c>
      <c r="H139" s="10">
        <f>'Input Data Shift B'!G8*IF('Input Data Shift B'!G$140&gt;0,'Input Data Shift B'!G$140,'Shift B Calculation'!$D139)/3600</f>
        <v>0</v>
      </c>
      <c r="I139" s="10">
        <f>'Input Data Shift B'!H8*IF('Input Data Shift B'!H$140&gt;0,'Input Data Shift B'!H$140,'Shift B Calculation'!$D139)/3600</f>
        <v>0</v>
      </c>
      <c r="J139" s="10">
        <f>'Input Data Shift B'!I8*IF('Input Data Shift B'!I$140&gt;0,'Input Data Shift B'!I$140,'Shift B Calculation'!$D139)/3600</f>
        <v>0</v>
      </c>
      <c r="K139" s="10">
        <f>'Input Data Shift B'!J8*IF('Input Data Shift B'!J$140&gt;0,'Input Data Shift B'!J$140,'Shift B Calculation'!$D139)/3600</f>
        <v>0</v>
      </c>
      <c r="L139" s="10">
        <f>'Input Data Shift B'!K8*IF('Input Data Shift B'!K$140&gt;0,'Input Data Shift B'!K$140,'Shift B Calculation'!$D139)/3600</f>
        <v>0</v>
      </c>
      <c r="M139" s="10">
        <f>'Input Data Shift B'!L8*IF('Input Data Shift B'!L$140&gt;0,'Input Data Shift B'!L$140,'Shift B Calculation'!$D139)/3600</f>
        <v>0</v>
      </c>
      <c r="N139" s="10">
        <f>'Input Data Shift B'!M8*IF('Input Data Shift B'!M$140&gt;0,'Input Data Shift B'!M$140,'Shift B Calculation'!$D139)/3600</f>
        <v>0</v>
      </c>
      <c r="O139" s="10">
        <f>'Input Data Shift B'!N8*IF('Input Data Shift B'!N$140&gt;0,'Input Data Shift B'!N$140,'Shift B Calculation'!$D139)/3600</f>
        <v>0</v>
      </c>
      <c r="P139" s="10">
        <f>'Input Data Shift B'!O8*IF('Input Data Shift B'!O$140&gt;0,'Input Data Shift B'!O$140,'Shift B Calculation'!$D139)/3600</f>
        <v>0</v>
      </c>
      <c r="Q139" s="10">
        <f>'Input Data Shift B'!P8*IF('Input Data Shift B'!P$140&gt;0,'Input Data Shift B'!P$140,'Shift B Calculation'!$D139)/3600</f>
        <v>0</v>
      </c>
      <c r="R139" s="10">
        <f>'Input Data Shift B'!Q8*IF('Input Data Shift B'!Q$140&gt;0,'Input Data Shift B'!Q$140,'Shift B Calculation'!$D139)/3600</f>
        <v>0</v>
      </c>
      <c r="S139" s="10">
        <f>'Input Data Shift B'!R8*IF('Input Data Shift B'!R$140&gt;0,'Input Data Shift B'!R$140,'Shift B Calculation'!$D139)/3600</f>
        <v>0</v>
      </c>
      <c r="T139" s="10">
        <f>'Input Data Shift B'!S8*IF('Input Data Shift B'!S$140&gt;0,'Input Data Shift B'!S$140,'Shift B Calculation'!$D139)/3600</f>
        <v>0</v>
      </c>
      <c r="U139" s="10">
        <f>'Input Data Shift B'!T8*IF('Input Data Shift B'!T$140&gt;0,'Input Data Shift B'!T$140,'Shift B Calculation'!$D139)/3600</f>
        <v>0</v>
      </c>
      <c r="V139" s="10">
        <f>'Input Data Shift B'!U8*IF('Input Data Shift B'!U$140&gt;0,'Input Data Shift B'!U$140,'Shift B Calculation'!$D139)/3600</f>
        <v>0</v>
      </c>
      <c r="W139" s="10">
        <f>'Input Data Shift B'!V8*IF('Input Data Shift B'!V$140&gt;0,'Input Data Shift B'!V$140,'Shift B Calculation'!$D139)/3600</f>
        <v>0</v>
      </c>
      <c r="X139" s="10">
        <f>'Input Data Shift B'!W8*IF('Input Data Shift B'!W$140&gt;0,'Input Data Shift B'!W$140,'Shift B Calculation'!$D139)/3600</f>
        <v>0</v>
      </c>
      <c r="Y139" s="10">
        <f>'Input Data Shift B'!X8*IF('Input Data Shift B'!X$140&gt;0,'Input Data Shift B'!X$140,'Shift B Calculation'!$D139)/3600</f>
        <v>0</v>
      </c>
      <c r="Z139" s="10">
        <f>'Input Data Shift B'!Y8*IF('Input Data Shift B'!Y$140&gt;0,'Input Data Shift B'!Y$140,'Shift B Calculation'!$D139)/3600</f>
        <v>0</v>
      </c>
      <c r="AA139" s="10">
        <f>'Input Data Shift B'!Z8*IF('Input Data Shift B'!Z$140&gt;0,'Input Data Shift B'!Z$140,'Shift B Calculation'!$D139)/3600</f>
        <v>0</v>
      </c>
      <c r="AB139" s="10">
        <f>'Input Data Shift B'!AA8*IF('Input Data Shift B'!AA$140&gt;0,'Input Data Shift B'!AA$140,'Shift B Calculation'!$D139)/3600</f>
        <v>0</v>
      </c>
      <c r="AC139" s="10">
        <f>'Input Data Shift B'!AB8*IF('Input Data Shift B'!AB$140&gt;0,'Input Data Shift B'!AB$140,'Shift B Calculation'!$D139)/3600</f>
        <v>0</v>
      </c>
      <c r="AD139" s="10">
        <f>'Input Data Shift B'!AC8*IF('Input Data Shift B'!AC$140&gt;0,'Input Data Shift B'!AC$140,'Shift B Calculation'!$D139)/3600</f>
        <v>0</v>
      </c>
      <c r="AE139" s="10">
        <f>'Input Data Shift B'!AD8*IF('Input Data Shift B'!AD$140&gt;0,'Input Data Shift B'!AD$140,'Shift B Calculation'!$D139)/3600</f>
        <v>0</v>
      </c>
      <c r="AF139" s="10">
        <f>'Input Data Shift B'!AE8*IF('Input Data Shift B'!AE$140&gt;0,'Input Data Shift B'!AE$140,'Shift B Calculation'!$D139)/3600</f>
        <v>0</v>
      </c>
      <c r="AG139" s="10">
        <f>'Input Data Shift B'!AF8*IF('Input Data Shift B'!AF$140&gt;0,'Input Data Shift B'!AF$140,'Shift B Calculation'!$D139)/3600</f>
        <v>0</v>
      </c>
      <c r="AH139" s="10">
        <f>'Input Data Shift B'!AG8*IF('Input Data Shift B'!AG$140&gt;0,'Input Data Shift B'!AG$140,'Shift B Calculation'!$D139)/3600</f>
        <v>0</v>
      </c>
      <c r="AI139" s="10">
        <f>'Input Data Shift B'!AH8*IF('Input Data Shift B'!AH$140&gt;0,'Input Data Shift B'!AH$140,'Shift B Calculation'!$D139)/3600</f>
        <v>0</v>
      </c>
      <c r="AJ139" s="10">
        <f t="shared" si="7"/>
        <v>0</v>
      </c>
    </row>
    <row r="140" spans="2:36">
      <c r="B140" s="8">
        <v>3</v>
      </c>
      <c r="C140" s="9" t="str">
        <f t="shared" si="8"/>
        <v>AE062040-35706G</v>
      </c>
      <c r="D140" s="8">
        <f>+Kousu!F13</f>
        <v>2.7</v>
      </c>
      <c r="E140" s="10">
        <f>'Input Data Shift B'!D9*IF('Input Data Shift B'!D$140&gt;0,'Input Data Shift B'!D$140,'Shift B Calculation'!$D140)/3600</f>
        <v>0</v>
      </c>
      <c r="F140" s="10">
        <f>'Input Data Shift B'!E9*IF('Input Data Shift B'!E$140&gt;0,'Input Data Shift B'!E$140,'Shift B Calculation'!$D140)/3600</f>
        <v>0</v>
      </c>
      <c r="G140" s="10">
        <f>'Input Data Shift B'!F9*IF('Input Data Shift B'!F$140&gt;0,'Input Data Shift B'!F$140,'Shift B Calculation'!$D140)/3600</f>
        <v>0</v>
      </c>
      <c r="H140" s="10">
        <f>'Input Data Shift B'!G9*IF('Input Data Shift B'!G$140&gt;0,'Input Data Shift B'!G$140,'Shift B Calculation'!$D140)/3600</f>
        <v>0</v>
      </c>
      <c r="I140" s="10">
        <f>'Input Data Shift B'!H9*IF('Input Data Shift B'!H$140&gt;0,'Input Data Shift B'!H$140,'Shift B Calculation'!$D140)/3600</f>
        <v>0</v>
      </c>
      <c r="J140" s="10">
        <f>'Input Data Shift B'!I9*IF('Input Data Shift B'!I$140&gt;0,'Input Data Shift B'!I$140,'Shift B Calculation'!$D140)/3600</f>
        <v>0</v>
      </c>
      <c r="K140" s="10">
        <f>'Input Data Shift B'!J9*IF('Input Data Shift B'!J$140&gt;0,'Input Data Shift B'!J$140,'Shift B Calculation'!$D140)/3600</f>
        <v>0</v>
      </c>
      <c r="L140" s="10">
        <f>'Input Data Shift B'!K9*IF('Input Data Shift B'!K$140&gt;0,'Input Data Shift B'!K$140,'Shift B Calculation'!$D140)/3600</f>
        <v>0</v>
      </c>
      <c r="M140" s="10">
        <f>'Input Data Shift B'!L9*IF('Input Data Shift B'!L$140&gt;0,'Input Data Shift B'!L$140,'Shift B Calculation'!$D140)/3600</f>
        <v>0</v>
      </c>
      <c r="N140" s="10">
        <f>'Input Data Shift B'!M9*IF('Input Data Shift B'!M$140&gt;0,'Input Data Shift B'!M$140,'Shift B Calculation'!$D140)/3600</f>
        <v>0</v>
      </c>
      <c r="O140" s="10">
        <f>'Input Data Shift B'!N9*IF('Input Data Shift B'!N$140&gt;0,'Input Data Shift B'!N$140,'Shift B Calculation'!$D140)/3600</f>
        <v>0</v>
      </c>
      <c r="P140" s="10">
        <f>'Input Data Shift B'!O9*IF('Input Data Shift B'!O$140&gt;0,'Input Data Shift B'!O$140,'Shift B Calculation'!$D140)/3600</f>
        <v>0</v>
      </c>
      <c r="Q140" s="10">
        <f>'Input Data Shift B'!P9*IF('Input Data Shift B'!P$140&gt;0,'Input Data Shift B'!P$140,'Shift B Calculation'!$D140)/3600</f>
        <v>0</v>
      </c>
      <c r="R140" s="10">
        <f>'Input Data Shift B'!Q9*IF('Input Data Shift B'!Q$140&gt;0,'Input Data Shift B'!Q$140,'Shift B Calculation'!$D140)/3600</f>
        <v>0</v>
      </c>
      <c r="S140" s="10">
        <f>'Input Data Shift B'!R9*IF('Input Data Shift B'!R$140&gt;0,'Input Data Shift B'!R$140,'Shift B Calculation'!$D140)/3600</f>
        <v>0</v>
      </c>
      <c r="T140" s="10">
        <f>'Input Data Shift B'!S9*IF('Input Data Shift B'!S$140&gt;0,'Input Data Shift B'!S$140,'Shift B Calculation'!$D140)/3600</f>
        <v>0</v>
      </c>
      <c r="U140" s="10">
        <f>'Input Data Shift B'!T9*IF('Input Data Shift B'!T$140&gt;0,'Input Data Shift B'!T$140,'Shift B Calculation'!$D140)/3600</f>
        <v>0</v>
      </c>
      <c r="V140" s="10">
        <f>'Input Data Shift B'!U9*IF('Input Data Shift B'!U$140&gt;0,'Input Data Shift B'!U$140,'Shift B Calculation'!$D140)/3600</f>
        <v>0</v>
      </c>
      <c r="W140" s="10">
        <f>'Input Data Shift B'!V9*IF('Input Data Shift B'!V$140&gt;0,'Input Data Shift B'!V$140,'Shift B Calculation'!$D140)/3600</f>
        <v>0</v>
      </c>
      <c r="X140" s="10">
        <f>'Input Data Shift B'!W9*IF('Input Data Shift B'!W$140&gt;0,'Input Data Shift B'!W$140,'Shift B Calculation'!$D140)/3600</f>
        <v>0</v>
      </c>
      <c r="Y140" s="10">
        <f>'Input Data Shift B'!X9*IF('Input Data Shift B'!X$140&gt;0,'Input Data Shift B'!X$140,'Shift B Calculation'!$D140)/3600</f>
        <v>0</v>
      </c>
      <c r="Z140" s="10">
        <f>'Input Data Shift B'!Y9*IF('Input Data Shift B'!Y$140&gt;0,'Input Data Shift B'!Y$140,'Shift B Calculation'!$D140)/3600</f>
        <v>0</v>
      </c>
      <c r="AA140" s="10">
        <f>'Input Data Shift B'!Z9*IF('Input Data Shift B'!Z$140&gt;0,'Input Data Shift B'!Z$140,'Shift B Calculation'!$D140)/3600</f>
        <v>0</v>
      </c>
      <c r="AB140" s="10">
        <f>'Input Data Shift B'!AA9*IF('Input Data Shift B'!AA$140&gt;0,'Input Data Shift B'!AA$140,'Shift B Calculation'!$D140)/3600</f>
        <v>0</v>
      </c>
      <c r="AC140" s="10">
        <f>'Input Data Shift B'!AB9*IF('Input Data Shift B'!AB$140&gt;0,'Input Data Shift B'!AB$140,'Shift B Calculation'!$D140)/3600</f>
        <v>0</v>
      </c>
      <c r="AD140" s="10">
        <f>'Input Data Shift B'!AC9*IF('Input Data Shift B'!AC$140&gt;0,'Input Data Shift B'!AC$140,'Shift B Calculation'!$D140)/3600</f>
        <v>0</v>
      </c>
      <c r="AE140" s="10">
        <f>'Input Data Shift B'!AD9*IF('Input Data Shift B'!AD$140&gt;0,'Input Data Shift B'!AD$140,'Shift B Calculation'!$D140)/3600</f>
        <v>0</v>
      </c>
      <c r="AF140" s="10">
        <f>'Input Data Shift B'!AE9*IF('Input Data Shift B'!AE$140&gt;0,'Input Data Shift B'!AE$140,'Shift B Calculation'!$D140)/3600</f>
        <v>0</v>
      </c>
      <c r="AG140" s="10">
        <f>'Input Data Shift B'!AF9*IF('Input Data Shift B'!AF$140&gt;0,'Input Data Shift B'!AF$140,'Shift B Calculation'!$D140)/3600</f>
        <v>0</v>
      </c>
      <c r="AH140" s="10">
        <f>'Input Data Shift B'!AG9*IF('Input Data Shift B'!AG$140&gt;0,'Input Data Shift B'!AG$140,'Shift B Calculation'!$D140)/3600</f>
        <v>0</v>
      </c>
      <c r="AI140" s="10">
        <f>'Input Data Shift B'!AH9*IF('Input Data Shift B'!AH$140&gt;0,'Input Data Shift B'!AH$140,'Shift B Calculation'!$D140)/3600</f>
        <v>0</v>
      </c>
      <c r="AJ140" s="10">
        <f t="shared" si="7"/>
        <v>0</v>
      </c>
    </row>
    <row r="141" spans="2:36">
      <c r="B141" s="8">
        <v>4</v>
      </c>
      <c r="C141" s="9" t="str">
        <f t="shared" si="8"/>
        <v>AE062040-35708R</v>
      </c>
      <c r="D141" s="8">
        <f>+Kousu!F14</f>
        <v>2.7</v>
      </c>
      <c r="E141" s="10">
        <f>'Input Data Shift B'!D10*IF('Input Data Shift B'!D$140&gt;0,'Input Data Shift B'!D$140,'Shift B Calculation'!$D141)/3600</f>
        <v>0</v>
      </c>
      <c r="F141" s="10">
        <f>'Input Data Shift B'!E10*IF('Input Data Shift B'!E$140&gt;0,'Input Data Shift B'!E$140,'Shift B Calculation'!$D141)/3600</f>
        <v>0</v>
      </c>
      <c r="G141" s="10">
        <f>'Input Data Shift B'!F10*IF('Input Data Shift B'!F$140&gt;0,'Input Data Shift B'!F$140,'Shift B Calculation'!$D141)/3600</f>
        <v>0</v>
      </c>
      <c r="H141" s="10">
        <f>'Input Data Shift B'!G10*IF('Input Data Shift B'!G$140&gt;0,'Input Data Shift B'!G$140,'Shift B Calculation'!$D141)/3600</f>
        <v>0</v>
      </c>
      <c r="I141" s="10">
        <f>'Input Data Shift B'!H10*IF('Input Data Shift B'!H$140&gt;0,'Input Data Shift B'!H$140,'Shift B Calculation'!$D141)/3600</f>
        <v>0</v>
      </c>
      <c r="J141" s="10">
        <f>'Input Data Shift B'!I10*IF('Input Data Shift B'!I$140&gt;0,'Input Data Shift B'!I$140,'Shift B Calculation'!$D141)/3600</f>
        <v>0</v>
      </c>
      <c r="K141" s="10">
        <f>'Input Data Shift B'!J10*IF('Input Data Shift B'!J$140&gt;0,'Input Data Shift B'!J$140,'Shift B Calculation'!$D141)/3600</f>
        <v>0</v>
      </c>
      <c r="L141" s="10">
        <f>'Input Data Shift B'!K10*IF('Input Data Shift B'!K$140&gt;0,'Input Data Shift B'!K$140,'Shift B Calculation'!$D141)/3600</f>
        <v>0</v>
      </c>
      <c r="M141" s="10">
        <f>'Input Data Shift B'!L10*IF('Input Data Shift B'!L$140&gt;0,'Input Data Shift B'!L$140,'Shift B Calculation'!$D141)/3600</f>
        <v>0</v>
      </c>
      <c r="N141" s="10">
        <f>'Input Data Shift B'!M10*IF('Input Data Shift B'!M$140&gt;0,'Input Data Shift B'!M$140,'Shift B Calculation'!$D141)/3600</f>
        <v>0</v>
      </c>
      <c r="O141" s="10">
        <f>'Input Data Shift B'!N10*IF('Input Data Shift B'!N$140&gt;0,'Input Data Shift B'!N$140,'Shift B Calculation'!$D141)/3600</f>
        <v>0</v>
      </c>
      <c r="P141" s="10">
        <f>'Input Data Shift B'!O10*IF('Input Data Shift B'!O$140&gt;0,'Input Data Shift B'!O$140,'Shift B Calculation'!$D141)/3600</f>
        <v>0</v>
      </c>
      <c r="Q141" s="10">
        <f>'Input Data Shift B'!P10*IF('Input Data Shift B'!P$140&gt;0,'Input Data Shift B'!P$140,'Shift B Calculation'!$D141)/3600</f>
        <v>0</v>
      </c>
      <c r="R141" s="10">
        <f>'Input Data Shift B'!Q10*IF('Input Data Shift B'!Q$140&gt;0,'Input Data Shift B'!Q$140,'Shift B Calculation'!$D141)/3600</f>
        <v>0</v>
      </c>
      <c r="S141" s="10">
        <f>'Input Data Shift B'!R10*IF('Input Data Shift B'!R$140&gt;0,'Input Data Shift B'!R$140,'Shift B Calculation'!$D141)/3600</f>
        <v>0</v>
      </c>
      <c r="T141" s="10">
        <f>'Input Data Shift B'!S10*IF('Input Data Shift B'!S$140&gt;0,'Input Data Shift B'!S$140,'Shift B Calculation'!$D141)/3600</f>
        <v>0</v>
      </c>
      <c r="U141" s="10">
        <f>'Input Data Shift B'!T10*IF('Input Data Shift B'!T$140&gt;0,'Input Data Shift B'!T$140,'Shift B Calculation'!$D141)/3600</f>
        <v>0</v>
      </c>
      <c r="V141" s="10">
        <f>'Input Data Shift B'!U10*IF('Input Data Shift B'!U$140&gt;0,'Input Data Shift B'!U$140,'Shift B Calculation'!$D141)/3600</f>
        <v>0</v>
      </c>
      <c r="W141" s="10">
        <f>'Input Data Shift B'!V10*IF('Input Data Shift B'!V$140&gt;0,'Input Data Shift B'!V$140,'Shift B Calculation'!$D141)/3600</f>
        <v>0</v>
      </c>
      <c r="X141" s="10">
        <f>'Input Data Shift B'!W10*IF('Input Data Shift B'!W$140&gt;0,'Input Data Shift B'!W$140,'Shift B Calculation'!$D141)/3600</f>
        <v>0</v>
      </c>
      <c r="Y141" s="10">
        <f>'Input Data Shift B'!X10*IF('Input Data Shift B'!X$140&gt;0,'Input Data Shift B'!X$140,'Shift B Calculation'!$D141)/3600</f>
        <v>0</v>
      </c>
      <c r="Z141" s="10">
        <f>'Input Data Shift B'!Y10*IF('Input Data Shift B'!Y$140&gt;0,'Input Data Shift B'!Y$140,'Shift B Calculation'!$D141)/3600</f>
        <v>0</v>
      </c>
      <c r="AA141" s="10">
        <f>'Input Data Shift B'!Z10*IF('Input Data Shift B'!Z$140&gt;0,'Input Data Shift B'!Z$140,'Shift B Calculation'!$D141)/3600</f>
        <v>0</v>
      </c>
      <c r="AB141" s="10">
        <f>'Input Data Shift B'!AA10*IF('Input Data Shift B'!AA$140&gt;0,'Input Data Shift B'!AA$140,'Shift B Calculation'!$D141)/3600</f>
        <v>0</v>
      </c>
      <c r="AC141" s="10">
        <f>'Input Data Shift B'!AB10*IF('Input Data Shift B'!AB$140&gt;0,'Input Data Shift B'!AB$140,'Shift B Calculation'!$D141)/3600</f>
        <v>0</v>
      </c>
      <c r="AD141" s="10">
        <f>'Input Data Shift B'!AC10*IF('Input Data Shift B'!AC$140&gt;0,'Input Data Shift B'!AC$140,'Shift B Calculation'!$D141)/3600</f>
        <v>0</v>
      </c>
      <c r="AE141" s="10">
        <f>'Input Data Shift B'!AD10*IF('Input Data Shift B'!AD$140&gt;0,'Input Data Shift B'!AD$140,'Shift B Calculation'!$D141)/3600</f>
        <v>0</v>
      </c>
      <c r="AF141" s="10">
        <f>'Input Data Shift B'!AE10*IF('Input Data Shift B'!AE$140&gt;0,'Input Data Shift B'!AE$140,'Shift B Calculation'!$D141)/3600</f>
        <v>0</v>
      </c>
      <c r="AG141" s="10">
        <f>'Input Data Shift B'!AF10*IF('Input Data Shift B'!AF$140&gt;0,'Input Data Shift B'!AF$140,'Shift B Calculation'!$D141)/3600</f>
        <v>0</v>
      </c>
      <c r="AH141" s="10">
        <f>'Input Data Shift B'!AG10*IF('Input Data Shift B'!AG$140&gt;0,'Input Data Shift B'!AG$140,'Shift B Calculation'!$D141)/3600</f>
        <v>0</v>
      </c>
      <c r="AI141" s="10">
        <f>'Input Data Shift B'!AH10*IF('Input Data Shift B'!AH$140&gt;0,'Input Data Shift B'!AH$140,'Shift B Calculation'!$D141)/3600</f>
        <v>0</v>
      </c>
      <c r="AJ141" s="10">
        <f t="shared" si="7"/>
        <v>0</v>
      </c>
    </row>
    <row r="142" spans="2:36">
      <c r="B142" s="8">
        <v>5</v>
      </c>
      <c r="C142" s="9" t="str">
        <f t="shared" si="8"/>
        <v>AE062040-35800H</v>
      </c>
      <c r="D142" s="8">
        <f>+Kousu!F15</f>
        <v>2.7</v>
      </c>
      <c r="E142" s="10">
        <f>'Input Data Shift B'!D11*IF('Input Data Shift B'!D$140&gt;0,'Input Data Shift B'!D$140,'Shift B Calculation'!$D142)/3600</f>
        <v>0</v>
      </c>
      <c r="F142" s="10">
        <f>'Input Data Shift B'!E11*IF('Input Data Shift B'!E$140&gt;0,'Input Data Shift B'!E$140,'Shift B Calculation'!$D142)/3600</f>
        <v>0</v>
      </c>
      <c r="G142" s="10">
        <f>'Input Data Shift B'!F11*IF('Input Data Shift B'!F$140&gt;0,'Input Data Shift B'!F$140,'Shift B Calculation'!$D142)/3600</f>
        <v>0</v>
      </c>
      <c r="H142" s="10">
        <f>'Input Data Shift B'!G11*IF('Input Data Shift B'!G$140&gt;0,'Input Data Shift B'!G$140,'Shift B Calculation'!$D142)/3600</f>
        <v>0</v>
      </c>
      <c r="I142" s="10">
        <f>'Input Data Shift B'!H11*IF('Input Data Shift B'!H$140&gt;0,'Input Data Shift B'!H$140,'Shift B Calculation'!$D142)/3600</f>
        <v>0</v>
      </c>
      <c r="J142" s="10">
        <f>'Input Data Shift B'!I11*IF('Input Data Shift B'!I$140&gt;0,'Input Data Shift B'!I$140,'Shift B Calculation'!$D142)/3600</f>
        <v>0</v>
      </c>
      <c r="K142" s="10">
        <f>'Input Data Shift B'!J11*IF('Input Data Shift B'!J$140&gt;0,'Input Data Shift B'!J$140,'Shift B Calculation'!$D142)/3600</f>
        <v>0</v>
      </c>
      <c r="L142" s="10">
        <f>'Input Data Shift B'!K11*IF('Input Data Shift B'!K$140&gt;0,'Input Data Shift B'!K$140,'Shift B Calculation'!$D142)/3600</f>
        <v>0</v>
      </c>
      <c r="M142" s="10">
        <f>'Input Data Shift B'!L11*IF('Input Data Shift B'!L$140&gt;0,'Input Data Shift B'!L$140,'Shift B Calculation'!$D142)/3600</f>
        <v>0</v>
      </c>
      <c r="N142" s="10">
        <f>'Input Data Shift B'!M11*IF('Input Data Shift B'!M$140&gt;0,'Input Data Shift B'!M$140,'Shift B Calculation'!$D142)/3600</f>
        <v>0</v>
      </c>
      <c r="O142" s="10">
        <f>'Input Data Shift B'!N11*IF('Input Data Shift B'!N$140&gt;0,'Input Data Shift B'!N$140,'Shift B Calculation'!$D142)/3600</f>
        <v>0</v>
      </c>
      <c r="P142" s="10">
        <f>'Input Data Shift B'!O11*IF('Input Data Shift B'!O$140&gt;0,'Input Data Shift B'!O$140,'Shift B Calculation'!$D142)/3600</f>
        <v>0</v>
      </c>
      <c r="Q142" s="10">
        <f>'Input Data Shift B'!P11*IF('Input Data Shift B'!P$140&gt;0,'Input Data Shift B'!P$140,'Shift B Calculation'!$D142)/3600</f>
        <v>0</v>
      </c>
      <c r="R142" s="10">
        <f>'Input Data Shift B'!Q11*IF('Input Data Shift B'!Q$140&gt;0,'Input Data Shift B'!Q$140,'Shift B Calculation'!$D142)/3600</f>
        <v>0</v>
      </c>
      <c r="S142" s="10">
        <f>'Input Data Shift B'!R11*IF('Input Data Shift B'!R$140&gt;0,'Input Data Shift B'!R$140,'Shift B Calculation'!$D142)/3600</f>
        <v>0</v>
      </c>
      <c r="T142" s="10">
        <f>'Input Data Shift B'!S11*IF('Input Data Shift B'!S$140&gt;0,'Input Data Shift B'!S$140,'Shift B Calculation'!$D142)/3600</f>
        <v>0</v>
      </c>
      <c r="U142" s="10">
        <f>'Input Data Shift B'!T11*IF('Input Data Shift B'!T$140&gt;0,'Input Data Shift B'!T$140,'Shift B Calculation'!$D142)/3600</f>
        <v>0</v>
      </c>
      <c r="V142" s="10">
        <f>'Input Data Shift B'!U11*IF('Input Data Shift B'!U$140&gt;0,'Input Data Shift B'!U$140,'Shift B Calculation'!$D142)/3600</f>
        <v>0</v>
      </c>
      <c r="W142" s="10">
        <f>'Input Data Shift B'!V11*IF('Input Data Shift B'!V$140&gt;0,'Input Data Shift B'!V$140,'Shift B Calculation'!$D142)/3600</f>
        <v>0</v>
      </c>
      <c r="X142" s="10">
        <f>'Input Data Shift B'!W11*IF('Input Data Shift B'!W$140&gt;0,'Input Data Shift B'!W$140,'Shift B Calculation'!$D142)/3600</f>
        <v>0</v>
      </c>
      <c r="Y142" s="10">
        <f>'Input Data Shift B'!X11*IF('Input Data Shift B'!X$140&gt;0,'Input Data Shift B'!X$140,'Shift B Calculation'!$D142)/3600</f>
        <v>0</v>
      </c>
      <c r="Z142" s="10">
        <f>'Input Data Shift B'!Y11*IF('Input Data Shift B'!Y$140&gt;0,'Input Data Shift B'!Y$140,'Shift B Calculation'!$D142)/3600</f>
        <v>0</v>
      </c>
      <c r="AA142" s="10">
        <f>'Input Data Shift B'!Z11*IF('Input Data Shift B'!Z$140&gt;0,'Input Data Shift B'!Z$140,'Shift B Calculation'!$D142)/3600</f>
        <v>0</v>
      </c>
      <c r="AB142" s="10">
        <f>'Input Data Shift B'!AA11*IF('Input Data Shift B'!AA$140&gt;0,'Input Data Shift B'!AA$140,'Shift B Calculation'!$D142)/3600</f>
        <v>0</v>
      </c>
      <c r="AC142" s="10">
        <f>'Input Data Shift B'!AB11*IF('Input Data Shift B'!AB$140&gt;0,'Input Data Shift B'!AB$140,'Shift B Calculation'!$D142)/3600</f>
        <v>0</v>
      </c>
      <c r="AD142" s="10">
        <f>'Input Data Shift B'!AC11*IF('Input Data Shift B'!AC$140&gt;0,'Input Data Shift B'!AC$140,'Shift B Calculation'!$D142)/3600</f>
        <v>0</v>
      </c>
      <c r="AE142" s="10">
        <f>'Input Data Shift B'!AD11*IF('Input Data Shift B'!AD$140&gt;0,'Input Data Shift B'!AD$140,'Shift B Calculation'!$D142)/3600</f>
        <v>0</v>
      </c>
      <c r="AF142" s="10">
        <f>'Input Data Shift B'!AE11*IF('Input Data Shift B'!AE$140&gt;0,'Input Data Shift B'!AE$140,'Shift B Calculation'!$D142)/3600</f>
        <v>0</v>
      </c>
      <c r="AG142" s="10">
        <f>'Input Data Shift B'!AF11*IF('Input Data Shift B'!AF$140&gt;0,'Input Data Shift B'!AF$140,'Shift B Calculation'!$D142)/3600</f>
        <v>0</v>
      </c>
      <c r="AH142" s="10">
        <f>'Input Data Shift B'!AG11*IF('Input Data Shift B'!AG$140&gt;0,'Input Data Shift B'!AG$140,'Shift B Calculation'!$D142)/3600</f>
        <v>0</v>
      </c>
      <c r="AI142" s="10">
        <f>'Input Data Shift B'!AH11*IF('Input Data Shift B'!AH$140&gt;0,'Input Data Shift B'!AH$140,'Shift B Calculation'!$D142)/3600</f>
        <v>0</v>
      </c>
      <c r="AJ142" s="10">
        <f t="shared" si="7"/>
        <v>0</v>
      </c>
    </row>
    <row r="143" spans="2:36">
      <c r="B143" s="8">
        <v>6</v>
      </c>
      <c r="C143" s="9" t="str">
        <f t="shared" si="8"/>
        <v>AE062040-35804H</v>
      </c>
      <c r="D143" s="8">
        <f>+Kousu!F16</f>
        <v>2.7</v>
      </c>
      <c r="E143" s="10">
        <f>'Input Data Shift B'!D12*IF('Input Data Shift B'!D$140&gt;0,'Input Data Shift B'!D$140,'Shift B Calculation'!$D143)/3600</f>
        <v>0</v>
      </c>
      <c r="F143" s="10">
        <f>'Input Data Shift B'!E12*IF('Input Data Shift B'!E$140&gt;0,'Input Data Shift B'!E$140,'Shift B Calculation'!$D143)/3600</f>
        <v>0</v>
      </c>
      <c r="G143" s="10">
        <f>'Input Data Shift B'!F12*IF('Input Data Shift B'!F$140&gt;0,'Input Data Shift B'!F$140,'Shift B Calculation'!$D143)/3600</f>
        <v>0</v>
      </c>
      <c r="H143" s="10">
        <f>'Input Data Shift B'!G12*IF('Input Data Shift B'!G$140&gt;0,'Input Data Shift B'!G$140,'Shift B Calculation'!$D143)/3600</f>
        <v>0</v>
      </c>
      <c r="I143" s="10">
        <f>'Input Data Shift B'!H12*IF('Input Data Shift B'!H$140&gt;0,'Input Data Shift B'!H$140,'Shift B Calculation'!$D143)/3600</f>
        <v>0</v>
      </c>
      <c r="J143" s="10">
        <f>'Input Data Shift B'!I12*IF('Input Data Shift B'!I$140&gt;0,'Input Data Shift B'!I$140,'Shift B Calculation'!$D143)/3600</f>
        <v>0</v>
      </c>
      <c r="K143" s="10">
        <f>'Input Data Shift B'!J12*IF('Input Data Shift B'!J$140&gt;0,'Input Data Shift B'!J$140,'Shift B Calculation'!$D143)/3600</f>
        <v>0</v>
      </c>
      <c r="L143" s="10">
        <f>'Input Data Shift B'!K12*IF('Input Data Shift B'!K$140&gt;0,'Input Data Shift B'!K$140,'Shift B Calculation'!$D143)/3600</f>
        <v>0</v>
      </c>
      <c r="M143" s="10">
        <f>'Input Data Shift B'!L12*IF('Input Data Shift B'!L$140&gt;0,'Input Data Shift B'!L$140,'Shift B Calculation'!$D143)/3600</f>
        <v>0</v>
      </c>
      <c r="N143" s="10">
        <f>'Input Data Shift B'!M12*IF('Input Data Shift B'!M$140&gt;0,'Input Data Shift B'!M$140,'Shift B Calculation'!$D143)/3600</f>
        <v>0</v>
      </c>
      <c r="O143" s="10">
        <f>'Input Data Shift B'!N12*IF('Input Data Shift B'!N$140&gt;0,'Input Data Shift B'!N$140,'Shift B Calculation'!$D143)/3600</f>
        <v>0</v>
      </c>
      <c r="P143" s="10">
        <f>'Input Data Shift B'!O12*IF('Input Data Shift B'!O$140&gt;0,'Input Data Shift B'!O$140,'Shift B Calculation'!$D143)/3600</f>
        <v>0</v>
      </c>
      <c r="Q143" s="10">
        <f>'Input Data Shift B'!P12*IF('Input Data Shift B'!P$140&gt;0,'Input Data Shift B'!P$140,'Shift B Calculation'!$D143)/3600</f>
        <v>0</v>
      </c>
      <c r="R143" s="10">
        <f>'Input Data Shift B'!Q12*IF('Input Data Shift B'!Q$140&gt;0,'Input Data Shift B'!Q$140,'Shift B Calculation'!$D143)/3600</f>
        <v>0</v>
      </c>
      <c r="S143" s="10">
        <f>'Input Data Shift B'!R12*IF('Input Data Shift B'!R$140&gt;0,'Input Data Shift B'!R$140,'Shift B Calculation'!$D143)/3600</f>
        <v>0</v>
      </c>
      <c r="T143" s="10">
        <f>'Input Data Shift B'!S12*IF('Input Data Shift B'!S$140&gt;0,'Input Data Shift B'!S$140,'Shift B Calculation'!$D143)/3600</f>
        <v>0</v>
      </c>
      <c r="U143" s="10">
        <f>'Input Data Shift B'!T12*IF('Input Data Shift B'!T$140&gt;0,'Input Data Shift B'!T$140,'Shift B Calculation'!$D143)/3600</f>
        <v>0</v>
      </c>
      <c r="V143" s="10">
        <f>'Input Data Shift B'!U12*IF('Input Data Shift B'!U$140&gt;0,'Input Data Shift B'!U$140,'Shift B Calculation'!$D143)/3600</f>
        <v>0</v>
      </c>
      <c r="W143" s="10">
        <f>'Input Data Shift B'!V12*IF('Input Data Shift B'!V$140&gt;0,'Input Data Shift B'!V$140,'Shift B Calculation'!$D143)/3600</f>
        <v>0</v>
      </c>
      <c r="X143" s="10">
        <f>'Input Data Shift B'!W12*IF('Input Data Shift B'!W$140&gt;0,'Input Data Shift B'!W$140,'Shift B Calculation'!$D143)/3600</f>
        <v>0</v>
      </c>
      <c r="Y143" s="10">
        <f>'Input Data Shift B'!X12*IF('Input Data Shift B'!X$140&gt;0,'Input Data Shift B'!X$140,'Shift B Calculation'!$D143)/3600</f>
        <v>0</v>
      </c>
      <c r="Z143" s="10">
        <f>'Input Data Shift B'!Y12*IF('Input Data Shift B'!Y$140&gt;0,'Input Data Shift B'!Y$140,'Shift B Calculation'!$D143)/3600</f>
        <v>0</v>
      </c>
      <c r="AA143" s="10">
        <f>'Input Data Shift B'!Z12*IF('Input Data Shift B'!Z$140&gt;0,'Input Data Shift B'!Z$140,'Shift B Calculation'!$D143)/3600</f>
        <v>0</v>
      </c>
      <c r="AB143" s="10">
        <f>'Input Data Shift B'!AA12*IF('Input Data Shift B'!AA$140&gt;0,'Input Data Shift B'!AA$140,'Shift B Calculation'!$D143)/3600</f>
        <v>0</v>
      </c>
      <c r="AC143" s="10">
        <f>'Input Data Shift B'!AB12*IF('Input Data Shift B'!AB$140&gt;0,'Input Data Shift B'!AB$140,'Shift B Calculation'!$D143)/3600</f>
        <v>0</v>
      </c>
      <c r="AD143" s="10">
        <f>'Input Data Shift B'!AC12*IF('Input Data Shift B'!AC$140&gt;0,'Input Data Shift B'!AC$140,'Shift B Calculation'!$D143)/3600</f>
        <v>0</v>
      </c>
      <c r="AE143" s="10">
        <f>'Input Data Shift B'!AD12*IF('Input Data Shift B'!AD$140&gt;0,'Input Data Shift B'!AD$140,'Shift B Calculation'!$D143)/3600</f>
        <v>0</v>
      </c>
      <c r="AF143" s="10">
        <f>'Input Data Shift B'!AE12*IF('Input Data Shift B'!AE$140&gt;0,'Input Data Shift B'!AE$140,'Shift B Calculation'!$D143)/3600</f>
        <v>0</v>
      </c>
      <c r="AG143" s="10">
        <f>'Input Data Shift B'!AF12*IF('Input Data Shift B'!AF$140&gt;0,'Input Data Shift B'!AF$140,'Shift B Calculation'!$D143)/3600</f>
        <v>0</v>
      </c>
      <c r="AH143" s="10">
        <f>'Input Data Shift B'!AG12*IF('Input Data Shift B'!AG$140&gt;0,'Input Data Shift B'!AG$140,'Shift B Calculation'!$D143)/3600</f>
        <v>0</v>
      </c>
      <c r="AI143" s="10">
        <f>'Input Data Shift B'!AH12*IF('Input Data Shift B'!AH$140&gt;0,'Input Data Shift B'!AH$140,'Shift B Calculation'!$D143)/3600</f>
        <v>0</v>
      </c>
      <c r="AJ143" s="10">
        <f t="shared" si="7"/>
        <v>0</v>
      </c>
    </row>
    <row r="144" spans="2:36">
      <c r="B144" s="8">
        <v>7</v>
      </c>
      <c r="C144" s="9" t="str">
        <f t="shared" si="8"/>
        <v>AE062040-36006G</v>
      </c>
      <c r="D144" s="8">
        <f>+Kousu!F17</f>
        <v>2.7</v>
      </c>
      <c r="E144" s="10">
        <f>'Input Data Shift B'!D13*IF('Input Data Shift B'!D$140&gt;0,'Input Data Shift B'!D$140,'Shift B Calculation'!$D144)/3600</f>
        <v>0</v>
      </c>
      <c r="F144" s="10">
        <f>'Input Data Shift B'!E13*IF('Input Data Shift B'!E$140&gt;0,'Input Data Shift B'!E$140,'Shift B Calculation'!$D144)/3600</f>
        <v>0</v>
      </c>
      <c r="G144" s="10">
        <f>'Input Data Shift B'!F13*IF('Input Data Shift B'!F$140&gt;0,'Input Data Shift B'!F$140,'Shift B Calculation'!$D144)/3600</f>
        <v>0</v>
      </c>
      <c r="H144" s="10">
        <f>'Input Data Shift B'!G13*IF('Input Data Shift B'!G$140&gt;0,'Input Data Shift B'!G$140,'Shift B Calculation'!$D144)/3600</f>
        <v>0</v>
      </c>
      <c r="I144" s="10">
        <f>'Input Data Shift B'!H13*IF('Input Data Shift B'!H$140&gt;0,'Input Data Shift B'!H$140,'Shift B Calculation'!$D144)/3600</f>
        <v>0</v>
      </c>
      <c r="J144" s="10">
        <f>'Input Data Shift B'!I13*IF('Input Data Shift B'!I$140&gt;0,'Input Data Shift B'!I$140,'Shift B Calculation'!$D144)/3600</f>
        <v>0</v>
      </c>
      <c r="K144" s="10">
        <f>'Input Data Shift B'!J13*IF('Input Data Shift B'!J$140&gt;0,'Input Data Shift B'!J$140,'Shift B Calculation'!$D144)/3600</f>
        <v>0</v>
      </c>
      <c r="L144" s="10">
        <f>'Input Data Shift B'!K13*IF('Input Data Shift B'!K$140&gt;0,'Input Data Shift B'!K$140,'Shift B Calculation'!$D144)/3600</f>
        <v>0</v>
      </c>
      <c r="M144" s="10">
        <f>'Input Data Shift B'!L13*IF('Input Data Shift B'!L$140&gt;0,'Input Data Shift B'!L$140,'Shift B Calculation'!$D144)/3600</f>
        <v>0</v>
      </c>
      <c r="N144" s="10">
        <f>'Input Data Shift B'!M13*IF('Input Data Shift B'!M$140&gt;0,'Input Data Shift B'!M$140,'Shift B Calculation'!$D144)/3600</f>
        <v>0</v>
      </c>
      <c r="O144" s="10">
        <f>'Input Data Shift B'!N13*IF('Input Data Shift B'!N$140&gt;0,'Input Data Shift B'!N$140,'Shift B Calculation'!$D144)/3600</f>
        <v>0</v>
      </c>
      <c r="P144" s="10">
        <f>'Input Data Shift B'!O13*IF('Input Data Shift B'!O$140&gt;0,'Input Data Shift B'!O$140,'Shift B Calculation'!$D144)/3600</f>
        <v>0</v>
      </c>
      <c r="Q144" s="10">
        <f>'Input Data Shift B'!P13*IF('Input Data Shift B'!P$140&gt;0,'Input Data Shift B'!P$140,'Shift B Calculation'!$D144)/3600</f>
        <v>0</v>
      </c>
      <c r="R144" s="10">
        <f>'Input Data Shift B'!Q13*IF('Input Data Shift B'!Q$140&gt;0,'Input Data Shift B'!Q$140,'Shift B Calculation'!$D144)/3600</f>
        <v>0</v>
      </c>
      <c r="S144" s="10">
        <f>'Input Data Shift B'!R13*IF('Input Data Shift B'!R$140&gt;0,'Input Data Shift B'!R$140,'Shift B Calculation'!$D144)/3600</f>
        <v>0</v>
      </c>
      <c r="T144" s="10">
        <f>'Input Data Shift B'!S13*IF('Input Data Shift B'!S$140&gt;0,'Input Data Shift B'!S$140,'Shift B Calculation'!$D144)/3600</f>
        <v>0</v>
      </c>
      <c r="U144" s="10">
        <f>'Input Data Shift B'!T13*IF('Input Data Shift B'!T$140&gt;0,'Input Data Shift B'!T$140,'Shift B Calculation'!$D144)/3600</f>
        <v>0</v>
      </c>
      <c r="V144" s="10">
        <f>'Input Data Shift B'!U13*IF('Input Data Shift B'!U$140&gt;0,'Input Data Shift B'!U$140,'Shift B Calculation'!$D144)/3600</f>
        <v>0</v>
      </c>
      <c r="W144" s="10">
        <f>'Input Data Shift B'!V13*IF('Input Data Shift B'!V$140&gt;0,'Input Data Shift B'!V$140,'Shift B Calculation'!$D144)/3600</f>
        <v>0</v>
      </c>
      <c r="X144" s="10">
        <f>'Input Data Shift B'!W13*IF('Input Data Shift B'!W$140&gt;0,'Input Data Shift B'!W$140,'Shift B Calculation'!$D144)/3600</f>
        <v>0</v>
      </c>
      <c r="Y144" s="10">
        <f>'Input Data Shift B'!X13*IF('Input Data Shift B'!X$140&gt;0,'Input Data Shift B'!X$140,'Shift B Calculation'!$D144)/3600</f>
        <v>0</v>
      </c>
      <c r="Z144" s="10">
        <f>'Input Data Shift B'!Y13*IF('Input Data Shift B'!Y$140&gt;0,'Input Data Shift B'!Y$140,'Shift B Calculation'!$D144)/3600</f>
        <v>0</v>
      </c>
      <c r="AA144" s="10">
        <f>'Input Data Shift B'!Z13*IF('Input Data Shift B'!Z$140&gt;0,'Input Data Shift B'!Z$140,'Shift B Calculation'!$D144)/3600</f>
        <v>0</v>
      </c>
      <c r="AB144" s="10">
        <f>'Input Data Shift B'!AA13*IF('Input Data Shift B'!AA$140&gt;0,'Input Data Shift B'!AA$140,'Shift B Calculation'!$D144)/3600</f>
        <v>0</v>
      </c>
      <c r="AC144" s="10">
        <f>'Input Data Shift B'!AB13*IF('Input Data Shift B'!AB$140&gt;0,'Input Data Shift B'!AB$140,'Shift B Calculation'!$D144)/3600</f>
        <v>0</v>
      </c>
      <c r="AD144" s="10">
        <f>'Input Data Shift B'!AC13*IF('Input Data Shift B'!AC$140&gt;0,'Input Data Shift B'!AC$140,'Shift B Calculation'!$D144)/3600</f>
        <v>0</v>
      </c>
      <c r="AE144" s="10">
        <f>'Input Data Shift B'!AD13*IF('Input Data Shift B'!AD$140&gt;0,'Input Data Shift B'!AD$140,'Shift B Calculation'!$D144)/3600</f>
        <v>0</v>
      </c>
      <c r="AF144" s="10">
        <f>'Input Data Shift B'!AE13*IF('Input Data Shift B'!AE$140&gt;0,'Input Data Shift B'!AE$140,'Shift B Calculation'!$D144)/3600</f>
        <v>0</v>
      </c>
      <c r="AG144" s="10">
        <f>'Input Data Shift B'!AF13*IF('Input Data Shift B'!AF$140&gt;0,'Input Data Shift B'!AF$140,'Shift B Calculation'!$D144)/3600</f>
        <v>0</v>
      </c>
      <c r="AH144" s="10">
        <f>'Input Data Shift B'!AG13*IF('Input Data Shift B'!AG$140&gt;0,'Input Data Shift B'!AG$140,'Shift B Calculation'!$D144)/3600</f>
        <v>0</v>
      </c>
      <c r="AI144" s="10">
        <f>'Input Data Shift B'!AH13*IF('Input Data Shift B'!AH$140&gt;0,'Input Data Shift B'!AH$140,'Shift B Calculation'!$D144)/3600</f>
        <v>0</v>
      </c>
      <c r="AJ144" s="10">
        <f t="shared" si="7"/>
        <v>0</v>
      </c>
    </row>
    <row r="145" spans="2:36">
      <c r="B145" s="8">
        <v>8</v>
      </c>
      <c r="C145" s="9" t="str">
        <f t="shared" si="8"/>
        <v>AE062040-36106G</v>
      </c>
      <c r="D145" s="8">
        <f>+Kousu!F18</f>
        <v>2.7</v>
      </c>
      <c r="E145" s="10">
        <f>'Input Data Shift B'!D14*IF('Input Data Shift B'!D$140&gt;0,'Input Data Shift B'!D$140,'Shift B Calculation'!$D145)/3600</f>
        <v>0</v>
      </c>
      <c r="F145" s="10">
        <f>'Input Data Shift B'!E14*IF('Input Data Shift B'!E$140&gt;0,'Input Data Shift B'!E$140,'Shift B Calculation'!$D145)/3600</f>
        <v>0</v>
      </c>
      <c r="G145" s="10">
        <f>'Input Data Shift B'!F14*IF('Input Data Shift B'!F$140&gt;0,'Input Data Shift B'!F$140,'Shift B Calculation'!$D145)/3600</f>
        <v>0</v>
      </c>
      <c r="H145" s="10">
        <f>'Input Data Shift B'!G14*IF('Input Data Shift B'!G$140&gt;0,'Input Data Shift B'!G$140,'Shift B Calculation'!$D145)/3600</f>
        <v>0</v>
      </c>
      <c r="I145" s="10">
        <f>'Input Data Shift B'!H14*IF('Input Data Shift B'!H$140&gt;0,'Input Data Shift B'!H$140,'Shift B Calculation'!$D145)/3600</f>
        <v>0</v>
      </c>
      <c r="J145" s="10">
        <f>'Input Data Shift B'!I14*IF('Input Data Shift B'!I$140&gt;0,'Input Data Shift B'!I$140,'Shift B Calculation'!$D145)/3600</f>
        <v>0</v>
      </c>
      <c r="K145" s="10">
        <f>'Input Data Shift B'!J14*IF('Input Data Shift B'!J$140&gt;0,'Input Data Shift B'!J$140,'Shift B Calculation'!$D145)/3600</f>
        <v>0</v>
      </c>
      <c r="L145" s="10">
        <f>'Input Data Shift B'!K14*IF('Input Data Shift B'!K$140&gt;0,'Input Data Shift B'!K$140,'Shift B Calculation'!$D145)/3600</f>
        <v>0</v>
      </c>
      <c r="M145" s="10">
        <f>'Input Data Shift B'!L14*IF('Input Data Shift B'!L$140&gt;0,'Input Data Shift B'!L$140,'Shift B Calculation'!$D145)/3600</f>
        <v>0</v>
      </c>
      <c r="N145" s="10">
        <f>'Input Data Shift B'!M14*IF('Input Data Shift B'!M$140&gt;0,'Input Data Shift B'!M$140,'Shift B Calculation'!$D145)/3600</f>
        <v>0</v>
      </c>
      <c r="O145" s="10">
        <f>'Input Data Shift B'!N14*IF('Input Data Shift B'!N$140&gt;0,'Input Data Shift B'!N$140,'Shift B Calculation'!$D145)/3600</f>
        <v>0</v>
      </c>
      <c r="P145" s="10">
        <f>'Input Data Shift B'!O14*IF('Input Data Shift B'!O$140&gt;0,'Input Data Shift B'!O$140,'Shift B Calculation'!$D145)/3600</f>
        <v>0</v>
      </c>
      <c r="Q145" s="10">
        <f>'Input Data Shift B'!P14*IF('Input Data Shift B'!P$140&gt;0,'Input Data Shift B'!P$140,'Shift B Calculation'!$D145)/3600</f>
        <v>0</v>
      </c>
      <c r="R145" s="10">
        <f>'Input Data Shift B'!Q14*IF('Input Data Shift B'!Q$140&gt;0,'Input Data Shift B'!Q$140,'Shift B Calculation'!$D145)/3600</f>
        <v>0</v>
      </c>
      <c r="S145" s="10">
        <f>'Input Data Shift B'!R14*IF('Input Data Shift B'!R$140&gt;0,'Input Data Shift B'!R$140,'Shift B Calculation'!$D145)/3600</f>
        <v>0</v>
      </c>
      <c r="T145" s="10">
        <f>'Input Data Shift B'!S14*IF('Input Data Shift B'!S$140&gt;0,'Input Data Shift B'!S$140,'Shift B Calculation'!$D145)/3600</f>
        <v>0</v>
      </c>
      <c r="U145" s="10">
        <f>'Input Data Shift B'!T14*IF('Input Data Shift B'!T$140&gt;0,'Input Data Shift B'!T$140,'Shift B Calculation'!$D145)/3600</f>
        <v>0</v>
      </c>
      <c r="V145" s="10">
        <f>'Input Data Shift B'!U14*IF('Input Data Shift B'!U$140&gt;0,'Input Data Shift B'!U$140,'Shift B Calculation'!$D145)/3600</f>
        <v>0</v>
      </c>
      <c r="W145" s="10">
        <f>'Input Data Shift B'!V14*IF('Input Data Shift B'!V$140&gt;0,'Input Data Shift B'!V$140,'Shift B Calculation'!$D145)/3600</f>
        <v>0</v>
      </c>
      <c r="X145" s="10">
        <f>'Input Data Shift B'!W14*IF('Input Data Shift B'!W$140&gt;0,'Input Data Shift B'!W$140,'Shift B Calculation'!$D145)/3600</f>
        <v>0</v>
      </c>
      <c r="Y145" s="10">
        <f>'Input Data Shift B'!X14*IF('Input Data Shift B'!X$140&gt;0,'Input Data Shift B'!X$140,'Shift B Calculation'!$D145)/3600</f>
        <v>0</v>
      </c>
      <c r="Z145" s="10">
        <f>'Input Data Shift B'!Y14*IF('Input Data Shift B'!Y$140&gt;0,'Input Data Shift B'!Y$140,'Shift B Calculation'!$D145)/3600</f>
        <v>0</v>
      </c>
      <c r="AA145" s="10">
        <f>'Input Data Shift B'!Z14*IF('Input Data Shift B'!Z$140&gt;0,'Input Data Shift B'!Z$140,'Shift B Calculation'!$D145)/3600</f>
        <v>0</v>
      </c>
      <c r="AB145" s="10">
        <f>'Input Data Shift B'!AA14*IF('Input Data Shift B'!AA$140&gt;0,'Input Data Shift B'!AA$140,'Shift B Calculation'!$D145)/3600</f>
        <v>0</v>
      </c>
      <c r="AC145" s="10">
        <f>'Input Data Shift B'!AB14*IF('Input Data Shift B'!AB$140&gt;0,'Input Data Shift B'!AB$140,'Shift B Calculation'!$D145)/3600</f>
        <v>0</v>
      </c>
      <c r="AD145" s="10">
        <f>'Input Data Shift B'!AC14*IF('Input Data Shift B'!AC$140&gt;0,'Input Data Shift B'!AC$140,'Shift B Calculation'!$D145)/3600</f>
        <v>0</v>
      </c>
      <c r="AE145" s="10">
        <f>'Input Data Shift B'!AD14*IF('Input Data Shift B'!AD$140&gt;0,'Input Data Shift B'!AD$140,'Shift B Calculation'!$D145)/3600</f>
        <v>0</v>
      </c>
      <c r="AF145" s="10">
        <f>'Input Data Shift B'!AE14*IF('Input Data Shift B'!AE$140&gt;0,'Input Data Shift B'!AE$140,'Shift B Calculation'!$D145)/3600</f>
        <v>0</v>
      </c>
      <c r="AG145" s="10">
        <f>'Input Data Shift B'!AF14*IF('Input Data Shift B'!AF$140&gt;0,'Input Data Shift B'!AF$140,'Shift B Calculation'!$D145)/3600</f>
        <v>0</v>
      </c>
      <c r="AH145" s="10">
        <f>'Input Data Shift B'!AG14*IF('Input Data Shift B'!AG$140&gt;0,'Input Data Shift B'!AG$140,'Shift B Calculation'!$D145)/3600</f>
        <v>0</v>
      </c>
      <c r="AI145" s="10">
        <f>'Input Data Shift B'!AH14*IF('Input Data Shift B'!AH$140&gt;0,'Input Data Shift B'!AH$140,'Shift B Calculation'!$D145)/3600</f>
        <v>0</v>
      </c>
      <c r="AJ145" s="10">
        <f t="shared" si="7"/>
        <v>0</v>
      </c>
    </row>
    <row r="146" spans="2:36">
      <c r="B146" s="8">
        <v>9</v>
      </c>
      <c r="C146" s="9" t="str">
        <f t="shared" si="8"/>
        <v>AE062040-36400C</v>
      </c>
      <c r="D146" s="8">
        <f>+Kousu!F19</f>
        <v>2.7</v>
      </c>
      <c r="E146" s="10">
        <f>'Input Data Shift B'!D15*IF('Input Data Shift B'!D$140&gt;0,'Input Data Shift B'!D$140,'Shift B Calculation'!$D146)/3600</f>
        <v>0</v>
      </c>
      <c r="F146" s="10">
        <f>'Input Data Shift B'!E15*IF('Input Data Shift B'!E$140&gt;0,'Input Data Shift B'!E$140,'Shift B Calculation'!$D146)/3600</f>
        <v>0</v>
      </c>
      <c r="G146" s="10">
        <f>'Input Data Shift B'!F15*IF('Input Data Shift B'!F$140&gt;0,'Input Data Shift B'!F$140,'Shift B Calculation'!$D146)/3600</f>
        <v>0</v>
      </c>
      <c r="H146" s="10">
        <f>'Input Data Shift B'!G15*IF('Input Data Shift B'!G$140&gt;0,'Input Data Shift B'!G$140,'Shift B Calculation'!$D146)/3600</f>
        <v>0</v>
      </c>
      <c r="I146" s="10">
        <f>'Input Data Shift B'!H15*IF('Input Data Shift B'!H$140&gt;0,'Input Data Shift B'!H$140,'Shift B Calculation'!$D146)/3600</f>
        <v>0</v>
      </c>
      <c r="J146" s="10">
        <f>'Input Data Shift B'!I15*IF('Input Data Shift B'!I$140&gt;0,'Input Data Shift B'!I$140,'Shift B Calculation'!$D146)/3600</f>
        <v>0</v>
      </c>
      <c r="K146" s="10">
        <f>'Input Data Shift B'!J15*IF('Input Data Shift B'!J$140&gt;0,'Input Data Shift B'!J$140,'Shift B Calculation'!$D146)/3600</f>
        <v>0</v>
      </c>
      <c r="L146" s="10">
        <f>'Input Data Shift B'!K15*IF('Input Data Shift B'!K$140&gt;0,'Input Data Shift B'!K$140,'Shift B Calculation'!$D146)/3600</f>
        <v>0</v>
      </c>
      <c r="M146" s="10">
        <f>'Input Data Shift B'!L15*IF('Input Data Shift B'!L$140&gt;0,'Input Data Shift B'!L$140,'Shift B Calculation'!$D146)/3600</f>
        <v>0</v>
      </c>
      <c r="N146" s="10">
        <f>'Input Data Shift B'!M15*IF('Input Data Shift B'!M$140&gt;0,'Input Data Shift B'!M$140,'Shift B Calculation'!$D146)/3600</f>
        <v>0</v>
      </c>
      <c r="O146" s="10">
        <f>'Input Data Shift B'!N15*IF('Input Data Shift B'!N$140&gt;0,'Input Data Shift B'!N$140,'Shift B Calculation'!$D146)/3600</f>
        <v>0</v>
      </c>
      <c r="P146" s="10">
        <f>'Input Data Shift B'!O15*IF('Input Data Shift B'!O$140&gt;0,'Input Data Shift B'!O$140,'Shift B Calculation'!$D146)/3600</f>
        <v>0</v>
      </c>
      <c r="Q146" s="10">
        <f>'Input Data Shift B'!P15*IF('Input Data Shift B'!P$140&gt;0,'Input Data Shift B'!P$140,'Shift B Calculation'!$D146)/3600</f>
        <v>0</v>
      </c>
      <c r="R146" s="10">
        <f>'Input Data Shift B'!Q15*IF('Input Data Shift B'!Q$140&gt;0,'Input Data Shift B'!Q$140,'Shift B Calculation'!$D146)/3600</f>
        <v>0</v>
      </c>
      <c r="S146" s="10">
        <f>'Input Data Shift B'!R15*IF('Input Data Shift B'!R$140&gt;0,'Input Data Shift B'!R$140,'Shift B Calculation'!$D146)/3600</f>
        <v>0</v>
      </c>
      <c r="T146" s="10">
        <f>'Input Data Shift B'!S15*IF('Input Data Shift B'!S$140&gt;0,'Input Data Shift B'!S$140,'Shift B Calculation'!$D146)/3600</f>
        <v>0</v>
      </c>
      <c r="U146" s="10">
        <f>'Input Data Shift B'!T15*IF('Input Data Shift B'!T$140&gt;0,'Input Data Shift B'!T$140,'Shift B Calculation'!$D146)/3600</f>
        <v>0</v>
      </c>
      <c r="V146" s="10">
        <f>'Input Data Shift B'!U15*IF('Input Data Shift B'!U$140&gt;0,'Input Data Shift B'!U$140,'Shift B Calculation'!$D146)/3600</f>
        <v>0</v>
      </c>
      <c r="W146" s="10">
        <f>'Input Data Shift B'!V15*IF('Input Data Shift B'!V$140&gt;0,'Input Data Shift B'!V$140,'Shift B Calculation'!$D146)/3600</f>
        <v>0</v>
      </c>
      <c r="X146" s="10">
        <f>'Input Data Shift B'!W15*IF('Input Data Shift B'!W$140&gt;0,'Input Data Shift B'!W$140,'Shift B Calculation'!$D146)/3600</f>
        <v>0</v>
      </c>
      <c r="Y146" s="10">
        <f>'Input Data Shift B'!X15*IF('Input Data Shift B'!X$140&gt;0,'Input Data Shift B'!X$140,'Shift B Calculation'!$D146)/3600</f>
        <v>0</v>
      </c>
      <c r="Z146" s="10">
        <f>'Input Data Shift B'!Y15*IF('Input Data Shift B'!Y$140&gt;0,'Input Data Shift B'!Y$140,'Shift B Calculation'!$D146)/3600</f>
        <v>0</v>
      </c>
      <c r="AA146" s="10">
        <f>'Input Data Shift B'!Z15*IF('Input Data Shift B'!Z$140&gt;0,'Input Data Shift B'!Z$140,'Shift B Calculation'!$D146)/3600</f>
        <v>0</v>
      </c>
      <c r="AB146" s="10">
        <f>'Input Data Shift B'!AA15*IF('Input Data Shift B'!AA$140&gt;0,'Input Data Shift B'!AA$140,'Shift B Calculation'!$D146)/3600</f>
        <v>0</v>
      </c>
      <c r="AC146" s="10">
        <f>'Input Data Shift B'!AB15*IF('Input Data Shift B'!AB$140&gt;0,'Input Data Shift B'!AB$140,'Shift B Calculation'!$D146)/3600</f>
        <v>0</v>
      </c>
      <c r="AD146" s="10">
        <f>'Input Data Shift B'!AC15*IF('Input Data Shift B'!AC$140&gt;0,'Input Data Shift B'!AC$140,'Shift B Calculation'!$D146)/3600</f>
        <v>0</v>
      </c>
      <c r="AE146" s="10">
        <f>'Input Data Shift B'!AD15*IF('Input Data Shift B'!AD$140&gt;0,'Input Data Shift B'!AD$140,'Shift B Calculation'!$D146)/3600</f>
        <v>0</v>
      </c>
      <c r="AF146" s="10">
        <f>'Input Data Shift B'!AE15*IF('Input Data Shift B'!AE$140&gt;0,'Input Data Shift B'!AE$140,'Shift B Calculation'!$D146)/3600</f>
        <v>0</v>
      </c>
      <c r="AG146" s="10">
        <f>'Input Data Shift B'!AF15*IF('Input Data Shift B'!AF$140&gt;0,'Input Data Shift B'!AF$140,'Shift B Calculation'!$D146)/3600</f>
        <v>0</v>
      </c>
      <c r="AH146" s="10">
        <f>'Input Data Shift B'!AG15*IF('Input Data Shift B'!AG$140&gt;0,'Input Data Shift B'!AG$140,'Shift B Calculation'!$D146)/3600</f>
        <v>0</v>
      </c>
      <c r="AI146" s="10">
        <f>'Input Data Shift B'!AH15*IF('Input Data Shift B'!AH$140&gt;0,'Input Data Shift B'!AH$140,'Shift B Calculation'!$D146)/3600</f>
        <v>0</v>
      </c>
      <c r="AJ146" s="10">
        <f t="shared" si="7"/>
        <v>0</v>
      </c>
    </row>
    <row r="147" spans="2:36">
      <c r="B147" s="8">
        <v>10</v>
      </c>
      <c r="C147" s="9" t="str">
        <f t="shared" si="8"/>
        <v>AE062040-36406G</v>
      </c>
      <c r="D147" s="8">
        <f>+Kousu!F20</f>
        <v>2.7</v>
      </c>
      <c r="E147" s="10">
        <f>'Input Data Shift B'!D16*IF('Input Data Shift B'!D$140&gt;0,'Input Data Shift B'!D$140,'Shift B Calculation'!$D147)/3600</f>
        <v>0</v>
      </c>
      <c r="F147" s="10">
        <f>'Input Data Shift B'!E16*IF('Input Data Shift B'!E$140&gt;0,'Input Data Shift B'!E$140,'Shift B Calculation'!$D147)/3600</f>
        <v>0</v>
      </c>
      <c r="G147" s="10">
        <f>'Input Data Shift B'!F16*IF('Input Data Shift B'!F$140&gt;0,'Input Data Shift B'!F$140,'Shift B Calculation'!$D147)/3600</f>
        <v>0</v>
      </c>
      <c r="H147" s="10">
        <f>'Input Data Shift B'!G16*IF('Input Data Shift B'!G$140&gt;0,'Input Data Shift B'!G$140,'Shift B Calculation'!$D147)/3600</f>
        <v>0</v>
      </c>
      <c r="I147" s="10">
        <f>'Input Data Shift B'!H16*IF('Input Data Shift B'!H$140&gt;0,'Input Data Shift B'!H$140,'Shift B Calculation'!$D147)/3600</f>
        <v>0</v>
      </c>
      <c r="J147" s="10">
        <f>'Input Data Shift B'!I16*IF('Input Data Shift B'!I$140&gt;0,'Input Data Shift B'!I$140,'Shift B Calculation'!$D147)/3600</f>
        <v>0</v>
      </c>
      <c r="K147" s="10">
        <f>'Input Data Shift B'!J16*IF('Input Data Shift B'!J$140&gt;0,'Input Data Shift B'!J$140,'Shift B Calculation'!$D147)/3600</f>
        <v>0</v>
      </c>
      <c r="L147" s="10">
        <f>'Input Data Shift B'!K16*IF('Input Data Shift B'!K$140&gt;0,'Input Data Shift B'!K$140,'Shift B Calculation'!$D147)/3600</f>
        <v>0</v>
      </c>
      <c r="M147" s="10">
        <f>'Input Data Shift B'!L16*IF('Input Data Shift B'!L$140&gt;0,'Input Data Shift B'!L$140,'Shift B Calculation'!$D147)/3600</f>
        <v>0</v>
      </c>
      <c r="N147" s="10">
        <f>'Input Data Shift B'!M16*IF('Input Data Shift B'!M$140&gt;0,'Input Data Shift B'!M$140,'Shift B Calculation'!$D147)/3600</f>
        <v>0</v>
      </c>
      <c r="O147" s="10">
        <f>'Input Data Shift B'!N16*IF('Input Data Shift B'!N$140&gt;0,'Input Data Shift B'!N$140,'Shift B Calculation'!$D147)/3600</f>
        <v>0</v>
      </c>
      <c r="P147" s="10">
        <f>'Input Data Shift B'!O16*IF('Input Data Shift B'!O$140&gt;0,'Input Data Shift B'!O$140,'Shift B Calculation'!$D147)/3600</f>
        <v>0</v>
      </c>
      <c r="Q147" s="10">
        <f>'Input Data Shift B'!P16*IF('Input Data Shift B'!P$140&gt;0,'Input Data Shift B'!P$140,'Shift B Calculation'!$D147)/3600</f>
        <v>0</v>
      </c>
      <c r="R147" s="10">
        <f>'Input Data Shift B'!Q16*IF('Input Data Shift B'!Q$140&gt;0,'Input Data Shift B'!Q$140,'Shift B Calculation'!$D147)/3600</f>
        <v>0</v>
      </c>
      <c r="S147" s="10">
        <f>'Input Data Shift B'!R16*IF('Input Data Shift B'!R$140&gt;0,'Input Data Shift B'!R$140,'Shift B Calculation'!$D147)/3600</f>
        <v>0</v>
      </c>
      <c r="T147" s="10">
        <f>'Input Data Shift B'!S16*IF('Input Data Shift B'!S$140&gt;0,'Input Data Shift B'!S$140,'Shift B Calculation'!$D147)/3600</f>
        <v>0</v>
      </c>
      <c r="U147" s="10">
        <f>'Input Data Shift B'!T16*IF('Input Data Shift B'!T$140&gt;0,'Input Data Shift B'!T$140,'Shift B Calculation'!$D147)/3600</f>
        <v>0</v>
      </c>
      <c r="V147" s="10">
        <f>'Input Data Shift B'!U16*IF('Input Data Shift B'!U$140&gt;0,'Input Data Shift B'!U$140,'Shift B Calculation'!$D147)/3600</f>
        <v>0</v>
      </c>
      <c r="W147" s="10">
        <f>'Input Data Shift B'!V16*IF('Input Data Shift B'!V$140&gt;0,'Input Data Shift B'!V$140,'Shift B Calculation'!$D147)/3600</f>
        <v>0</v>
      </c>
      <c r="X147" s="10">
        <f>'Input Data Shift B'!W16*IF('Input Data Shift B'!W$140&gt;0,'Input Data Shift B'!W$140,'Shift B Calculation'!$D147)/3600</f>
        <v>0</v>
      </c>
      <c r="Y147" s="10">
        <f>'Input Data Shift B'!X16*IF('Input Data Shift B'!X$140&gt;0,'Input Data Shift B'!X$140,'Shift B Calculation'!$D147)/3600</f>
        <v>0</v>
      </c>
      <c r="Z147" s="10">
        <f>'Input Data Shift B'!Y16*IF('Input Data Shift B'!Y$140&gt;0,'Input Data Shift B'!Y$140,'Shift B Calculation'!$D147)/3600</f>
        <v>0</v>
      </c>
      <c r="AA147" s="10">
        <f>'Input Data Shift B'!Z16*IF('Input Data Shift B'!Z$140&gt;0,'Input Data Shift B'!Z$140,'Shift B Calculation'!$D147)/3600</f>
        <v>0</v>
      </c>
      <c r="AB147" s="10">
        <f>'Input Data Shift B'!AA16*IF('Input Data Shift B'!AA$140&gt;0,'Input Data Shift B'!AA$140,'Shift B Calculation'!$D147)/3600</f>
        <v>0</v>
      </c>
      <c r="AC147" s="10">
        <f>'Input Data Shift B'!AB16*IF('Input Data Shift B'!AB$140&gt;0,'Input Data Shift B'!AB$140,'Shift B Calculation'!$D147)/3600</f>
        <v>0</v>
      </c>
      <c r="AD147" s="10">
        <f>'Input Data Shift B'!AC16*IF('Input Data Shift B'!AC$140&gt;0,'Input Data Shift B'!AC$140,'Shift B Calculation'!$D147)/3600</f>
        <v>0</v>
      </c>
      <c r="AE147" s="10">
        <f>'Input Data Shift B'!AD16*IF('Input Data Shift B'!AD$140&gt;0,'Input Data Shift B'!AD$140,'Shift B Calculation'!$D147)/3600</f>
        <v>0</v>
      </c>
      <c r="AF147" s="10">
        <f>'Input Data Shift B'!AE16*IF('Input Data Shift B'!AE$140&gt;0,'Input Data Shift B'!AE$140,'Shift B Calculation'!$D147)/3600</f>
        <v>0</v>
      </c>
      <c r="AG147" s="10">
        <f>'Input Data Shift B'!AF16*IF('Input Data Shift B'!AF$140&gt;0,'Input Data Shift B'!AF$140,'Shift B Calculation'!$D147)/3600</f>
        <v>0</v>
      </c>
      <c r="AH147" s="10">
        <f>'Input Data Shift B'!AG16*IF('Input Data Shift B'!AG$140&gt;0,'Input Data Shift B'!AG$140,'Shift B Calculation'!$D147)/3600</f>
        <v>0</v>
      </c>
      <c r="AI147" s="10">
        <f>'Input Data Shift B'!AH16*IF('Input Data Shift B'!AH$140&gt;0,'Input Data Shift B'!AH$140,'Shift B Calculation'!$D147)/3600</f>
        <v>0</v>
      </c>
      <c r="AJ147" s="10">
        <f t="shared" ref="AJ147:AJ206" si="9">+SUM(E147:AI147)</f>
        <v>0</v>
      </c>
    </row>
    <row r="148" spans="2:36">
      <c r="B148" s="8">
        <v>11</v>
      </c>
      <c r="C148" s="9" t="str">
        <f t="shared" si="8"/>
        <v>AE062040-36406W</v>
      </c>
      <c r="D148" s="8">
        <f>+Kousu!F21</f>
        <v>2.7</v>
      </c>
      <c r="E148" s="10">
        <f>'Input Data Shift B'!D17*IF('Input Data Shift B'!D$140&gt;0,'Input Data Shift B'!D$140,'Shift B Calculation'!$D148)/3600</f>
        <v>0</v>
      </c>
      <c r="F148" s="10">
        <f>'Input Data Shift B'!E17*IF('Input Data Shift B'!E$140&gt;0,'Input Data Shift B'!E$140,'Shift B Calculation'!$D148)/3600</f>
        <v>0</v>
      </c>
      <c r="G148" s="10">
        <f>'Input Data Shift B'!F17*IF('Input Data Shift B'!F$140&gt;0,'Input Data Shift B'!F$140,'Shift B Calculation'!$D148)/3600</f>
        <v>0</v>
      </c>
      <c r="H148" s="10">
        <f>'Input Data Shift B'!G17*IF('Input Data Shift B'!G$140&gt;0,'Input Data Shift B'!G$140,'Shift B Calculation'!$D148)/3600</f>
        <v>0</v>
      </c>
      <c r="I148" s="10">
        <f>'Input Data Shift B'!H17*IF('Input Data Shift B'!H$140&gt;0,'Input Data Shift B'!H$140,'Shift B Calculation'!$D148)/3600</f>
        <v>0</v>
      </c>
      <c r="J148" s="10">
        <f>'Input Data Shift B'!I17*IF('Input Data Shift B'!I$140&gt;0,'Input Data Shift B'!I$140,'Shift B Calculation'!$D148)/3600</f>
        <v>0</v>
      </c>
      <c r="K148" s="10">
        <f>'Input Data Shift B'!J17*IF('Input Data Shift B'!J$140&gt;0,'Input Data Shift B'!J$140,'Shift B Calculation'!$D148)/3600</f>
        <v>0</v>
      </c>
      <c r="L148" s="10">
        <f>'Input Data Shift B'!K17*IF('Input Data Shift B'!K$140&gt;0,'Input Data Shift B'!K$140,'Shift B Calculation'!$D148)/3600</f>
        <v>0</v>
      </c>
      <c r="M148" s="10">
        <f>'Input Data Shift B'!L17*IF('Input Data Shift B'!L$140&gt;0,'Input Data Shift B'!L$140,'Shift B Calculation'!$D148)/3600</f>
        <v>0</v>
      </c>
      <c r="N148" s="10">
        <f>'Input Data Shift B'!M17*IF('Input Data Shift B'!M$140&gt;0,'Input Data Shift B'!M$140,'Shift B Calculation'!$D148)/3600</f>
        <v>0</v>
      </c>
      <c r="O148" s="10">
        <f>'Input Data Shift B'!N17*IF('Input Data Shift B'!N$140&gt;0,'Input Data Shift B'!N$140,'Shift B Calculation'!$D148)/3600</f>
        <v>0</v>
      </c>
      <c r="P148" s="10">
        <f>'Input Data Shift B'!O17*IF('Input Data Shift B'!O$140&gt;0,'Input Data Shift B'!O$140,'Shift B Calculation'!$D148)/3600</f>
        <v>0</v>
      </c>
      <c r="Q148" s="10">
        <f>'Input Data Shift B'!P17*IF('Input Data Shift B'!P$140&gt;0,'Input Data Shift B'!P$140,'Shift B Calculation'!$D148)/3600</f>
        <v>0</v>
      </c>
      <c r="R148" s="10">
        <f>'Input Data Shift B'!Q17*IF('Input Data Shift B'!Q$140&gt;0,'Input Data Shift B'!Q$140,'Shift B Calculation'!$D148)/3600</f>
        <v>0</v>
      </c>
      <c r="S148" s="10">
        <f>'Input Data Shift B'!R17*IF('Input Data Shift B'!R$140&gt;0,'Input Data Shift B'!R$140,'Shift B Calculation'!$D148)/3600</f>
        <v>0</v>
      </c>
      <c r="T148" s="10">
        <f>'Input Data Shift B'!S17*IF('Input Data Shift B'!S$140&gt;0,'Input Data Shift B'!S$140,'Shift B Calculation'!$D148)/3600</f>
        <v>0</v>
      </c>
      <c r="U148" s="10">
        <f>'Input Data Shift B'!T17*IF('Input Data Shift B'!T$140&gt;0,'Input Data Shift B'!T$140,'Shift B Calculation'!$D148)/3600</f>
        <v>0</v>
      </c>
      <c r="V148" s="10">
        <f>'Input Data Shift B'!U17*IF('Input Data Shift B'!U$140&gt;0,'Input Data Shift B'!U$140,'Shift B Calculation'!$D148)/3600</f>
        <v>0</v>
      </c>
      <c r="W148" s="10">
        <f>'Input Data Shift B'!V17*IF('Input Data Shift B'!V$140&gt;0,'Input Data Shift B'!V$140,'Shift B Calculation'!$D148)/3600</f>
        <v>0</v>
      </c>
      <c r="X148" s="10">
        <f>'Input Data Shift B'!W17*IF('Input Data Shift B'!W$140&gt;0,'Input Data Shift B'!W$140,'Shift B Calculation'!$D148)/3600</f>
        <v>0</v>
      </c>
      <c r="Y148" s="10">
        <f>'Input Data Shift B'!X17*IF('Input Data Shift B'!X$140&gt;0,'Input Data Shift B'!X$140,'Shift B Calculation'!$D148)/3600</f>
        <v>0</v>
      </c>
      <c r="Z148" s="10">
        <f>'Input Data Shift B'!Y17*IF('Input Data Shift B'!Y$140&gt;0,'Input Data Shift B'!Y$140,'Shift B Calculation'!$D148)/3600</f>
        <v>0</v>
      </c>
      <c r="AA148" s="10">
        <f>'Input Data Shift B'!Z17*IF('Input Data Shift B'!Z$140&gt;0,'Input Data Shift B'!Z$140,'Shift B Calculation'!$D148)/3600</f>
        <v>0</v>
      </c>
      <c r="AB148" s="10">
        <f>'Input Data Shift B'!AA17*IF('Input Data Shift B'!AA$140&gt;0,'Input Data Shift B'!AA$140,'Shift B Calculation'!$D148)/3600</f>
        <v>0</v>
      </c>
      <c r="AC148" s="10">
        <f>'Input Data Shift B'!AB17*IF('Input Data Shift B'!AB$140&gt;0,'Input Data Shift B'!AB$140,'Shift B Calculation'!$D148)/3600</f>
        <v>0</v>
      </c>
      <c r="AD148" s="10">
        <f>'Input Data Shift B'!AC17*IF('Input Data Shift B'!AC$140&gt;0,'Input Data Shift B'!AC$140,'Shift B Calculation'!$D148)/3600</f>
        <v>0</v>
      </c>
      <c r="AE148" s="10">
        <f>'Input Data Shift B'!AD17*IF('Input Data Shift B'!AD$140&gt;0,'Input Data Shift B'!AD$140,'Shift B Calculation'!$D148)/3600</f>
        <v>0</v>
      </c>
      <c r="AF148" s="10">
        <f>'Input Data Shift B'!AE17*IF('Input Data Shift B'!AE$140&gt;0,'Input Data Shift B'!AE$140,'Shift B Calculation'!$D148)/3600</f>
        <v>0</v>
      </c>
      <c r="AG148" s="10">
        <f>'Input Data Shift B'!AF17*IF('Input Data Shift B'!AF$140&gt;0,'Input Data Shift B'!AF$140,'Shift B Calculation'!$D148)/3600</f>
        <v>0</v>
      </c>
      <c r="AH148" s="10">
        <f>'Input Data Shift B'!AG17*IF('Input Data Shift B'!AG$140&gt;0,'Input Data Shift B'!AG$140,'Shift B Calculation'!$D148)/3600</f>
        <v>0</v>
      </c>
      <c r="AI148" s="10">
        <f>'Input Data Shift B'!AH17*IF('Input Data Shift B'!AH$140&gt;0,'Input Data Shift B'!AH$140,'Shift B Calculation'!$D148)/3600</f>
        <v>0</v>
      </c>
      <c r="AJ148" s="10">
        <f t="shared" si="9"/>
        <v>0</v>
      </c>
    </row>
    <row r="149" spans="2:36">
      <c r="B149" s="8">
        <v>12</v>
      </c>
      <c r="C149" s="9" t="str">
        <f t="shared" si="8"/>
        <v>AE062040-36500S</v>
      </c>
      <c r="D149" s="8">
        <f>+Kousu!F22</f>
        <v>2.7</v>
      </c>
      <c r="E149" s="10">
        <f>'Input Data Shift B'!D18*IF('Input Data Shift B'!D$140&gt;0,'Input Data Shift B'!D$140,'Shift B Calculation'!$D149)/3600</f>
        <v>0</v>
      </c>
      <c r="F149" s="10">
        <f>'Input Data Shift B'!E18*IF('Input Data Shift B'!E$140&gt;0,'Input Data Shift B'!E$140,'Shift B Calculation'!$D149)/3600</f>
        <v>0</v>
      </c>
      <c r="G149" s="10">
        <f>'Input Data Shift B'!F18*IF('Input Data Shift B'!F$140&gt;0,'Input Data Shift B'!F$140,'Shift B Calculation'!$D149)/3600</f>
        <v>0</v>
      </c>
      <c r="H149" s="10">
        <f>'Input Data Shift B'!G18*IF('Input Data Shift B'!G$140&gt;0,'Input Data Shift B'!G$140,'Shift B Calculation'!$D149)/3600</f>
        <v>0</v>
      </c>
      <c r="I149" s="10">
        <f>'Input Data Shift B'!H18*IF('Input Data Shift B'!H$140&gt;0,'Input Data Shift B'!H$140,'Shift B Calculation'!$D149)/3600</f>
        <v>0</v>
      </c>
      <c r="J149" s="10">
        <f>'Input Data Shift B'!I18*IF('Input Data Shift B'!I$140&gt;0,'Input Data Shift B'!I$140,'Shift B Calculation'!$D149)/3600</f>
        <v>0</v>
      </c>
      <c r="K149" s="10">
        <f>'Input Data Shift B'!J18*IF('Input Data Shift B'!J$140&gt;0,'Input Data Shift B'!J$140,'Shift B Calculation'!$D149)/3600</f>
        <v>0</v>
      </c>
      <c r="L149" s="10">
        <f>'Input Data Shift B'!K18*IF('Input Data Shift B'!K$140&gt;0,'Input Data Shift B'!K$140,'Shift B Calculation'!$D149)/3600</f>
        <v>0</v>
      </c>
      <c r="M149" s="10">
        <f>'Input Data Shift B'!L18*IF('Input Data Shift B'!L$140&gt;0,'Input Data Shift B'!L$140,'Shift B Calculation'!$D149)/3600</f>
        <v>0</v>
      </c>
      <c r="N149" s="10">
        <f>'Input Data Shift B'!M18*IF('Input Data Shift B'!M$140&gt;0,'Input Data Shift B'!M$140,'Shift B Calculation'!$D149)/3600</f>
        <v>0</v>
      </c>
      <c r="O149" s="10">
        <f>'Input Data Shift B'!N18*IF('Input Data Shift B'!N$140&gt;0,'Input Data Shift B'!N$140,'Shift B Calculation'!$D149)/3600</f>
        <v>0</v>
      </c>
      <c r="P149" s="10">
        <f>'Input Data Shift B'!O18*IF('Input Data Shift B'!O$140&gt;0,'Input Data Shift B'!O$140,'Shift B Calculation'!$D149)/3600</f>
        <v>0</v>
      </c>
      <c r="Q149" s="10">
        <f>'Input Data Shift B'!P18*IF('Input Data Shift B'!P$140&gt;0,'Input Data Shift B'!P$140,'Shift B Calculation'!$D149)/3600</f>
        <v>0</v>
      </c>
      <c r="R149" s="10">
        <f>'Input Data Shift B'!Q18*IF('Input Data Shift B'!Q$140&gt;0,'Input Data Shift B'!Q$140,'Shift B Calculation'!$D149)/3600</f>
        <v>0</v>
      </c>
      <c r="S149" s="10">
        <f>'Input Data Shift B'!R18*IF('Input Data Shift B'!R$140&gt;0,'Input Data Shift B'!R$140,'Shift B Calculation'!$D149)/3600</f>
        <v>0</v>
      </c>
      <c r="T149" s="10">
        <f>'Input Data Shift B'!S18*IF('Input Data Shift B'!S$140&gt;0,'Input Data Shift B'!S$140,'Shift B Calculation'!$D149)/3600</f>
        <v>0</v>
      </c>
      <c r="U149" s="10">
        <f>'Input Data Shift B'!T18*IF('Input Data Shift B'!T$140&gt;0,'Input Data Shift B'!T$140,'Shift B Calculation'!$D149)/3600</f>
        <v>0</v>
      </c>
      <c r="V149" s="10">
        <f>'Input Data Shift B'!U18*IF('Input Data Shift B'!U$140&gt;0,'Input Data Shift B'!U$140,'Shift B Calculation'!$D149)/3600</f>
        <v>0</v>
      </c>
      <c r="W149" s="10">
        <f>'Input Data Shift B'!V18*IF('Input Data Shift B'!V$140&gt;0,'Input Data Shift B'!V$140,'Shift B Calculation'!$D149)/3600</f>
        <v>0</v>
      </c>
      <c r="X149" s="10">
        <f>'Input Data Shift B'!W18*IF('Input Data Shift B'!W$140&gt;0,'Input Data Shift B'!W$140,'Shift B Calculation'!$D149)/3600</f>
        <v>0</v>
      </c>
      <c r="Y149" s="10">
        <f>'Input Data Shift B'!X18*IF('Input Data Shift B'!X$140&gt;0,'Input Data Shift B'!X$140,'Shift B Calculation'!$D149)/3600</f>
        <v>0</v>
      </c>
      <c r="Z149" s="10">
        <f>'Input Data Shift B'!Y18*IF('Input Data Shift B'!Y$140&gt;0,'Input Data Shift B'!Y$140,'Shift B Calculation'!$D149)/3600</f>
        <v>0</v>
      </c>
      <c r="AA149" s="10">
        <f>'Input Data Shift B'!Z18*IF('Input Data Shift B'!Z$140&gt;0,'Input Data Shift B'!Z$140,'Shift B Calculation'!$D149)/3600</f>
        <v>0</v>
      </c>
      <c r="AB149" s="10">
        <f>'Input Data Shift B'!AA18*IF('Input Data Shift B'!AA$140&gt;0,'Input Data Shift B'!AA$140,'Shift B Calculation'!$D149)/3600</f>
        <v>0</v>
      </c>
      <c r="AC149" s="10">
        <f>'Input Data Shift B'!AB18*IF('Input Data Shift B'!AB$140&gt;0,'Input Data Shift B'!AB$140,'Shift B Calculation'!$D149)/3600</f>
        <v>0</v>
      </c>
      <c r="AD149" s="10">
        <f>'Input Data Shift B'!AC18*IF('Input Data Shift B'!AC$140&gt;0,'Input Data Shift B'!AC$140,'Shift B Calculation'!$D149)/3600</f>
        <v>0</v>
      </c>
      <c r="AE149" s="10">
        <f>'Input Data Shift B'!AD18*IF('Input Data Shift B'!AD$140&gt;0,'Input Data Shift B'!AD$140,'Shift B Calculation'!$D149)/3600</f>
        <v>0</v>
      </c>
      <c r="AF149" s="10">
        <f>'Input Data Shift B'!AE18*IF('Input Data Shift B'!AE$140&gt;0,'Input Data Shift B'!AE$140,'Shift B Calculation'!$D149)/3600</f>
        <v>0</v>
      </c>
      <c r="AG149" s="10">
        <f>'Input Data Shift B'!AF18*IF('Input Data Shift B'!AF$140&gt;0,'Input Data Shift B'!AF$140,'Shift B Calculation'!$D149)/3600</f>
        <v>0</v>
      </c>
      <c r="AH149" s="10">
        <f>'Input Data Shift B'!AG18*IF('Input Data Shift B'!AG$140&gt;0,'Input Data Shift B'!AG$140,'Shift B Calculation'!$D149)/3600</f>
        <v>0</v>
      </c>
      <c r="AI149" s="10">
        <f>'Input Data Shift B'!AH18*IF('Input Data Shift B'!AH$140&gt;0,'Input Data Shift B'!AH$140,'Shift B Calculation'!$D149)/3600</f>
        <v>0</v>
      </c>
      <c r="AJ149" s="10">
        <f t="shared" si="9"/>
        <v>0</v>
      </c>
    </row>
    <row r="150" spans="2:36">
      <c r="B150" s="8">
        <v>13</v>
      </c>
      <c r="C150" s="9" t="str">
        <f t="shared" si="8"/>
        <v>AE062040-36508R</v>
      </c>
      <c r="D150" s="8">
        <f>+Kousu!F23</f>
        <v>2.7</v>
      </c>
      <c r="E150" s="10">
        <f>'Input Data Shift B'!D19*IF('Input Data Shift B'!D$140&gt;0,'Input Data Shift B'!D$140,'Shift B Calculation'!$D150)/3600</f>
        <v>0</v>
      </c>
      <c r="F150" s="10">
        <f>'Input Data Shift B'!E19*IF('Input Data Shift B'!E$140&gt;0,'Input Data Shift B'!E$140,'Shift B Calculation'!$D150)/3600</f>
        <v>0</v>
      </c>
      <c r="G150" s="10">
        <f>'Input Data Shift B'!F19*IF('Input Data Shift B'!F$140&gt;0,'Input Data Shift B'!F$140,'Shift B Calculation'!$D150)/3600</f>
        <v>0</v>
      </c>
      <c r="H150" s="10">
        <f>'Input Data Shift B'!G19*IF('Input Data Shift B'!G$140&gt;0,'Input Data Shift B'!G$140,'Shift B Calculation'!$D150)/3600</f>
        <v>0</v>
      </c>
      <c r="I150" s="10">
        <f>'Input Data Shift B'!H19*IF('Input Data Shift B'!H$140&gt;0,'Input Data Shift B'!H$140,'Shift B Calculation'!$D150)/3600</f>
        <v>0</v>
      </c>
      <c r="J150" s="10">
        <f>'Input Data Shift B'!I19*IF('Input Data Shift B'!I$140&gt;0,'Input Data Shift B'!I$140,'Shift B Calculation'!$D150)/3600</f>
        <v>0</v>
      </c>
      <c r="K150" s="10">
        <f>'Input Data Shift B'!J19*IF('Input Data Shift B'!J$140&gt;0,'Input Data Shift B'!J$140,'Shift B Calculation'!$D150)/3600</f>
        <v>0</v>
      </c>
      <c r="L150" s="10">
        <f>'Input Data Shift B'!K19*IF('Input Data Shift B'!K$140&gt;0,'Input Data Shift B'!K$140,'Shift B Calculation'!$D150)/3600</f>
        <v>0</v>
      </c>
      <c r="M150" s="10">
        <f>'Input Data Shift B'!L19*IF('Input Data Shift B'!L$140&gt;0,'Input Data Shift B'!L$140,'Shift B Calculation'!$D150)/3600</f>
        <v>0</v>
      </c>
      <c r="N150" s="10">
        <f>'Input Data Shift B'!M19*IF('Input Data Shift B'!M$140&gt;0,'Input Data Shift B'!M$140,'Shift B Calculation'!$D150)/3600</f>
        <v>0</v>
      </c>
      <c r="O150" s="10">
        <f>'Input Data Shift B'!N19*IF('Input Data Shift B'!N$140&gt;0,'Input Data Shift B'!N$140,'Shift B Calculation'!$D150)/3600</f>
        <v>0</v>
      </c>
      <c r="P150" s="10">
        <f>'Input Data Shift B'!O19*IF('Input Data Shift B'!O$140&gt;0,'Input Data Shift B'!O$140,'Shift B Calculation'!$D150)/3600</f>
        <v>0</v>
      </c>
      <c r="Q150" s="10">
        <f>'Input Data Shift B'!P19*IF('Input Data Shift B'!P$140&gt;0,'Input Data Shift B'!P$140,'Shift B Calculation'!$D150)/3600</f>
        <v>0</v>
      </c>
      <c r="R150" s="10">
        <f>'Input Data Shift B'!Q19*IF('Input Data Shift B'!Q$140&gt;0,'Input Data Shift B'!Q$140,'Shift B Calculation'!$D150)/3600</f>
        <v>0</v>
      </c>
      <c r="S150" s="10">
        <f>'Input Data Shift B'!R19*IF('Input Data Shift B'!R$140&gt;0,'Input Data Shift B'!R$140,'Shift B Calculation'!$D150)/3600</f>
        <v>0</v>
      </c>
      <c r="T150" s="10">
        <f>'Input Data Shift B'!S19*IF('Input Data Shift B'!S$140&gt;0,'Input Data Shift B'!S$140,'Shift B Calculation'!$D150)/3600</f>
        <v>0</v>
      </c>
      <c r="U150" s="10">
        <f>'Input Data Shift B'!T19*IF('Input Data Shift B'!T$140&gt;0,'Input Data Shift B'!T$140,'Shift B Calculation'!$D150)/3600</f>
        <v>0</v>
      </c>
      <c r="V150" s="10">
        <f>'Input Data Shift B'!U19*IF('Input Data Shift B'!U$140&gt;0,'Input Data Shift B'!U$140,'Shift B Calculation'!$D150)/3600</f>
        <v>0</v>
      </c>
      <c r="W150" s="10">
        <f>'Input Data Shift B'!V19*IF('Input Data Shift B'!V$140&gt;0,'Input Data Shift B'!V$140,'Shift B Calculation'!$D150)/3600</f>
        <v>0</v>
      </c>
      <c r="X150" s="10">
        <f>'Input Data Shift B'!W19*IF('Input Data Shift B'!W$140&gt;0,'Input Data Shift B'!W$140,'Shift B Calculation'!$D150)/3600</f>
        <v>0</v>
      </c>
      <c r="Y150" s="10">
        <f>'Input Data Shift B'!X19*IF('Input Data Shift B'!X$140&gt;0,'Input Data Shift B'!X$140,'Shift B Calculation'!$D150)/3600</f>
        <v>0</v>
      </c>
      <c r="Z150" s="10">
        <f>'Input Data Shift B'!Y19*IF('Input Data Shift B'!Y$140&gt;0,'Input Data Shift B'!Y$140,'Shift B Calculation'!$D150)/3600</f>
        <v>0</v>
      </c>
      <c r="AA150" s="10">
        <f>'Input Data Shift B'!Z19*IF('Input Data Shift B'!Z$140&gt;0,'Input Data Shift B'!Z$140,'Shift B Calculation'!$D150)/3600</f>
        <v>0</v>
      </c>
      <c r="AB150" s="10">
        <f>'Input Data Shift B'!AA19*IF('Input Data Shift B'!AA$140&gt;0,'Input Data Shift B'!AA$140,'Shift B Calculation'!$D150)/3600</f>
        <v>0</v>
      </c>
      <c r="AC150" s="10">
        <f>'Input Data Shift B'!AB19*IF('Input Data Shift B'!AB$140&gt;0,'Input Data Shift B'!AB$140,'Shift B Calculation'!$D150)/3600</f>
        <v>0</v>
      </c>
      <c r="AD150" s="10">
        <f>'Input Data Shift B'!AC19*IF('Input Data Shift B'!AC$140&gt;0,'Input Data Shift B'!AC$140,'Shift B Calculation'!$D150)/3600</f>
        <v>0</v>
      </c>
      <c r="AE150" s="10">
        <f>'Input Data Shift B'!AD19*IF('Input Data Shift B'!AD$140&gt;0,'Input Data Shift B'!AD$140,'Shift B Calculation'!$D150)/3600</f>
        <v>0</v>
      </c>
      <c r="AF150" s="10">
        <f>'Input Data Shift B'!AE19*IF('Input Data Shift B'!AE$140&gt;0,'Input Data Shift B'!AE$140,'Shift B Calculation'!$D150)/3600</f>
        <v>0</v>
      </c>
      <c r="AG150" s="10">
        <f>'Input Data Shift B'!AF19*IF('Input Data Shift B'!AF$140&gt;0,'Input Data Shift B'!AF$140,'Shift B Calculation'!$D150)/3600</f>
        <v>0</v>
      </c>
      <c r="AH150" s="10">
        <f>'Input Data Shift B'!AG19*IF('Input Data Shift B'!AG$140&gt;0,'Input Data Shift B'!AG$140,'Shift B Calculation'!$D150)/3600</f>
        <v>0</v>
      </c>
      <c r="AI150" s="10">
        <f>'Input Data Shift B'!AH19*IF('Input Data Shift B'!AH$140&gt;0,'Input Data Shift B'!AH$140,'Shift B Calculation'!$D150)/3600</f>
        <v>0</v>
      </c>
      <c r="AJ150" s="10">
        <f t="shared" si="9"/>
        <v>0</v>
      </c>
    </row>
    <row r="151" spans="2:36">
      <c r="B151" s="8">
        <v>14</v>
      </c>
      <c r="C151" s="9" t="str">
        <f t="shared" si="8"/>
        <v>AE062040-36800C</v>
      </c>
      <c r="D151" s="8">
        <f>+Kousu!F24</f>
        <v>2.7</v>
      </c>
      <c r="E151" s="10">
        <f>'Input Data Shift B'!D20*IF('Input Data Shift B'!D$140&gt;0,'Input Data Shift B'!D$140,'Shift B Calculation'!$D151)/3600</f>
        <v>0</v>
      </c>
      <c r="F151" s="10">
        <f>'Input Data Shift B'!E20*IF('Input Data Shift B'!E$140&gt;0,'Input Data Shift B'!E$140,'Shift B Calculation'!$D151)/3600</f>
        <v>0</v>
      </c>
      <c r="G151" s="10">
        <f>'Input Data Shift B'!F20*IF('Input Data Shift B'!F$140&gt;0,'Input Data Shift B'!F$140,'Shift B Calculation'!$D151)/3600</f>
        <v>0</v>
      </c>
      <c r="H151" s="10">
        <f>'Input Data Shift B'!G20*IF('Input Data Shift B'!G$140&gt;0,'Input Data Shift B'!G$140,'Shift B Calculation'!$D151)/3600</f>
        <v>0</v>
      </c>
      <c r="I151" s="10">
        <f>'Input Data Shift B'!H20*IF('Input Data Shift B'!H$140&gt;0,'Input Data Shift B'!H$140,'Shift B Calculation'!$D151)/3600</f>
        <v>0</v>
      </c>
      <c r="J151" s="10">
        <f>'Input Data Shift B'!I20*IF('Input Data Shift B'!I$140&gt;0,'Input Data Shift B'!I$140,'Shift B Calculation'!$D151)/3600</f>
        <v>0</v>
      </c>
      <c r="K151" s="10">
        <f>'Input Data Shift B'!J20*IF('Input Data Shift B'!J$140&gt;0,'Input Data Shift B'!J$140,'Shift B Calculation'!$D151)/3600</f>
        <v>0</v>
      </c>
      <c r="L151" s="10">
        <f>'Input Data Shift B'!K20*IF('Input Data Shift B'!K$140&gt;0,'Input Data Shift B'!K$140,'Shift B Calculation'!$D151)/3600</f>
        <v>0</v>
      </c>
      <c r="M151" s="10">
        <f>'Input Data Shift B'!L20*IF('Input Data Shift B'!L$140&gt;0,'Input Data Shift B'!L$140,'Shift B Calculation'!$D151)/3600</f>
        <v>0</v>
      </c>
      <c r="N151" s="10">
        <f>'Input Data Shift B'!M20*IF('Input Data Shift B'!M$140&gt;0,'Input Data Shift B'!M$140,'Shift B Calculation'!$D151)/3600</f>
        <v>0</v>
      </c>
      <c r="O151" s="10">
        <f>'Input Data Shift B'!N20*IF('Input Data Shift B'!N$140&gt;0,'Input Data Shift B'!N$140,'Shift B Calculation'!$D151)/3600</f>
        <v>0</v>
      </c>
      <c r="P151" s="10">
        <f>'Input Data Shift B'!O20*IF('Input Data Shift B'!O$140&gt;0,'Input Data Shift B'!O$140,'Shift B Calculation'!$D151)/3600</f>
        <v>0</v>
      </c>
      <c r="Q151" s="10">
        <f>'Input Data Shift B'!P20*IF('Input Data Shift B'!P$140&gt;0,'Input Data Shift B'!P$140,'Shift B Calculation'!$D151)/3600</f>
        <v>0</v>
      </c>
      <c r="R151" s="10">
        <f>'Input Data Shift B'!Q20*IF('Input Data Shift B'!Q$140&gt;0,'Input Data Shift B'!Q$140,'Shift B Calculation'!$D151)/3600</f>
        <v>0</v>
      </c>
      <c r="S151" s="10">
        <f>'Input Data Shift B'!R20*IF('Input Data Shift B'!R$140&gt;0,'Input Data Shift B'!R$140,'Shift B Calculation'!$D151)/3600</f>
        <v>0</v>
      </c>
      <c r="T151" s="10">
        <f>'Input Data Shift B'!S20*IF('Input Data Shift B'!S$140&gt;0,'Input Data Shift B'!S$140,'Shift B Calculation'!$D151)/3600</f>
        <v>0</v>
      </c>
      <c r="U151" s="10">
        <f>'Input Data Shift B'!T20*IF('Input Data Shift B'!T$140&gt;0,'Input Data Shift B'!T$140,'Shift B Calculation'!$D151)/3600</f>
        <v>0</v>
      </c>
      <c r="V151" s="10">
        <f>'Input Data Shift B'!U20*IF('Input Data Shift B'!U$140&gt;0,'Input Data Shift B'!U$140,'Shift B Calculation'!$D151)/3600</f>
        <v>0</v>
      </c>
      <c r="W151" s="10">
        <f>'Input Data Shift B'!V20*IF('Input Data Shift B'!V$140&gt;0,'Input Data Shift B'!V$140,'Shift B Calculation'!$D151)/3600</f>
        <v>0</v>
      </c>
      <c r="X151" s="10">
        <f>'Input Data Shift B'!W20*IF('Input Data Shift B'!W$140&gt;0,'Input Data Shift B'!W$140,'Shift B Calculation'!$D151)/3600</f>
        <v>0</v>
      </c>
      <c r="Y151" s="10">
        <f>'Input Data Shift B'!X20*IF('Input Data Shift B'!X$140&gt;0,'Input Data Shift B'!X$140,'Shift B Calculation'!$D151)/3600</f>
        <v>0</v>
      </c>
      <c r="Z151" s="10">
        <f>'Input Data Shift B'!Y20*IF('Input Data Shift B'!Y$140&gt;0,'Input Data Shift B'!Y$140,'Shift B Calculation'!$D151)/3600</f>
        <v>0</v>
      </c>
      <c r="AA151" s="10">
        <f>'Input Data Shift B'!Z20*IF('Input Data Shift B'!Z$140&gt;0,'Input Data Shift B'!Z$140,'Shift B Calculation'!$D151)/3600</f>
        <v>0</v>
      </c>
      <c r="AB151" s="10">
        <f>'Input Data Shift B'!AA20*IF('Input Data Shift B'!AA$140&gt;0,'Input Data Shift B'!AA$140,'Shift B Calculation'!$D151)/3600</f>
        <v>0</v>
      </c>
      <c r="AC151" s="10">
        <f>'Input Data Shift B'!AB20*IF('Input Data Shift B'!AB$140&gt;0,'Input Data Shift B'!AB$140,'Shift B Calculation'!$D151)/3600</f>
        <v>0</v>
      </c>
      <c r="AD151" s="10">
        <f>'Input Data Shift B'!AC20*IF('Input Data Shift B'!AC$140&gt;0,'Input Data Shift B'!AC$140,'Shift B Calculation'!$D151)/3600</f>
        <v>0</v>
      </c>
      <c r="AE151" s="10">
        <f>'Input Data Shift B'!AD20*IF('Input Data Shift B'!AD$140&gt;0,'Input Data Shift B'!AD$140,'Shift B Calculation'!$D151)/3600</f>
        <v>0</v>
      </c>
      <c r="AF151" s="10">
        <f>'Input Data Shift B'!AE20*IF('Input Data Shift B'!AE$140&gt;0,'Input Data Shift B'!AE$140,'Shift B Calculation'!$D151)/3600</f>
        <v>0</v>
      </c>
      <c r="AG151" s="10">
        <f>'Input Data Shift B'!AF20*IF('Input Data Shift B'!AF$140&gt;0,'Input Data Shift B'!AF$140,'Shift B Calculation'!$D151)/3600</f>
        <v>0</v>
      </c>
      <c r="AH151" s="10">
        <f>'Input Data Shift B'!AG20*IF('Input Data Shift B'!AG$140&gt;0,'Input Data Shift B'!AG$140,'Shift B Calculation'!$D151)/3600</f>
        <v>0</v>
      </c>
      <c r="AI151" s="10">
        <f>'Input Data Shift B'!AH20*IF('Input Data Shift B'!AH$140&gt;0,'Input Data Shift B'!AH$140,'Shift B Calculation'!$D151)/3600</f>
        <v>0</v>
      </c>
      <c r="AJ151" s="10">
        <f t="shared" si="9"/>
        <v>0</v>
      </c>
    </row>
    <row r="152" spans="2:36">
      <c r="B152" s="8">
        <v>15</v>
      </c>
      <c r="C152" s="9" t="str">
        <f t="shared" si="8"/>
        <v>AE062040-36900C</v>
      </c>
      <c r="D152" s="8">
        <f>+Kousu!F25</f>
        <v>2.7</v>
      </c>
      <c r="E152" s="10">
        <f>'Input Data Shift B'!D21*IF('Input Data Shift B'!D$140&gt;0,'Input Data Shift B'!D$140,'Shift B Calculation'!$D152)/3600</f>
        <v>0</v>
      </c>
      <c r="F152" s="10">
        <f>'Input Data Shift B'!E21*IF('Input Data Shift B'!E$140&gt;0,'Input Data Shift B'!E$140,'Shift B Calculation'!$D152)/3600</f>
        <v>0</v>
      </c>
      <c r="G152" s="10">
        <f>'Input Data Shift B'!F21*IF('Input Data Shift B'!F$140&gt;0,'Input Data Shift B'!F$140,'Shift B Calculation'!$D152)/3600</f>
        <v>0</v>
      </c>
      <c r="H152" s="10">
        <f>'Input Data Shift B'!G21*IF('Input Data Shift B'!G$140&gt;0,'Input Data Shift B'!G$140,'Shift B Calculation'!$D152)/3600</f>
        <v>0</v>
      </c>
      <c r="I152" s="10">
        <f>'Input Data Shift B'!H21*IF('Input Data Shift B'!H$140&gt;0,'Input Data Shift B'!H$140,'Shift B Calculation'!$D152)/3600</f>
        <v>0</v>
      </c>
      <c r="J152" s="10">
        <f>'Input Data Shift B'!I21*IF('Input Data Shift B'!I$140&gt;0,'Input Data Shift B'!I$140,'Shift B Calculation'!$D152)/3600</f>
        <v>0</v>
      </c>
      <c r="K152" s="10">
        <f>'Input Data Shift B'!J21*IF('Input Data Shift B'!J$140&gt;0,'Input Data Shift B'!J$140,'Shift B Calculation'!$D152)/3600</f>
        <v>0</v>
      </c>
      <c r="L152" s="10">
        <f>'Input Data Shift B'!K21*IF('Input Data Shift B'!K$140&gt;0,'Input Data Shift B'!K$140,'Shift B Calculation'!$D152)/3600</f>
        <v>0</v>
      </c>
      <c r="M152" s="10">
        <f>'Input Data Shift B'!L21*IF('Input Data Shift B'!L$140&gt;0,'Input Data Shift B'!L$140,'Shift B Calculation'!$D152)/3600</f>
        <v>0</v>
      </c>
      <c r="N152" s="10">
        <f>'Input Data Shift B'!M21*IF('Input Data Shift B'!M$140&gt;0,'Input Data Shift B'!M$140,'Shift B Calculation'!$D152)/3600</f>
        <v>0</v>
      </c>
      <c r="O152" s="10">
        <f>'Input Data Shift B'!N21*IF('Input Data Shift B'!N$140&gt;0,'Input Data Shift B'!N$140,'Shift B Calculation'!$D152)/3600</f>
        <v>0</v>
      </c>
      <c r="P152" s="10">
        <f>'Input Data Shift B'!O21*IF('Input Data Shift B'!O$140&gt;0,'Input Data Shift B'!O$140,'Shift B Calculation'!$D152)/3600</f>
        <v>0</v>
      </c>
      <c r="Q152" s="10">
        <f>'Input Data Shift B'!P21*IF('Input Data Shift B'!P$140&gt;0,'Input Data Shift B'!P$140,'Shift B Calculation'!$D152)/3600</f>
        <v>0</v>
      </c>
      <c r="R152" s="10">
        <f>'Input Data Shift B'!Q21*IF('Input Data Shift B'!Q$140&gt;0,'Input Data Shift B'!Q$140,'Shift B Calculation'!$D152)/3600</f>
        <v>0</v>
      </c>
      <c r="S152" s="10">
        <f>'Input Data Shift B'!R21*IF('Input Data Shift B'!R$140&gt;0,'Input Data Shift B'!R$140,'Shift B Calculation'!$D152)/3600</f>
        <v>0</v>
      </c>
      <c r="T152" s="10">
        <f>'Input Data Shift B'!S21*IF('Input Data Shift B'!S$140&gt;0,'Input Data Shift B'!S$140,'Shift B Calculation'!$D152)/3600</f>
        <v>0</v>
      </c>
      <c r="U152" s="10">
        <f>'Input Data Shift B'!T21*IF('Input Data Shift B'!T$140&gt;0,'Input Data Shift B'!T$140,'Shift B Calculation'!$D152)/3600</f>
        <v>0</v>
      </c>
      <c r="V152" s="10">
        <f>'Input Data Shift B'!U21*IF('Input Data Shift B'!U$140&gt;0,'Input Data Shift B'!U$140,'Shift B Calculation'!$D152)/3600</f>
        <v>0</v>
      </c>
      <c r="W152" s="10">
        <f>'Input Data Shift B'!V21*IF('Input Data Shift B'!V$140&gt;0,'Input Data Shift B'!V$140,'Shift B Calculation'!$D152)/3600</f>
        <v>0</v>
      </c>
      <c r="X152" s="10">
        <f>'Input Data Shift B'!W21*IF('Input Data Shift B'!W$140&gt;0,'Input Data Shift B'!W$140,'Shift B Calculation'!$D152)/3600</f>
        <v>0</v>
      </c>
      <c r="Y152" s="10">
        <f>'Input Data Shift B'!X21*IF('Input Data Shift B'!X$140&gt;0,'Input Data Shift B'!X$140,'Shift B Calculation'!$D152)/3600</f>
        <v>0</v>
      </c>
      <c r="Z152" s="10">
        <f>'Input Data Shift B'!Y21*IF('Input Data Shift B'!Y$140&gt;0,'Input Data Shift B'!Y$140,'Shift B Calculation'!$D152)/3600</f>
        <v>0</v>
      </c>
      <c r="AA152" s="10">
        <f>'Input Data Shift B'!Z21*IF('Input Data Shift B'!Z$140&gt;0,'Input Data Shift B'!Z$140,'Shift B Calculation'!$D152)/3600</f>
        <v>0</v>
      </c>
      <c r="AB152" s="10">
        <f>'Input Data Shift B'!AA21*IF('Input Data Shift B'!AA$140&gt;0,'Input Data Shift B'!AA$140,'Shift B Calculation'!$D152)/3600</f>
        <v>0</v>
      </c>
      <c r="AC152" s="10">
        <f>'Input Data Shift B'!AB21*IF('Input Data Shift B'!AB$140&gt;0,'Input Data Shift B'!AB$140,'Shift B Calculation'!$D152)/3600</f>
        <v>0</v>
      </c>
      <c r="AD152" s="10">
        <f>'Input Data Shift B'!AC21*IF('Input Data Shift B'!AC$140&gt;0,'Input Data Shift B'!AC$140,'Shift B Calculation'!$D152)/3600</f>
        <v>0</v>
      </c>
      <c r="AE152" s="10">
        <f>'Input Data Shift B'!AD21*IF('Input Data Shift B'!AD$140&gt;0,'Input Data Shift B'!AD$140,'Shift B Calculation'!$D152)/3600</f>
        <v>0</v>
      </c>
      <c r="AF152" s="10">
        <f>'Input Data Shift B'!AE21*IF('Input Data Shift B'!AE$140&gt;0,'Input Data Shift B'!AE$140,'Shift B Calculation'!$D152)/3600</f>
        <v>0</v>
      </c>
      <c r="AG152" s="10">
        <f>'Input Data Shift B'!AF21*IF('Input Data Shift B'!AF$140&gt;0,'Input Data Shift B'!AF$140,'Shift B Calculation'!$D152)/3600</f>
        <v>0</v>
      </c>
      <c r="AH152" s="10">
        <f>'Input Data Shift B'!AG21*IF('Input Data Shift B'!AG$140&gt;0,'Input Data Shift B'!AG$140,'Shift B Calculation'!$D152)/3600</f>
        <v>0</v>
      </c>
      <c r="AI152" s="10">
        <f>'Input Data Shift B'!AH21*IF('Input Data Shift B'!AH$140&gt;0,'Input Data Shift B'!AH$140,'Shift B Calculation'!$D152)/3600</f>
        <v>0</v>
      </c>
      <c r="AJ152" s="10">
        <f t="shared" si="9"/>
        <v>0</v>
      </c>
    </row>
    <row r="153" spans="2:36">
      <c r="B153" s="8">
        <v>16</v>
      </c>
      <c r="C153" s="9" t="str">
        <f t="shared" si="8"/>
        <v>AE062040-37000H</v>
      </c>
      <c r="D153" s="8">
        <f>+Kousu!F26</f>
        <v>2.7</v>
      </c>
      <c r="E153" s="10">
        <f>'Input Data Shift B'!D22*IF('Input Data Shift B'!D$140&gt;0,'Input Data Shift B'!D$140,'Shift B Calculation'!$D153)/3600</f>
        <v>0</v>
      </c>
      <c r="F153" s="10">
        <f>'Input Data Shift B'!E22*IF('Input Data Shift B'!E$140&gt;0,'Input Data Shift B'!E$140,'Shift B Calculation'!$D153)/3600</f>
        <v>0</v>
      </c>
      <c r="G153" s="10">
        <f>'Input Data Shift B'!F22*IF('Input Data Shift B'!F$140&gt;0,'Input Data Shift B'!F$140,'Shift B Calculation'!$D153)/3600</f>
        <v>0</v>
      </c>
      <c r="H153" s="10">
        <f>'Input Data Shift B'!G22*IF('Input Data Shift B'!G$140&gt;0,'Input Data Shift B'!G$140,'Shift B Calculation'!$D153)/3600</f>
        <v>0</v>
      </c>
      <c r="I153" s="10">
        <f>'Input Data Shift B'!H22*IF('Input Data Shift B'!H$140&gt;0,'Input Data Shift B'!H$140,'Shift B Calculation'!$D153)/3600</f>
        <v>0</v>
      </c>
      <c r="J153" s="10">
        <f>'Input Data Shift B'!I22*IF('Input Data Shift B'!I$140&gt;0,'Input Data Shift B'!I$140,'Shift B Calculation'!$D153)/3600</f>
        <v>0</v>
      </c>
      <c r="K153" s="10">
        <f>'Input Data Shift B'!J22*IF('Input Data Shift B'!J$140&gt;0,'Input Data Shift B'!J$140,'Shift B Calculation'!$D153)/3600</f>
        <v>0</v>
      </c>
      <c r="L153" s="10">
        <f>'Input Data Shift B'!K22*IF('Input Data Shift B'!K$140&gt;0,'Input Data Shift B'!K$140,'Shift B Calculation'!$D153)/3600</f>
        <v>0</v>
      </c>
      <c r="M153" s="10">
        <f>'Input Data Shift B'!L22*IF('Input Data Shift B'!L$140&gt;0,'Input Data Shift B'!L$140,'Shift B Calculation'!$D153)/3600</f>
        <v>0</v>
      </c>
      <c r="N153" s="10">
        <f>'Input Data Shift B'!M22*IF('Input Data Shift B'!M$140&gt;0,'Input Data Shift B'!M$140,'Shift B Calculation'!$D153)/3600</f>
        <v>0</v>
      </c>
      <c r="O153" s="10">
        <f>'Input Data Shift B'!N22*IF('Input Data Shift B'!N$140&gt;0,'Input Data Shift B'!N$140,'Shift B Calculation'!$D153)/3600</f>
        <v>0</v>
      </c>
      <c r="P153" s="10">
        <f>'Input Data Shift B'!O22*IF('Input Data Shift B'!O$140&gt;0,'Input Data Shift B'!O$140,'Shift B Calculation'!$D153)/3600</f>
        <v>0</v>
      </c>
      <c r="Q153" s="10">
        <f>'Input Data Shift B'!P22*IF('Input Data Shift B'!P$140&gt;0,'Input Data Shift B'!P$140,'Shift B Calculation'!$D153)/3600</f>
        <v>0</v>
      </c>
      <c r="R153" s="10">
        <f>'Input Data Shift B'!Q22*IF('Input Data Shift B'!Q$140&gt;0,'Input Data Shift B'!Q$140,'Shift B Calculation'!$D153)/3600</f>
        <v>0</v>
      </c>
      <c r="S153" s="10">
        <f>'Input Data Shift B'!R22*IF('Input Data Shift B'!R$140&gt;0,'Input Data Shift B'!R$140,'Shift B Calculation'!$D153)/3600</f>
        <v>0</v>
      </c>
      <c r="T153" s="10">
        <f>'Input Data Shift B'!S22*IF('Input Data Shift B'!S$140&gt;0,'Input Data Shift B'!S$140,'Shift B Calculation'!$D153)/3600</f>
        <v>0</v>
      </c>
      <c r="U153" s="10">
        <f>'Input Data Shift B'!T22*IF('Input Data Shift B'!T$140&gt;0,'Input Data Shift B'!T$140,'Shift B Calculation'!$D153)/3600</f>
        <v>0</v>
      </c>
      <c r="V153" s="10">
        <f>'Input Data Shift B'!U22*IF('Input Data Shift B'!U$140&gt;0,'Input Data Shift B'!U$140,'Shift B Calculation'!$D153)/3600</f>
        <v>0</v>
      </c>
      <c r="W153" s="10">
        <f>'Input Data Shift B'!V22*IF('Input Data Shift B'!V$140&gt;0,'Input Data Shift B'!V$140,'Shift B Calculation'!$D153)/3600</f>
        <v>0</v>
      </c>
      <c r="X153" s="10">
        <f>'Input Data Shift B'!W22*IF('Input Data Shift B'!W$140&gt;0,'Input Data Shift B'!W$140,'Shift B Calculation'!$D153)/3600</f>
        <v>0</v>
      </c>
      <c r="Y153" s="10">
        <f>'Input Data Shift B'!X22*IF('Input Data Shift B'!X$140&gt;0,'Input Data Shift B'!X$140,'Shift B Calculation'!$D153)/3600</f>
        <v>0</v>
      </c>
      <c r="Z153" s="10">
        <f>'Input Data Shift B'!Y22*IF('Input Data Shift B'!Y$140&gt;0,'Input Data Shift B'!Y$140,'Shift B Calculation'!$D153)/3600</f>
        <v>0</v>
      </c>
      <c r="AA153" s="10">
        <f>'Input Data Shift B'!Z22*IF('Input Data Shift B'!Z$140&gt;0,'Input Data Shift B'!Z$140,'Shift B Calculation'!$D153)/3600</f>
        <v>0</v>
      </c>
      <c r="AB153" s="10">
        <f>'Input Data Shift B'!AA22*IF('Input Data Shift B'!AA$140&gt;0,'Input Data Shift B'!AA$140,'Shift B Calculation'!$D153)/3600</f>
        <v>0</v>
      </c>
      <c r="AC153" s="10">
        <f>'Input Data Shift B'!AB22*IF('Input Data Shift B'!AB$140&gt;0,'Input Data Shift B'!AB$140,'Shift B Calculation'!$D153)/3600</f>
        <v>0</v>
      </c>
      <c r="AD153" s="10">
        <f>'Input Data Shift B'!AC22*IF('Input Data Shift B'!AC$140&gt;0,'Input Data Shift B'!AC$140,'Shift B Calculation'!$D153)/3600</f>
        <v>0</v>
      </c>
      <c r="AE153" s="10">
        <f>'Input Data Shift B'!AD22*IF('Input Data Shift B'!AD$140&gt;0,'Input Data Shift B'!AD$140,'Shift B Calculation'!$D153)/3600</f>
        <v>0</v>
      </c>
      <c r="AF153" s="10">
        <f>'Input Data Shift B'!AE22*IF('Input Data Shift B'!AE$140&gt;0,'Input Data Shift B'!AE$140,'Shift B Calculation'!$D153)/3600</f>
        <v>0</v>
      </c>
      <c r="AG153" s="10">
        <f>'Input Data Shift B'!AF22*IF('Input Data Shift B'!AF$140&gt;0,'Input Data Shift B'!AF$140,'Shift B Calculation'!$D153)/3600</f>
        <v>0</v>
      </c>
      <c r="AH153" s="10">
        <f>'Input Data Shift B'!AG22*IF('Input Data Shift B'!AG$140&gt;0,'Input Data Shift B'!AG$140,'Shift B Calculation'!$D153)/3600</f>
        <v>0</v>
      </c>
      <c r="AI153" s="10">
        <f>'Input Data Shift B'!AH22*IF('Input Data Shift B'!AH$140&gt;0,'Input Data Shift B'!AH$140,'Shift B Calculation'!$D153)/3600</f>
        <v>0</v>
      </c>
      <c r="AJ153" s="10">
        <f t="shared" si="9"/>
        <v>0</v>
      </c>
    </row>
    <row r="154" spans="2:36">
      <c r="B154" s="8">
        <v>17</v>
      </c>
      <c r="C154" s="9" t="str">
        <f t="shared" si="8"/>
        <v>AE062040-37004H</v>
      </c>
      <c r="D154" s="8">
        <f>+Kousu!F27</f>
        <v>2.7</v>
      </c>
      <c r="E154" s="10">
        <f>'Input Data Shift B'!D23*IF('Input Data Shift B'!D$140&gt;0,'Input Data Shift B'!D$140,'Shift B Calculation'!$D154)/3600</f>
        <v>0</v>
      </c>
      <c r="F154" s="10">
        <f>'Input Data Shift B'!E23*IF('Input Data Shift B'!E$140&gt;0,'Input Data Shift B'!E$140,'Shift B Calculation'!$D154)/3600</f>
        <v>0</v>
      </c>
      <c r="G154" s="10">
        <f>'Input Data Shift B'!F23*IF('Input Data Shift B'!F$140&gt;0,'Input Data Shift B'!F$140,'Shift B Calculation'!$D154)/3600</f>
        <v>0</v>
      </c>
      <c r="H154" s="10">
        <f>'Input Data Shift B'!G23*IF('Input Data Shift B'!G$140&gt;0,'Input Data Shift B'!G$140,'Shift B Calculation'!$D154)/3600</f>
        <v>0</v>
      </c>
      <c r="I154" s="10">
        <f>'Input Data Shift B'!H23*IF('Input Data Shift B'!H$140&gt;0,'Input Data Shift B'!H$140,'Shift B Calculation'!$D154)/3600</f>
        <v>0</v>
      </c>
      <c r="J154" s="10">
        <f>'Input Data Shift B'!I23*IF('Input Data Shift B'!I$140&gt;0,'Input Data Shift B'!I$140,'Shift B Calculation'!$D154)/3600</f>
        <v>0</v>
      </c>
      <c r="K154" s="10">
        <f>'Input Data Shift B'!J23*IF('Input Data Shift B'!J$140&gt;0,'Input Data Shift B'!J$140,'Shift B Calculation'!$D154)/3600</f>
        <v>0</v>
      </c>
      <c r="L154" s="10">
        <f>'Input Data Shift B'!K23*IF('Input Data Shift B'!K$140&gt;0,'Input Data Shift B'!K$140,'Shift B Calculation'!$D154)/3600</f>
        <v>0</v>
      </c>
      <c r="M154" s="10">
        <f>'Input Data Shift B'!L23*IF('Input Data Shift B'!L$140&gt;0,'Input Data Shift B'!L$140,'Shift B Calculation'!$D154)/3600</f>
        <v>0</v>
      </c>
      <c r="N154" s="10">
        <f>'Input Data Shift B'!M23*IF('Input Data Shift B'!M$140&gt;0,'Input Data Shift B'!M$140,'Shift B Calculation'!$D154)/3600</f>
        <v>0</v>
      </c>
      <c r="O154" s="10">
        <f>'Input Data Shift B'!N23*IF('Input Data Shift B'!N$140&gt;0,'Input Data Shift B'!N$140,'Shift B Calculation'!$D154)/3600</f>
        <v>0</v>
      </c>
      <c r="P154" s="10">
        <f>'Input Data Shift B'!O23*IF('Input Data Shift B'!O$140&gt;0,'Input Data Shift B'!O$140,'Shift B Calculation'!$D154)/3600</f>
        <v>0</v>
      </c>
      <c r="Q154" s="10">
        <f>'Input Data Shift B'!P23*IF('Input Data Shift B'!P$140&gt;0,'Input Data Shift B'!P$140,'Shift B Calculation'!$D154)/3600</f>
        <v>0</v>
      </c>
      <c r="R154" s="10">
        <f>'Input Data Shift B'!Q23*IF('Input Data Shift B'!Q$140&gt;0,'Input Data Shift B'!Q$140,'Shift B Calculation'!$D154)/3600</f>
        <v>0</v>
      </c>
      <c r="S154" s="10">
        <f>'Input Data Shift B'!R23*IF('Input Data Shift B'!R$140&gt;0,'Input Data Shift B'!R$140,'Shift B Calculation'!$D154)/3600</f>
        <v>0</v>
      </c>
      <c r="T154" s="10">
        <f>'Input Data Shift B'!S23*IF('Input Data Shift B'!S$140&gt;0,'Input Data Shift B'!S$140,'Shift B Calculation'!$D154)/3600</f>
        <v>0</v>
      </c>
      <c r="U154" s="10">
        <f>'Input Data Shift B'!T23*IF('Input Data Shift B'!T$140&gt;0,'Input Data Shift B'!T$140,'Shift B Calculation'!$D154)/3600</f>
        <v>0</v>
      </c>
      <c r="V154" s="10">
        <f>'Input Data Shift B'!U23*IF('Input Data Shift B'!U$140&gt;0,'Input Data Shift B'!U$140,'Shift B Calculation'!$D154)/3600</f>
        <v>0</v>
      </c>
      <c r="W154" s="10">
        <f>'Input Data Shift B'!V23*IF('Input Data Shift B'!V$140&gt;0,'Input Data Shift B'!V$140,'Shift B Calculation'!$D154)/3600</f>
        <v>0</v>
      </c>
      <c r="X154" s="10">
        <f>'Input Data Shift B'!W23*IF('Input Data Shift B'!W$140&gt;0,'Input Data Shift B'!W$140,'Shift B Calculation'!$D154)/3600</f>
        <v>0</v>
      </c>
      <c r="Y154" s="10">
        <f>'Input Data Shift B'!X23*IF('Input Data Shift B'!X$140&gt;0,'Input Data Shift B'!X$140,'Shift B Calculation'!$D154)/3600</f>
        <v>0</v>
      </c>
      <c r="Z154" s="10">
        <f>'Input Data Shift B'!Y23*IF('Input Data Shift B'!Y$140&gt;0,'Input Data Shift B'!Y$140,'Shift B Calculation'!$D154)/3600</f>
        <v>0</v>
      </c>
      <c r="AA154" s="10">
        <f>'Input Data Shift B'!Z23*IF('Input Data Shift B'!Z$140&gt;0,'Input Data Shift B'!Z$140,'Shift B Calculation'!$D154)/3600</f>
        <v>0</v>
      </c>
      <c r="AB154" s="10">
        <f>'Input Data Shift B'!AA23*IF('Input Data Shift B'!AA$140&gt;0,'Input Data Shift B'!AA$140,'Shift B Calculation'!$D154)/3600</f>
        <v>0</v>
      </c>
      <c r="AC154" s="10">
        <f>'Input Data Shift B'!AB23*IF('Input Data Shift B'!AB$140&gt;0,'Input Data Shift B'!AB$140,'Shift B Calculation'!$D154)/3600</f>
        <v>0</v>
      </c>
      <c r="AD154" s="10">
        <f>'Input Data Shift B'!AC23*IF('Input Data Shift B'!AC$140&gt;0,'Input Data Shift B'!AC$140,'Shift B Calculation'!$D154)/3600</f>
        <v>0</v>
      </c>
      <c r="AE154" s="10">
        <f>'Input Data Shift B'!AD23*IF('Input Data Shift B'!AD$140&gt;0,'Input Data Shift B'!AD$140,'Shift B Calculation'!$D154)/3600</f>
        <v>0</v>
      </c>
      <c r="AF154" s="10">
        <f>'Input Data Shift B'!AE23*IF('Input Data Shift B'!AE$140&gt;0,'Input Data Shift B'!AE$140,'Shift B Calculation'!$D154)/3600</f>
        <v>0</v>
      </c>
      <c r="AG154" s="10">
        <f>'Input Data Shift B'!AF23*IF('Input Data Shift B'!AF$140&gt;0,'Input Data Shift B'!AF$140,'Shift B Calculation'!$D154)/3600</f>
        <v>0</v>
      </c>
      <c r="AH154" s="10">
        <f>'Input Data Shift B'!AG23*IF('Input Data Shift B'!AG$140&gt;0,'Input Data Shift B'!AG$140,'Shift B Calculation'!$D154)/3600</f>
        <v>0</v>
      </c>
      <c r="AI154" s="10">
        <f>'Input Data Shift B'!AH23*IF('Input Data Shift B'!AH$140&gt;0,'Input Data Shift B'!AH$140,'Shift B Calculation'!$D154)/3600</f>
        <v>0</v>
      </c>
      <c r="AJ154" s="10">
        <f t="shared" si="9"/>
        <v>0</v>
      </c>
    </row>
    <row r="155" spans="2:36">
      <c r="B155" s="8">
        <v>18</v>
      </c>
      <c r="C155" s="9" t="str">
        <f t="shared" si="8"/>
        <v>AE062040-39000S</v>
      </c>
      <c r="D155" s="8">
        <f>+Kousu!F28</f>
        <v>2.7</v>
      </c>
      <c r="E155" s="10">
        <f>'Input Data Shift B'!D24*IF('Input Data Shift B'!D$140&gt;0,'Input Data Shift B'!D$140,'Shift B Calculation'!$D155)/3600</f>
        <v>0</v>
      </c>
      <c r="F155" s="10">
        <f>'Input Data Shift B'!E24*IF('Input Data Shift B'!E$140&gt;0,'Input Data Shift B'!E$140,'Shift B Calculation'!$D155)/3600</f>
        <v>0</v>
      </c>
      <c r="G155" s="10">
        <f>'Input Data Shift B'!F24*IF('Input Data Shift B'!F$140&gt;0,'Input Data Shift B'!F$140,'Shift B Calculation'!$D155)/3600</f>
        <v>0</v>
      </c>
      <c r="H155" s="10">
        <f>'Input Data Shift B'!G24*IF('Input Data Shift B'!G$140&gt;0,'Input Data Shift B'!G$140,'Shift B Calculation'!$D155)/3600</f>
        <v>0</v>
      </c>
      <c r="I155" s="10">
        <f>'Input Data Shift B'!H24*IF('Input Data Shift B'!H$140&gt;0,'Input Data Shift B'!H$140,'Shift B Calculation'!$D155)/3600</f>
        <v>0</v>
      </c>
      <c r="J155" s="10">
        <f>'Input Data Shift B'!I24*IF('Input Data Shift B'!I$140&gt;0,'Input Data Shift B'!I$140,'Shift B Calculation'!$D155)/3600</f>
        <v>0</v>
      </c>
      <c r="K155" s="10">
        <f>'Input Data Shift B'!J24*IF('Input Data Shift B'!J$140&gt;0,'Input Data Shift B'!J$140,'Shift B Calculation'!$D155)/3600</f>
        <v>0</v>
      </c>
      <c r="L155" s="10">
        <f>'Input Data Shift B'!K24*IF('Input Data Shift B'!K$140&gt;0,'Input Data Shift B'!K$140,'Shift B Calculation'!$D155)/3600</f>
        <v>0</v>
      </c>
      <c r="M155" s="10">
        <f>'Input Data Shift B'!L24*IF('Input Data Shift B'!L$140&gt;0,'Input Data Shift B'!L$140,'Shift B Calculation'!$D155)/3600</f>
        <v>0</v>
      </c>
      <c r="N155" s="10">
        <f>'Input Data Shift B'!M24*IF('Input Data Shift B'!M$140&gt;0,'Input Data Shift B'!M$140,'Shift B Calculation'!$D155)/3600</f>
        <v>0</v>
      </c>
      <c r="O155" s="10">
        <f>'Input Data Shift B'!N24*IF('Input Data Shift B'!N$140&gt;0,'Input Data Shift B'!N$140,'Shift B Calculation'!$D155)/3600</f>
        <v>0</v>
      </c>
      <c r="P155" s="10">
        <f>'Input Data Shift B'!O24*IF('Input Data Shift B'!O$140&gt;0,'Input Data Shift B'!O$140,'Shift B Calculation'!$D155)/3600</f>
        <v>0</v>
      </c>
      <c r="Q155" s="10">
        <f>'Input Data Shift B'!P24*IF('Input Data Shift B'!P$140&gt;0,'Input Data Shift B'!P$140,'Shift B Calculation'!$D155)/3600</f>
        <v>0</v>
      </c>
      <c r="R155" s="10">
        <f>'Input Data Shift B'!Q24*IF('Input Data Shift B'!Q$140&gt;0,'Input Data Shift B'!Q$140,'Shift B Calculation'!$D155)/3600</f>
        <v>0</v>
      </c>
      <c r="S155" s="10">
        <f>'Input Data Shift B'!R24*IF('Input Data Shift B'!R$140&gt;0,'Input Data Shift B'!R$140,'Shift B Calculation'!$D155)/3600</f>
        <v>0</v>
      </c>
      <c r="T155" s="10">
        <f>'Input Data Shift B'!S24*IF('Input Data Shift B'!S$140&gt;0,'Input Data Shift B'!S$140,'Shift B Calculation'!$D155)/3600</f>
        <v>0</v>
      </c>
      <c r="U155" s="10">
        <f>'Input Data Shift B'!T24*IF('Input Data Shift B'!T$140&gt;0,'Input Data Shift B'!T$140,'Shift B Calculation'!$D155)/3600</f>
        <v>0</v>
      </c>
      <c r="V155" s="10">
        <f>'Input Data Shift B'!U24*IF('Input Data Shift B'!U$140&gt;0,'Input Data Shift B'!U$140,'Shift B Calculation'!$D155)/3600</f>
        <v>0</v>
      </c>
      <c r="W155" s="10">
        <f>'Input Data Shift B'!V24*IF('Input Data Shift B'!V$140&gt;0,'Input Data Shift B'!V$140,'Shift B Calculation'!$D155)/3600</f>
        <v>0</v>
      </c>
      <c r="X155" s="10">
        <f>'Input Data Shift B'!W24*IF('Input Data Shift B'!W$140&gt;0,'Input Data Shift B'!W$140,'Shift B Calculation'!$D155)/3600</f>
        <v>0</v>
      </c>
      <c r="Y155" s="10">
        <f>'Input Data Shift B'!X24*IF('Input Data Shift B'!X$140&gt;0,'Input Data Shift B'!X$140,'Shift B Calculation'!$D155)/3600</f>
        <v>0</v>
      </c>
      <c r="Z155" s="10">
        <f>'Input Data Shift B'!Y24*IF('Input Data Shift B'!Y$140&gt;0,'Input Data Shift B'!Y$140,'Shift B Calculation'!$D155)/3600</f>
        <v>0</v>
      </c>
      <c r="AA155" s="10">
        <f>'Input Data Shift B'!Z24*IF('Input Data Shift B'!Z$140&gt;0,'Input Data Shift B'!Z$140,'Shift B Calculation'!$D155)/3600</f>
        <v>0</v>
      </c>
      <c r="AB155" s="10">
        <f>'Input Data Shift B'!AA24*IF('Input Data Shift B'!AA$140&gt;0,'Input Data Shift B'!AA$140,'Shift B Calculation'!$D155)/3600</f>
        <v>0</v>
      </c>
      <c r="AC155" s="10">
        <f>'Input Data Shift B'!AB24*IF('Input Data Shift B'!AB$140&gt;0,'Input Data Shift B'!AB$140,'Shift B Calculation'!$D155)/3600</f>
        <v>0</v>
      </c>
      <c r="AD155" s="10">
        <f>'Input Data Shift B'!AC24*IF('Input Data Shift B'!AC$140&gt;0,'Input Data Shift B'!AC$140,'Shift B Calculation'!$D155)/3600</f>
        <v>0</v>
      </c>
      <c r="AE155" s="10">
        <f>'Input Data Shift B'!AD24*IF('Input Data Shift B'!AD$140&gt;0,'Input Data Shift B'!AD$140,'Shift B Calculation'!$D155)/3600</f>
        <v>0</v>
      </c>
      <c r="AF155" s="10">
        <f>'Input Data Shift B'!AE24*IF('Input Data Shift B'!AE$140&gt;0,'Input Data Shift B'!AE$140,'Shift B Calculation'!$D155)/3600</f>
        <v>0</v>
      </c>
      <c r="AG155" s="10">
        <f>'Input Data Shift B'!AF24*IF('Input Data Shift B'!AF$140&gt;0,'Input Data Shift B'!AF$140,'Shift B Calculation'!$D155)/3600</f>
        <v>0</v>
      </c>
      <c r="AH155" s="10">
        <f>'Input Data Shift B'!AG24*IF('Input Data Shift B'!AG$140&gt;0,'Input Data Shift B'!AG$140,'Shift B Calculation'!$D155)/3600</f>
        <v>0</v>
      </c>
      <c r="AI155" s="10">
        <f>'Input Data Shift B'!AH24*IF('Input Data Shift B'!AH$140&gt;0,'Input Data Shift B'!AH$140,'Shift B Calculation'!$D155)/3600</f>
        <v>0</v>
      </c>
      <c r="AJ155" s="10">
        <f t="shared" si="9"/>
        <v>0</v>
      </c>
    </row>
    <row r="156" spans="2:36">
      <c r="B156" s="8">
        <v>19</v>
      </c>
      <c r="C156" s="9" t="str">
        <f t="shared" si="8"/>
        <v>AE062040-39008R</v>
      </c>
      <c r="D156" s="8">
        <f>+Kousu!F29</f>
        <v>2.7</v>
      </c>
      <c r="E156" s="10">
        <f>'Input Data Shift B'!D25*IF('Input Data Shift B'!D$140&gt;0,'Input Data Shift B'!D$140,'Shift B Calculation'!$D156)/3600</f>
        <v>0</v>
      </c>
      <c r="F156" s="10">
        <f>'Input Data Shift B'!E25*IF('Input Data Shift B'!E$140&gt;0,'Input Data Shift B'!E$140,'Shift B Calculation'!$D156)/3600</f>
        <v>0</v>
      </c>
      <c r="G156" s="10">
        <f>'Input Data Shift B'!F25*IF('Input Data Shift B'!F$140&gt;0,'Input Data Shift B'!F$140,'Shift B Calculation'!$D156)/3600</f>
        <v>0</v>
      </c>
      <c r="H156" s="10">
        <f>'Input Data Shift B'!G25*IF('Input Data Shift B'!G$140&gt;0,'Input Data Shift B'!G$140,'Shift B Calculation'!$D156)/3600</f>
        <v>0</v>
      </c>
      <c r="I156" s="10">
        <f>'Input Data Shift B'!H25*IF('Input Data Shift B'!H$140&gt;0,'Input Data Shift B'!H$140,'Shift B Calculation'!$D156)/3600</f>
        <v>0</v>
      </c>
      <c r="J156" s="10">
        <f>'Input Data Shift B'!I25*IF('Input Data Shift B'!I$140&gt;0,'Input Data Shift B'!I$140,'Shift B Calculation'!$D156)/3600</f>
        <v>0</v>
      </c>
      <c r="K156" s="10">
        <f>'Input Data Shift B'!J25*IF('Input Data Shift B'!J$140&gt;0,'Input Data Shift B'!J$140,'Shift B Calculation'!$D156)/3600</f>
        <v>0</v>
      </c>
      <c r="L156" s="10">
        <f>'Input Data Shift B'!K25*IF('Input Data Shift B'!K$140&gt;0,'Input Data Shift B'!K$140,'Shift B Calculation'!$D156)/3600</f>
        <v>0</v>
      </c>
      <c r="M156" s="10">
        <f>'Input Data Shift B'!L25*IF('Input Data Shift B'!L$140&gt;0,'Input Data Shift B'!L$140,'Shift B Calculation'!$D156)/3600</f>
        <v>0</v>
      </c>
      <c r="N156" s="10">
        <f>'Input Data Shift B'!M25*IF('Input Data Shift B'!M$140&gt;0,'Input Data Shift B'!M$140,'Shift B Calculation'!$D156)/3600</f>
        <v>0</v>
      </c>
      <c r="O156" s="10">
        <f>'Input Data Shift B'!N25*IF('Input Data Shift B'!N$140&gt;0,'Input Data Shift B'!N$140,'Shift B Calculation'!$D156)/3600</f>
        <v>0</v>
      </c>
      <c r="P156" s="10">
        <f>'Input Data Shift B'!O25*IF('Input Data Shift B'!O$140&gt;0,'Input Data Shift B'!O$140,'Shift B Calculation'!$D156)/3600</f>
        <v>0</v>
      </c>
      <c r="Q156" s="10">
        <f>'Input Data Shift B'!P25*IF('Input Data Shift B'!P$140&gt;0,'Input Data Shift B'!P$140,'Shift B Calculation'!$D156)/3600</f>
        <v>0</v>
      </c>
      <c r="R156" s="10">
        <f>'Input Data Shift B'!Q25*IF('Input Data Shift B'!Q$140&gt;0,'Input Data Shift B'!Q$140,'Shift B Calculation'!$D156)/3600</f>
        <v>0</v>
      </c>
      <c r="S156" s="10">
        <f>'Input Data Shift B'!R25*IF('Input Data Shift B'!R$140&gt;0,'Input Data Shift B'!R$140,'Shift B Calculation'!$D156)/3600</f>
        <v>0</v>
      </c>
      <c r="T156" s="10">
        <f>'Input Data Shift B'!S25*IF('Input Data Shift B'!S$140&gt;0,'Input Data Shift B'!S$140,'Shift B Calculation'!$D156)/3600</f>
        <v>0</v>
      </c>
      <c r="U156" s="10">
        <f>'Input Data Shift B'!T25*IF('Input Data Shift B'!T$140&gt;0,'Input Data Shift B'!T$140,'Shift B Calculation'!$D156)/3600</f>
        <v>0</v>
      </c>
      <c r="V156" s="10">
        <f>'Input Data Shift B'!U25*IF('Input Data Shift B'!U$140&gt;0,'Input Data Shift B'!U$140,'Shift B Calculation'!$D156)/3600</f>
        <v>0</v>
      </c>
      <c r="W156" s="10">
        <f>'Input Data Shift B'!V25*IF('Input Data Shift B'!V$140&gt;0,'Input Data Shift B'!V$140,'Shift B Calculation'!$D156)/3600</f>
        <v>0</v>
      </c>
      <c r="X156" s="10">
        <f>'Input Data Shift B'!W25*IF('Input Data Shift B'!W$140&gt;0,'Input Data Shift B'!W$140,'Shift B Calculation'!$D156)/3600</f>
        <v>0</v>
      </c>
      <c r="Y156" s="10">
        <f>'Input Data Shift B'!X25*IF('Input Data Shift B'!X$140&gt;0,'Input Data Shift B'!X$140,'Shift B Calculation'!$D156)/3600</f>
        <v>0</v>
      </c>
      <c r="Z156" s="10">
        <f>'Input Data Shift B'!Y25*IF('Input Data Shift B'!Y$140&gt;0,'Input Data Shift B'!Y$140,'Shift B Calculation'!$D156)/3600</f>
        <v>0</v>
      </c>
      <c r="AA156" s="10">
        <f>'Input Data Shift B'!Z25*IF('Input Data Shift B'!Z$140&gt;0,'Input Data Shift B'!Z$140,'Shift B Calculation'!$D156)/3600</f>
        <v>0</v>
      </c>
      <c r="AB156" s="10">
        <f>'Input Data Shift B'!AA25*IF('Input Data Shift B'!AA$140&gt;0,'Input Data Shift B'!AA$140,'Shift B Calculation'!$D156)/3600</f>
        <v>0</v>
      </c>
      <c r="AC156" s="10">
        <f>'Input Data Shift B'!AB25*IF('Input Data Shift B'!AB$140&gt;0,'Input Data Shift B'!AB$140,'Shift B Calculation'!$D156)/3600</f>
        <v>0</v>
      </c>
      <c r="AD156" s="10">
        <f>'Input Data Shift B'!AC25*IF('Input Data Shift B'!AC$140&gt;0,'Input Data Shift B'!AC$140,'Shift B Calculation'!$D156)/3600</f>
        <v>0</v>
      </c>
      <c r="AE156" s="10">
        <f>'Input Data Shift B'!AD25*IF('Input Data Shift B'!AD$140&gt;0,'Input Data Shift B'!AD$140,'Shift B Calculation'!$D156)/3600</f>
        <v>0</v>
      </c>
      <c r="AF156" s="10">
        <f>'Input Data Shift B'!AE25*IF('Input Data Shift B'!AE$140&gt;0,'Input Data Shift B'!AE$140,'Shift B Calculation'!$D156)/3600</f>
        <v>0</v>
      </c>
      <c r="AG156" s="10">
        <f>'Input Data Shift B'!AF25*IF('Input Data Shift B'!AF$140&gt;0,'Input Data Shift B'!AF$140,'Shift B Calculation'!$D156)/3600</f>
        <v>0</v>
      </c>
      <c r="AH156" s="10">
        <f>'Input Data Shift B'!AG25*IF('Input Data Shift B'!AG$140&gt;0,'Input Data Shift B'!AG$140,'Shift B Calculation'!$D156)/3600</f>
        <v>0</v>
      </c>
      <c r="AI156" s="10">
        <f>'Input Data Shift B'!AH25*IF('Input Data Shift B'!AH$140&gt;0,'Input Data Shift B'!AH$140,'Shift B Calculation'!$D156)/3600</f>
        <v>0</v>
      </c>
      <c r="AJ156" s="10">
        <f t="shared" si="9"/>
        <v>0</v>
      </c>
    </row>
    <row r="157" spans="2:36">
      <c r="B157" s="8">
        <v>20</v>
      </c>
      <c r="C157" s="9" t="str">
        <f t="shared" si="8"/>
        <v>AE062040-39100M</v>
      </c>
      <c r="D157" s="8">
        <f>+Kousu!F30</f>
        <v>2.7</v>
      </c>
      <c r="E157" s="10">
        <f>'Input Data Shift B'!D26*IF('Input Data Shift B'!D$140&gt;0,'Input Data Shift B'!D$140,'Shift B Calculation'!$D157)/3600</f>
        <v>0</v>
      </c>
      <c r="F157" s="10">
        <f>'Input Data Shift B'!E26*IF('Input Data Shift B'!E$140&gt;0,'Input Data Shift B'!E$140,'Shift B Calculation'!$D157)/3600</f>
        <v>0</v>
      </c>
      <c r="G157" s="10">
        <f>'Input Data Shift B'!F26*IF('Input Data Shift B'!F$140&gt;0,'Input Data Shift B'!F$140,'Shift B Calculation'!$D157)/3600</f>
        <v>0</v>
      </c>
      <c r="H157" s="10">
        <f>'Input Data Shift B'!G26*IF('Input Data Shift B'!G$140&gt;0,'Input Data Shift B'!G$140,'Shift B Calculation'!$D157)/3600</f>
        <v>0</v>
      </c>
      <c r="I157" s="10">
        <f>'Input Data Shift B'!H26*IF('Input Data Shift B'!H$140&gt;0,'Input Data Shift B'!H$140,'Shift B Calculation'!$D157)/3600</f>
        <v>0</v>
      </c>
      <c r="J157" s="10">
        <f>'Input Data Shift B'!I26*IF('Input Data Shift B'!I$140&gt;0,'Input Data Shift B'!I$140,'Shift B Calculation'!$D157)/3600</f>
        <v>0</v>
      </c>
      <c r="K157" s="10">
        <f>'Input Data Shift B'!J26*IF('Input Data Shift B'!J$140&gt;0,'Input Data Shift B'!J$140,'Shift B Calculation'!$D157)/3600</f>
        <v>0</v>
      </c>
      <c r="L157" s="10">
        <f>'Input Data Shift B'!K26*IF('Input Data Shift B'!K$140&gt;0,'Input Data Shift B'!K$140,'Shift B Calculation'!$D157)/3600</f>
        <v>0</v>
      </c>
      <c r="M157" s="10">
        <f>'Input Data Shift B'!L26*IF('Input Data Shift B'!L$140&gt;0,'Input Data Shift B'!L$140,'Shift B Calculation'!$D157)/3600</f>
        <v>0</v>
      </c>
      <c r="N157" s="10">
        <f>'Input Data Shift B'!M26*IF('Input Data Shift B'!M$140&gt;0,'Input Data Shift B'!M$140,'Shift B Calculation'!$D157)/3600</f>
        <v>0</v>
      </c>
      <c r="O157" s="10">
        <f>'Input Data Shift B'!N26*IF('Input Data Shift B'!N$140&gt;0,'Input Data Shift B'!N$140,'Shift B Calculation'!$D157)/3600</f>
        <v>0</v>
      </c>
      <c r="P157" s="10">
        <f>'Input Data Shift B'!O26*IF('Input Data Shift B'!O$140&gt;0,'Input Data Shift B'!O$140,'Shift B Calculation'!$D157)/3600</f>
        <v>0</v>
      </c>
      <c r="Q157" s="10">
        <f>'Input Data Shift B'!P26*IF('Input Data Shift B'!P$140&gt;0,'Input Data Shift B'!P$140,'Shift B Calculation'!$D157)/3600</f>
        <v>0</v>
      </c>
      <c r="R157" s="10">
        <f>'Input Data Shift B'!Q26*IF('Input Data Shift B'!Q$140&gt;0,'Input Data Shift B'!Q$140,'Shift B Calculation'!$D157)/3600</f>
        <v>0</v>
      </c>
      <c r="S157" s="10">
        <f>'Input Data Shift B'!R26*IF('Input Data Shift B'!R$140&gt;0,'Input Data Shift B'!R$140,'Shift B Calculation'!$D157)/3600</f>
        <v>0</v>
      </c>
      <c r="T157" s="10">
        <f>'Input Data Shift B'!S26*IF('Input Data Shift B'!S$140&gt;0,'Input Data Shift B'!S$140,'Shift B Calculation'!$D157)/3600</f>
        <v>0</v>
      </c>
      <c r="U157" s="10">
        <f>'Input Data Shift B'!T26*IF('Input Data Shift B'!T$140&gt;0,'Input Data Shift B'!T$140,'Shift B Calculation'!$D157)/3600</f>
        <v>0</v>
      </c>
      <c r="V157" s="10">
        <f>'Input Data Shift B'!U26*IF('Input Data Shift B'!U$140&gt;0,'Input Data Shift B'!U$140,'Shift B Calculation'!$D157)/3600</f>
        <v>0</v>
      </c>
      <c r="W157" s="10">
        <f>'Input Data Shift B'!V26*IF('Input Data Shift B'!V$140&gt;0,'Input Data Shift B'!V$140,'Shift B Calculation'!$D157)/3600</f>
        <v>0</v>
      </c>
      <c r="X157" s="10">
        <f>'Input Data Shift B'!W26*IF('Input Data Shift B'!W$140&gt;0,'Input Data Shift B'!W$140,'Shift B Calculation'!$D157)/3600</f>
        <v>0</v>
      </c>
      <c r="Y157" s="10">
        <f>'Input Data Shift B'!X26*IF('Input Data Shift B'!X$140&gt;0,'Input Data Shift B'!X$140,'Shift B Calculation'!$D157)/3600</f>
        <v>0</v>
      </c>
      <c r="Z157" s="10">
        <f>'Input Data Shift B'!Y26*IF('Input Data Shift B'!Y$140&gt;0,'Input Data Shift B'!Y$140,'Shift B Calculation'!$D157)/3600</f>
        <v>0</v>
      </c>
      <c r="AA157" s="10">
        <f>'Input Data Shift B'!Z26*IF('Input Data Shift B'!Z$140&gt;0,'Input Data Shift B'!Z$140,'Shift B Calculation'!$D157)/3600</f>
        <v>0</v>
      </c>
      <c r="AB157" s="10">
        <f>'Input Data Shift B'!AA26*IF('Input Data Shift B'!AA$140&gt;0,'Input Data Shift B'!AA$140,'Shift B Calculation'!$D157)/3600</f>
        <v>0</v>
      </c>
      <c r="AC157" s="10">
        <f>'Input Data Shift B'!AB26*IF('Input Data Shift B'!AB$140&gt;0,'Input Data Shift B'!AB$140,'Shift B Calculation'!$D157)/3600</f>
        <v>0</v>
      </c>
      <c r="AD157" s="10">
        <f>'Input Data Shift B'!AC26*IF('Input Data Shift B'!AC$140&gt;0,'Input Data Shift B'!AC$140,'Shift B Calculation'!$D157)/3600</f>
        <v>0</v>
      </c>
      <c r="AE157" s="10">
        <f>'Input Data Shift B'!AD26*IF('Input Data Shift B'!AD$140&gt;0,'Input Data Shift B'!AD$140,'Shift B Calculation'!$D157)/3600</f>
        <v>0</v>
      </c>
      <c r="AF157" s="10">
        <f>'Input Data Shift B'!AE26*IF('Input Data Shift B'!AE$140&gt;0,'Input Data Shift B'!AE$140,'Shift B Calculation'!$D157)/3600</f>
        <v>0</v>
      </c>
      <c r="AG157" s="10">
        <f>'Input Data Shift B'!AF26*IF('Input Data Shift B'!AF$140&gt;0,'Input Data Shift B'!AF$140,'Shift B Calculation'!$D157)/3600</f>
        <v>0</v>
      </c>
      <c r="AH157" s="10">
        <f>'Input Data Shift B'!AG26*IF('Input Data Shift B'!AG$140&gt;0,'Input Data Shift B'!AG$140,'Shift B Calculation'!$D157)/3600</f>
        <v>0</v>
      </c>
      <c r="AI157" s="10">
        <f>'Input Data Shift B'!AH26*IF('Input Data Shift B'!AH$140&gt;0,'Input Data Shift B'!AH$140,'Shift B Calculation'!$D157)/3600</f>
        <v>0</v>
      </c>
      <c r="AJ157" s="10">
        <f t="shared" si="9"/>
        <v>0</v>
      </c>
    </row>
    <row r="158" spans="2:36">
      <c r="B158" s="8">
        <v>21</v>
      </c>
      <c r="C158" s="9" t="str">
        <f t="shared" si="8"/>
        <v>AE062040-39200M</v>
      </c>
      <c r="D158" s="8">
        <f>+Kousu!F31</f>
        <v>2.7</v>
      </c>
      <c r="E158" s="10">
        <f>'Input Data Shift B'!D27*IF('Input Data Shift B'!D$140&gt;0,'Input Data Shift B'!D$140,'Shift B Calculation'!$D158)/3600</f>
        <v>0</v>
      </c>
      <c r="F158" s="10">
        <f>'Input Data Shift B'!E27*IF('Input Data Shift B'!E$140&gt;0,'Input Data Shift B'!E$140,'Shift B Calculation'!$D158)/3600</f>
        <v>0</v>
      </c>
      <c r="G158" s="10">
        <f>'Input Data Shift B'!F27*IF('Input Data Shift B'!F$140&gt;0,'Input Data Shift B'!F$140,'Shift B Calculation'!$D158)/3600</f>
        <v>0</v>
      </c>
      <c r="H158" s="10">
        <f>'Input Data Shift B'!G27*IF('Input Data Shift B'!G$140&gt;0,'Input Data Shift B'!G$140,'Shift B Calculation'!$D158)/3600</f>
        <v>0</v>
      </c>
      <c r="I158" s="10">
        <f>'Input Data Shift B'!H27*IF('Input Data Shift B'!H$140&gt;0,'Input Data Shift B'!H$140,'Shift B Calculation'!$D158)/3600</f>
        <v>0</v>
      </c>
      <c r="J158" s="10">
        <f>'Input Data Shift B'!I27*IF('Input Data Shift B'!I$140&gt;0,'Input Data Shift B'!I$140,'Shift B Calculation'!$D158)/3600</f>
        <v>0</v>
      </c>
      <c r="K158" s="10">
        <f>'Input Data Shift B'!J27*IF('Input Data Shift B'!J$140&gt;0,'Input Data Shift B'!J$140,'Shift B Calculation'!$D158)/3600</f>
        <v>0</v>
      </c>
      <c r="L158" s="10">
        <f>'Input Data Shift B'!K27*IF('Input Data Shift B'!K$140&gt;0,'Input Data Shift B'!K$140,'Shift B Calculation'!$D158)/3600</f>
        <v>0</v>
      </c>
      <c r="M158" s="10">
        <f>'Input Data Shift B'!L27*IF('Input Data Shift B'!L$140&gt;0,'Input Data Shift B'!L$140,'Shift B Calculation'!$D158)/3600</f>
        <v>0</v>
      </c>
      <c r="N158" s="10">
        <f>'Input Data Shift B'!M27*IF('Input Data Shift B'!M$140&gt;0,'Input Data Shift B'!M$140,'Shift B Calculation'!$D158)/3600</f>
        <v>0</v>
      </c>
      <c r="O158" s="10">
        <f>'Input Data Shift B'!N27*IF('Input Data Shift B'!N$140&gt;0,'Input Data Shift B'!N$140,'Shift B Calculation'!$D158)/3600</f>
        <v>0</v>
      </c>
      <c r="P158" s="10">
        <f>'Input Data Shift B'!O27*IF('Input Data Shift B'!O$140&gt;0,'Input Data Shift B'!O$140,'Shift B Calculation'!$D158)/3600</f>
        <v>0</v>
      </c>
      <c r="Q158" s="10">
        <f>'Input Data Shift B'!P27*IF('Input Data Shift B'!P$140&gt;0,'Input Data Shift B'!P$140,'Shift B Calculation'!$D158)/3600</f>
        <v>0</v>
      </c>
      <c r="R158" s="10">
        <f>'Input Data Shift B'!Q27*IF('Input Data Shift B'!Q$140&gt;0,'Input Data Shift B'!Q$140,'Shift B Calculation'!$D158)/3600</f>
        <v>0</v>
      </c>
      <c r="S158" s="10">
        <f>'Input Data Shift B'!R27*IF('Input Data Shift B'!R$140&gt;0,'Input Data Shift B'!R$140,'Shift B Calculation'!$D158)/3600</f>
        <v>0</v>
      </c>
      <c r="T158" s="10">
        <f>'Input Data Shift B'!S27*IF('Input Data Shift B'!S$140&gt;0,'Input Data Shift B'!S$140,'Shift B Calculation'!$D158)/3600</f>
        <v>0</v>
      </c>
      <c r="U158" s="10">
        <f>'Input Data Shift B'!T27*IF('Input Data Shift B'!T$140&gt;0,'Input Data Shift B'!T$140,'Shift B Calculation'!$D158)/3600</f>
        <v>0</v>
      </c>
      <c r="V158" s="10">
        <f>'Input Data Shift B'!U27*IF('Input Data Shift B'!U$140&gt;0,'Input Data Shift B'!U$140,'Shift B Calculation'!$D158)/3600</f>
        <v>0</v>
      </c>
      <c r="W158" s="10">
        <f>'Input Data Shift B'!V27*IF('Input Data Shift B'!V$140&gt;0,'Input Data Shift B'!V$140,'Shift B Calculation'!$D158)/3600</f>
        <v>0</v>
      </c>
      <c r="X158" s="10">
        <f>'Input Data Shift B'!W27*IF('Input Data Shift B'!W$140&gt;0,'Input Data Shift B'!W$140,'Shift B Calculation'!$D158)/3600</f>
        <v>0</v>
      </c>
      <c r="Y158" s="10">
        <f>'Input Data Shift B'!X27*IF('Input Data Shift B'!X$140&gt;0,'Input Data Shift B'!X$140,'Shift B Calculation'!$D158)/3600</f>
        <v>0</v>
      </c>
      <c r="Z158" s="10">
        <f>'Input Data Shift B'!Y27*IF('Input Data Shift B'!Y$140&gt;0,'Input Data Shift B'!Y$140,'Shift B Calculation'!$D158)/3600</f>
        <v>0</v>
      </c>
      <c r="AA158" s="10">
        <f>'Input Data Shift B'!Z27*IF('Input Data Shift B'!Z$140&gt;0,'Input Data Shift B'!Z$140,'Shift B Calculation'!$D158)/3600</f>
        <v>0</v>
      </c>
      <c r="AB158" s="10">
        <f>'Input Data Shift B'!AA27*IF('Input Data Shift B'!AA$140&gt;0,'Input Data Shift B'!AA$140,'Shift B Calculation'!$D158)/3600</f>
        <v>0</v>
      </c>
      <c r="AC158" s="10">
        <f>'Input Data Shift B'!AB27*IF('Input Data Shift B'!AB$140&gt;0,'Input Data Shift B'!AB$140,'Shift B Calculation'!$D158)/3600</f>
        <v>0</v>
      </c>
      <c r="AD158" s="10">
        <f>'Input Data Shift B'!AC27*IF('Input Data Shift B'!AC$140&gt;0,'Input Data Shift B'!AC$140,'Shift B Calculation'!$D158)/3600</f>
        <v>0</v>
      </c>
      <c r="AE158" s="10">
        <f>'Input Data Shift B'!AD27*IF('Input Data Shift B'!AD$140&gt;0,'Input Data Shift B'!AD$140,'Shift B Calculation'!$D158)/3600</f>
        <v>0</v>
      </c>
      <c r="AF158" s="10">
        <f>'Input Data Shift B'!AE27*IF('Input Data Shift B'!AE$140&gt;0,'Input Data Shift B'!AE$140,'Shift B Calculation'!$D158)/3600</f>
        <v>0</v>
      </c>
      <c r="AG158" s="10">
        <f>'Input Data Shift B'!AF27*IF('Input Data Shift B'!AF$140&gt;0,'Input Data Shift B'!AF$140,'Shift B Calculation'!$D158)/3600</f>
        <v>0</v>
      </c>
      <c r="AH158" s="10">
        <f>'Input Data Shift B'!AG27*IF('Input Data Shift B'!AG$140&gt;0,'Input Data Shift B'!AG$140,'Shift B Calculation'!$D158)/3600</f>
        <v>0</v>
      </c>
      <c r="AI158" s="10">
        <f>'Input Data Shift B'!AH27*IF('Input Data Shift B'!AH$140&gt;0,'Input Data Shift B'!AH$140,'Shift B Calculation'!$D158)/3600</f>
        <v>0</v>
      </c>
      <c r="AJ158" s="10">
        <f t="shared" si="9"/>
        <v>0</v>
      </c>
    </row>
    <row r="159" spans="2:36">
      <c r="B159" s="8">
        <v>22</v>
      </c>
      <c r="C159" s="9" t="str">
        <f t="shared" si="8"/>
        <v>AE062040-40900C</v>
      </c>
      <c r="D159" s="8">
        <f>+Kousu!F32</f>
        <v>2.7</v>
      </c>
      <c r="E159" s="10">
        <f>'Input Data Shift B'!D28*IF('Input Data Shift B'!D$140&gt;0,'Input Data Shift B'!D$140,'Shift B Calculation'!$D159)/3600</f>
        <v>0</v>
      </c>
      <c r="F159" s="10">
        <f>'Input Data Shift B'!E28*IF('Input Data Shift B'!E$140&gt;0,'Input Data Shift B'!E$140,'Shift B Calculation'!$D159)/3600</f>
        <v>0</v>
      </c>
      <c r="G159" s="10">
        <f>'Input Data Shift B'!F28*IF('Input Data Shift B'!F$140&gt;0,'Input Data Shift B'!F$140,'Shift B Calculation'!$D159)/3600</f>
        <v>0</v>
      </c>
      <c r="H159" s="10">
        <f>'Input Data Shift B'!G28*IF('Input Data Shift B'!G$140&gt;0,'Input Data Shift B'!G$140,'Shift B Calculation'!$D159)/3600</f>
        <v>0</v>
      </c>
      <c r="I159" s="10">
        <f>'Input Data Shift B'!H28*IF('Input Data Shift B'!H$140&gt;0,'Input Data Shift B'!H$140,'Shift B Calculation'!$D159)/3600</f>
        <v>0</v>
      </c>
      <c r="J159" s="10">
        <f>'Input Data Shift B'!I28*IF('Input Data Shift B'!I$140&gt;0,'Input Data Shift B'!I$140,'Shift B Calculation'!$D159)/3600</f>
        <v>0</v>
      </c>
      <c r="K159" s="10">
        <f>'Input Data Shift B'!J28*IF('Input Data Shift B'!J$140&gt;0,'Input Data Shift B'!J$140,'Shift B Calculation'!$D159)/3600</f>
        <v>0</v>
      </c>
      <c r="L159" s="10">
        <f>'Input Data Shift B'!K28*IF('Input Data Shift B'!K$140&gt;0,'Input Data Shift B'!K$140,'Shift B Calculation'!$D159)/3600</f>
        <v>0</v>
      </c>
      <c r="M159" s="10">
        <f>'Input Data Shift B'!L28*IF('Input Data Shift B'!L$140&gt;0,'Input Data Shift B'!L$140,'Shift B Calculation'!$D159)/3600</f>
        <v>0</v>
      </c>
      <c r="N159" s="10">
        <f>'Input Data Shift B'!M28*IF('Input Data Shift B'!M$140&gt;0,'Input Data Shift B'!M$140,'Shift B Calculation'!$D159)/3600</f>
        <v>0</v>
      </c>
      <c r="O159" s="10">
        <f>'Input Data Shift B'!N28*IF('Input Data Shift B'!N$140&gt;0,'Input Data Shift B'!N$140,'Shift B Calculation'!$D159)/3600</f>
        <v>0</v>
      </c>
      <c r="P159" s="10">
        <f>'Input Data Shift B'!O28*IF('Input Data Shift B'!O$140&gt;0,'Input Data Shift B'!O$140,'Shift B Calculation'!$D159)/3600</f>
        <v>0</v>
      </c>
      <c r="Q159" s="10">
        <f>'Input Data Shift B'!P28*IF('Input Data Shift B'!P$140&gt;0,'Input Data Shift B'!P$140,'Shift B Calculation'!$D159)/3600</f>
        <v>0</v>
      </c>
      <c r="R159" s="10">
        <f>'Input Data Shift B'!Q28*IF('Input Data Shift B'!Q$140&gt;0,'Input Data Shift B'!Q$140,'Shift B Calculation'!$D159)/3600</f>
        <v>0</v>
      </c>
      <c r="S159" s="10">
        <f>'Input Data Shift B'!R28*IF('Input Data Shift B'!R$140&gt;0,'Input Data Shift B'!R$140,'Shift B Calculation'!$D159)/3600</f>
        <v>0</v>
      </c>
      <c r="T159" s="10">
        <f>'Input Data Shift B'!S28*IF('Input Data Shift B'!S$140&gt;0,'Input Data Shift B'!S$140,'Shift B Calculation'!$D159)/3600</f>
        <v>0</v>
      </c>
      <c r="U159" s="10">
        <f>'Input Data Shift B'!T28*IF('Input Data Shift B'!T$140&gt;0,'Input Data Shift B'!T$140,'Shift B Calculation'!$D159)/3600</f>
        <v>0</v>
      </c>
      <c r="V159" s="10">
        <f>'Input Data Shift B'!U28*IF('Input Data Shift B'!U$140&gt;0,'Input Data Shift B'!U$140,'Shift B Calculation'!$D159)/3600</f>
        <v>0</v>
      </c>
      <c r="W159" s="10">
        <f>'Input Data Shift B'!V28*IF('Input Data Shift B'!V$140&gt;0,'Input Data Shift B'!V$140,'Shift B Calculation'!$D159)/3600</f>
        <v>0</v>
      </c>
      <c r="X159" s="10">
        <f>'Input Data Shift B'!W28*IF('Input Data Shift B'!W$140&gt;0,'Input Data Shift B'!W$140,'Shift B Calculation'!$D159)/3600</f>
        <v>0</v>
      </c>
      <c r="Y159" s="10">
        <f>'Input Data Shift B'!X28*IF('Input Data Shift B'!X$140&gt;0,'Input Data Shift B'!X$140,'Shift B Calculation'!$D159)/3600</f>
        <v>0</v>
      </c>
      <c r="Z159" s="10">
        <f>'Input Data Shift B'!Y28*IF('Input Data Shift B'!Y$140&gt;0,'Input Data Shift B'!Y$140,'Shift B Calculation'!$D159)/3600</f>
        <v>0</v>
      </c>
      <c r="AA159" s="10">
        <f>'Input Data Shift B'!Z28*IF('Input Data Shift B'!Z$140&gt;0,'Input Data Shift B'!Z$140,'Shift B Calculation'!$D159)/3600</f>
        <v>0</v>
      </c>
      <c r="AB159" s="10">
        <f>'Input Data Shift B'!AA28*IF('Input Data Shift B'!AA$140&gt;0,'Input Data Shift B'!AA$140,'Shift B Calculation'!$D159)/3600</f>
        <v>0</v>
      </c>
      <c r="AC159" s="10">
        <f>'Input Data Shift B'!AB28*IF('Input Data Shift B'!AB$140&gt;0,'Input Data Shift B'!AB$140,'Shift B Calculation'!$D159)/3600</f>
        <v>0</v>
      </c>
      <c r="AD159" s="10">
        <f>'Input Data Shift B'!AC28*IF('Input Data Shift B'!AC$140&gt;0,'Input Data Shift B'!AC$140,'Shift B Calculation'!$D159)/3600</f>
        <v>0</v>
      </c>
      <c r="AE159" s="10">
        <f>'Input Data Shift B'!AD28*IF('Input Data Shift B'!AD$140&gt;0,'Input Data Shift B'!AD$140,'Shift B Calculation'!$D159)/3600</f>
        <v>0</v>
      </c>
      <c r="AF159" s="10">
        <f>'Input Data Shift B'!AE28*IF('Input Data Shift B'!AE$140&gt;0,'Input Data Shift B'!AE$140,'Shift B Calculation'!$D159)/3600</f>
        <v>0</v>
      </c>
      <c r="AG159" s="10">
        <f>'Input Data Shift B'!AF28*IF('Input Data Shift B'!AF$140&gt;0,'Input Data Shift B'!AF$140,'Shift B Calculation'!$D159)/3600</f>
        <v>0</v>
      </c>
      <c r="AH159" s="10">
        <f>'Input Data Shift B'!AG28*IF('Input Data Shift B'!AG$140&gt;0,'Input Data Shift B'!AG$140,'Shift B Calculation'!$D159)/3600</f>
        <v>0</v>
      </c>
      <c r="AI159" s="10">
        <f>'Input Data Shift B'!AH28*IF('Input Data Shift B'!AH$140&gt;0,'Input Data Shift B'!AH$140,'Shift B Calculation'!$D159)/3600</f>
        <v>0</v>
      </c>
      <c r="AJ159" s="10">
        <f t="shared" si="9"/>
        <v>0</v>
      </c>
    </row>
    <row r="160" spans="2:36">
      <c r="B160" s="8">
        <v>23</v>
      </c>
      <c r="C160" s="9" t="str">
        <f t="shared" si="8"/>
        <v>AE062040-40906G</v>
      </c>
      <c r="D160" s="8">
        <f>+Kousu!F33</f>
        <v>2.7</v>
      </c>
      <c r="E160" s="10">
        <f>'Input Data Shift B'!D29*IF('Input Data Shift B'!D$140&gt;0,'Input Data Shift B'!D$140,'Shift B Calculation'!$D160)/3600</f>
        <v>0</v>
      </c>
      <c r="F160" s="10">
        <f>'Input Data Shift B'!E29*IF('Input Data Shift B'!E$140&gt;0,'Input Data Shift B'!E$140,'Shift B Calculation'!$D160)/3600</f>
        <v>0</v>
      </c>
      <c r="G160" s="10">
        <f>'Input Data Shift B'!F29*IF('Input Data Shift B'!F$140&gt;0,'Input Data Shift B'!F$140,'Shift B Calculation'!$D160)/3600</f>
        <v>0</v>
      </c>
      <c r="H160" s="10">
        <f>'Input Data Shift B'!G29*IF('Input Data Shift B'!G$140&gt;0,'Input Data Shift B'!G$140,'Shift B Calculation'!$D160)/3600</f>
        <v>0</v>
      </c>
      <c r="I160" s="10">
        <f>'Input Data Shift B'!H29*IF('Input Data Shift B'!H$140&gt;0,'Input Data Shift B'!H$140,'Shift B Calculation'!$D160)/3600</f>
        <v>0</v>
      </c>
      <c r="J160" s="10">
        <f>'Input Data Shift B'!I29*IF('Input Data Shift B'!I$140&gt;0,'Input Data Shift B'!I$140,'Shift B Calculation'!$D160)/3600</f>
        <v>0</v>
      </c>
      <c r="K160" s="10">
        <f>'Input Data Shift B'!J29*IF('Input Data Shift B'!J$140&gt;0,'Input Data Shift B'!J$140,'Shift B Calculation'!$D160)/3600</f>
        <v>0</v>
      </c>
      <c r="L160" s="10">
        <f>'Input Data Shift B'!K29*IF('Input Data Shift B'!K$140&gt;0,'Input Data Shift B'!K$140,'Shift B Calculation'!$D160)/3600</f>
        <v>0</v>
      </c>
      <c r="M160" s="10">
        <f>'Input Data Shift B'!L29*IF('Input Data Shift B'!L$140&gt;0,'Input Data Shift B'!L$140,'Shift B Calculation'!$D160)/3600</f>
        <v>0</v>
      </c>
      <c r="N160" s="10">
        <f>'Input Data Shift B'!M29*IF('Input Data Shift B'!M$140&gt;0,'Input Data Shift B'!M$140,'Shift B Calculation'!$D160)/3600</f>
        <v>0</v>
      </c>
      <c r="O160" s="10">
        <f>'Input Data Shift B'!N29*IF('Input Data Shift B'!N$140&gt;0,'Input Data Shift B'!N$140,'Shift B Calculation'!$D160)/3600</f>
        <v>0</v>
      </c>
      <c r="P160" s="10">
        <f>'Input Data Shift B'!O29*IF('Input Data Shift B'!O$140&gt;0,'Input Data Shift B'!O$140,'Shift B Calculation'!$D160)/3600</f>
        <v>0</v>
      </c>
      <c r="Q160" s="10">
        <f>'Input Data Shift B'!P29*IF('Input Data Shift B'!P$140&gt;0,'Input Data Shift B'!P$140,'Shift B Calculation'!$D160)/3600</f>
        <v>0</v>
      </c>
      <c r="R160" s="10">
        <f>'Input Data Shift B'!Q29*IF('Input Data Shift B'!Q$140&gt;0,'Input Data Shift B'!Q$140,'Shift B Calculation'!$D160)/3600</f>
        <v>0</v>
      </c>
      <c r="S160" s="10">
        <f>'Input Data Shift B'!R29*IF('Input Data Shift B'!R$140&gt;0,'Input Data Shift B'!R$140,'Shift B Calculation'!$D160)/3600</f>
        <v>0</v>
      </c>
      <c r="T160" s="10">
        <f>'Input Data Shift B'!S29*IF('Input Data Shift B'!S$140&gt;0,'Input Data Shift B'!S$140,'Shift B Calculation'!$D160)/3600</f>
        <v>0</v>
      </c>
      <c r="U160" s="10">
        <f>'Input Data Shift B'!T29*IF('Input Data Shift B'!T$140&gt;0,'Input Data Shift B'!T$140,'Shift B Calculation'!$D160)/3600</f>
        <v>0</v>
      </c>
      <c r="V160" s="10">
        <f>'Input Data Shift B'!U29*IF('Input Data Shift B'!U$140&gt;0,'Input Data Shift B'!U$140,'Shift B Calculation'!$D160)/3600</f>
        <v>0</v>
      </c>
      <c r="W160" s="10">
        <f>'Input Data Shift B'!V29*IF('Input Data Shift B'!V$140&gt;0,'Input Data Shift B'!V$140,'Shift B Calculation'!$D160)/3600</f>
        <v>0</v>
      </c>
      <c r="X160" s="10">
        <f>'Input Data Shift B'!W29*IF('Input Data Shift B'!W$140&gt;0,'Input Data Shift B'!W$140,'Shift B Calculation'!$D160)/3600</f>
        <v>0</v>
      </c>
      <c r="Y160" s="10">
        <f>'Input Data Shift B'!X29*IF('Input Data Shift B'!X$140&gt;0,'Input Data Shift B'!X$140,'Shift B Calculation'!$D160)/3600</f>
        <v>0</v>
      </c>
      <c r="Z160" s="10">
        <f>'Input Data Shift B'!Y29*IF('Input Data Shift B'!Y$140&gt;0,'Input Data Shift B'!Y$140,'Shift B Calculation'!$D160)/3600</f>
        <v>0</v>
      </c>
      <c r="AA160" s="10">
        <f>'Input Data Shift B'!Z29*IF('Input Data Shift B'!Z$140&gt;0,'Input Data Shift B'!Z$140,'Shift B Calculation'!$D160)/3600</f>
        <v>0</v>
      </c>
      <c r="AB160" s="10">
        <f>'Input Data Shift B'!AA29*IF('Input Data Shift B'!AA$140&gt;0,'Input Data Shift B'!AA$140,'Shift B Calculation'!$D160)/3600</f>
        <v>0</v>
      </c>
      <c r="AC160" s="10">
        <f>'Input Data Shift B'!AB29*IF('Input Data Shift B'!AB$140&gt;0,'Input Data Shift B'!AB$140,'Shift B Calculation'!$D160)/3600</f>
        <v>0</v>
      </c>
      <c r="AD160" s="10">
        <f>'Input Data Shift B'!AC29*IF('Input Data Shift B'!AC$140&gt;0,'Input Data Shift B'!AC$140,'Shift B Calculation'!$D160)/3600</f>
        <v>0</v>
      </c>
      <c r="AE160" s="10">
        <f>'Input Data Shift B'!AD29*IF('Input Data Shift B'!AD$140&gt;0,'Input Data Shift B'!AD$140,'Shift B Calculation'!$D160)/3600</f>
        <v>0</v>
      </c>
      <c r="AF160" s="10">
        <f>'Input Data Shift B'!AE29*IF('Input Data Shift B'!AE$140&gt;0,'Input Data Shift B'!AE$140,'Shift B Calculation'!$D160)/3600</f>
        <v>0</v>
      </c>
      <c r="AG160" s="10">
        <f>'Input Data Shift B'!AF29*IF('Input Data Shift B'!AF$140&gt;0,'Input Data Shift B'!AF$140,'Shift B Calculation'!$D160)/3600</f>
        <v>0</v>
      </c>
      <c r="AH160" s="10">
        <f>'Input Data Shift B'!AG29*IF('Input Data Shift B'!AG$140&gt;0,'Input Data Shift B'!AG$140,'Shift B Calculation'!$D160)/3600</f>
        <v>0</v>
      </c>
      <c r="AI160" s="10">
        <f>'Input Data Shift B'!AH29*IF('Input Data Shift B'!AH$140&gt;0,'Input Data Shift B'!AH$140,'Shift B Calculation'!$D160)/3600</f>
        <v>0</v>
      </c>
      <c r="AJ160" s="10">
        <f t="shared" si="9"/>
        <v>0</v>
      </c>
    </row>
    <row r="161" spans="2:36">
      <c r="B161" s="8">
        <v>24</v>
      </c>
      <c r="C161" s="9" t="str">
        <f t="shared" si="8"/>
        <v>AE262100-57406G</v>
      </c>
      <c r="D161" s="8">
        <f>+Kousu!F34</f>
        <v>2.7</v>
      </c>
      <c r="E161" s="10">
        <f>'Input Data Shift B'!D30*IF('Input Data Shift B'!D$140&gt;0,'Input Data Shift B'!D$140,'Shift B Calculation'!$D161)/3600</f>
        <v>0</v>
      </c>
      <c r="F161" s="10">
        <f>'Input Data Shift B'!E30*IF('Input Data Shift B'!E$140&gt;0,'Input Data Shift B'!E$140,'Shift B Calculation'!$D161)/3600</f>
        <v>0</v>
      </c>
      <c r="G161" s="10">
        <f>'Input Data Shift B'!F30*IF('Input Data Shift B'!F$140&gt;0,'Input Data Shift B'!F$140,'Shift B Calculation'!$D161)/3600</f>
        <v>0</v>
      </c>
      <c r="H161" s="10">
        <f>'Input Data Shift B'!G30*IF('Input Data Shift B'!G$140&gt;0,'Input Data Shift B'!G$140,'Shift B Calculation'!$D161)/3600</f>
        <v>0</v>
      </c>
      <c r="I161" s="10">
        <f>'Input Data Shift B'!H30*IF('Input Data Shift B'!H$140&gt;0,'Input Data Shift B'!H$140,'Shift B Calculation'!$D161)/3600</f>
        <v>0</v>
      </c>
      <c r="J161" s="10">
        <f>'Input Data Shift B'!I30*IF('Input Data Shift B'!I$140&gt;0,'Input Data Shift B'!I$140,'Shift B Calculation'!$D161)/3600</f>
        <v>0</v>
      </c>
      <c r="K161" s="10">
        <f>'Input Data Shift B'!J30*IF('Input Data Shift B'!J$140&gt;0,'Input Data Shift B'!J$140,'Shift B Calculation'!$D161)/3600</f>
        <v>0</v>
      </c>
      <c r="L161" s="10">
        <f>'Input Data Shift B'!K30*IF('Input Data Shift B'!K$140&gt;0,'Input Data Shift B'!K$140,'Shift B Calculation'!$D161)/3600</f>
        <v>0</v>
      </c>
      <c r="M161" s="10">
        <f>'Input Data Shift B'!L30*IF('Input Data Shift B'!L$140&gt;0,'Input Data Shift B'!L$140,'Shift B Calculation'!$D161)/3600</f>
        <v>0</v>
      </c>
      <c r="N161" s="10">
        <f>'Input Data Shift B'!M30*IF('Input Data Shift B'!M$140&gt;0,'Input Data Shift B'!M$140,'Shift B Calculation'!$D161)/3600</f>
        <v>0</v>
      </c>
      <c r="O161" s="10">
        <f>'Input Data Shift B'!N30*IF('Input Data Shift B'!N$140&gt;0,'Input Data Shift B'!N$140,'Shift B Calculation'!$D161)/3600</f>
        <v>0</v>
      </c>
      <c r="P161" s="10">
        <f>'Input Data Shift B'!O30*IF('Input Data Shift B'!O$140&gt;0,'Input Data Shift B'!O$140,'Shift B Calculation'!$D161)/3600</f>
        <v>0</v>
      </c>
      <c r="Q161" s="10">
        <f>'Input Data Shift B'!P30*IF('Input Data Shift B'!P$140&gt;0,'Input Data Shift B'!P$140,'Shift B Calculation'!$D161)/3600</f>
        <v>0</v>
      </c>
      <c r="R161" s="10">
        <f>'Input Data Shift B'!Q30*IF('Input Data Shift B'!Q$140&gt;0,'Input Data Shift B'!Q$140,'Shift B Calculation'!$D161)/3600</f>
        <v>0</v>
      </c>
      <c r="S161" s="10">
        <f>'Input Data Shift B'!R30*IF('Input Data Shift B'!R$140&gt;0,'Input Data Shift B'!R$140,'Shift B Calculation'!$D161)/3600</f>
        <v>0</v>
      </c>
      <c r="T161" s="10">
        <f>'Input Data Shift B'!S30*IF('Input Data Shift B'!S$140&gt;0,'Input Data Shift B'!S$140,'Shift B Calculation'!$D161)/3600</f>
        <v>0</v>
      </c>
      <c r="U161" s="10">
        <f>'Input Data Shift B'!T30*IF('Input Data Shift B'!T$140&gt;0,'Input Data Shift B'!T$140,'Shift B Calculation'!$D161)/3600</f>
        <v>0</v>
      </c>
      <c r="V161" s="10">
        <f>'Input Data Shift B'!U30*IF('Input Data Shift B'!U$140&gt;0,'Input Data Shift B'!U$140,'Shift B Calculation'!$D161)/3600</f>
        <v>0</v>
      </c>
      <c r="W161" s="10">
        <f>'Input Data Shift B'!V30*IF('Input Data Shift B'!V$140&gt;0,'Input Data Shift B'!V$140,'Shift B Calculation'!$D161)/3600</f>
        <v>0</v>
      </c>
      <c r="X161" s="10">
        <f>'Input Data Shift B'!W30*IF('Input Data Shift B'!W$140&gt;0,'Input Data Shift B'!W$140,'Shift B Calculation'!$D161)/3600</f>
        <v>0</v>
      </c>
      <c r="Y161" s="10">
        <f>'Input Data Shift B'!X30*IF('Input Data Shift B'!X$140&gt;0,'Input Data Shift B'!X$140,'Shift B Calculation'!$D161)/3600</f>
        <v>0</v>
      </c>
      <c r="Z161" s="10">
        <f>'Input Data Shift B'!Y30*IF('Input Data Shift B'!Y$140&gt;0,'Input Data Shift B'!Y$140,'Shift B Calculation'!$D161)/3600</f>
        <v>0</v>
      </c>
      <c r="AA161" s="10">
        <f>'Input Data Shift B'!Z30*IF('Input Data Shift B'!Z$140&gt;0,'Input Data Shift B'!Z$140,'Shift B Calculation'!$D161)/3600</f>
        <v>0</v>
      </c>
      <c r="AB161" s="10">
        <f>'Input Data Shift B'!AA30*IF('Input Data Shift B'!AA$140&gt;0,'Input Data Shift B'!AA$140,'Shift B Calculation'!$D161)/3600</f>
        <v>0</v>
      </c>
      <c r="AC161" s="10">
        <f>'Input Data Shift B'!AB30*IF('Input Data Shift B'!AB$140&gt;0,'Input Data Shift B'!AB$140,'Shift B Calculation'!$D161)/3600</f>
        <v>0</v>
      </c>
      <c r="AD161" s="10">
        <f>'Input Data Shift B'!AC30*IF('Input Data Shift B'!AC$140&gt;0,'Input Data Shift B'!AC$140,'Shift B Calculation'!$D161)/3600</f>
        <v>0</v>
      </c>
      <c r="AE161" s="10">
        <f>'Input Data Shift B'!AD30*IF('Input Data Shift B'!AD$140&gt;0,'Input Data Shift B'!AD$140,'Shift B Calculation'!$D161)/3600</f>
        <v>0</v>
      </c>
      <c r="AF161" s="10">
        <f>'Input Data Shift B'!AE30*IF('Input Data Shift B'!AE$140&gt;0,'Input Data Shift B'!AE$140,'Shift B Calculation'!$D161)/3600</f>
        <v>0</v>
      </c>
      <c r="AG161" s="10">
        <f>'Input Data Shift B'!AF30*IF('Input Data Shift B'!AF$140&gt;0,'Input Data Shift B'!AF$140,'Shift B Calculation'!$D161)/3600</f>
        <v>0</v>
      </c>
      <c r="AH161" s="10">
        <f>'Input Data Shift B'!AG30*IF('Input Data Shift B'!AG$140&gt;0,'Input Data Shift B'!AG$140,'Shift B Calculation'!$D161)/3600</f>
        <v>0</v>
      </c>
      <c r="AI161" s="10">
        <f>'Input Data Shift B'!AH30*IF('Input Data Shift B'!AH$140&gt;0,'Input Data Shift B'!AH$140,'Shift B Calculation'!$D161)/3600</f>
        <v>0</v>
      </c>
      <c r="AJ161" s="10">
        <f t="shared" si="9"/>
        <v>0</v>
      </c>
    </row>
    <row r="162" spans="2:36">
      <c r="B162" s="8">
        <v>25</v>
      </c>
      <c r="C162" s="9" t="str">
        <f t="shared" si="8"/>
        <v>AE262100-57506G</v>
      </c>
      <c r="D162" s="8">
        <f>+Kousu!F35</f>
        <v>2.7</v>
      </c>
      <c r="E162" s="10">
        <f>'Input Data Shift B'!D31*IF('Input Data Shift B'!D$140&gt;0,'Input Data Shift B'!D$140,'Shift B Calculation'!$D162)/3600</f>
        <v>0</v>
      </c>
      <c r="F162" s="10">
        <f>'Input Data Shift B'!E31*IF('Input Data Shift B'!E$140&gt;0,'Input Data Shift B'!E$140,'Shift B Calculation'!$D162)/3600</f>
        <v>0</v>
      </c>
      <c r="G162" s="10">
        <f>'Input Data Shift B'!F31*IF('Input Data Shift B'!F$140&gt;0,'Input Data Shift B'!F$140,'Shift B Calculation'!$D162)/3600</f>
        <v>0</v>
      </c>
      <c r="H162" s="10">
        <f>'Input Data Shift B'!G31*IF('Input Data Shift B'!G$140&gt;0,'Input Data Shift B'!G$140,'Shift B Calculation'!$D162)/3600</f>
        <v>0</v>
      </c>
      <c r="I162" s="10">
        <f>'Input Data Shift B'!H31*IF('Input Data Shift B'!H$140&gt;0,'Input Data Shift B'!H$140,'Shift B Calculation'!$D162)/3600</f>
        <v>0</v>
      </c>
      <c r="J162" s="10">
        <f>'Input Data Shift B'!I31*IF('Input Data Shift B'!I$140&gt;0,'Input Data Shift B'!I$140,'Shift B Calculation'!$D162)/3600</f>
        <v>0</v>
      </c>
      <c r="K162" s="10">
        <f>'Input Data Shift B'!J31*IF('Input Data Shift B'!J$140&gt;0,'Input Data Shift B'!J$140,'Shift B Calculation'!$D162)/3600</f>
        <v>0</v>
      </c>
      <c r="L162" s="10">
        <f>'Input Data Shift B'!K31*IF('Input Data Shift B'!K$140&gt;0,'Input Data Shift B'!K$140,'Shift B Calculation'!$D162)/3600</f>
        <v>0</v>
      </c>
      <c r="M162" s="10">
        <f>'Input Data Shift B'!L31*IF('Input Data Shift B'!L$140&gt;0,'Input Data Shift B'!L$140,'Shift B Calculation'!$D162)/3600</f>
        <v>0</v>
      </c>
      <c r="N162" s="10">
        <f>'Input Data Shift B'!M31*IF('Input Data Shift B'!M$140&gt;0,'Input Data Shift B'!M$140,'Shift B Calculation'!$D162)/3600</f>
        <v>0</v>
      </c>
      <c r="O162" s="10">
        <f>'Input Data Shift B'!N31*IF('Input Data Shift B'!N$140&gt;0,'Input Data Shift B'!N$140,'Shift B Calculation'!$D162)/3600</f>
        <v>0</v>
      </c>
      <c r="P162" s="10">
        <f>'Input Data Shift B'!O31*IF('Input Data Shift B'!O$140&gt;0,'Input Data Shift B'!O$140,'Shift B Calculation'!$D162)/3600</f>
        <v>0</v>
      </c>
      <c r="Q162" s="10">
        <f>'Input Data Shift B'!P31*IF('Input Data Shift B'!P$140&gt;0,'Input Data Shift B'!P$140,'Shift B Calculation'!$D162)/3600</f>
        <v>0</v>
      </c>
      <c r="R162" s="10">
        <f>'Input Data Shift B'!Q31*IF('Input Data Shift B'!Q$140&gt;0,'Input Data Shift B'!Q$140,'Shift B Calculation'!$D162)/3600</f>
        <v>0</v>
      </c>
      <c r="S162" s="10">
        <f>'Input Data Shift B'!R31*IF('Input Data Shift B'!R$140&gt;0,'Input Data Shift B'!R$140,'Shift B Calculation'!$D162)/3600</f>
        <v>0</v>
      </c>
      <c r="T162" s="10">
        <f>'Input Data Shift B'!S31*IF('Input Data Shift B'!S$140&gt;0,'Input Data Shift B'!S$140,'Shift B Calculation'!$D162)/3600</f>
        <v>0</v>
      </c>
      <c r="U162" s="10">
        <f>'Input Data Shift B'!T31*IF('Input Data Shift B'!T$140&gt;0,'Input Data Shift B'!T$140,'Shift B Calculation'!$D162)/3600</f>
        <v>0</v>
      </c>
      <c r="V162" s="10">
        <f>'Input Data Shift B'!U31*IF('Input Data Shift B'!U$140&gt;0,'Input Data Shift B'!U$140,'Shift B Calculation'!$D162)/3600</f>
        <v>0</v>
      </c>
      <c r="W162" s="10">
        <f>'Input Data Shift B'!V31*IF('Input Data Shift B'!V$140&gt;0,'Input Data Shift B'!V$140,'Shift B Calculation'!$D162)/3600</f>
        <v>0</v>
      </c>
      <c r="X162" s="10">
        <f>'Input Data Shift B'!W31*IF('Input Data Shift B'!W$140&gt;0,'Input Data Shift B'!W$140,'Shift B Calculation'!$D162)/3600</f>
        <v>0</v>
      </c>
      <c r="Y162" s="10">
        <f>'Input Data Shift B'!X31*IF('Input Data Shift B'!X$140&gt;0,'Input Data Shift B'!X$140,'Shift B Calculation'!$D162)/3600</f>
        <v>0</v>
      </c>
      <c r="Z162" s="10">
        <f>'Input Data Shift B'!Y31*IF('Input Data Shift B'!Y$140&gt;0,'Input Data Shift B'!Y$140,'Shift B Calculation'!$D162)/3600</f>
        <v>0</v>
      </c>
      <c r="AA162" s="10">
        <f>'Input Data Shift B'!Z31*IF('Input Data Shift B'!Z$140&gt;0,'Input Data Shift B'!Z$140,'Shift B Calculation'!$D162)/3600</f>
        <v>0</v>
      </c>
      <c r="AB162" s="10">
        <f>'Input Data Shift B'!AA31*IF('Input Data Shift B'!AA$140&gt;0,'Input Data Shift B'!AA$140,'Shift B Calculation'!$D162)/3600</f>
        <v>0</v>
      </c>
      <c r="AC162" s="10">
        <f>'Input Data Shift B'!AB31*IF('Input Data Shift B'!AB$140&gt;0,'Input Data Shift B'!AB$140,'Shift B Calculation'!$D162)/3600</f>
        <v>0</v>
      </c>
      <c r="AD162" s="10">
        <f>'Input Data Shift B'!AC31*IF('Input Data Shift B'!AC$140&gt;0,'Input Data Shift B'!AC$140,'Shift B Calculation'!$D162)/3600</f>
        <v>0</v>
      </c>
      <c r="AE162" s="10">
        <f>'Input Data Shift B'!AD31*IF('Input Data Shift B'!AD$140&gt;0,'Input Data Shift B'!AD$140,'Shift B Calculation'!$D162)/3600</f>
        <v>0</v>
      </c>
      <c r="AF162" s="10">
        <f>'Input Data Shift B'!AE31*IF('Input Data Shift B'!AE$140&gt;0,'Input Data Shift B'!AE$140,'Shift B Calculation'!$D162)/3600</f>
        <v>0</v>
      </c>
      <c r="AG162" s="10">
        <f>'Input Data Shift B'!AF31*IF('Input Data Shift B'!AF$140&gt;0,'Input Data Shift B'!AF$140,'Shift B Calculation'!$D162)/3600</f>
        <v>0</v>
      </c>
      <c r="AH162" s="10">
        <f>'Input Data Shift B'!AG31*IF('Input Data Shift B'!AG$140&gt;0,'Input Data Shift B'!AG$140,'Shift B Calculation'!$D162)/3600</f>
        <v>0</v>
      </c>
      <c r="AI162" s="10">
        <f>'Input Data Shift B'!AH31*IF('Input Data Shift B'!AH$140&gt;0,'Input Data Shift B'!AH$140,'Shift B Calculation'!$D162)/3600</f>
        <v>0</v>
      </c>
      <c r="AJ162" s="10">
        <f t="shared" si="9"/>
        <v>0</v>
      </c>
    </row>
    <row r="163" spans="2:36">
      <c r="B163" s="8">
        <v>26</v>
      </c>
      <c r="C163" s="9" t="str">
        <f t="shared" si="8"/>
        <v>AE262100-59400C</v>
      </c>
      <c r="D163" s="8">
        <f>+Kousu!F36</f>
        <v>2.7</v>
      </c>
      <c r="E163" s="10">
        <f>'Input Data Shift B'!D32*IF('Input Data Shift B'!D$140&gt;0,'Input Data Shift B'!D$140,'Shift B Calculation'!$D163)/3600</f>
        <v>0</v>
      </c>
      <c r="F163" s="10">
        <f>'Input Data Shift B'!E32*IF('Input Data Shift B'!E$140&gt;0,'Input Data Shift B'!E$140,'Shift B Calculation'!$D163)/3600</f>
        <v>0</v>
      </c>
      <c r="G163" s="10">
        <f>'Input Data Shift B'!F32*IF('Input Data Shift B'!F$140&gt;0,'Input Data Shift B'!F$140,'Shift B Calculation'!$D163)/3600</f>
        <v>0</v>
      </c>
      <c r="H163" s="10">
        <f>'Input Data Shift B'!G32*IF('Input Data Shift B'!G$140&gt;0,'Input Data Shift B'!G$140,'Shift B Calculation'!$D163)/3600</f>
        <v>0.70950000000000013</v>
      </c>
      <c r="I163" s="10">
        <f>'Input Data Shift B'!H32*IF('Input Data Shift B'!H$140&gt;0,'Input Data Shift B'!H$140,'Shift B Calculation'!$D163)/3600</f>
        <v>1.5315000000000001</v>
      </c>
      <c r="J163" s="10">
        <f>'Input Data Shift B'!I32*IF('Input Data Shift B'!I$140&gt;0,'Input Data Shift B'!I$140,'Shift B Calculation'!$D163)/3600</f>
        <v>1.2555000000000001</v>
      </c>
      <c r="K163" s="10">
        <f>'Input Data Shift B'!J32*IF('Input Data Shift B'!J$140&gt;0,'Input Data Shift B'!J$140,'Shift B Calculation'!$D163)/3600</f>
        <v>0</v>
      </c>
      <c r="L163" s="10">
        <f>'Input Data Shift B'!K32*IF('Input Data Shift B'!K$140&gt;0,'Input Data Shift B'!K$140,'Shift B Calculation'!$D163)/3600</f>
        <v>0</v>
      </c>
      <c r="M163" s="10">
        <f>'Input Data Shift B'!L32*IF('Input Data Shift B'!L$140&gt;0,'Input Data Shift B'!L$140,'Shift B Calculation'!$D163)/3600</f>
        <v>0</v>
      </c>
      <c r="N163" s="10">
        <f>'Input Data Shift B'!M32*IF('Input Data Shift B'!M$140&gt;0,'Input Data Shift B'!M$140,'Shift B Calculation'!$D163)/3600</f>
        <v>2.2462500000000003</v>
      </c>
      <c r="O163" s="10">
        <f>'Input Data Shift B'!N32*IF('Input Data Shift B'!N$140&gt;0,'Input Data Shift B'!N$140,'Shift B Calculation'!$D163)/3600</f>
        <v>1.3635000000000002</v>
      </c>
      <c r="P163" s="10">
        <f>'Input Data Shift B'!O32*IF('Input Data Shift B'!O$140&gt;0,'Input Data Shift B'!O$140,'Shift B Calculation'!$D163)/3600</f>
        <v>0.23025000000000004</v>
      </c>
      <c r="Q163" s="10">
        <f>'Input Data Shift B'!P32*IF('Input Data Shift B'!P$140&gt;0,'Input Data Shift B'!P$140,'Shift B Calculation'!$D163)/3600</f>
        <v>1.2585000000000002</v>
      </c>
      <c r="R163" s="10">
        <f>'Input Data Shift B'!Q32*IF('Input Data Shift B'!Q$140&gt;0,'Input Data Shift B'!Q$140,'Shift B Calculation'!$D163)/3600</f>
        <v>2.8080000000000003</v>
      </c>
      <c r="S163" s="10">
        <f>'Input Data Shift B'!R32*IF('Input Data Shift B'!R$140&gt;0,'Input Data Shift B'!R$140,'Shift B Calculation'!$D163)/3600</f>
        <v>0</v>
      </c>
      <c r="T163" s="10">
        <f>'Input Data Shift B'!S32*IF('Input Data Shift B'!S$140&gt;0,'Input Data Shift B'!S$140,'Shift B Calculation'!$D163)/3600</f>
        <v>0</v>
      </c>
      <c r="U163" s="10">
        <f>'Input Data Shift B'!T32*IF('Input Data Shift B'!T$140&gt;0,'Input Data Shift B'!T$140,'Shift B Calculation'!$D163)/3600</f>
        <v>0.65625</v>
      </c>
      <c r="V163" s="10">
        <f>'Input Data Shift B'!U32*IF('Input Data Shift B'!U$140&gt;0,'Input Data Shift B'!U$140,'Shift B Calculation'!$D163)/3600</f>
        <v>1.14975</v>
      </c>
      <c r="W163" s="10">
        <f>'Input Data Shift B'!V32*IF('Input Data Shift B'!V$140&gt;0,'Input Data Shift B'!V$140,'Shift B Calculation'!$D163)/3600</f>
        <v>0</v>
      </c>
      <c r="X163" s="10">
        <f>'Input Data Shift B'!W32*IF('Input Data Shift B'!W$140&gt;0,'Input Data Shift B'!W$140,'Shift B Calculation'!$D163)/3600</f>
        <v>0</v>
      </c>
      <c r="Y163" s="10">
        <f>'Input Data Shift B'!X32*IF('Input Data Shift B'!X$140&gt;0,'Input Data Shift B'!X$140,'Shift B Calculation'!$D163)/3600</f>
        <v>0</v>
      </c>
      <c r="Z163" s="10">
        <f>'Input Data Shift B'!Y32*IF('Input Data Shift B'!Y$140&gt;0,'Input Data Shift B'!Y$140,'Shift B Calculation'!$D163)/3600</f>
        <v>0</v>
      </c>
      <c r="AA163" s="10">
        <f>'Input Data Shift B'!Z32*IF('Input Data Shift B'!Z$140&gt;0,'Input Data Shift B'!Z$140,'Shift B Calculation'!$D163)/3600</f>
        <v>0</v>
      </c>
      <c r="AB163" s="10">
        <f>'Input Data Shift B'!AA32*IF('Input Data Shift B'!AA$140&gt;0,'Input Data Shift B'!AA$140,'Shift B Calculation'!$D163)/3600</f>
        <v>0</v>
      </c>
      <c r="AC163" s="10">
        <f>'Input Data Shift B'!AB32*IF('Input Data Shift B'!AB$140&gt;0,'Input Data Shift B'!AB$140,'Shift B Calculation'!$D163)/3600</f>
        <v>0</v>
      </c>
      <c r="AD163" s="10">
        <f>'Input Data Shift B'!AC32*IF('Input Data Shift B'!AC$140&gt;0,'Input Data Shift B'!AC$140,'Shift B Calculation'!$D163)/3600</f>
        <v>0</v>
      </c>
      <c r="AE163" s="10">
        <f>'Input Data Shift B'!AD32*IF('Input Data Shift B'!AD$140&gt;0,'Input Data Shift B'!AD$140,'Shift B Calculation'!$D163)/3600</f>
        <v>0</v>
      </c>
      <c r="AF163" s="10">
        <f>'Input Data Shift B'!AE32*IF('Input Data Shift B'!AE$140&gt;0,'Input Data Shift B'!AE$140,'Shift B Calculation'!$D163)/3600</f>
        <v>0</v>
      </c>
      <c r="AG163" s="10">
        <f>'Input Data Shift B'!AF32*IF('Input Data Shift B'!AF$140&gt;0,'Input Data Shift B'!AF$140,'Shift B Calculation'!$D163)/3600</f>
        <v>0</v>
      </c>
      <c r="AH163" s="10">
        <f>'Input Data Shift B'!AG32*IF('Input Data Shift B'!AG$140&gt;0,'Input Data Shift B'!AG$140,'Shift B Calculation'!$D163)/3600</f>
        <v>0</v>
      </c>
      <c r="AI163" s="10">
        <f>'Input Data Shift B'!AH32*IF('Input Data Shift B'!AH$140&gt;0,'Input Data Shift B'!AH$140,'Shift B Calculation'!$D163)/3600</f>
        <v>0</v>
      </c>
      <c r="AJ163" s="10">
        <f t="shared" si="9"/>
        <v>13.209</v>
      </c>
    </row>
    <row r="164" spans="2:36">
      <c r="B164" s="8">
        <v>27</v>
      </c>
      <c r="C164" s="9" t="str">
        <f t="shared" si="8"/>
        <v>AE262100-59406G</v>
      </c>
      <c r="D164" s="8">
        <f>+Kousu!F37</f>
        <v>2.7</v>
      </c>
      <c r="E164" s="10">
        <f>'Input Data Shift B'!D33*IF('Input Data Shift B'!D$140&gt;0,'Input Data Shift B'!D$140,'Shift B Calculation'!$D164)/3600</f>
        <v>0.89850000000000008</v>
      </c>
      <c r="F164" s="10">
        <f>'Input Data Shift B'!E33*IF('Input Data Shift B'!E$140&gt;0,'Input Data Shift B'!E$140,'Shift B Calculation'!$D164)/3600</f>
        <v>0</v>
      </c>
      <c r="G164" s="10">
        <f>'Input Data Shift B'!F33*IF('Input Data Shift B'!F$140&gt;0,'Input Data Shift B'!F$140,'Shift B Calculation'!$D164)/3600</f>
        <v>0</v>
      </c>
      <c r="H164" s="10">
        <f>'Input Data Shift B'!G33*IF('Input Data Shift B'!G$140&gt;0,'Input Data Shift B'!G$140,'Shift B Calculation'!$D164)/3600</f>
        <v>0</v>
      </c>
      <c r="I164" s="10">
        <f>'Input Data Shift B'!H33*IF('Input Data Shift B'!H$140&gt;0,'Input Data Shift B'!H$140,'Shift B Calculation'!$D164)/3600</f>
        <v>0.45</v>
      </c>
      <c r="J164" s="10">
        <f>'Input Data Shift B'!I33*IF('Input Data Shift B'!I$140&gt;0,'Input Data Shift B'!I$140,'Shift B Calculation'!$D164)/3600</f>
        <v>1.35</v>
      </c>
      <c r="K164" s="10">
        <f>'Input Data Shift B'!J33*IF('Input Data Shift B'!J$140&gt;0,'Input Data Shift B'!J$140,'Shift B Calculation'!$D164)/3600</f>
        <v>0</v>
      </c>
      <c r="L164" s="10">
        <f>'Input Data Shift B'!K33*IF('Input Data Shift B'!K$140&gt;0,'Input Data Shift B'!K$140,'Shift B Calculation'!$D164)/3600</f>
        <v>0</v>
      </c>
      <c r="M164" s="10">
        <f>'Input Data Shift B'!L33*IF('Input Data Shift B'!L$140&gt;0,'Input Data Shift B'!L$140,'Shift B Calculation'!$D164)/3600</f>
        <v>4.2750000000000003E-2</v>
      </c>
      <c r="N164" s="10">
        <f>'Input Data Shift B'!M33*IF('Input Data Shift B'!M$140&gt;0,'Input Data Shift B'!M$140,'Shift B Calculation'!$D164)/3600</f>
        <v>0</v>
      </c>
      <c r="O164" s="10">
        <f>'Input Data Shift B'!N33*IF('Input Data Shift B'!N$140&gt;0,'Input Data Shift B'!N$140,'Shift B Calculation'!$D164)/3600</f>
        <v>0.45</v>
      </c>
      <c r="P164" s="10">
        <f>'Input Data Shift B'!O33*IF('Input Data Shift B'!O$140&gt;0,'Input Data Shift B'!O$140,'Shift B Calculation'!$D164)/3600</f>
        <v>0</v>
      </c>
      <c r="Q164" s="10">
        <f>'Input Data Shift B'!P33*IF('Input Data Shift B'!P$140&gt;0,'Input Data Shift B'!P$140,'Shift B Calculation'!$D164)/3600</f>
        <v>0</v>
      </c>
      <c r="R164" s="10">
        <f>'Input Data Shift B'!Q33*IF('Input Data Shift B'!Q$140&gt;0,'Input Data Shift B'!Q$140,'Shift B Calculation'!$D164)/3600</f>
        <v>0</v>
      </c>
      <c r="S164" s="10">
        <f>'Input Data Shift B'!R33*IF('Input Data Shift B'!R$140&gt;0,'Input Data Shift B'!R$140,'Shift B Calculation'!$D164)/3600</f>
        <v>0</v>
      </c>
      <c r="T164" s="10">
        <f>'Input Data Shift B'!S33*IF('Input Data Shift B'!S$140&gt;0,'Input Data Shift B'!S$140,'Shift B Calculation'!$D164)/3600</f>
        <v>0</v>
      </c>
      <c r="U164" s="10">
        <f>'Input Data Shift B'!T33*IF('Input Data Shift B'!T$140&gt;0,'Input Data Shift B'!T$140,'Shift B Calculation'!$D164)/3600</f>
        <v>0</v>
      </c>
      <c r="V164" s="10">
        <f>'Input Data Shift B'!U33*IF('Input Data Shift B'!U$140&gt;0,'Input Data Shift B'!U$140,'Shift B Calculation'!$D164)/3600</f>
        <v>0</v>
      </c>
      <c r="W164" s="10">
        <f>'Input Data Shift B'!V33*IF('Input Data Shift B'!V$140&gt;0,'Input Data Shift B'!V$140,'Shift B Calculation'!$D164)/3600</f>
        <v>0</v>
      </c>
      <c r="X164" s="10">
        <f>'Input Data Shift B'!W33*IF('Input Data Shift B'!W$140&gt;0,'Input Data Shift B'!W$140,'Shift B Calculation'!$D164)/3600</f>
        <v>0</v>
      </c>
      <c r="Y164" s="10">
        <f>'Input Data Shift B'!X33*IF('Input Data Shift B'!X$140&gt;0,'Input Data Shift B'!X$140,'Shift B Calculation'!$D164)/3600</f>
        <v>0</v>
      </c>
      <c r="Z164" s="10">
        <f>'Input Data Shift B'!Y33*IF('Input Data Shift B'!Y$140&gt;0,'Input Data Shift B'!Y$140,'Shift B Calculation'!$D164)/3600</f>
        <v>0</v>
      </c>
      <c r="AA164" s="10">
        <f>'Input Data Shift B'!Z33*IF('Input Data Shift B'!Z$140&gt;0,'Input Data Shift B'!Z$140,'Shift B Calculation'!$D164)/3600</f>
        <v>0</v>
      </c>
      <c r="AB164" s="10">
        <f>'Input Data Shift B'!AA33*IF('Input Data Shift B'!AA$140&gt;0,'Input Data Shift B'!AA$140,'Shift B Calculation'!$D164)/3600</f>
        <v>0</v>
      </c>
      <c r="AC164" s="10">
        <f>'Input Data Shift B'!AB33*IF('Input Data Shift B'!AB$140&gt;0,'Input Data Shift B'!AB$140,'Shift B Calculation'!$D164)/3600</f>
        <v>0</v>
      </c>
      <c r="AD164" s="10">
        <f>'Input Data Shift B'!AC33*IF('Input Data Shift B'!AC$140&gt;0,'Input Data Shift B'!AC$140,'Shift B Calculation'!$D164)/3600</f>
        <v>0</v>
      </c>
      <c r="AE164" s="10">
        <f>'Input Data Shift B'!AD33*IF('Input Data Shift B'!AD$140&gt;0,'Input Data Shift B'!AD$140,'Shift B Calculation'!$D164)/3600</f>
        <v>0</v>
      </c>
      <c r="AF164" s="10">
        <f>'Input Data Shift B'!AE33*IF('Input Data Shift B'!AE$140&gt;0,'Input Data Shift B'!AE$140,'Shift B Calculation'!$D164)/3600</f>
        <v>0</v>
      </c>
      <c r="AG164" s="10">
        <f>'Input Data Shift B'!AF33*IF('Input Data Shift B'!AF$140&gt;0,'Input Data Shift B'!AF$140,'Shift B Calculation'!$D164)/3600</f>
        <v>0</v>
      </c>
      <c r="AH164" s="10">
        <f>'Input Data Shift B'!AG33*IF('Input Data Shift B'!AG$140&gt;0,'Input Data Shift B'!AG$140,'Shift B Calculation'!$D164)/3600</f>
        <v>0</v>
      </c>
      <c r="AI164" s="10">
        <f>'Input Data Shift B'!AH33*IF('Input Data Shift B'!AH$140&gt;0,'Input Data Shift B'!AH$140,'Shift B Calculation'!$D164)/3600</f>
        <v>0</v>
      </c>
      <c r="AJ164" s="10">
        <f t="shared" si="9"/>
        <v>3.1912500000000001</v>
      </c>
    </row>
    <row r="165" spans="2:36">
      <c r="B165" s="8">
        <v>28</v>
      </c>
      <c r="C165" s="9" t="str">
        <f t="shared" si="8"/>
        <v>AE262100-59406W</v>
      </c>
      <c r="D165" s="8">
        <f>+Kousu!F38</f>
        <v>2.7</v>
      </c>
      <c r="E165" s="10">
        <f>'Input Data Shift B'!D34*IF('Input Data Shift B'!D$140&gt;0,'Input Data Shift B'!D$140,'Shift B Calculation'!$D165)/3600</f>
        <v>1.08</v>
      </c>
      <c r="F165" s="10">
        <f>'Input Data Shift B'!E34*IF('Input Data Shift B'!E$140&gt;0,'Input Data Shift B'!E$140,'Shift B Calculation'!$D165)/3600</f>
        <v>0</v>
      </c>
      <c r="G165" s="10">
        <f>'Input Data Shift B'!F34*IF('Input Data Shift B'!F$140&gt;0,'Input Data Shift B'!F$140,'Shift B Calculation'!$D165)/3600</f>
        <v>0</v>
      </c>
      <c r="H165" s="10">
        <f>'Input Data Shift B'!G34*IF('Input Data Shift B'!G$140&gt;0,'Input Data Shift B'!G$140,'Shift B Calculation'!$D165)/3600</f>
        <v>0</v>
      </c>
      <c r="I165" s="10">
        <f>'Input Data Shift B'!H34*IF('Input Data Shift B'!H$140&gt;0,'Input Data Shift B'!H$140,'Shift B Calculation'!$D165)/3600</f>
        <v>0</v>
      </c>
      <c r="J165" s="10">
        <f>'Input Data Shift B'!I34*IF('Input Data Shift B'!I$140&gt;0,'Input Data Shift B'!I$140,'Shift B Calculation'!$D165)/3600</f>
        <v>0</v>
      </c>
      <c r="K165" s="10">
        <f>'Input Data Shift B'!J34*IF('Input Data Shift B'!J$140&gt;0,'Input Data Shift B'!J$140,'Shift B Calculation'!$D165)/3600</f>
        <v>0</v>
      </c>
      <c r="L165" s="10">
        <f>'Input Data Shift B'!K34*IF('Input Data Shift B'!K$140&gt;0,'Input Data Shift B'!K$140,'Shift B Calculation'!$D165)/3600</f>
        <v>0</v>
      </c>
      <c r="M165" s="10">
        <f>'Input Data Shift B'!L34*IF('Input Data Shift B'!L$140&gt;0,'Input Data Shift B'!L$140,'Shift B Calculation'!$D165)/3600</f>
        <v>0.44850000000000007</v>
      </c>
      <c r="N165" s="10">
        <f>'Input Data Shift B'!M34*IF('Input Data Shift B'!M$140&gt;0,'Input Data Shift B'!M$140,'Shift B Calculation'!$D165)/3600</f>
        <v>0</v>
      </c>
      <c r="O165" s="10">
        <f>'Input Data Shift B'!N34*IF('Input Data Shift B'!N$140&gt;0,'Input Data Shift B'!N$140,'Shift B Calculation'!$D165)/3600</f>
        <v>0.54</v>
      </c>
      <c r="P165" s="10">
        <f>'Input Data Shift B'!O34*IF('Input Data Shift B'!O$140&gt;0,'Input Data Shift B'!O$140,'Shift B Calculation'!$D165)/3600</f>
        <v>0</v>
      </c>
      <c r="Q165" s="10">
        <f>'Input Data Shift B'!P34*IF('Input Data Shift B'!P$140&gt;0,'Input Data Shift B'!P$140,'Shift B Calculation'!$D165)/3600</f>
        <v>0</v>
      </c>
      <c r="R165" s="10">
        <f>'Input Data Shift B'!Q34*IF('Input Data Shift B'!Q$140&gt;0,'Input Data Shift B'!Q$140,'Shift B Calculation'!$D165)/3600</f>
        <v>0</v>
      </c>
      <c r="S165" s="10">
        <f>'Input Data Shift B'!R34*IF('Input Data Shift B'!R$140&gt;0,'Input Data Shift B'!R$140,'Shift B Calculation'!$D165)/3600</f>
        <v>0</v>
      </c>
      <c r="T165" s="10">
        <f>'Input Data Shift B'!S34*IF('Input Data Shift B'!S$140&gt;0,'Input Data Shift B'!S$140,'Shift B Calculation'!$D165)/3600</f>
        <v>0</v>
      </c>
      <c r="U165" s="10">
        <f>'Input Data Shift B'!T34*IF('Input Data Shift B'!T$140&gt;0,'Input Data Shift B'!T$140,'Shift B Calculation'!$D165)/3600</f>
        <v>0</v>
      </c>
      <c r="V165" s="10">
        <f>'Input Data Shift B'!U34*IF('Input Data Shift B'!U$140&gt;0,'Input Data Shift B'!U$140,'Shift B Calculation'!$D165)/3600</f>
        <v>0</v>
      </c>
      <c r="W165" s="10">
        <f>'Input Data Shift B'!V34*IF('Input Data Shift B'!V$140&gt;0,'Input Data Shift B'!V$140,'Shift B Calculation'!$D165)/3600</f>
        <v>0</v>
      </c>
      <c r="X165" s="10">
        <f>'Input Data Shift B'!W34*IF('Input Data Shift B'!W$140&gt;0,'Input Data Shift B'!W$140,'Shift B Calculation'!$D165)/3600</f>
        <v>0</v>
      </c>
      <c r="Y165" s="10">
        <f>'Input Data Shift B'!X34*IF('Input Data Shift B'!X$140&gt;0,'Input Data Shift B'!X$140,'Shift B Calculation'!$D165)/3600</f>
        <v>0</v>
      </c>
      <c r="Z165" s="10">
        <f>'Input Data Shift B'!Y34*IF('Input Data Shift B'!Y$140&gt;0,'Input Data Shift B'!Y$140,'Shift B Calculation'!$D165)/3600</f>
        <v>0</v>
      </c>
      <c r="AA165" s="10">
        <f>'Input Data Shift B'!Z34*IF('Input Data Shift B'!Z$140&gt;0,'Input Data Shift B'!Z$140,'Shift B Calculation'!$D165)/3600</f>
        <v>0</v>
      </c>
      <c r="AB165" s="10">
        <f>'Input Data Shift B'!AA34*IF('Input Data Shift B'!AA$140&gt;0,'Input Data Shift B'!AA$140,'Shift B Calculation'!$D165)/3600</f>
        <v>0</v>
      </c>
      <c r="AC165" s="10">
        <f>'Input Data Shift B'!AB34*IF('Input Data Shift B'!AB$140&gt;0,'Input Data Shift B'!AB$140,'Shift B Calculation'!$D165)/3600</f>
        <v>0</v>
      </c>
      <c r="AD165" s="10">
        <f>'Input Data Shift B'!AC34*IF('Input Data Shift B'!AC$140&gt;0,'Input Data Shift B'!AC$140,'Shift B Calculation'!$D165)/3600</f>
        <v>0</v>
      </c>
      <c r="AE165" s="10">
        <f>'Input Data Shift B'!AD34*IF('Input Data Shift B'!AD$140&gt;0,'Input Data Shift B'!AD$140,'Shift B Calculation'!$D165)/3600</f>
        <v>0</v>
      </c>
      <c r="AF165" s="10">
        <f>'Input Data Shift B'!AE34*IF('Input Data Shift B'!AE$140&gt;0,'Input Data Shift B'!AE$140,'Shift B Calculation'!$D165)/3600</f>
        <v>0</v>
      </c>
      <c r="AG165" s="10">
        <f>'Input Data Shift B'!AF34*IF('Input Data Shift B'!AF$140&gt;0,'Input Data Shift B'!AF$140,'Shift B Calculation'!$D165)/3600</f>
        <v>0</v>
      </c>
      <c r="AH165" s="10">
        <f>'Input Data Shift B'!AG34*IF('Input Data Shift B'!AG$140&gt;0,'Input Data Shift B'!AG$140,'Shift B Calculation'!$D165)/3600</f>
        <v>0</v>
      </c>
      <c r="AI165" s="10">
        <f>'Input Data Shift B'!AH34*IF('Input Data Shift B'!AH$140&gt;0,'Input Data Shift B'!AH$140,'Shift B Calculation'!$D165)/3600</f>
        <v>0</v>
      </c>
      <c r="AJ165" s="10">
        <f t="shared" si="9"/>
        <v>2.0685000000000002</v>
      </c>
    </row>
    <row r="166" spans="2:36">
      <c r="B166" s="8">
        <v>29</v>
      </c>
      <c r="C166" s="9" t="str">
        <f t="shared" si="8"/>
        <v>AE262100-59500C</v>
      </c>
      <c r="D166" s="8">
        <f>+Kousu!F39</f>
        <v>2.7</v>
      </c>
      <c r="E166" s="10">
        <f>'Input Data Shift B'!D35*IF('Input Data Shift B'!D$140&gt;0,'Input Data Shift B'!D$140,'Shift B Calculation'!$D166)/3600</f>
        <v>0</v>
      </c>
      <c r="F166" s="10">
        <f>'Input Data Shift B'!E35*IF('Input Data Shift B'!E$140&gt;0,'Input Data Shift B'!E$140,'Shift B Calculation'!$D166)/3600</f>
        <v>0</v>
      </c>
      <c r="G166" s="10">
        <f>'Input Data Shift B'!F35*IF('Input Data Shift B'!F$140&gt;0,'Input Data Shift B'!F$140,'Shift B Calculation'!$D166)/3600</f>
        <v>0</v>
      </c>
      <c r="H166" s="10">
        <f>'Input Data Shift B'!G35*IF('Input Data Shift B'!G$140&gt;0,'Input Data Shift B'!G$140,'Shift B Calculation'!$D166)/3600</f>
        <v>0</v>
      </c>
      <c r="I166" s="10">
        <f>'Input Data Shift B'!H35*IF('Input Data Shift B'!H$140&gt;0,'Input Data Shift B'!H$140,'Shift B Calculation'!$D166)/3600</f>
        <v>0</v>
      </c>
      <c r="J166" s="10">
        <f>'Input Data Shift B'!I35*IF('Input Data Shift B'!I$140&gt;0,'Input Data Shift B'!I$140,'Shift B Calculation'!$D166)/3600</f>
        <v>0.33525000000000005</v>
      </c>
      <c r="K166" s="10">
        <f>'Input Data Shift B'!J35*IF('Input Data Shift B'!J$140&gt;0,'Input Data Shift B'!J$140,'Shift B Calculation'!$D166)/3600</f>
        <v>0</v>
      </c>
      <c r="L166" s="10">
        <f>'Input Data Shift B'!K35*IF('Input Data Shift B'!K$140&gt;0,'Input Data Shift B'!K$140,'Shift B Calculation'!$D166)/3600</f>
        <v>0</v>
      </c>
      <c r="M166" s="10">
        <f>'Input Data Shift B'!L35*IF('Input Data Shift B'!L$140&gt;0,'Input Data Shift B'!L$140,'Shift B Calculation'!$D166)/3600</f>
        <v>0</v>
      </c>
      <c r="N166" s="10">
        <f>'Input Data Shift B'!M35*IF('Input Data Shift B'!M$140&gt;0,'Input Data Shift B'!M$140,'Shift B Calculation'!$D166)/3600</f>
        <v>0.61725000000000008</v>
      </c>
      <c r="O166" s="10">
        <f>'Input Data Shift B'!N35*IF('Input Data Shift B'!N$140&gt;0,'Input Data Shift B'!N$140,'Shift B Calculation'!$D166)/3600</f>
        <v>1.248</v>
      </c>
      <c r="P166" s="10">
        <f>'Input Data Shift B'!O35*IF('Input Data Shift B'!O$140&gt;0,'Input Data Shift B'!O$140,'Shift B Calculation'!$D166)/3600</f>
        <v>1.25925</v>
      </c>
      <c r="Q166" s="10">
        <f>'Input Data Shift B'!P35*IF('Input Data Shift B'!P$140&gt;0,'Input Data Shift B'!P$140,'Shift B Calculation'!$D166)/3600</f>
        <v>0.15375</v>
      </c>
      <c r="R166" s="10">
        <f>'Input Data Shift B'!Q35*IF('Input Data Shift B'!Q$140&gt;0,'Input Data Shift B'!Q$140,'Shift B Calculation'!$D166)/3600</f>
        <v>0.90675000000000006</v>
      </c>
      <c r="S166" s="10">
        <f>'Input Data Shift B'!R35*IF('Input Data Shift B'!R$140&gt;0,'Input Data Shift B'!R$140,'Shift B Calculation'!$D166)/3600</f>
        <v>0</v>
      </c>
      <c r="T166" s="10">
        <f>'Input Data Shift B'!S35*IF('Input Data Shift B'!S$140&gt;0,'Input Data Shift B'!S$140,'Shift B Calculation'!$D166)/3600</f>
        <v>0</v>
      </c>
      <c r="U166" s="10">
        <f>'Input Data Shift B'!T35*IF('Input Data Shift B'!T$140&gt;0,'Input Data Shift B'!T$140,'Shift B Calculation'!$D166)/3600</f>
        <v>0</v>
      </c>
      <c r="V166" s="10">
        <f>'Input Data Shift B'!U35*IF('Input Data Shift B'!U$140&gt;0,'Input Data Shift B'!U$140,'Shift B Calculation'!$D166)/3600</f>
        <v>1.44225</v>
      </c>
      <c r="W166" s="10">
        <f>'Input Data Shift B'!V35*IF('Input Data Shift B'!V$140&gt;0,'Input Data Shift B'!V$140,'Shift B Calculation'!$D166)/3600</f>
        <v>0</v>
      </c>
      <c r="X166" s="10">
        <f>'Input Data Shift B'!W35*IF('Input Data Shift B'!W$140&gt;0,'Input Data Shift B'!W$140,'Shift B Calculation'!$D166)/3600</f>
        <v>0</v>
      </c>
      <c r="Y166" s="10">
        <f>'Input Data Shift B'!X35*IF('Input Data Shift B'!X$140&gt;0,'Input Data Shift B'!X$140,'Shift B Calculation'!$D166)/3600</f>
        <v>0</v>
      </c>
      <c r="Z166" s="10">
        <f>'Input Data Shift B'!Y35*IF('Input Data Shift B'!Y$140&gt;0,'Input Data Shift B'!Y$140,'Shift B Calculation'!$D166)/3600</f>
        <v>0</v>
      </c>
      <c r="AA166" s="10">
        <f>'Input Data Shift B'!Z35*IF('Input Data Shift B'!Z$140&gt;0,'Input Data Shift B'!Z$140,'Shift B Calculation'!$D166)/3600</f>
        <v>0</v>
      </c>
      <c r="AB166" s="10">
        <f>'Input Data Shift B'!AA35*IF('Input Data Shift B'!AA$140&gt;0,'Input Data Shift B'!AA$140,'Shift B Calculation'!$D166)/3600</f>
        <v>0</v>
      </c>
      <c r="AC166" s="10">
        <f>'Input Data Shift B'!AB35*IF('Input Data Shift B'!AB$140&gt;0,'Input Data Shift B'!AB$140,'Shift B Calculation'!$D166)/3600</f>
        <v>0</v>
      </c>
      <c r="AD166" s="10">
        <f>'Input Data Shift B'!AC35*IF('Input Data Shift B'!AC$140&gt;0,'Input Data Shift B'!AC$140,'Shift B Calculation'!$D166)/3600</f>
        <v>0</v>
      </c>
      <c r="AE166" s="10">
        <f>'Input Data Shift B'!AD35*IF('Input Data Shift B'!AD$140&gt;0,'Input Data Shift B'!AD$140,'Shift B Calculation'!$D166)/3600</f>
        <v>0</v>
      </c>
      <c r="AF166" s="10">
        <f>'Input Data Shift B'!AE35*IF('Input Data Shift B'!AE$140&gt;0,'Input Data Shift B'!AE$140,'Shift B Calculation'!$D166)/3600</f>
        <v>0</v>
      </c>
      <c r="AG166" s="10">
        <f>'Input Data Shift B'!AF35*IF('Input Data Shift B'!AF$140&gt;0,'Input Data Shift B'!AF$140,'Shift B Calculation'!$D166)/3600</f>
        <v>0</v>
      </c>
      <c r="AH166" s="10">
        <f>'Input Data Shift B'!AG35*IF('Input Data Shift B'!AG$140&gt;0,'Input Data Shift B'!AG$140,'Shift B Calculation'!$D166)/3600</f>
        <v>0</v>
      </c>
      <c r="AI166" s="10">
        <f>'Input Data Shift B'!AH35*IF('Input Data Shift B'!AH$140&gt;0,'Input Data Shift B'!AH$140,'Shift B Calculation'!$D166)/3600</f>
        <v>0</v>
      </c>
      <c r="AJ166" s="10">
        <f t="shared" si="9"/>
        <v>5.9625000000000004</v>
      </c>
    </row>
    <row r="167" spans="2:36">
      <c r="B167" s="8">
        <v>30</v>
      </c>
      <c r="C167" s="9" t="str">
        <f t="shared" si="8"/>
        <v>AE262100-59506G</v>
      </c>
      <c r="D167" s="8">
        <f>+Kousu!F40</f>
        <v>2.7</v>
      </c>
      <c r="E167" s="10">
        <f>'Input Data Shift B'!D36*IF('Input Data Shift B'!D$140&gt;0,'Input Data Shift B'!D$140,'Shift B Calculation'!$D167)/3600</f>
        <v>0</v>
      </c>
      <c r="F167" s="10">
        <f>'Input Data Shift B'!E36*IF('Input Data Shift B'!E$140&gt;0,'Input Data Shift B'!E$140,'Shift B Calculation'!$D167)/3600</f>
        <v>0</v>
      </c>
      <c r="G167" s="10">
        <f>'Input Data Shift B'!F36*IF('Input Data Shift B'!F$140&gt;0,'Input Data Shift B'!F$140,'Shift B Calculation'!$D167)/3600</f>
        <v>0.88950000000000007</v>
      </c>
      <c r="H167" s="10">
        <f>'Input Data Shift B'!G36*IF('Input Data Shift B'!G$140&gt;0,'Input Data Shift B'!G$140,'Shift B Calculation'!$D167)/3600</f>
        <v>0</v>
      </c>
      <c r="I167" s="10">
        <f>'Input Data Shift B'!H36*IF('Input Data Shift B'!H$140&gt;0,'Input Data Shift B'!H$140,'Shift B Calculation'!$D167)/3600</f>
        <v>0</v>
      </c>
      <c r="J167" s="10">
        <f>'Input Data Shift B'!I36*IF('Input Data Shift B'!I$140&gt;0,'Input Data Shift B'!I$140,'Shift B Calculation'!$D167)/3600</f>
        <v>0</v>
      </c>
      <c r="K167" s="10">
        <f>'Input Data Shift B'!J36*IF('Input Data Shift B'!J$140&gt;0,'Input Data Shift B'!J$140,'Shift B Calculation'!$D167)/3600</f>
        <v>0</v>
      </c>
      <c r="L167" s="10">
        <f>'Input Data Shift B'!K36*IF('Input Data Shift B'!K$140&gt;0,'Input Data Shift B'!K$140,'Shift B Calculation'!$D167)/3600</f>
        <v>0</v>
      </c>
      <c r="M167" s="10">
        <f>'Input Data Shift B'!L36*IF('Input Data Shift B'!L$140&gt;0,'Input Data Shift B'!L$140,'Shift B Calculation'!$D167)/3600</f>
        <v>1.3522500000000002</v>
      </c>
      <c r="N167" s="10">
        <f>'Input Data Shift B'!M36*IF('Input Data Shift B'!M$140&gt;0,'Input Data Shift B'!M$140,'Shift B Calculation'!$D167)/3600</f>
        <v>0</v>
      </c>
      <c r="O167" s="10">
        <f>'Input Data Shift B'!N36*IF('Input Data Shift B'!N$140&gt;0,'Input Data Shift B'!N$140,'Shift B Calculation'!$D167)/3600</f>
        <v>0.45</v>
      </c>
      <c r="P167" s="10">
        <f>'Input Data Shift B'!O36*IF('Input Data Shift B'!O$140&gt;0,'Input Data Shift B'!O$140,'Shift B Calculation'!$D167)/3600</f>
        <v>0</v>
      </c>
      <c r="Q167" s="10">
        <f>'Input Data Shift B'!P36*IF('Input Data Shift B'!P$140&gt;0,'Input Data Shift B'!P$140,'Shift B Calculation'!$D167)/3600</f>
        <v>0</v>
      </c>
      <c r="R167" s="10">
        <f>'Input Data Shift B'!Q36*IF('Input Data Shift B'!Q$140&gt;0,'Input Data Shift B'!Q$140,'Shift B Calculation'!$D167)/3600</f>
        <v>0</v>
      </c>
      <c r="S167" s="10">
        <f>'Input Data Shift B'!R36*IF('Input Data Shift B'!R$140&gt;0,'Input Data Shift B'!R$140,'Shift B Calculation'!$D167)/3600</f>
        <v>0</v>
      </c>
      <c r="T167" s="10">
        <f>'Input Data Shift B'!S36*IF('Input Data Shift B'!S$140&gt;0,'Input Data Shift B'!S$140,'Shift B Calculation'!$D167)/3600</f>
        <v>0</v>
      </c>
      <c r="U167" s="10">
        <f>'Input Data Shift B'!T36*IF('Input Data Shift B'!T$140&gt;0,'Input Data Shift B'!T$140,'Shift B Calculation'!$D167)/3600</f>
        <v>0</v>
      </c>
      <c r="V167" s="10">
        <f>'Input Data Shift B'!U36*IF('Input Data Shift B'!U$140&gt;0,'Input Data Shift B'!U$140,'Shift B Calculation'!$D167)/3600</f>
        <v>0</v>
      </c>
      <c r="W167" s="10">
        <f>'Input Data Shift B'!V36*IF('Input Data Shift B'!V$140&gt;0,'Input Data Shift B'!V$140,'Shift B Calculation'!$D167)/3600</f>
        <v>0</v>
      </c>
      <c r="X167" s="10">
        <f>'Input Data Shift B'!W36*IF('Input Data Shift B'!W$140&gt;0,'Input Data Shift B'!W$140,'Shift B Calculation'!$D167)/3600</f>
        <v>0</v>
      </c>
      <c r="Y167" s="10">
        <f>'Input Data Shift B'!X36*IF('Input Data Shift B'!X$140&gt;0,'Input Data Shift B'!X$140,'Shift B Calculation'!$D167)/3600</f>
        <v>0</v>
      </c>
      <c r="Z167" s="10">
        <f>'Input Data Shift B'!Y36*IF('Input Data Shift B'!Y$140&gt;0,'Input Data Shift B'!Y$140,'Shift B Calculation'!$D167)/3600</f>
        <v>0</v>
      </c>
      <c r="AA167" s="10">
        <f>'Input Data Shift B'!Z36*IF('Input Data Shift B'!Z$140&gt;0,'Input Data Shift B'!Z$140,'Shift B Calculation'!$D167)/3600</f>
        <v>0</v>
      </c>
      <c r="AB167" s="10">
        <f>'Input Data Shift B'!AA36*IF('Input Data Shift B'!AA$140&gt;0,'Input Data Shift B'!AA$140,'Shift B Calculation'!$D167)/3600</f>
        <v>0</v>
      </c>
      <c r="AC167" s="10">
        <f>'Input Data Shift B'!AB36*IF('Input Data Shift B'!AB$140&gt;0,'Input Data Shift B'!AB$140,'Shift B Calculation'!$D167)/3600</f>
        <v>0</v>
      </c>
      <c r="AD167" s="10">
        <f>'Input Data Shift B'!AC36*IF('Input Data Shift B'!AC$140&gt;0,'Input Data Shift B'!AC$140,'Shift B Calculation'!$D167)/3600</f>
        <v>0</v>
      </c>
      <c r="AE167" s="10">
        <f>'Input Data Shift B'!AD36*IF('Input Data Shift B'!AD$140&gt;0,'Input Data Shift B'!AD$140,'Shift B Calculation'!$D167)/3600</f>
        <v>0</v>
      </c>
      <c r="AF167" s="10">
        <f>'Input Data Shift B'!AE36*IF('Input Data Shift B'!AE$140&gt;0,'Input Data Shift B'!AE$140,'Shift B Calculation'!$D167)/3600</f>
        <v>0</v>
      </c>
      <c r="AG167" s="10">
        <f>'Input Data Shift B'!AF36*IF('Input Data Shift B'!AF$140&gt;0,'Input Data Shift B'!AF$140,'Shift B Calculation'!$D167)/3600</f>
        <v>0</v>
      </c>
      <c r="AH167" s="10">
        <f>'Input Data Shift B'!AG36*IF('Input Data Shift B'!AG$140&gt;0,'Input Data Shift B'!AG$140,'Shift B Calculation'!$D167)/3600</f>
        <v>0</v>
      </c>
      <c r="AI167" s="10">
        <f>'Input Data Shift B'!AH36*IF('Input Data Shift B'!AH$140&gt;0,'Input Data Shift B'!AH$140,'Shift B Calculation'!$D167)/3600</f>
        <v>0</v>
      </c>
      <c r="AJ167" s="10">
        <f t="shared" si="9"/>
        <v>2.6917500000000003</v>
      </c>
    </row>
    <row r="168" spans="2:36">
      <c r="B168" s="8">
        <v>31</v>
      </c>
      <c r="C168" s="9" t="str">
        <f t="shared" si="8"/>
        <v>AE262100-59506W</v>
      </c>
      <c r="D168" s="8">
        <f>+Kousu!F41</f>
        <v>2.7</v>
      </c>
      <c r="E168" s="10">
        <f>'Input Data Shift B'!D37*IF('Input Data Shift B'!D$140&gt;0,'Input Data Shift B'!D$140,'Shift B Calculation'!$D168)/3600</f>
        <v>2.6970000000000001</v>
      </c>
      <c r="F168" s="10">
        <f>'Input Data Shift B'!E37*IF('Input Data Shift B'!E$140&gt;0,'Input Data Shift B'!E$140,'Shift B Calculation'!$D168)/3600</f>
        <v>0</v>
      </c>
      <c r="G168" s="10">
        <f>'Input Data Shift B'!F37*IF('Input Data Shift B'!F$140&gt;0,'Input Data Shift B'!F$140,'Shift B Calculation'!$D168)/3600</f>
        <v>2.16</v>
      </c>
      <c r="H168" s="10">
        <f>'Input Data Shift B'!G37*IF('Input Data Shift B'!G$140&gt;0,'Input Data Shift B'!G$140,'Shift B Calculation'!$D168)/3600</f>
        <v>0</v>
      </c>
      <c r="I168" s="10">
        <f>'Input Data Shift B'!H37*IF('Input Data Shift B'!H$140&gt;0,'Input Data Shift B'!H$140,'Shift B Calculation'!$D168)/3600</f>
        <v>0.6705000000000001</v>
      </c>
      <c r="J168" s="10">
        <f>'Input Data Shift B'!I37*IF('Input Data Shift B'!I$140&gt;0,'Input Data Shift B'!I$140,'Shift B Calculation'!$D168)/3600</f>
        <v>0</v>
      </c>
      <c r="K168" s="10">
        <f>'Input Data Shift B'!J37*IF('Input Data Shift B'!J$140&gt;0,'Input Data Shift B'!J$140,'Shift B Calculation'!$D168)/3600</f>
        <v>0</v>
      </c>
      <c r="L168" s="10">
        <f>'Input Data Shift B'!K37*IF('Input Data Shift B'!K$140&gt;0,'Input Data Shift B'!K$140,'Shift B Calculation'!$D168)/3600</f>
        <v>0</v>
      </c>
      <c r="M168" s="10">
        <f>'Input Data Shift B'!L37*IF('Input Data Shift B'!L$140&gt;0,'Input Data Shift B'!L$140,'Shift B Calculation'!$D168)/3600</f>
        <v>0.53850000000000009</v>
      </c>
      <c r="N168" s="10">
        <f>'Input Data Shift B'!M37*IF('Input Data Shift B'!M$140&gt;0,'Input Data Shift B'!M$140,'Shift B Calculation'!$D168)/3600</f>
        <v>0.82950000000000013</v>
      </c>
      <c r="O168" s="10">
        <f>'Input Data Shift B'!N37*IF('Input Data Shift B'!N$140&gt;0,'Input Data Shift B'!N$140,'Shift B Calculation'!$D168)/3600</f>
        <v>1.08</v>
      </c>
      <c r="P168" s="10">
        <f>'Input Data Shift B'!O37*IF('Input Data Shift B'!O$140&gt;0,'Input Data Shift B'!O$140,'Shift B Calculation'!$D168)/3600</f>
        <v>0</v>
      </c>
      <c r="Q168" s="10">
        <f>'Input Data Shift B'!P37*IF('Input Data Shift B'!P$140&gt;0,'Input Data Shift B'!P$140,'Shift B Calculation'!$D168)/3600</f>
        <v>0</v>
      </c>
      <c r="R168" s="10">
        <f>'Input Data Shift B'!Q37*IF('Input Data Shift B'!Q$140&gt;0,'Input Data Shift B'!Q$140,'Shift B Calculation'!$D168)/3600</f>
        <v>0</v>
      </c>
      <c r="S168" s="10">
        <f>'Input Data Shift B'!R37*IF('Input Data Shift B'!R$140&gt;0,'Input Data Shift B'!R$140,'Shift B Calculation'!$D168)/3600</f>
        <v>0</v>
      </c>
      <c r="T168" s="10">
        <f>'Input Data Shift B'!S37*IF('Input Data Shift B'!S$140&gt;0,'Input Data Shift B'!S$140,'Shift B Calculation'!$D168)/3600</f>
        <v>0</v>
      </c>
      <c r="U168" s="10">
        <f>'Input Data Shift B'!T37*IF('Input Data Shift B'!T$140&gt;0,'Input Data Shift B'!T$140,'Shift B Calculation'!$D168)/3600</f>
        <v>0</v>
      </c>
      <c r="V168" s="10">
        <f>'Input Data Shift B'!U37*IF('Input Data Shift B'!U$140&gt;0,'Input Data Shift B'!U$140,'Shift B Calculation'!$D168)/3600</f>
        <v>0</v>
      </c>
      <c r="W168" s="10">
        <f>'Input Data Shift B'!V37*IF('Input Data Shift B'!V$140&gt;0,'Input Data Shift B'!V$140,'Shift B Calculation'!$D168)/3600</f>
        <v>0</v>
      </c>
      <c r="X168" s="10">
        <f>'Input Data Shift B'!W37*IF('Input Data Shift B'!W$140&gt;0,'Input Data Shift B'!W$140,'Shift B Calculation'!$D168)/3600</f>
        <v>0</v>
      </c>
      <c r="Y168" s="10">
        <f>'Input Data Shift B'!X37*IF('Input Data Shift B'!X$140&gt;0,'Input Data Shift B'!X$140,'Shift B Calculation'!$D168)/3600</f>
        <v>0</v>
      </c>
      <c r="Z168" s="10">
        <f>'Input Data Shift B'!Y37*IF('Input Data Shift B'!Y$140&gt;0,'Input Data Shift B'!Y$140,'Shift B Calculation'!$D168)/3600</f>
        <v>0</v>
      </c>
      <c r="AA168" s="10">
        <f>'Input Data Shift B'!Z37*IF('Input Data Shift B'!Z$140&gt;0,'Input Data Shift B'!Z$140,'Shift B Calculation'!$D168)/3600</f>
        <v>0</v>
      </c>
      <c r="AB168" s="10">
        <f>'Input Data Shift B'!AA37*IF('Input Data Shift B'!AA$140&gt;0,'Input Data Shift B'!AA$140,'Shift B Calculation'!$D168)/3600</f>
        <v>0</v>
      </c>
      <c r="AC168" s="10">
        <f>'Input Data Shift B'!AB37*IF('Input Data Shift B'!AB$140&gt;0,'Input Data Shift B'!AB$140,'Shift B Calculation'!$D168)/3600</f>
        <v>0</v>
      </c>
      <c r="AD168" s="10">
        <f>'Input Data Shift B'!AC37*IF('Input Data Shift B'!AC$140&gt;0,'Input Data Shift B'!AC$140,'Shift B Calculation'!$D168)/3600</f>
        <v>0</v>
      </c>
      <c r="AE168" s="10">
        <f>'Input Data Shift B'!AD37*IF('Input Data Shift B'!AD$140&gt;0,'Input Data Shift B'!AD$140,'Shift B Calculation'!$D168)/3600</f>
        <v>0</v>
      </c>
      <c r="AF168" s="10">
        <f>'Input Data Shift B'!AE37*IF('Input Data Shift B'!AE$140&gt;0,'Input Data Shift B'!AE$140,'Shift B Calculation'!$D168)/3600</f>
        <v>0</v>
      </c>
      <c r="AG168" s="10">
        <f>'Input Data Shift B'!AF37*IF('Input Data Shift B'!AF$140&gt;0,'Input Data Shift B'!AF$140,'Shift B Calculation'!$D168)/3600</f>
        <v>0</v>
      </c>
      <c r="AH168" s="10">
        <f>'Input Data Shift B'!AG37*IF('Input Data Shift B'!AG$140&gt;0,'Input Data Shift B'!AG$140,'Shift B Calculation'!$D168)/3600</f>
        <v>0</v>
      </c>
      <c r="AI168" s="10">
        <f>'Input Data Shift B'!AH37*IF('Input Data Shift B'!AH$140&gt;0,'Input Data Shift B'!AH$140,'Shift B Calculation'!$D168)/3600</f>
        <v>0</v>
      </c>
      <c r="AJ168" s="10">
        <f t="shared" si="9"/>
        <v>7.9755000000000003</v>
      </c>
    </row>
    <row r="169" spans="2:36">
      <c r="B169" s="8">
        <v>32</v>
      </c>
      <c r="C169" s="9" t="str">
        <f t="shared" si="8"/>
        <v>AE262100-60400S</v>
      </c>
      <c r="D169" s="8">
        <f>+Kousu!F42</f>
        <v>2.7</v>
      </c>
      <c r="E169" s="10">
        <f>'Input Data Shift B'!D38*IF('Input Data Shift B'!D$140&gt;0,'Input Data Shift B'!D$140,'Shift B Calculation'!$D169)/3600</f>
        <v>0</v>
      </c>
      <c r="F169" s="10">
        <f>'Input Data Shift B'!E38*IF('Input Data Shift B'!E$140&gt;0,'Input Data Shift B'!E$140,'Shift B Calculation'!$D169)/3600</f>
        <v>0</v>
      </c>
      <c r="G169" s="10">
        <f>'Input Data Shift B'!F38*IF('Input Data Shift B'!F$140&gt;0,'Input Data Shift B'!F$140,'Shift B Calculation'!$D169)/3600</f>
        <v>0.53700000000000003</v>
      </c>
      <c r="H169" s="10">
        <f>'Input Data Shift B'!G38*IF('Input Data Shift B'!G$140&gt;0,'Input Data Shift B'!G$140,'Shift B Calculation'!$D169)/3600</f>
        <v>0</v>
      </c>
      <c r="I169" s="10">
        <f>'Input Data Shift B'!H38*IF('Input Data Shift B'!H$140&gt;0,'Input Data Shift B'!H$140,'Shift B Calculation'!$D169)/3600</f>
        <v>0.28800000000000003</v>
      </c>
      <c r="J169" s="10">
        <f>'Input Data Shift B'!I38*IF('Input Data Shift B'!I$140&gt;0,'Input Data Shift B'!I$140,'Shift B Calculation'!$D169)/3600</f>
        <v>0</v>
      </c>
      <c r="K169" s="10">
        <f>'Input Data Shift B'!J38*IF('Input Data Shift B'!J$140&gt;0,'Input Data Shift B'!J$140,'Shift B Calculation'!$D169)/3600</f>
        <v>0</v>
      </c>
      <c r="L169" s="10">
        <f>'Input Data Shift B'!K38*IF('Input Data Shift B'!K$140&gt;0,'Input Data Shift B'!K$140,'Shift B Calculation'!$D169)/3600</f>
        <v>0</v>
      </c>
      <c r="M169" s="10">
        <f>'Input Data Shift B'!L38*IF('Input Data Shift B'!L$140&gt;0,'Input Data Shift B'!L$140,'Shift B Calculation'!$D169)/3600</f>
        <v>0.47475000000000006</v>
      </c>
      <c r="N169" s="10">
        <f>'Input Data Shift B'!M38*IF('Input Data Shift B'!M$140&gt;0,'Input Data Shift B'!M$140,'Shift B Calculation'!$D169)/3600</f>
        <v>0</v>
      </c>
      <c r="O169" s="10">
        <f>'Input Data Shift B'!N38*IF('Input Data Shift B'!N$140&gt;0,'Input Data Shift B'!N$140,'Shift B Calculation'!$D169)/3600</f>
        <v>0</v>
      </c>
      <c r="P169" s="10">
        <f>'Input Data Shift B'!O38*IF('Input Data Shift B'!O$140&gt;0,'Input Data Shift B'!O$140,'Shift B Calculation'!$D169)/3600</f>
        <v>0.37800000000000006</v>
      </c>
      <c r="Q169" s="10">
        <f>'Input Data Shift B'!P38*IF('Input Data Shift B'!P$140&gt;0,'Input Data Shift B'!P$140,'Shift B Calculation'!$D169)/3600</f>
        <v>0</v>
      </c>
      <c r="R169" s="10">
        <f>'Input Data Shift B'!Q38*IF('Input Data Shift B'!Q$140&gt;0,'Input Data Shift B'!Q$140,'Shift B Calculation'!$D169)/3600</f>
        <v>0</v>
      </c>
      <c r="S169" s="10">
        <f>'Input Data Shift B'!R38*IF('Input Data Shift B'!R$140&gt;0,'Input Data Shift B'!R$140,'Shift B Calculation'!$D169)/3600</f>
        <v>0</v>
      </c>
      <c r="T169" s="10">
        <f>'Input Data Shift B'!S38*IF('Input Data Shift B'!S$140&gt;0,'Input Data Shift B'!S$140,'Shift B Calculation'!$D169)/3600</f>
        <v>0</v>
      </c>
      <c r="U169" s="10">
        <f>'Input Data Shift B'!T38*IF('Input Data Shift B'!T$140&gt;0,'Input Data Shift B'!T$140,'Shift B Calculation'!$D169)/3600</f>
        <v>0</v>
      </c>
      <c r="V169" s="10">
        <f>'Input Data Shift B'!U38*IF('Input Data Shift B'!U$140&gt;0,'Input Data Shift B'!U$140,'Shift B Calculation'!$D169)/3600</f>
        <v>0</v>
      </c>
      <c r="W169" s="10">
        <f>'Input Data Shift B'!V38*IF('Input Data Shift B'!V$140&gt;0,'Input Data Shift B'!V$140,'Shift B Calculation'!$D169)/3600</f>
        <v>0</v>
      </c>
      <c r="X169" s="10">
        <f>'Input Data Shift B'!W38*IF('Input Data Shift B'!W$140&gt;0,'Input Data Shift B'!W$140,'Shift B Calculation'!$D169)/3600</f>
        <v>0</v>
      </c>
      <c r="Y169" s="10">
        <f>'Input Data Shift B'!X38*IF('Input Data Shift B'!X$140&gt;0,'Input Data Shift B'!X$140,'Shift B Calculation'!$D169)/3600</f>
        <v>0</v>
      </c>
      <c r="Z169" s="10">
        <f>'Input Data Shift B'!Y38*IF('Input Data Shift B'!Y$140&gt;0,'Input Data Shift B'!Y$140,'Shift B Calculation'!$D169)/3600</f>
        <v>0</v>
      </c>
      <c r="AA169" s="10">
        <f>'Input Data Shift B'!Z38*IF('Input Data Shift B'!Z$140&gt;0,'Input Data Shift B'!Z$140,'Shift B Calculation'!$D169)/3600</f>
        <v>0</v>
      </c>
      <c r="AB169" s="10">
        <f>'Input Data Shift B'!AA38*IF('Input Data Shift B'!AA$140&gt;0,'Input Data Shift B'!AA$140,'Shift B Calculation'!$D169)/3600</f>
        <v>0</v>
      </c>
      <c r="AC169" s="10">
        <f>'Input Data Shift B'!AB38*IF('Input Data Shift B'!AB$140&gt;0,'Input Data Shift B'!AB$140,'Shift B Calculation'!$D169)/3600</f>
        <v>0</v>
      </c>
      <c r="AD169" s="10">
        <f>'Input Data Shift B'!AC38*IF('Input Data Shift B'!AC$140&gt;0,'Input Data Shift B'!AC$140,'Shift B Calculation'!$D169)/3600</f>
        <v>0</v>
      </c>
      <c r="AE169" s="10">
        <f>'Input Data Shift B'!AD38*IF('Input Data Shift B'!AD$140&gt;0,'Input Data Shift B'!AD$140,'Shift B Calculation'!$D169)/3600</f>
        <v>0</v>
      </c>
      <c r="AF169" s="10">
        <f>'Input Data Shift B'!AE38*IF('Input Data Shift B'!AE$140&gt;0,'Input Data Shift B'!AE$140,'Shift B Calculation'!$D169)/3600</f>
        <v>0</v>
      </c>
      <c r="AG169" s="10">
        <f>'Input Data Shift B'!AF38*IF('Input Data Shift B'!AF$140&gt;0,'Input Data Shift B'!AF$140,'Shift B Calculation'!$D169)/3600</f>
        <v>0</v>
      </c>
      <c r="AH169" s="10">
        <f>'Input Data Shift B'!AG38*IF('Input Data Shift B'!AG$140&gt;0,'Input Data Shift B'!AG$140,'Shift B Calculation'!$D169)/3600</f>
        <v>0</v>
      </c>
      <c r="AI169" s="10">
        <f>'Input Data Shift B'!AH38*IF('Input Data Shift B'!AH$140&gt;0,'Input Data Shift B'!AH$140,'Shift B Calculation'!$D169)/3600</f>
        <v>0</v>
      </c>
      <c r="AJ169" s="10">
        <f t="shared" si="9"/>
        <v>1.6777500000000003</v>
      </c>
    </row>
    <row r="170" spans="2:36">
      <c r="B170" s="8">
        <v>33</v>
      </c>
      <c r="C170" s="9" t="str">
        <f t="shared" si="8"/>
        <v>AE262100-60406G</v>
      </c>
      <c r="D170" s="8">
        <f>+Kousu!F43</f>
        <v>2.7</v>
      </c>
      <c r="E170" s="10">
        <f>'Input Data Shift B'!D39*IF('Input Data Shift B'!D$140&gt;0,'Input Data Shift B'!D$140,'Shift B Calculation'!$D170)/3600</f>
        <v>0</v>
      </c>
      <c r="F170" s="10">
        <f>'Input Data Shift B'!E39*IF('Input Data Shift B'!E$140&gt;0,'Input Data Shift B'!E$140,'Shift B Calculation'!$D170)/3600</f>
        <v>0</v>
      </c>
      <c r="G170" s="10">
        <f>'Input Data Shift B'!F39*IF('Input Data Shift B'!F$140&gt;0,'Input Data Shift B'!F$140,'Shift B Calculation'!$D170)/3600</f>
        <v>0</v>
      </c>
      <c r="H170" s="10">
        <f>'Input Data Shift B'!G39*IF('Input Data Shift B'!G$140&gt;0,'Input Data Shift B'!G$140,'Shift B Calculation'!$D170)/3600</f>
        <v>0</v>
      </c>
      <c r="I170" s="10">
        <f>'Input Data Shift B'!H39*IF('Input Data Shift B'!H$140&gt;0,'Input Data Shift B'!H$140,'Shift B Calculation'!$D170)/3600</f>
        <v>0</v>
      </c>
      <c r="J170" s="10">
        <f>'Input Data Shift B'!I39*IF('Input Data Shift B'!I$140&gt;0,'Input Data Shift B'!I$140,'Shift B Calculation'!$D170)/3600</f>
        <v>0</v>
      </c>
      <c r="K170" s="10">
        <f>'Input Data Shift B'!J39*IF('Input Data Shift B'!J$140&gt;0,'Input Data Shift B'!J$140,'Shift B Calculation'!$D170)/3600</f>
        <v>0</v>
      </c>
      <c r="L170" s="10">
        <f>'Input Data Shift B'!K39*IF('Input Data Shift B'!K$140&gt;0,'Input Data Shift B'!K$140,'Shift B Calculation'!$D170)/3600</f>
        <v>0</v>
      </c>
      <c r="M170" s="10">
        <f>'Input Data Shift B'!L39*IF('Input Data Shift B'!L$140&gt;0,'Input Data Shift B'!L$140,'Shift B Calculation'!$D170)/3600</f>
        <v>0</v>
      </c>
      <c r="N170" s="10">
        <f>'Input Data Shift B'!M39*IF('Input Data Shift B'!M$140&gt;0,'Input Data Shift B'!M$140,'Shift B Calculation'!$D170)/3600</f>
        <v>0</v>
      </c>
      <c r="O170" s="10">
        <f>'Input Data Shift B'!N39*IF('Input Data Shift B'!N$140&gt;0,'Input Data Shift B'!N$140,'Shift B Calculation'!$D170)/3600</f>
        <v>0</v>
      </c>
      <c r="P170" s="10">
        <f>'Input Data Shift B'!O39*IF('Input Data Shift B'!O$140&gt;0,'Input Data Shift B'!O$140,'Shift B Calculation'!$D170)/3600</f>
        <v>0</v>
      </c>
      <c r="Q170" s="10">
        <f>'Input Data Shift B'!P39*IF('Input Data Shift B'!P$140&gt;0,'Input Data Shift B'!P$140,'Shift B Calculation'!$D170)/3600</f>
        <v>0</v>
      </c>
      <c r="R170" s="10">
        <f>'Input Data Shift B'!Q39*IF('Input Data Shift B'!Q$140&gt;0,'Input Data Shift B'!Q$140,'Shift B Calculation'!$D170)/3600</f>
        <v>0</v>
      </c>
      <c r="S170" s="10">
        <f>'Input Data Shift B'!R39*IF('Input Data Shift B'!R$140&gt;0,'Input Data Shift B'!R$140,'Shift B Calculation'!$D170)/3600</f>
        <v>0</v>
      </c>
      <c r="T170" s="10">
        <f>'Input Data Shift B'!S39*IF('Input Data Shift B'!S$140&gt;0,'Input Data Shift B'!S$140,'Shift B Calculation'!$D170)/3600</f>
        <v>0</v>
      </c>
      <c r="U170" s="10">
        <f>'Input Data Shift B'!T39*IF('Input Data Shift B'!T$140&gt;0,'Input Data Shift B'!T$140,'Shift B Calculation'!$D170)/3600</f>
        <v>0</v>
      </c>
      <c r="V170" s="10">
        <f>'Input Data Shift B'!U39*IF('Input Data Shift B'!U$140&gt;0,'Input Data Shift B'!U$140,'Shift B Calculation'!$D170)/3600</f>
        <v>0</v>
      </c>
      <c r="W170" s="10">
        <f>'Input Data Shift B'!V39*IF('Input Data Shift B'!V$140&gt;0,'Input Data Shift B'!V$140,'Shift B Calculation'!$D170)/3600</f>
        <v>0</v>
      </c>
      <c r="X170" s="10">
        <f>'Input Data Shift B'!W39*IF('Input Data Shift B'!W$140&gt;0,'Input Data Shift B'!W$140,'Shift B Calculation'!$D170)/3600</f>
        <v>0</v>
      </c>
      <c r="Y170" s="10">
        <f>'Input Data Shift B'!X39*IF('Input Data Shift B'!X$140&gt;0,'Input Data Shift B'!X$140,'Shift B Calculation'!$D170)/3600</f>
        <v>0</v>
      </c>
      <c r="Z170" s="10">
        <f>'Input Data Shift B'!Y39*IF('Input Data Shift B'!Y$140&gt;0,'Input Data Shift B'!Y$140,'Shift B Calculation'!$D170)/3600</f>
        <v>0</v>
      </c>
      <c r="AA170" s="10">
        <f>'Input Data Shift B'!Z39*IF('Input Data Shift B'!Z$140&gt;0,'Input Data Shift B'!Z$140,'Shift B Calculation'!$D170)/3600</f>
        <v>0</v>
      </c>
      <c r="AB170" s="10">
        <f>'Input Data Shift B'!AA39*IF('Input Data Shift B'!AA$140&gt;0,'Input Data Shift B'!AA$140,'Shift B Calculation'!$D170)/3600</f>
        <v>0</v>
      </c>
      <c r="AC170" s="10">
        <f>'Input Data Shift B'!AB39*IF('Input Data Shift B'!AB$140&gt;0,'Input Data Shift B'!AB$140,'Shift B Calculation'!$D170)/3600</f>
        <v>0</v>
      </c>
      <c r="AD170" s="10">
        <f>'Input Data Shift B'!AC39*IF('Input Data Shift B'!AC$140&gt;0,'Input Data Shift B'!AC$140,'Shift B Calculation'!$D170)/3600</f>
        <v>0</v>
      </c>
      <c r="AE170" s="10">
        <f>'Input Data Shift B'!AD39*IF('Input Data Shift B'!AD$140&gt;0,'Input Data Shift B'!AD$140,'Shift B Calculation'!$D170)/3600</f>
        <v>0</v>
      </c>
      <c r="AF170" s="10">
        <f>'Input Data Shift B'!AE39*IF('Input Data Shift B'!AE$140&gt;0,'Input Data Shift B'!AE$140,'Shift B Calculation'!$D170)/3600</f>
        <v>0</v>
      </c>
      <c r="AG170" s="10">
        <f>'Input Data Shift B'!AF39*IF('Input Data Shift B'!AF$140&gt;0,'Input Data Shift B'!AF$140,'Shift B Calculation'!$D170)/3600</f>
        <v>0</v>
      </c>
      <c r="AH170" s="10">
        <f>'Input Data Shift B'!AG39*IF('Input Data Shift B'!AG$140&gt;0,'Input Data Shift B'!AG$140,'Shift B Calculation'!$D170)/3600</f>
        <v>0</v>
      </c>
      <c r="AI170" s="10">
        <f>'Input Data Shift B'!AH39*IF('Input Data Shift B'!AH$140&gt;0,'Input Data Shift B'!AH$140,'Shift B Calculation'!$D170)/3600</f>
        <v>0</v>
      </c>
      <c r="AJ170" s="10">
        <f t="shared" si="9"/>
        <v>0</v>
      </c>
    </row>
    <row r="171" spans="2:36">
      <c r="B171" s="8">
        <v>34</v>
      </c>
      <c r="C171" s="9" t="str">
        <f t="shared" si="8"/>
        <v>AE262100-60406M</v>
      </c>
      <c r="D171" s="8">
        <f>+Kousu!F44</f>
        <v>2.7</v>
      </c>
      <c r="E171" s="10">
        <f>'Input Data Shift B'!D40*IF('Input Data Shift B'!D$140&gt;0,'Input Data Shift B'!D$140,'Shift B Calculation'!$D171)/3600</f>
        <v>0</v>
      </c>
      <c r="F171" s="10">
        <f>'Input Data Shift B'!E40*IF('Input Data Shift B'!E$140&gt;0,'Input Data Shift B'!E$140,'Shift B Calculation'!$D171)/3600</f>
        <v>0</v>
      </c>
      <c r="G171" s="10">
        <f>'Input Data Shift B'!F40*IF('Input Data Shift B'!F$140&gt;0,'Input Data Shift B'!F$140,'Shift B Calculation'!$D171)/3600</f>
        <v>0</v>
      </c>
      <c r="H171" s="10">
        <f>'Input Data Shift B'!G40*IF('Input Data Shift B'!G$140&gt;0,'Input Data Shift B'!G$140,'Shift B Calculation'!$D171)/3600</f>
        <v>0</v>
      </c>
      <c r="I171" s="10">
        <f>'Input Data Shift B'!H40*IF('Input Data Shift B'!H$140&gt;0,'Input Data Shift B'!H$140,'Shift B Calculation'!$D171)/3600</f>
        <v>0</v>
      </c>
      <c r="J171" s="10">
        <f>'Input Data Shift B'!I40*IF('Input Data Shift B'!I$140&gt;0,'Input Data Shift B'!I$140,'Shift B Calculation'!$D171)/3600</f>
        <v>0</v>
      </c>
      <c r="K171" s="10">
        <f>'Input Data Shift B'!J40*IF('Input Data Shift B'!J$140&gt;0,'Input Data Shift B'!J$140,'Shift B Calculation'!$D171)/3600</f>
        <v>0</v>
      </c>
      <c r="L171" s="10">
        <f>'Input Data Shift B'!K40*IF('Input Data Shift B'!K$140&gt;0,'Input Data Shift B'!K$140,'Shift B Calculation'!$D171)/3600</f>
        <v>0</v>
      </c>
      <c r="M171" s="10">
        <f>'Input Data Shift B'!L40*IF('Input Data Shift B'!L$140&gt;0,'Input Data Shift B'!L$140,'Shift B Calculation'!$D171)/3600</f>
        <v>0</v>
      </c>
      <c r="N171" s="10">
        <f>'Input Data Shift B'!M40*IF('Input Data Shift B'!M$140&gt;0,'Input Data Shift B'!M$140,'Shift B Calculation'!$D171)/3600</f>
        <v>0</v>
      </c>
      <c r="O171" s="10">
        <f>'Input Data Shift B'!N40*IF('Input Data Shift B'!N$140&gt;0,'Input Data Shift B'!N$140,'Shift B Calculation'!$D171)/3600</f>
        <v>0</v>
      </c>
      <c r="P171" s="10">
        <f>'Input Data Shift B'!O40*IF('Input Data Shift B'!O$140&gt;0,'Input Data Shift B'!O$140,'Shift B Calculation'!$D171)/3600</f>
        <v>0</v>
      </c>
      <c r="Q171" s="10">
        <f>'Input Data Shift B'!P40*IF('Input Data Shift B'!P$140&gt;0,'Input Data Shift B'!P$140,'Shift B Calculation'!$D171)/3600</f>
        <v>0</v>
      </c>
      <c r="R171" s="10">
        <f>'Input Data Shift B'!Q40*IF('Input Data Shift B'!Q$140&gt;0,'Input Data Shift B'!Q$140,'Shift B Calculation'!$D171)/3600</f>
        <v>0</v>
      </c>
      <c r="S171" s="10">
        <f>'Input Data Shift B'!R40*IF('Input Data Shift B'!R$140&gt;0,'Input Data Shift B'!R$140,'Shift B Calculation'!$D171)/3600</f>
        <v>0</v>
      </c>
      <c r="T171" s="10">
        <f>'Input Data Shift B'!S40*IF('Input Data Shift B'!S$140&gt;0,'Input Data Shift B'!S$140,'Shift B Calculation'!$D171)/3600</f>
        <v>0</v>
      </c>
      <c r="U171" s="10">
        <f>'Input Data Shift B'!T40*IF('Input Data Shift B'!T$140&gt;0,'Input Data Shift B'!T$140,'Shift B Calculation'!$D171)/3600</f>
        <v>0</v>
      </c>
      <c r="V171" s="10">
        <f>'Input Data Shift B'!U40*IF('Input Data Shift B'!U$140&gt;0,'Input Data Shift B'!U$140,'Shift B Calculation'!$D171)/3600</f>
        <v>0</v>
      </c>
      <c r="W171" s="10">
        <f>'Input Data Shift B'!V40*IF('Input Data Shift B'!V$140&gt;0,'Input Data Shift B'!V$140,'Shift B Calculation'!$D171)/3600</f>
        <v>0</v>
      </c>
      <c r="X171" s="10">
        <f>'Input Data Shift B'!W40*IF('Input Data Shift B'!W$140&gt;0,'Input Data Shift B'!W$140,'Shift B Calculation'!$D171)/3600</f>
        <v>0</v>
      </c>
      <c r="Y171" s="10">
        <f>'Input Data Shift B'!X40*IF('Input Data Shift B'!X$140&gt;0,'Input Data Shift B'!X$140,'Shift B Calculation'!$D171)/3600</f>
        <v>0</v>
      </c>
      <c r="Z171" s="10">
        <f>'Input Data Shift B'!Y40*IF('Input Data Shift B'!Y$140&gt;0,'Input Data Shift B'!Y$140,'Shift B Calculation'!$D171)/3600</f>
        <v>0</v>
      </c>
      <c r="AA171" s="10">
        <f>'Input Data Shift B'!Z40*IF('Input Data Shift B'!Z$140&gt;0,'Input Data Shift B'!Z$140,'Shift B Calculation'!$D171)/3600</f>
        <v>0</v>
      </c>
      <c r="AB171" s="10">
        <f>'Input Data Shift B'!AA40*IF('Input Data Shift B'!AA$140&gt;0,'Input Data Shift B'!AA$140,'Shift B Calculation'!$D171)/3600</f>
        <v>0</v>
      </c>
      <c r="AC171" s="10">
        <f>'Input Data Shift B'!AB40*IF('Input Data Shift B'!AB$140&gt;0,'Input Data Shift B'!AB$140,'Shift B Calculation'!$D171)/3600</f>
        <v>0</v>
      </c>
      <c r="AD171" s="10">
        <f>'Input Data Shift B'!AC40*IF('Input Data Shift B'!AC$140&gt;0,'Input Data Shift B'!AC$140,'Shift B Calculation'!$D171)/3600</f>
        <v>0</v>
      </c>
      <c r="AE171" s="10">
        <f>'Input Data Shift B'!AD40*IF('Input Data Shift B'!AD$140&gt;0,'Input Data Shift B'!AD$140,'Shift B Calculation'!$D171)/3600</f>
        <v>0</v>
      </c>
      <c r="AF171" s="10">
        <f>'Input Data Shift B'!AE40*IF('Input Data Shift B'!AE$140&gt;0,'Input Data Shift B'!AE$140,'Shift B Calculation'!$D171)/3600</f>
        <v>0</v>
      </c>
      <c r="AG171" s="10">
        <f>'Input Data Shift B'!AF40*IF('Input Data Shift B'!AF$140&gt;0,'Input Data Shift B'!AF$140,'Shift B Calculation'!$D171)/3600</f>
        <v>0</v>
      </c>
      <c r="AH171" s="10">
        <f>'Input Data Shift B'!AG40*IF('Input Data Shift B'!AG$140&gt;0,'Input Data Shift B'!AG$140,'Shift B Calculation'!$D171)/3600</f>
        <v>0</v>
      </c>
      <c r="AI171" s="10">
        <f>'Input Data Shift B'!AH40*IF('Input Data Shift B'!AH$140&gt;0,'Input Data Shift B'!AH$140,'Shift B Calculation'!$D171)/3600</f>
        <v>0</v>
      </c>
      <c r="AJ171" s="10">
        <f t="shared" si="9"/>
        <v>0</v>
      </c>
    </row>
    <row r="172" spans="2:36">
      <c r="B172" s="8">
        <v>35</v>
      </c>
      <c r="C172" s="9" t="str">
        <f t="shared" si="8"/>
        <v>AE262100-60500G</v>
      </c>
      <c r="D172" s="8">
        <f>+Kousu!F45</f>
        <v>2.7</v>
      </c>
      <c r="E172" s="10">
        <f>'Input Data Shift B'!D41*IF('Input Data Shift B'!D$140&gt;0,'Input Data Shift B'!D$140,'Shift B Calculation'!$D172)/3600</f>
        <v>0</v>
      </c>
      <c r="F172" s="10">
        <f>'Input Data Shift B'!E41*IF('Input Data Shift B'!E$140&gt;0,'Input Data Shift B'!E$140,'Shift B Calculation'!$D172)/3600</f>
        <v>0</v>
      </c>
      <c r="G172" s="10">
        <f>'Input Data Shift B'!F41*IF('Input Data Shift B'!F$140&gt;0,'Input Data Shift B'!F$140,'Shift B Calculation'!$D172)/3600</f>
        <v>0</v>
      </c>
      <c r="H172" s="10">
        <f>'Input Data Shift B'!G41*IF('Input Data Shift B'!G$140&gt;0,'Input Data Shift B'!G$140,'Shift B Calculation'!$D172)/3600</f>
        <v>0</v>
      </c>
      <c r="I172" s="10">
        <f>'Input Data Shift B'!H41*IF('Input Data Shift B'!H$140&gt;0,'Input Data Shift B'!H$140,'Shift B Calculation'!$D172)/3600</f>
        <v>0</v>
      </c>
      <c r="J172" s="10">
        <f>'Input Data Shift B'!I41*IF('Input Data Shift B'!I$140&gt;0,'Input Data Shift B'!I$140,'Shift B Calculation'!$D172)/3600</f>
        <v>0</v>
      </c>
      <c r="K172" s="10">
        <f>'Input Data Shift B'!J41*IF('Input Data Shift B'!J$140&gt;0,'Input Data Shift B'!J$140,'Shift B Calculation'!$D172)/3600</f>
        <v>0</v>
      </c>
      <c r="L172" s="10">
        <f>'Input Data Shift B'!K41*IF('Input Data Shift B'!K$140&gt;0,'Input Data Shift B'!K$140,'Shift B Calculation'!$D172)/3600</f>
        <v>0</v>
      </c>
      <c r="M172" s="10">
        <f>'Input Data Shift B'!L41*IF('Input Data Shift B'!L$140&gt;0,'Input Data Shift B'!L$140,'Shift B Calculation'!$D172)/3600</f>
        <v>0</v>
      </c>
      <c r="N172" s="10">
        <f>'Input Data Shift B'!M41*IF('Input Data Shift B'!M$140&gt;0,'Input Data Shift B'!M$140,'Shift B Calculation'!$D172)/3600</f>
        <v>0</v>
      </c>
      <c r="O172" s="10">
        <f>'Input Data Shift B'!N41*IF('Input Data Shift B'!N$140&gt;0,'Input Data Shift B'!N$140,'Shift B Calculation'!$D172)/3600</f>
        <v>0</v>
      </c>
      <c r="P172" s="10">
        <f>'Input Data Shift B'!O41*IF('Input Data Shift B'!O$140&gt;0,'Input Data Shift B'!O$140,'Shift B Calculation'!$D172)/3600</f>
        <v>0</v>
      </c>
      <c r="Q172" s="10">
        <f>'Input Data Shift B'!P41*IF('Input Data Shift B'!P$140&gt;0,'Input Data Shift B'!P$140,'Shift B Calculation'!$D172)/3600</f>
        <v>0</v>
      </c>
      <c r="R172" s="10">
        <f>'Input Data Shift B'!Q41*IF('Input Data Shift B'!Q$140&gt;0,'Input Data Shift B'!Q$140,'Shift B Calculation'!$D172)/3600</f>
        <v>0</v>
      </c>
      <c r="S172" s="10">
        <f>'Input Data Shift B'!R41*IF('Input Data Shift B'!R$140&gt;0,'Input Data Shift B'!R$140,'Shift B Calculation'!$D172)/3600</f>
        <v>0</v>
      </c>
      <c r="T172" s="10">
        <f>'Input Data Shift B'!S41*IF('Input Data Shift B'!S$140&gt;0,'Input Data Shift B'!S$140,'Shift B Calculation'!$D172)/3600</f>
        <v>0</v>
      </c>
      <c r="U172" s="10">
        <f>'Input Data Shift B'!T41*IF('Input Data Shift B'!T$140&gt;0,'Input Data Shift B'!T$140,'Shift B Calculation'!$D172)/3600</f>
        <v>0</v>
      </c>
      <c r="V172" s="10">
        <f>'Input Data Shift B'!U41*IF('Input Data Shift B'!U$140&gt;0,'Input Data Shift B'!U$140,'Shift B Calculation'!$D172)/3600</f>
        <v>0</v>
      </c>
      <c r="W172" s="10">
        <f>'Input Data Shift B'!V41*IF('Input Data Shift B'!V$140&gt;0,'Input Data Shift B'!V$140,'Shift B Calculation'!$D172)/3600</f>
        <v>0</v>
      </c>
      <c r="X172" s="10">
        <f>'Input Data Shift B'!W41*IF('Input Data Shift B'!W$140&gt;0,'Input Data Shift B'!W$140,'Shift B Calculation'!$D172)/3600</f>
        <v>0</v>
      </c>
      <c r="Y172" s="10">
        <f>'Input Data Shift B'!X41*IF('Input Data Shift B'!X$140&gt;0,'Input Data Shift B'!X$140,'Shift B Calculation'!$D172)/3600</f>
        <v>0</v>
      </c>
      <c r="Z172" s="10">
        <f>'Input Data Shift B'!Y41*IF('Input Data Shift B'!Y$140&gt;0,'Input Data Shift B'!Y$140,'Shift B Calculation'!$D172)/3600</f>
        <v>0</v>
      </c>
      <c r="AA172" s="10">
        <f>'Input Data Shift B'!Z41*IF('Input Data Shift B'!Z$140&gt;0,'Input Data Shift B'!Z$140,'Shift B Calculation'!$D172)/3600</f>
        <v>0</v>
      </c>
      <c r="AB172" s="10">
        <f>'Input Data Shift B'!AA41*IF('Input Data Shift B'!AA$140&gt;0,'Input Data Shift B'!AA$140,'Shift B Calculation'!$D172)/3600</f>
        <v>0</v>
      </c>
      <c r="AC172" s="10">
        <f>'Input Data Shift B'!AB41*IF('Input Data Shift B'!AB$140&gt;0,'Input Data Shift B'!AB$140,'Shift B Calculation'!$D172)/3600</f>
        <v>0</v>
      </c>
      <c r="AD172" s="10">
        <f>'Input Data Shift B'!AC41*IF('Input Data Shift B'!AC$140&gt;0,'Input Data Shift B'!AC$140,'Shift B Calculation'!$D172)/3600</f>
        <v>0</v>
      </c>
      <c r="AE172" s="10">
        <f>'Input Data Shift B'!AD41*IF('Input Data Shift B'!AD$140&gt;0,'Input Data Shift B'!AD$140,'Shift B Calculation'!$D172)/3600</f>
        <v>0</v>
      </c>
      <c r="AF172" s="10">
        <f>'Input Data Shift B'!AE41*IF('Input Data Shift B'!AE$140&gt;0,'Input Data Shift B'!AE$140,'Shift B Calculation'!$D172)/3600</f>
        <v>0</v>
      </c>
      <c r="AG172" s="10">
        <f>'Input Data Shift B'!AF41*IF('Input Data Shift B'!AF$140&gt;0,'Input Data Shift B'!AF$140,'Shift B Calculation'!$D172)/3600</f>
        <v>0</v>
      </c>
      <c r="AH172" s="10">
        <f>'Input Data Shift B'!AG41*IF('Input Data Shift B'!AG$140&gt;0,'Input Data Shift B'!AG$140,'Shift B Calculation'!$D172)/3600</f>
        <v>0</v>
      </c>
      <c r="AI172" s="10">
        <f>'Input Data Shift B'!AH41*IF('Input Data Shift B'!AH$140&gt;0,'Input Data Shift B'!AH$140,'Shift B Calculation'!$D172)/3600</f>
        <v>0</v>
      </c>
      <c r="AJ172" s="10">
        <f t="shared" si="9"/>
        <v>0</v>
      </c>
    </row>
    <row r="173" spans="2:36">
      <c r="B173" s="8">
        <v>36</v>
      </c>
      <c r="C173" s="9" t="str">
        <f t="shared" si="8"/>
        <v>AE262100-60500S</v>
      </c>
      <c r="D173" s="8">
        <f>+Kousu!F46</f>
        <v>2.7</v>
      </c>
      <c r="E173" s="10">
        <f>'Input Data Shift B'!D42*IF('Input Data Shift B'!D$140&gt;0,'Input Data Shift B'!D$140,'Shift B Calculation'!$D173)/3600</f>
        <v>0</v>
      </c>
      <c r="F173" s="10">
        <f>'Input Data Shift B'!E42*IF('Input Data Shift B'!E$140&gt;0,'Input Data Shift B'!E$140,'Shift B Calculation'!$D173)/3600</f>
        <v>0</v>
      </c>
      <c r="G173" s="10">
        <f>'Input Data Shift B'!F42*IF('Input Data Shift B'!F$140&gt;0,'Input Data Shift B'!F$140,'Shift B Calculation'!$D173)/3600</f>
        <v>0</v>
      </c>
      <c r="H173" s="10">
        <f>'Input Data Shift B'!G42*IF('Input Data Shift B'!G$140&gt;0,'Input Data Shift B'!G$140,'Shift B Calculation'!$D173)/3600</f>
        <v>0</v>
      </c>
      <c r="I173" s="10">
        <f>'Input Data Shift B'!H42*IF('Input Data Shift B'!H$140&gt;0,'Input Data Shift B'!H$140,'Shift B Calculation'!$D173)/3600</f>
        <v>0.39450000000000002</v>
      </c>
      <c r="J173" s="10">
        <f>'Input Data Shift B'!I42*IF('Input Data Shift B'!I$140&gt;0,'Input Data Shift B'!I$140,'Shift B Calculation'!$D173)/3600</f>
        <v>0</v>
      </c>
      <c r="K173" s="10">
        <f>'Input Data Shift B'!J42*IF('Input Data Shift B'!J$140&gt;0,'Input Data Shift B'!J$140,'Shift B Calculation'!$D173)/3600</f>
        <v>0</v>
      </c>
      <c r="L173" s="10">
        <f>'Input Data Shift B'!K42*IF('Input Data Shift B'!K$140&gt;0,'Input Data Shift B'!K$140,'Shift B Calculation'!$D173)/3600</f>
        <v>0</v>
      </c>
      <c r="M173" s="10">
        <f>'Input Data Shift B'!L42*IF('Input Data Shift B'!L$140&gt;0,'Input Data Shift B'!L$140,'Shift B Calculation'!$D173)/3600</f>
        <v>0.54</v>
      </c>
      <c r="N173" s="10">
        <f>'Input Data Shift B'!M42*IF('Input Data Shift B'!M$140&gt;0,'Input Data Shift B'!M$140,'Shift B Calculation'!$D173)/3600</f>
        <v>0</v>
      </c>
      <c r="O173" s="10">
        <f>'Input Data Shift B'!N42*IF('Input Data Shift B'!N$140&gt;0,'Input Data Shift B'!N$140,'Shift B Calculation'!$D173)/3600</f>
        <v>0</v>
      </c>
      <c r="P173" s="10">
        <f>'Input Data Shift B'!O42*IF('Input Data Shift B'!O$140&gt;0,'Input Data Shift B'!O$140,'Shift B Calculation'!$D173)/3600</f>
        <v>0</v>
      </c>
      <c r="Q173" s="10">
        <f>'Input Data Shift B'!P42*IF('Input Data Shift B'!P$140&gt;0,'Input Data Shift B'!P$140,'Shift B Calculation'!$D173)/3600</f>
        <v>0.66450000000000009</v>
      </c>
      <c r="R173" s="10">
        <f>'Input Data Shift B'!Q42*IF('Input Data Shift B'!Q$140&gt;0,'Input Data Shift B'!Q$140,'Shift B Calculation'!$D173)/3600</f>
        <v>0</v>
      </c>
      <c r="S173" s="10">
        <f>'Input Data Shift B'!R42*IF('Input Data Shift B'!R$140&gt;0,'Input Data Shift B'!R$140,'Shift B Calculation'!$D173)/3600</f>
        <v>0</v>
      </c>
      <c r="T173" s="10">
        <f>'Input Data Shift B'!S42*IF('Input Data Shift B'!S$140&gt;0,'Input Data Shift B'!S$140,'Shift B Calculation'!$D173)/3600</f>
        <v>0</v>
      </c>
      <c r="U173" s="10">
        <f>'Input Data Shift B'!T42*IF('Input Data Shift B'!T$140&gt;0,'Input Data Shift B'!T$140,'Shift B Calculation'!$D173)/3600</f>
        <v>0</v>
      </c>
      <c r="V173" s="10">
        <f>'Input Data Shift B'!U42*IF('Input Data Shift B'!U$140&gt;0,'Input Data Shift B'!U$140,'Shift B Calculation'!$D173)/3600</f>
        <v>0.51975000000000005</v>
      </c>
      <c r="W173" s="10">
        <f>'Input Data Shift B'!V42*IF('Input Data Shift B'!V$140&gt;0,'Input Data Shift B'!V$140,'Shift B Calculation'!$D173)/3600</f>
        <v>0</v>
      </c>
      <c r="X173" s="10">
        <f>'Input Data Shift B'!W42*IF('Input Data Shift B'!W$140&gt;0,'Input Data Shift B'!W$140,'Shift B Calculation'!$D173)/3600</f>
        <v>0</v>
      </c>
      <c r="Y173" s="10">
        <f>'Input Data Shift B'!X42*IF('Input Data Shift B'!X$140&gt;0,'Input Data Shift B'!X$140,'Shift B Calculation'!$D173)/3600</f>
        <v>0</v>
      </c>
      <c r="Z173" s="10">
        <f>'Input Data Shift B'!Y42*IF('Input Data Shift B'!Y$140&gt;0,'Input Data Shift B'!Y$140,'Shift B Calculation'!$D173)/3600</f>
        <v>0</v>
      </c>
      <c r="AA173" s="10">
        <f>'Input Data Shift B'!Z42*IF('Input Data Shift B'!Z$140&gt;0,'Input Data Shift B'!Z$140,'Shift B Calculation'!$D173)/3600</f>
        <v>0</v>
      </c>
      <c r="AB173" s="10">
        <f>'Input Data Shift B'!AA42*IF('Input Data Shift B'!AA$140&gt;0,'Input Data Shift B'!AA$140,'Shift B Calculation'!$D173)/3600</f>
        <v>0</v>
      </c>
      <c r="AC173" s="10">
        <f>'Input Data Shift B'!AB42*IF('Input Data Shift B'!AB$140&gt;0,'Input Data Shift B'!AB$140,'Shift B Calculation'!$D173)/3600</f>
        <v>0</v>
      </c>
      <c r="AD173" s="10">
        <f>'Input Data Shift B'!AC42*IF('Input Data Shift B'!AC$140&gt;0,'Input Data Shift B'!AC$140,'Shift B Calculation'!$D173)/3600</f>
        <v>0</v>
      </c>
      <c r="AE173" s="10">
        <f>'Input Data Shift B'!AD42*IF('Input Data Shift B'!AD$140&gt;0,'Input Data Shift B'!AD$140,'Shift B Calculation'!$D173)/3600</f>
        <v>0</v>
      </c>
      <c r="AF173" s="10">
        <f>'Input Data Shift B'!AE42*IF('Input Data Shift B'!AE$140&gt;0,'Input Data Shift B'!AE$140,'Shift B Calculation'!$D173)/3600</f>
        <v>0</v>
      </c>
      <c r="AG173" s="10">
        <f>'Input Data Shift B'!AF42*IF('Input Data Shift B'!AF$140&gt;0,'Input Data Shift B'!AF$140,'Shift B Calculation'!$D173)/3600</f>
        <v>0</v>
      </c>
      <c r="AH173" s="10">
        <f>'Input Data Shift B'!AG42*IF('Input Data Shift B'!AG$140&gt;0,'Input Data Shift B'!AG$140,'Shift B Calculation'!$D173)/3600</f>
        <v>0</v>
      </c>
      <c r="AI173" s="10">
        <f>'Input Data Shift B'!AH42*IF('Input Data Shift B'!AH$140&gt;0,'Input Data Shift B'!AH$140,'Shift B Calculation'!$D173)/3600</f>
        <v>0</v>
      </c>
      <c r="AJ173" s="10">
        <f t="shared" si="9"/>
        <v>2.1187500000000004</v>
      </c>
    </row>
    <row r="174" spans="2:36">
      <c r="B174" s="8">
        <v>37</v>
      </c>
      <c r="C174" s="9" t="str">
        <f t="shared" si="8"/>
        <v>AE262100-60506G</v>
      </c>
      <c r="D174" s="8">
        <f>+Kousu!F47</f>
        <v>2.7</v>
      </c>
      <c r="E174" s="10">
        <f>'Input Data Shift B'!D43*IF('Input Data Shift B'!D$140&gt;0,'Input Data Shift B'!D$140,'Shift B Calculation'!$D174)/3600</f>
        <v>0</v>
      </c>
      <c r="F174" s="10">
        <f>'Input Data Shift B'!E43*IF('Input Data Shift B'!E$140&gt;0,'Input Data Shift B'!E$140,'Shift B Calculation'!$D174)/3600</f>
        <v>0</v>
      </c>
      <c r="G174" s="10">
        <f>'Input Data Shift B'!F43*IF('Input Data Shift B'!F$140&gt;0,'Input Data Shift B'!F$140,'Shift B Calculation'!$D174)/3600</f>
        <v>0</v>
      </c>
      <c r="H174" s="10">
        <f>'Input Data Shift B'!G43*IF('Input Data Shift B'!G$140&gt;0,'Input Data Shift B'!G$140,'Shift B Calculation'!$D174)/3600</f>
        <v>0</v>
      </c>
      <c r="I174" s="10">
        <f>'Input Data Shift B'!H43*IF('Input Data Shift B'!H$140&gt;0,'Input Data Shift B'!H$140,'Shift B Calculation'!$D174)/3600</f>
        <v>0</v>
      </c>
      <c r="J174" s="10">
        <f>'Input Data Shift B'!I43*IF('Input Data Shift B'!I$140&gt;0,'Input Data Shift B'!I$140,'Shift B Calculation'!$D174)/3600</f>
        <v>0</v>
      </c>
      <c r="K174" s="10">
        <f>'Input Data Shift B'!J43*IF('Input Data Shift B'!J$140&gt;0,'Input Data Shift B'!J$140,'Shift B Calculation'!$D174)/3600</f>
        <v>0</v>
      </c>
      <c r="L174" s="10">
        <f>'Input Data Shift B'!K43*IF('Input Data Shift B'!K$140&gt;0,'Input Data Shift B'!K$140,'Shift B Calculation'!$D174)/3600</f>
        <v>0</v>
      </c>
      <c r="M174" s="10">
        <f>'Input Data Shift B'!L43*IF('Input Data Shift B'!L$140&gt;0,'Input Data Shift B'!L$140,'Shift B Calculation'!$D174)/3600</f>
        <v>0</v>
      </c>
      <c r="N174" s="10">
        <f>'Input Data Shift B'!M43*IF('Input Data Shift B'!M$140&gt;0,'Input Data Shift B'!M$140,'Shift B Calculation'!$D174)/3600</f>
        <v>0</v>
      </c>
      <c r="O174" s="10">
        <f>'Input Data Shift B'!N43*IF('Input Data Shift B'!N$140&gt;0,'Input Data Shift B'!N$140,'Shift B Calculation'!$D174)/3600</f>
        <v>0</v>
      </c>
      <c r="P174" s="10">
        <f>'Input Data Shift B'!O43*IF('Input Data Shift B'!O$140&gt;0,'Input Data Shift B'!O$140,'Shift B Calculation'!$D174)/3600</f>
        <v>0</v>
      </c>
      <c r="Q174" s="10">
        <f>'Input Data Shift B'!P43*IF('Input Data Shift B'!P$140&gt;0,'Input Data Shift B'!P$140,'Shift B Calculation'!$D174)/3600</f>
        <v>0</v>
      </c>
      <c r="R174" s="10">
        <f>'Input Data Shift B'!Q43*IF('Input Data Shift B'!Q$140&gt;0,'Input Data Shift B'!Q$140,'Shift B Calculation'!$D174)/3600</f>
        <v>0</v>
      </c>
      <c r="S174" s="10">
        <f>'Input Data Shift B'!R43*IF('Input Data Shift B'!R$140&gt;0,'Input Data Shift B'!R$140,'Shift B Calculation'!$D174)/3600</f>
        <v>0</v>
      </c>
      <c r="T174" s="10">
        <f>'Input Data Shift B'!S43*IF('Input Data Shift B'!S$140&gt;0,'Input Data Shift B'!S$140,'Shift B Calculation'!$D174)/3600</f>
        <v>0</v>
      </c>
      <c r="U174" s="10">
        <f>'Input Data Shift B'!T43*IF('Input Data Shift B'!T$140&gt;0,'Input Data Shift B'!T$140,'Shift B Calculation'!$D174)/3600</f>
        <v>0</v>
      </c>
      <c r="V174" s="10">
        <f>'Input Data Shift B'!U43*IF('Input Data Shift B'!U$140&gt;0,'Input Data Shift B'!U$140,'Shift B Calculation'!$D174)/3600</f>
        <v>0</v>
      </c>
      <c r="W174" s="10">
        <f>'Input Data Shift B'!V43*IF('Input Data Shift B'!V$140&gt;0,'Input Data Shift B'!V$140,'Shift B Calculation'!$D174)/3600</f>
        <v>0</v>
      </c>
      <c r="X174" s="10">
        <f>'Input Data Shift B'!W43*IF('Input Data Shift B'!W$140&gt;0,'Input Data Shift B'!W$140,'Shift B Calculation'!$D174)/3600</f>
        <v>0</v>
      </c>
      <c r="Y174" s="10">
        <f>'Input Data Shift B'!X43*IF('Input Data Shift B'!X$140&gt;0,'Input Data Shift B'!X$140,'Shift B Calculation'!$D174)/3600</f>
        <v>0</v>
      </c>
      <c r="Z174" s="10">
        <f>'Input Data Shift B'!Y43*IF('Input Data Shift B'!Y$140&gt;0,'Input Data Shift B'!Y$140,'Shift B Calculation'!$D174)/3600</f>
        <v>0</v>
      </c>
      <c r="AA174" s="10">
        <f>'Input Data Shift B'!Z43*IF('Input Data Shift B'!Z$140&gt;0,'Input Data Shift B'!Z$140,'Shift B Calculation'!$D174)/3600</f>
        <v>0</v>
      </c>
      <c r="AB174" s="10">
        <f>'Input Data Shift B'!AA43*IF('Input Data Shift B'!AA$140&gt;0,'Input Data Shift B'!AA$140,'Shift B Calculation'!$D174)/3600</f>
        <v>0</v>
      </c>
      <c r="AC174" s="10">
        <f>'Input Data Shift B'!AB43*IF('Input Data Shift B'!AB$140&gt;0,'Input Data Shift B'!AB$140,'Shift B Calculation'!$D174)/3600</f>
        <v>0</v>
      </c>
      <c r="AD174" s="10">
        <f>'Input Data Shift B'!AC43*IF('Input Data Shift B'!AC$140&gt;0,'Input Data Shift B'!AC$140,'Shift B Calculation'!$D174)/3600</f>
        <v>0</v>
      </c>
      <c r="AE174" s="10">
        <f>'Input Data Shift B'!AD43*IF('Input Data Shift B'!AD$140&gt;0,'Input Data Shift B'!AD$140,'Shift B Calculation'!$D174)/3600</f>
        <v>0</v>
      </c>
      <c r="AF174" s="10">
        <f>'Input Data Shift B'!AE43*IF('Input Data Shift B'!AE$140&gt;0,'Input Data Shift B'!AE$140,'Shift B Calculation'!$D174)/3600</f>
        <v>0</v>
      </c>
      <c r="AG174" s="10">
        <f>'Input Data Shift B'!AF43*IF('Input Data Shift B'!AF$140&gt;0,'Input Data Shift B'!AF$140,'Shift B Calculation'!$D174)/3600</f>
        <v>0</v>
      </c>
      <c r="AH174" s="10">
        <f>'Input Data Shift B'!AG43*IF('Input Data Shift B'!AG$140&gt;0,'Input Data Shift B'!AG$140,'Shift B Calculation'!$D174)/3600</f>
        <v>0</v>
      </c>
      <c r="AI174" s="10">
        <f>'Input Data Shift B'!AH43*IF('Input Data Shift B'!AH$140&gt;0,'Input Data Shift B'!AH$140,'Shift B Calculation'!$D174)/3600</f>
        <v>0</v>
      </c>
      <c r="AJ174" s="10">
        <f t="shared" si="9"/>
        <v>0</v>
      </c>
    </row>
    <row r="175" spans="2:36">
      <c r="B175" s="8">
        <v>38</v>
      </c>
      <c r="C175" s="9" t="str">
        <f t="shared" si="8"/>
        <v>AE262100-6060</v>
      </c>
      <c r="D175" s="8">
        <f>+Kousu!F48</f>
        <v>2.7</v>
      </c>
      <c r="E175" s="10">
        <f>'Input Data Shift B'!D44*IF('Input Data Shift B'!D$140&gt;0,'Input Data Shift B'!D$140,'Shift B Calculation'!$D175)/3600</f>
        <v>0</v>
      </c>
      <c r="F175" s="10">
        <f>'Input Data Shift B'!E44*IF('Input Data Shift B'!E$140&gt;0,'Input Data Shift B'!E$140,'Shift B Calculation'!$D175)/3600</f>
        <v>0</v>
      </c>
      <c r="G175" s="10">
        <f>'Input Data Shift B'!F44*IF('Input Data Shift B'!F$140&gt;0,'Input Data Shift B'!F$140,'Shift B Calculation'!$D175)/3600</f>
        <v>0</v>
      </c>
      <c r="H175" s="10">
        <f>'Input Data Shift B'!G44*IF('Input Data Shift B'!G$140&gt;0,'Input Data Shift B'!G$140,'Shift B Calculation'!$D175)/3600</f>
        <v>0</v>
      </c>
      <c r="I175" s="10">
        <f>'Input Data Shift B'!H44*IF('Input Data Shift B'!H$140&gt;0,'Input Data Shift B'!H$140,'Shift B Calculation'!$D175)/3600</f>
        <v>0</v>
      </c>
      <c r="J175" s="10">
        <f>'Input Data Shift B'!I44*IF('Input Data Shift B'!I$140&gt;0,'Input Data Shift B'!I$140,'Shift B Calculation'!$D175)/3600</f>
        <v>0</v>
      </c>
      <c r="K175" s="10">
        <f>'Input Data Shift B'!J44*IF('Input Data Shift B'!J$140&gt;0,'Input Data Shift B'!J$140,'Shift B Calculation'!$D175)/3600</f>
        <v>0</v>
      </c>
      <c r="L175" s="10">
        <f>'Input Data Shift B'!K44*IF('Input Data Shift B'!K$140&gt;0,'Input Data Shift B'!K$140,'Shift B Calculation'!$D175)/3600</f>
        <v>0</v>
      </c>
      <c r="M175" s="10">
        <f>'Input Data Shift B'!L44*IF('Input Data Shift B'!L$140&gt;0,'Input Data Shift B'!L$140,'Shift B Calculation'!$D175)/3600</f>
        <v>0</v>
      </c>
      <c r="N175" s="10">
        <f>'Input Data Shift B'!M44*IF('Input Data Shift B'!M$140&gt;0,'Input Data Shift B'!M$140,'Shift B Calculation'!$D175)/3600</f>
        <v>0</v>
      </c>
      <c r="O175" s="10">
        <f>'Input Data Shift B'!N44*IF('Input Data Shift B'!N$140&gt;0,'Input Data Shift B'!N$140,'Shift B Calculation'!$D175)/3600</f>
        <v>0</v>
      </c>
      <c r="P175" s="10">
        <f>'Input Data Shift B'!O44*IF('Input Data Shift B'!O$140&gt;0,'Input Data Shift B'!O$140,'Shift B Calculation'!$D175)/3600</f>
        <v>0</v>
      </c>
      <c r="Q175" s="10">
        <f>'Input Data Shift B'!P44*IF('Input Data Shift B'!P$140&gt;0,'Input Data Shift B'!P$140,'Shift B Calculation'!$D175)/3600</f>
        <v>0</v>
      </c>
      <c r="R175" s="10">
        <f>'Input Data Shift B'!Q44*IF('Input Data Shift B'!Q$140&gt;0,'Input Data Shift B'!Q$140,'Shift B Calculation'!$D175)/3600</f>
        <v>0</v>
      </c>
      <c r="S175" s="10">
        <f>'Input Data Shift B'!R44*IF('Input Data Shift B'!R$140&gt;0,'Input Data Shift B'!R$140,'Shift B Calculation'!$D175)/3600</f>
        <v>0</v>
      </c>
      <c r="T175" s="10">
        <f>'Input Data Shift B'!S44*IF('Input Data Shift B'!S$140&gt;0,'Input Data Shift B'!S$140,'Shift B Calculation'!$D175)/3600</f>
        <v>0</v>
      </c>
      <c r="U175" s="10">
        <f>'Input Data Shift B'!T44*IF('Input Data Shift B'!T$140&gt;0,'Input Data Shift B'!T$140,'Shift B Calculation'!$D175)/3600</f>
        <v>0</v>
      </c>
      <c r="V175" s="10">
        <f>'Input Data Shift B'!U44*IF('Input Data Shift B'!U$140&gt;0,'Input Data Shift B'!U$140,'Shift B Calculation'!$D175)/3600</f>
        <v>0</v>
      </c>
      <c r="W175" s="10">
        <f>'Input Data Shift B'!V44*IF('Input Data Shift B'!V$140&gt;0,'Input Data Shift B'!V$140,'Shift B Calculation'!$D175)/3600</f>
        <v>0</v>
      </c>
      <c r="X175" s="10">
        <f>'Input Data Shift B'!W44*IF('Input Data Shift B'!W$140&gt;0,'Input Data Shift B'!W$140,'Shift B Calculation'!$D175)/3600</f>
        <v>0</v>
      </c>
      <c r="Y175" s="10">
        <f>'Input Data Shift B'!X44*IF('Input Data Shift B'!X$140&gt;0,'Input Data Shift B'!X$140,'Shift B Calculation'!$D175)/3600</f>
        <v>0</v>
      </c>
      <c r="Z175" s="10">
        <f>'Input Data Shift B'!Y44*IF('Input Data Shift B'!Y$140&gt;0,'Input Data Shift B'!Y$140,'Shift B Calculation'!$D175)/3600</f>
        <v>0</v>
      </c>
      <c r="AA175" s="10">
        <f>'Input Data Shift B'!Z44*IF('Input Data Shift B'!Z$140&gt;0,'Input Data Shift B'!Z$140,'Shift B Calculation'!$D175)/3600</f>
        <v>0</v>
      </c>
      <c r="AB175" s="10">
        <f>'Input Data Shift B'!AA44*IF('Input Data Shift B'!AA$140&gt;0,'Input Data Shift B'!AA$140,'Shift B Calculation'!$D175)/3600</f>
        <v>0</v>
      </c>
      <c r="AC175" s="10">
        <f>'Input Data Shift B'!AB44*IF('Input Data Shift B'!AB$140&gt;0,'Input Data Shift B'!AB$140,'Shift B Calculation'!$D175)/3600</f>
        <v>0</v>
      </c>
      <c r="AD175" s="10">
        <f>'Input Data Shift B'!AC44*IF('Input Data Shift B'!AC$140&gt;0,'Input Data Shift B'!AC$140,'Shift B Calculation'!$D175)/3600</f>
        <v>0</v>
      </c>
      <c r="AE175" s="10">
        <f>'Input Data Shift B'!AD44*IF('Input Data Shift B'!AD$140&gt;0,'Input Data Shift B'!AD$140,'Shift B Calculation'!$D175)/3600</f>
        <v>0</v>
      </c>
      <c r="AF175" s="10">
        <f>'Input Data Shift B'!AE44*IF('Input Data Shift B'!AE$140&gt;0,'Input Data Shift B'!AE$140,'Shift B Calculation'!$D175)/3600</f>
        <v>0</v>
      </c>
      <c r="AG175" s="10">
        <f>'Input Data Shift B'!AF44*IF('Input Data Shift B'!AF$140&gt;0,'Input Data Shift B'!AF$140,'Shift B Calculation'!$D175)/3600</f>
        <v>0</v>
      </c>
      <c r="AH175" s="10">
        <f>'Input Data Shift B'!AG44*IF('Input Data Shift B'!AG$140&gt;0,'Input Data Shift B'!AG$140,'Shift B Calculation'!$D175)/3600</f>
        <v>0</v>
      </c>
      <c r="AI175" s="10">
        <f>'Input Data Shift B'!AH44*IF('Input Data Shift B'!AH$140&gt;0,'Input Data Shift B'!AH$140,'Shift B Calculation'!$D175)/3600</f>
        <v>0</v>
      </c>
      <c r="AJ175" s="10">
        <f t="shared" si="9"/>
        <v>0</v>
      </c>
    </row>
    <row r="176" spans="2:36">
      <c r="B176" s="8">
        <v>39</v>
      </c>
      <c r="C176" s="9" t="str">
        <f t="shared" si="8"/>
        <v>AE262100-60600H</v>
      </c>
      <c r="D176" s="8">
        <f>+Kousu!F49</f>
        <v>2.7</v>
      </c>
      <c r="E176" s="10">
        <f>'Input Data Shift B'!D45*IF('Input Data Shift B'!D$140&gt;0,'Input Data Shift B'!D$140,'Shift B Calculation'!$D176)/3600</f>
        <v>0.34575</v>
      </c>
      <c r="F176" s="10">
        <f>'Input Data Shift B'!E45*IF('Input Data Shift B'!E$140&gt;0,'Input Data Shift B'!E$140,'Shift B Calculation'!$D176)/3600</f>
        <v>0</v>
      </c>
      <c r="G176" s="10">
        <f>'Input Data Shift B'!F45*IF('Input Data Shift B'!F$140&gt;0,'Input Data Shift B'!F$140,'Shift B Calculation'!$D176)/3600</f>
        <v>0</v>
      </c>
      <c r="H176" s="10">
        <f>'Input Data Shift B'!G45*IF('Input Data Shift B'!G$140&gt;0,'Input Data Shift B'!G$140,'Shift B Calculation'!$D176)/3600</f>
        <v>0.17925000000000002</v>
      </c>
      <c r="I176" s="10">
        <f>'Input Data Shift B'!H45*IF('Input Data Shift B'!H$140&gt;0,'Input Data Shift B'!H$140,'Shift B Calculation'!$D176)/3600</f>
        <v>0.35925000000000007</v>
      </c>
      <c r="J176" s="10">
        <f>'Input Data Shift B'!I45*IF('Input Data Shift B'!I$140&gt;0,'Input Data Shift B'!I$140,'Shift B Calculation'!$D176)/3600</f>
        <v>0</v>
      </c>
      <c r="K176" s="10">
        <f>'Input Data Shift B'!J45*IF('Input Data Shift B'!J$140&gt;0,'Input Data Shift B'!J$140,'Shift B Calculation'!$D176)/3600</f>
        <v>0</v>
      </c>
      <c r="L176" s="10">
        <f>'Input Data Shift B'!K45*IF('Input Data Shift B'!K$140&gt;0,'Input Data Shift B'!K$140,'Shift B Calculation'!$D176)/3600</f>
        <v>0</v>
      </c>
      <c r="M176" s="10">
        <f>'Input Data Shift B'!L45*IF('Input Data Shift B'!L$140&gt;0,'Input Data Shift B'!L$140,'Shift B Calculation'!$D176)/3600</f>
        <v>0</v>
      </c>
      <c r="N176" s="10">
        <f>'Input Data Shift B'!M45*IF('Input Data Shift B'!M$140&gt;0,'Input Data Shift B'!M$140,'Shift B Calculation'!$D176)/3600</f>
        <v>0</v>
      </c>
      <c r="O176" s="10">
        <f>'Input Data Shift B'!N45*IF('Input Data Shift B'!N$140&gt;0,'Input Data Shift B'!N$140,'Shift B Calculation'!$D176)/3600</f>
        <v>0</v>
      </c>
      <c r="P176" s="10">
        <f>'Input Data Shift B'!O45*IF('Input Data Shift B'!O$140&gt;0,'Input Data Shift B'!O$140,'Shift B Calculation'!$D176)/3600</f>
        <v>0</v>
      </c>
      <c r="Q176" s="10">
        <f>'Input Data Shift B'!P45*IF('Input Data Shift B'!P$140&gt;0,'Input Data Shift B'!P$140,'Shift B Calculation'!$D176)/3600</f>
        <v>0.71700000000000008</v>
      </c>
      <c r="R176" s="10">
        <f>'Input Data Shift B'!Q45*IF('Input Data Shift B'!Q$140&gt;0,'Input Data Shift B'!Q$140,'Shift B Calculation'!$D176)/3600</f>
        <v>0</v>
      </c>
      <c r="S176" s="10">
        <f>'Input Data Shift B'!R45*IF('Input Data Shift B'!R$140&gt;0,'Input Data Shift B'!R$140,'Shift B Calculation'!$D176)/3600</f>
        <v>0</v>
      </c>
      <c r="T176" s="10">
        <f>'Input Data Shift B'!S45*IF('Input Data Shift B'!S$140&gt;0,'Input Data Shift B'!S$140,'Shift B Calculation'!$D176)/3600</f>
        <v>0</v>
      </c>
      <c r="U176" s="10">
        <f>'Input Data Shift B'!T45*IF('Input Data Shift B'!T$140&gt;0,'Input Data Shift B'!T$140,'Shift B Calculation'!$D176)/3600</f>
        <v>0</v>
      </c>
      <c r="V176" s="10">
        <f>'Input Data Shift B'!U45*IF('Input Data Shift B'!U$140&gt;0,'Input Data Shift B'!U$140,'Shift B Calculation'!$D176)/3600</f>
        <v>0</v>
      </c>
      <c r="W176" s="10">
        <f>'Input Data Shift B'!V45*IF('Input Data Shift B'!V$140&gt;0,'Input Data Shift B'!V$140,'Shift B Calculation'!$D176)/3600</f>
        <v>0</v>
      </c>
      <c r="X176" s="10">
        <f>'Input Data Shift B'!W45*IF('Input Data Shift B'!W$140&gt;0,'Input Data Shift B'!W$140,'Shift B Calculation'!$D176)/3600</f>
        <v>0</v>
      </c>
      <c r="Y176" s="10">
        <f>'Input Data Shift B'!X45*IF('Input Data Shift B'!X$140&gt;0,'Input Data Shift B'!X$140,'Shift B Calculation'!$D176)/3600</f>
        <v>0</v>
      </c>
      <c r="Z176" s="10">
        <f>'Input Data Shift B'!Y45*IF('Input Data Shift B'!Y$140&gt;0,'Input Data Shift B'!Y$140,'Shift B Calculation'!$D176)/3600</f>
        <v>0</v>
      </c>
      <c r="AA176" s="10">
        <f>'Input Data Shift B'!Z45*IF('Input Data Shift B'!Z$140&gt;0,'Input Data Shift B'!Z$140,'Shift B Calculation'!$D176)/3600</f>
        <v>0</v>
      </c>
      <c r="AB176" s="10">
        <f>'Input Data Shift B'!AA45*IF('Input Data Shift B'!AA$140&gt;0,'Input Data Shift B'!AA$140,'Shift B Calculation'!$D176)/3600</f>
        <v>0</v>
      </c>
      <c r="AC176" s="10">
        <f>'Input Data Shift B'!AB45*IF('Input Data Shift B'!AB$140&gt;0,'Input Data Shift B'!AB$140,'Shift B Calculation'!$D176)/3600</f>
        <v>0</v>
      </c>
      <c r="AD176" s="10">
        <f>'Input Data Shift B'!AC45*IF('Input Data Shift B'!AC$140&gt;0,'Input Data Shift B'!AC$140,'Shift B Calculation'!$D176)/3600</f>
        <v>0</v>
      </c>
      <c r="AE176" s="10">
        <f>'Input Data Shift B'!AD45*IF('Input Data Shift B'!AD$140&gt;0,'Input Data Shift B'!AD$140,'Shift B Calculation'!$D176)/3600</f>
        <v>0</v>
      </c>
      <c r="AF176" s="10">
        <f>'Input Data Shift B'!AE45*IF('Input Data Shift B'!AE$140&gt;0,'Input Data Shift B'!AE$140,'Shift B Calculation'!$D176)/3600</f>
        <v>0</v>
      </c>
      <c r="AG176" s="10">
        <f>'Input Data Shift B'!AF45*IF('Input Data Shift B'!AF$140&gt;0,'Input Data Shift B'!AF$140,'Shift B Calculation'!$D176)/3600</f>
        <v>0</v>
      </c>
      <c r="AH176" s="10">
        <f>'Input Data Shift B'!AG45*IF('Input Data Shift B'!AG$140&gt;0,'Input Data Shift B'!AG$140,'Shift B Calculation'!$D176)/3600</f>
        <v>0</v>
      </c>
      <c r="AI176" s="10">
        <f>'Input Data Shift B'!AH45*IF('Input Data Shift B'!AH$140&gt;0,'Input Data Shift B'!AH$140,'Shift B Calculation'!$D176)/3600</f>
        <v>0</v>
      </c>
      <c r="AJ176" s="10">
        <f t="shared" si="9"/>
        <v>1.6012500000000003</v>
      </c>
    </row>
    <row r="177" spans="2:36">
      <c r="B177" s="8">
        <v>40</v>
      </c>
      <c r="C177" s="9" t="str">
        <f t="shared" si="8"/>
        <v>AE262100-60604H</v>
      </c>
      <c r="D177" s="8">
        <f>+Kousu!F50</f>
        <v>2.7</v>
      </c>
      <c r="E177" s="10">
        <f>'Input Data Shift B'!D46*IF('Input Data Shift B'!D$140&gt;0,'Input Data Shift B'!D$140,'Shift B Calculation'!$D177)/3600</f>
        <v>0.45</v>
      </c>
      <c r="F177" s="10">
        <f>'Input Data Shift B'!E46*IF('Input Data Shift B'!E$140&gt;0,'Input Data Shift B'!E$140,'Shift B Calculation'!$D177)/3600</f>
        <v>0</v>
      </c>
      <c r="G177" s="10">
        <f>'Input Data Shift B'!F46*IF('Input Data Shift B'!F$140&gt;0,'Input Data Shift B'!F$140,'Shift B Calculation'!$D177)/3600</f>
        <v>0</v>
      </c>
      <c r="H177" s="10">
        <f>'Input Data Shift B'!G46*IF('Input Data Shift B'!G$140&gt;0,'Input Data Shift B'!G$140,'Shift B Calculation'!$D177)/3600</f>
        <v>0.45</v>
      </c>
      <c r="I177" s="10">
        <f>'Input Data Shift B'!H46*IF('Input Data Shift B'!H$140&gt;0,'Input Data Shift B'!H$140,'Shift B Calculation'!$D177)/3600</f>
        <v>0.45</v>
      </c>
      <c r="J177" s="10">
        <f>'Input Data Shift B'!I46*IF('Input Data Shift B'!I$140&gt;0,'Input Data Shift B'!I$140,'Shift B Calculation'!$D177)/3600</f>
        <v>0.45</v>
      </c>
      <c r="K177" s="10">
        <f>'Input Data Shift B'!J46*IF('Input Data Shift B'!J$140&gt;0,'Input Data Shift B'!J$140,'Shift B Calculation'!$D177)/3600</f>
        <v>0.54300000000000004</v>
      </c>
      <c r="L177" s="10">
        <f>'Input Data Shift B'!K46*IF('Input Data Shift B'!K$140&gt;0,'Input Data Shift B'!K$140,'Shift B Calculation'!$D177)/3600</f>
        <v>0</v>
      </c>
      <c r="M177" s="10">
        <f>'Input Data Shift B'!L46*IF('Input Data Shift B'!L$140&gt;0,'Input Data Shift B'!L$140,'Shift B Calculation'!$D177)/3600</f>
        <v>0</v>
      </c>
      <c r="N177" s="10">
        <f>'Input Data Shift B'!M46*IF('Input Data Shift B'!M$140&gt;0,'Input Data Shift B'!M$140,'Shift B Calculation'!$D177)/3600</f>
        <v>0</v>
      </c>
      <c r="O177" s="10">
        <f>'Input Data Shift B'!N46*IF('Input Data Shift B'!N$140&gt;0,'Input Data Shift B'!N$140,'Shift B Calculation'!$D177)/3600</f>
        <v>0</v>
      </c>
      <c r="P177" s="10">
        <f>'Input Data Shift B'!O46*IF('Input Data Shift B'!O$140&gt;0,'Input Data Shift B'!O$140,'Shift B Calculation'!$D177)/3600</f>
        <v>0</v>
      </c>
      <c r="Q177" s="10">
        <f>'Input Data Shift B'!P46*IF('Input Data Shift B'!P$140&gt;0,'Input Data Shift B'!P$140,'Shift B Calculation'!$D177)/3600</f>
        <v>0</v>
      </c>
      <c r="R177" s="10">
        <f>'Input Data Shift B'!Q46*IF('Input Data Shift B'!Q$140&gt;0,'Input Data Shift B'!Q$140,'Shift B Calculation'!$D177)/3600</f>
        <v>0</v>
      </c>
      <c r="S177" s="10">
        <f>'Input Data Shift B'!R46*IF('Input Data Shift B'!R$140&gt;0,'Input Data Shift B'!R$140,'Shift B Calculation'!$D177)/3600</f>
        <v>0</v>
      </c>
      <c r="T177" s="10">
        <f>'Input Data Shift B'!S46*IF('Input Data Shift B'!S$140&gt;0,'Input Data Shift B'!S$140,'Shift B Calculation'!$D177)/3600</f>
        <v>0</v>
      </c>
      <c r="U177" s="10">
        <f>'Input Data Shift B'!T46*IF('Input Data Shift B'!T$140&gt;0,'Input Data Shift B'!T$140,'Shift B Calculation'!$D177)/3600</f>
        <v>0</v>
      </c>
      <c r="V177" s="10">
        <f>'Input Data Shift B'!U46*IF('Input Data Shift B'!U$140&gt;0,'Input Data Shift B'!U$140,'Shift B Calculation'!$D177)/3600</f>
        <v>0.15</v>
      </c>
      <c r="W177" s="10">
        <f>'Input Data Shift B'!V46*IF('Input Data Shift B'!V$140&gt;0,'Input Data Shift B'!V$140,'Shift B Calculation'!$D177)/3600</f>
        <v>0</v>
      </c>
      <c r="X177" s="10">
        <f>'Input Data Shift B'!W46*IF('Input Data Shift B'!W$140&gt;0,'Input Data Shift B'!W$140,'Shift B Calculation'!$D177)/3600</f>
        <v>0</v>
      </c>
      <c r="Y177" s="10">
        <f>'Input Data Shift B'!X46*IF('Input Data Shift B'!X$140&gt;0,'Input Data Shift B'!X$140,'Shift B Calculation'!$D177)/3600</f>
        <v>0</v>
      </c>
      <c r="Z177" s="10">
        <f>'Input Data Shift B'!Y46*IF('Input Data Shift B'!Y$140&gt;0,'Input Data Shift B'!Y$140,'Shift B Calculation'!$D177)/3600</f>
        <v>0</v>
      </c>
      <c r="AA177" s="10">
        <f>'Input Data Shift B'!Z46*IF('Input Data Shift B'!Z$140&gt;0,'Input Data Shift B'!Z$140,'Shift B Calculation'!$D177)/3600</f>
        <v>0</v>
      </c>
      <c r="AB177" s="10">
        <f>'Input Data Shift B'!AA46*IF('Input Data Shift B'!AA$140&gt;0,'Input Data Shift B'!AA$140,'Shift B Calculation'!$D177)/3600</f>
        <v>0</v>
      </c>
      <c r="AC177" s="10">
        <f>'Input Data Shift B'!AB46*IF('Input Data Shift B'!AB$140&gt;0,'Input Data Shift B'!AB$140,'Shift B Calculation'!$D177)/3600</f>
        <v>0</v>
      </c>
      <c r="AD177" s="10">
        <f>'Input Data Shift B'!AC46*IF('Input Data Shift B'!AC$140&gt;0,'Input Data Shift B'!AC$140,'Shift B Calculation'!$D177)/3600</f>
        <v>0</v>
      </c>
      <c r="AE177" s="10">
        <f>'Input Data Shift B'!AD46*IF('Input Data Shift B'!AD$140&gt;0,'Input Data Shift B'!AD$140,'Shift B Calculation'!$D177)/3600</f>
        <v>0</v>
      </c>
      <c r="AF177" s="10">
        <f>'Input Data Shift B'!AE46*IF('Input Data Shift B'!AE$140&gt;0,'Input Data Shift B'!AE$140,'Shift B Calculation'!$D177)/3600</f>
        <v>0</v>
      </c>
      <c r="AG177" s="10">
        <f>'Input Data Shift B'!AF46*IF('Input Data Shift B'!AF$140&gt;0,'Input Data Shift B'!AF$140,'Shift B Calculation'!$D177)/3600</f>
        <v>0</v>
      </c>
      <c r="AH177" s="10">
        <f>'Input Data Shift B'!AG46*IF('Input Data Shift B'!AG$140&gt;0,'Input Data Shift B'!AG$140,'Shift B Calculation'!$D177)/3600</f>
        <v>0</v>
      </c>
      <c r="AI177" s="10">
        <f>'Input Data Shift B'!AH46*IF('Input Data Shift B'!AH$140&gt;0,'Input Data Shift B'!AH$140,'Shift B Calculation'!$D177)/3600</f>
        <v>0</v>
      </c>
      <c r="AJ177" s="10">
        <f t="shared" si="9"/>
        <v>2.4929999999999999</v>
      </c>
    </row>
    <row r="178" spans="2:36">
      <c r="B178" s="8">
        <v>41</v>
      </c>
      <c r="C178" s="9" t="str">
        <f t="shared" si="8"/>
        <v>AE262100-6070</v>
      </c>
      <c r="D178" s="8">
        <f>+Kousu!F51</f>
        <v>2.7</v>
      </c>
      <c r="E178" s="10">
        <f>'Input Data Shift B'!D47*IF('Input Data Shift B'!D$140&gt;0,'Input Data Shift B'!D$140,'Shift B Calculation'!$D178)/3600</f>
        <v>0</v>
      </c>
      <c r="F178" s="10">
        <f>'Input Data Shift B'!E47*IF('Input Data Shift B'!E$140&gt;0,'Input Data Shift B'!E$140,'Shift B Calculation'!$D178)/3600</f>
        <v>0</v>
      </c>
      <c r="G178" s="10">
        <f>'Input Data Shift B'!F47*IF('Input Data Shift B'!F$140&gt;0,'Input Data Shift B'!F$140,'Shift B Calculation'!$D178)/3600</f>
        <v>0</v>
      </c>
      <c r="H178" s="10">
        <f>'Input Data Shift B'!G47*IF('Input Data Shift B'!G$140&gt;0,'Input Data Shift B'!G$140,'Shift B Calculation'!$D178)/3600</f>
        <v>0</v>
      </c>
      <c r="I178" s="10">
        <f>'Input Data Shift B'!H47*IF('Input Data Shift B'!H$140&gt;0,'Input Data Shift B'!H$140,'Shift B Calculation'!$D178)/3600</f>
        <v>0</v>
      </c>
      <c r="J178" s="10">
        <f>'Input Data Shift B'!I47*IF('Input Data Shift B'!I$140&gt;0,'Input Data Shift B'!I$140,'Shift B Calculation'!$D178)/3600</f>
        <v>0</v>
      </c>
      <c r="K178" s="10">
        <f>'Input Data Shift B'!J47*IF('Input Data Shift B'!J$140&gt;0,'Input Data Shift B'!J$140,'Shift B Calculation'!$D178)/3600</f>
        <v>0</v>
      </c>
      <c r="L178" s="10">
        <f>'Input Data Shift B'!K47*IF('Input Data Shift B'!K$140&gt;0,'Input Data Shift B'!K$140,'Shift B Calculation'!$D178)/3600</f>
        <v>0</v>
      </c>
      <c r="M178" s="10">
        <f>'Input Data Shift B'!L47*IF('Input Data Shift B'!L$140&gt;0,'Input Data Shift B'!L$140,'Shift B Calculation'!$D178)/3600</f>
        <v>0</v>
      </c>
      <c r="N178" s="10">
        <f>'Input Data Shift B'!M47*IF('Input Data Shift B'!M$140&gt;0,'Input Data Shift B'!M$140,'Shift B Calculation'!$D178)/3600</f>
        <v>0</v>
      </c>
      <c r="O178" s="10">
        <f>'Input Data Shift B'!N47*IF('Input Data Shift B'!N$140&gt;0,'Input Data Shift B'!N$140,'Shift B Calculation'!$D178)/3600</f>
        <v>0</v>
      </c>
      <c r="P178" s="10">
        <f>'Input Data Shift B'!O47*IF('Input Data Shift B'!O$140&gt;0,'Input Data Shift B'!O$140,'Shift B Calculation'!$D178)/3600</f>
        <v>0</v>
      </c>
      <c r="Q178" s="10">
        <f>'Input Data Shift B'!P47*IF('Input Data Shift B'!P$140&gt;0,'Input Data Shift B'!P$140,'Shift B Calculation'!$D178)/3600</f>
        <v>0</v>
      </c>
      <c r="R178" s="10">
        <f>'Input Data Shift B'!Q47*IF('Input Data Shift B'!Q$140&gt;0,'Input Data Shift B'!Q$140,'Shift B Calculation'!$D178)/3600</f>
        <v>0</v>
      </c>
      <c r="S178" s="10">
        <f>'Input Data Shift B'!R47*IF('Input Data Shift B'!R$140&gt;0,'Input Data Shift B'!R$140,'Shift B Calculation'!$D178)/3600</f>
        <v>0</v>
      </c>
      <c r="T178" s="10">
        <f>'Input Data Shift B'!S47*IF('Input Data Shift B'!S$140&gt;0,'Input Data Shift B'!S$140,'Shift B Calculation'!$D178)/3600</f>
        <v>0</v>
      </c>
      <c r="U178" s="10">
        <f>'Input Data Shift B'!T47*IF('Input Data Shift B'!T$140&gt;0,'Input Data Shift B'!T$140,'Shift B Calculation'!$D178)/3600</f>
        <v>0</v>
      </c>
      <c r="V178" s="10">
        <f>'Input Data Shift B'!U47*IF('Input Data Shift B'!U$140&gt;0,'Input Data Shift B'!U$140,'Shift B Calculation'!$D178)/3600</f>
        <v>0</v>
      </c>
      <c r="W178" s="10">
        <f>'Input Data Shift B'!V47*IF('Input Data Shift B'!V$140&gt;0,'Input Data Shift B'!V$140,'Shift B Calculation'!$D178)/3600</f>
        <v>0</v>
      </c>
      <c r="X178" s="10">
        <f>'Input Data Shift B'!W47*IF('Input Data Shift B'!W$140&gt;0,'Input Data Shift B'!W$140,'Shift B Calculation'!$D178)/3600</f>
        <v>0</v>
      </c>
      <c r="Y178" s="10">
        <f>'Input Data Shift B'!X47*IF('Input Data Shift B'!X$140&gt;0,'Input Data Shift B'!X$140,'Shift B Calculation'!$D178)/3600</f>
        <v>0</v>
      </c>
      <c r="Z178" s="10">
        <f>'Input Data Shift B'!Y47*IF('Input Data Shift B'!Y$140&gt;0,'Input Data Shift B'!Y$140,'Shift B Calculation'!$D178)/3600</f>
        <v>0</v>
      </c>
      <c r="AA178" s="10">
        <f>'Input Data Shift B'!Z47*IF('Input Data Shift B'!Z$140&gt;0,'Input Data Shift B'!Z$140,'Shift B Calculation'!$D178)/3600</f>
        <v>0</v>
      </c>
      <c r="AB178" s="10">
        <f>'Input Data Shift B'!AA47*IF('Input Data Shift B'!AA$140&gt;0,'Input Data Shift B'!AA$140,'Shift B Calculation'!$D178)/3600</f>
        <v>0</v>
      </c>
      <c r="AC178" s="10">
        <f>'Input Data Shift B'!AB47*IF('Input Data Shift B'!AB$140&gt;0,'Input Data Shift B'!AB$140,'Shift B Calculation'!$D178)/3600</f>
        <v>0</v>
      </c>
      <c r="AD178" s="10">
        <f>'Input Data Shift B'!AC47*IF('Input Data Shift B'!AC$140&gt;0,'Input Data Shift B'!AC$140,'Shift B Calculation'!$D178)/3600</f>
        <v>0</v>
      </c>
      <c r="AE178" s="10">
        <f>'Input Data Shift B'!AD47*IF('Input Data Shift B'!AD$140&gt;0,'Input Data Shift B'!AD$140,'Shift B Calculation'!$D178)/3600</f>
        <v>0</v>
      </c>
      <c r="AF178" s="10">
        <f>'Input Data Shift B'!AE47*IF('Input Data Shift B'!AE$140&gt;0,'Input Data Shift B'!AE$140,'Shift B Calculation'!$D178)/3600</f>
        <v>0</v>
      </c>
      <c r="AG178" s="10">
        <f>'Input Data Shift B'!AF47*IF('Input Data Shift B'!AF$140&gt;0,'Input Data Shift B'!AF$140,'Shift B Calculation'!$D178)/3600</f>
        <v>0</v>
      </c>
      <c r="AH178" s="10">
        <f>'Input Data Shift B'!AG47*IF('Input Data Shift B'!AG$140&gt;0,'Input Data Shift B'!AG$140,'Shift B Calculation'!$D178)/3600</f>
        <v>0</v>
      </c>
      <c r="AI178" s="10">
        <f>'Input Data Shift B'!AH47*IF('Input Data Shift B'!AH$140&gt;0,'Input Data Shift B'!AH$140,'Shift B Calculation'!$D178)/3600</f>
        <v>0</v>
      </c>
      <c r="AJ178" s="10">
        <f t="shared" si="9"/>
        <v>0</v>
      </c>
    </row>
    <row r="179" spans="2:36">
      <c r="B179" s="8">
        <v>42</v>
      </c>
      <c r="C179" s="9" t="str">
        <f t="shared" si="8"/>
        <v>AE262100-60700H</v>
      </c>
      <c r="D179" s="8">
        <f>+Kousu!F52</f>
        <v>2.7</v>
      </c>
      <c r="E179" s="10">
        <f>'Input Data Shift B'!D48*IF('Input Data Shift B'!D$140&gt;0,'Input Data Shift B'!D$140,'Shift B Calculation'!$D179)/3600</f>
        <v>0.37800000000000006</v>
      </c>
      <c r="F179" s="10">
        <f>'Input Data Shift B'!E48*IF('Input Data Shift B'!E$140&gt;0,'Input Data Shift B'!E$140,'Shift B Calculation'!$D179)/3600</f>
        <v>0</v>
      </c>
      <c r="G179" s="10">
        <f>'Input Data Shift B'!F48*IF('Input Data Shift B'!F$140&gt;0,'Input Data Shift B'!F$140,'Shift B Calculation'!$D179)/3600</f>
        <v>0</v>
      </c>
      <c r="H179" s="10">
        <f>'Input Data Shift B'!G48*IF('Input Data Shift B'!G$140&gt;0,'Input Data Shift B'!G$140,'Shift B Calculation'!$D179)/3600</f>
        <v>0.36150000000000004</v>
      </c>
      <c r="I179" s="10">
        <f>'Input Data Shift B'!H48*IF('Input Data Shift B'!H$140&gt;0,'Input Data Shift B'!H$140,'Shift B Calculation'!$D179)/3600</f>
        <v>0.35775000000000001</v>
      </c>
      <c r="J179" s="10">
        <f>'Input Data Shift B'!I48*IF('Input Data Shift B'!I$140&gt;0,'Input Data Shift B'!I$140,'Shift B Calculation'!$D179)/3600</f>
        <v>0.14249999999999999</v>
      </c>
      <c r="K179" s="10">
        <f>'Input Data Shift B'!J48*IF('Input Data Shift B'!J$140&gt;0,'Input Data Shift B'!J$140,'Shift B Calculation'!$D179)/3600</f>
        <v>0.35625000000000001</v>
      </c>
      <c r="L179" s="10">
        <f>'Input Data Shift B'!K48*IF('Input Data Shift B'!K$140&gt;0,'Input Data Shift B'!K$140,'Shift B Calculation'!$D179)/3600</f>
        <v>0</v>
      </c>
      <c r="M179" s="10">
        <f>'Input Data Shift B'!L48*IF('Input Data Shift B'!L$140&gt;0,'Input Data Shift B'!L$140,'Shift B Calculation'!$D179)/3600</f>
        <v>0</v>
      </c>
      <c r="N179" s="10">
        <f>'Input Data Shift B'!M48*IF('Input Data Shift B'!M$140&gt;0,'Input Data Shift B'!M$140,'Shift B Calculation'!$D179)/3600</f>
        <v>0</v>
      </c>
      <c r="O179" s="10">
        <f>'Input Data Shift B'!N48*IF('Input Data Shift B'!N$140&gt;0,'Input Data Shift B'!N$140,'Shift B Calculation'!$D179)/3600</f>
        <v>0</v>
      </c>
      <c r="P179" s="10">
        <f>'Input Data Shift B'!O48*IF('Input Data Shift B'!O$140&gt;0,'Input Data Shift B'!O$140,'Shift B Calculation'!$D179)/3600</f>
        <v>0.9</v>
      </c>
      <c r="Q179" s="10">
        <f>'Input Data Shift B'!P48*IF('Input Data Shift B'!P$140&gt;0,'Input Data Shift B'!P$140,'Shift B Calculation'!$D179)/3600</f>
        <v>0</v>
      </c>
      <c r="R179" s="10">
        <f>'Input Data Shift B'!Q48*IF('Input Data Shift B'!Q$140&gt;0,'Input Data Shift B'!Q$140,'Shift B Calculation'!$D179)/3600</f>
        <v>0.62850000000000006</v>
      </c>
      <c r="S179" s="10">
        <f>'Input Data Shift B'!R48*IF('Input Data Shift B'!R$140&gt;0,'Input Data Shift B'!R$140,'Shift B Calculation'!$D179)/3600</f>
        <v>0</v>
      </c>
      <c r="T179" s="10">
        <f>'Input Data Shift B'!S48*IF('Input Data Shift B'!S$140&gt;0,'Input Data Shift B'!S$140,'Shift B Calculation'!$D179)/3600</f>
        <v>0</v>
      </c>
      <c r="U179" s="10">
        <f>'Input Data Shift B'!T48*IF('Input Data Shift B'!T$140&gt;0,'Input Data Shift B'!T$140,'Shift B Calculation'!$D179)/3600</f>
        <v>0</v>
      </c>
      <c r="V179" s="10">
        <f>'Input Data Shift B'!U48*IF('Input Data Shift B'!U$140&gt;0,'Input Data Shift B'!U$140,'Shift B Calculation'!$D179)/3600</f>
        <v>0</v>
      </c>
      <c r="W179" s="10">
        <f>'Input Data Shift B'!V48*IF('Input Data Shift B'!V$140&gt;0,'Input Data Shift B'!V$140,'Shift B Calculation'!$D179)/3600</f>
        <v>0</v>
      </c>
      <c r="X179" s="10">
        <f>'Input Data Shift B'!W48*IF('Input Data Shift B'!W$140&gt;0,'Input Data Shift B'!W$140,'Shift B Calculation'!$D179)/3600</f>
        <v>0</v>
      </c>
      <c r="Y179" s="10">
        <f>'Input Data Shift B'!X48*IF('Input Data Shift B'!X$140&gt;0,'Input Data Shift B'!X$140,'Shift B Calculation'!$D179)/3600</f>
        <v>0</v>
      </c>
      <c r="Z179" s="10">
        <f>'Input Data Shift B'!Y48*IF('Input Data Shift B'!Y$140&gt;0,'Input Data Shift B'!Y$140,'Shift B Calculation'!$D179)/3600</f>
        <v>0</v>
      </c>
      <c r="AA179" s="10">
        <f>'Input Data Shift B'!Z48*IF('Input Data Shift B'!Z$140&gt;0,'Input Data Shift B'!Z$140,'Shift B Calculation'!$D179)/3600</f>
        <v>0</v>
      </c>
      <c r="AB179" s="10">
        <f>'Input Data Shift B'!AA48*IF('Input Data Shift B'!AA$140&gt;0,'Input Data Shift B'!AA$140,'Shift B Calculation'!$D179)/3600</f>
        <v>0</v>
      </c>
      <c r="AC179" s="10">
        <f>'Input Data Shift B'!AB48*IF('Input Data Shift B'!AB$140&gt;0,'Input Data Shift B'!AB$140,'Shift B Calculation'!$D179)/3600</f>
        <v>0</v>
      </c>
      <c r="AD179" s="10">
        <f>'Input Data Shift B'!AC48*IF('Input Data Shift B'!AC$140&gt;0,'Input Data Shift B'!AC$140,'Shift B Calculation'!$D179)/3600</f>
        <v>0</v>
      </c>
      <c r="AE179" s="10">
        <f>'Input Data Shift B'!AD48*IF('Input Data Shift B'!AD$140&gt;0,'Input Data Shift B'!AD$140,'Shift B Calculation'!$D179)/3600</f>
        <v>0</v>
      </c>
      <c r="AF179" s="10">
        <f>'Input Data Shift B'!AE48*IF('Input Data Shift B'!AE$140&gt;0,'Input Data Shift B'!AE$140,'Shift B Calculation'!$D179)/3600</f>
        <v>0</v>
      </c>
      <c r="AG179" s="10">
        <f>'Input Data Shift B'!AF48*IF('Input Data Shift B'!AF$140&gt;0,'Input Data Shift B'!AF$140,'Shift B Calculation'!$D179)/3600</f>
        <v>0</v>
      </c>
      <c r="AH179" s="10">
        <f>'Input Data Shift B'!AG48*IF('Input Data Shift B'!AG$140&gt;0,'Input Data Shift B'!AG$140,'Shift B Calculation'!$D179)/3600</f>
        <v>0</v>
      </c>
      <c r="AI179" s="10">
        <f>'Input Data Shift B'!AH48*IF('Input Data Shift B'!AH$140&gt;0,'Input Data Shift B'!AH$140,'Shift B Calculation'!$D179)/3600</f>
        <v>0</v>
      </c>
      <c r="AJ179" s="10">
        <f t="shared" si="9"/>
        <v>3.1245000000000003</v>
      </c>
    </row>
    <row r="180" spans="2:36">
      <c r="B180" s="8">
        <v>43</v>
      </c>
      <c r="C180" s="9" t="str">
        <f t="shared" si="8"/>
        <v>AE262100-60704H</v>
      </c>
      <c r="D180" s="8">
        <f>+Kousu!F53</f>
        <v>2.7</v>
      </c>
      <c r="E180" s="10">
        <f>'Input Data Shift B'!D49*IF('Input Data Shift B'!D$140&gt;0,'Input Data Shift B'!D$140,'Shift B Calculation'!$D180)/3600</f>
        <v>0.45</v>
      </c>
      <c r="F180" s="10">
        <f>'Input Data Shift B'!E49*IF('Input Data Shift B'!E$140&gt;0,'Input Data Shift B'!E$140,'Shift B Calculation'!$D180)/3600</f>
        <v>0</v>
      </c>
      <c r="G180" s="10">
        <f>'Input Data Shift B'!F49*IF('Input Data Shift B'!F$140&gt;0,'Input Data Shift B'!F$140,'Shift B Calculation'!$D180)/3600</f>
        <v>0</v>
      </c>
      <c r="H180" s="10">
        <f>'Input Data Shift B'!G49*IF('Input Data Shift B'!G$140&gt;0,'Input Data Shift B'!G$140,'Shift B Calculation'!$D180)/3600</f>
        <v>0.45</v>
      </c>
      <c r="I180" s="10">
        <f>'Input Data Shift B'!H49*IF('Input Data Shift B'!H$140&gt;0,'Input Data Shift B'!H$140,'Shift B Calculation'!$D180)/3600</f>
        <v>0.45</v>
      </c>
      <c r="J180" s="10">
        <f>'Input Data Shift B'!I49*IF('Input Data Shift B'!I$140&gt;0,'Input Data Shift B'!I$140,'Shift B Calculation'!$D180)/3600</f>
        <v>0.65400000000000003</v>
      </c>
      <c r="K180" s="10">
        <f>'Input Data Shift B'!J49*IF('Input Data Shift B'!J$140&gt;0,'Input Data Shift B'!J$140,'Shift B Calculation'!$D180)/3600</f>
        <v>0.45</v>
      </c>
      <c r="L180" s="10">
        <f>'Input Data Shift B'!K49*IF('Input Data Shift B'!K$140&gt;0,'Input Data Shift B'!K$140,'Shift B Calculation'!$D180)/3600</f>
        <v>0</v>
      </c>
      <c r="M180" s="10">
        <f>'Input Data Shift B'!L49*IF('Input Data Shift B'!L$140&gt;0,'Input Data Shift B'!L$140,'Shift B Calculation'!$D180)/3600</f>
        <v>0</v>
      </c>
      <c r="N180" s="10">
        <f>'Input Data Shift B'!M49*IF('Input Data Shift B'!M$140&gt;0,'Input Data Shift B'!M$140,'Shift B Calculation'!$D180)/3600</f>
        <v>0</v>
      </c>
      <c r="O180" s="10">
        <f>'Input Data Shift B'!N49*IF('Input Data Shift B'!N$140&gt;0,'Input Data Shift B'!N$140,'Shift B Calculation'!$D180)/3600</f>
        <v>0</v>
      </c>
      <c r="P180" s="10">
        <f>'Input Data Shift B'!O49*IF('Input Data Shift B'!O$140&gt;0,'Input Data Shift B'!O$140,'Shift B Calculation'!$D180)/3600</f>
        <v>0</v>
      </c>
      <c r="Q180" s="10">
        <f>'Input Data Shift B'!P49*IF('Input Data Shift B'!P$140&gt;0,'Input Data Shift B'!P$140,'Shift B Calculation'!$D180)/3600</f>
        <v>0</v>
      </c>
      <c r="R180" s="10">
        <f>'Input Data Shift B'!Q49*IF('Input Data Shift B'!Q$140&gt;0,'Input Data Shift B'!Q$140,'Shift B Calculation'!$D180)/3600</f>
        <v>0</v>
      </c>
      <c r="S180" s="10">
        <f>'Input Data Shift B'!R49*IF('Input Data Shift B'!R$140&gt;0,'Input Data Shift B'!R$140,'Shift B Calculation'!$D180)/3600</f>
        <v>0</v>
      </c>
      <c r="T180" s="10">
        <f>'Input Data Shift B'!S49*IF('Input Data Shift B'!S$140&gt;0,'Input Data Shift B'!S$140,'Shift B Calculation'!$D180)/3600</f>
        <v>0</v>
      </c>
      <c r="U180" s="10">
        <f>'Input Data Shift B'!T49*IF('Input Data Shift B'!T$140&gt;0,'Input Data Shift B'!T$140,'Shift B Calculation'!$D180)/3600</f>
        <v>0</v>
      </c>
      <c r="V180" s="10">
        <f>'Input Data Shift B'!U49*IF('Input Data Shift B'!U$140&gt;0,'Input Data Shift B'!U$140,'Shift B Calculation'!$D180)/3600</f>
        <v>0</v>
      </c>
      <c r="W180" s="10">
        <f>'Input Data Shift B'!V49*IF('Input Data Shift B'!V$140&gt;0,'Input Data Shift B'!V$140,'Shift B Calculation'!$D180)/3600</f>
        <v>0</v>
      </c>
      <c r="X180" s="10">
        <f>'Input Data Shift B'!W49*IF('Input Data Shift B'!W$140&gt;0,'Input Data Shift B'!W$140,'Shift B Calculation'!$D180)/3600</f>
        <v>0</v>
      </c>
      <c r="Y180" s="10">
        <f>'Input Data Shift B'!X49*IF('Input Data Shift B'!X$140&gt;0,'Input Data Shift B'!X$140,'Shift B Calculation'!$D180)/3600</f>
        <v>0</v>
      </c>
      <c r="Z180" s="10">
        <f>'Input Data Shift B'!Y49*IF('Input Data Shift B'!Y$140&gt;0,'Input Data Shift B'!Y$140,'Shift B Calculation'!$D180)/3600</f>
        <v>0</v>
      </c>
      <c r="AA180" s="10">
        <f>'Input Data Shift B'!Z49*IF('Input Data Shift B'!Z$140&gt;0,'Input Data Shift B'!Z$140,'Shift B Calculation'!$D180)/3600</f>
        <v>0</v>
      </c>
      <c r="AB180" s="10">
        <f>'Input Data Shift B'!AA49*IF('Input Data Shift B'!AA$140&gt;0,'Input Data Shift B'!AA$140,'Shift B Calculation'!$D180)/3600</f>
        <v>0</v>
      </c>
      <c r="AC180" s="10">
        <f>'Input Data Shift B'!AB49*IF('Input Data Shift B'!AB$140&gt;0,'Input Data Shift B'!AB$140,'Shift B Calculation'!$D180)/3600</f>
        <v>0</v>
      </c>
      <c r="AD180" s="10">
        <f>'Input Data Shift B'!AC49*IF('Input Data Shift B'!AC$140&gt;0,'Input Data Shift B'!AC$140,'Shift B Calculation'!$D180)/3600</f>
        <v>0</v>
      </c>
      <c r="AE180" s="10">
        <f>'Input Data Shift B'!AD49*IF('Input Data Shift B'!AD$140&gt;0,'Input Data Shift B'!AD$140,'Shift B Calculation'!$D180)/3600</f>
        <v>0</v>
      </c>
      <c r="AF180" s="10">
        <f>'Input Data Shift B'!AE49*IF('Input Data Shift B'!AE$140&gt;0,'Input Data Shift B'!AE$140,'Shift B Calculation'!$D180)/3600</f>
        <v>0</v>
      </c>
      <c r="AG180" s="10">
        <f>'Input Data Shift B'!AF49*IF('Input Data Shift B'!AF$140&gt;0,'Input Data Shift B'!AF$140,'Shift B Calculation'!$D180)/3600</f>
        <v>0</v>
      </c>
      <c r="AH180" s="10">
        <f>'Input Data Shift B'!AG49*IF('Input Data Shift B'!AG$140&gt;0,'Input Data Shift B'!AG$140,'Shift B Calculation'!$D180)/3600</f>
        <v>0</v>
      </c>
      <c r="AI180" s="10">
        <f>'Input Data Shift B'!AH49*IF('Input Data Shift B'!AH$140&gt;0,'Input Data Shift B'!AH$140,'Shift B Calculation'!$D180)/3600</f>
        <v>0</v>
      </c>
      <c r="AJ180" s="10">
        <f t="shared" si="9"/>
        <v>2.4540000000000002</v>
      </c>
    </row>
    <row r="181" spans="2:36">
      <c r="B181" s="8">
        <v>44</v>
      </c>
      <c r="C181" s="9" t="str">
        <f t="shared" si="8"/>
        <v>AE262100-6110</v>
      </c>
      <c r="D181" s="8">
        <f>+Kousu!F54</f>
        <v>2.7</v>
      </c>
      <c r="E181" s="10">
        <f>'Input Data Shift B'!D50*IF('Input Data Shift B'!D$140&gt;0,'Input Data Shift B'!D$140,'Shift B Calculation'!$D181)/3600</f>
        <v>0</v>
      </c>
      <c r="F181" s="10">
        <f>'Input Data Shift B'!E50*IF('Input Data Shift B'!E$140&gt;0,'Input Data Shift B'!E$140,'Shift B Calculation'!$D181)/3600</f>
        <v>0</v>
      </c>
      <c r="G181" s="10">
        <f>'Input Data Shift B'!F50*IF('Input Data Shift B'!F$140&gt;0,'Input Data Shift B'!F$140,'Shift B Calculation'!$D181)/3600</f>
        <v>0</v>
      </c>
      <c r="H181" s="10">
        <f>'Input Data Shift B'!G50*IF('Input Data Shift B'!G$140&gt;0,'Input Data Shift B'!G$140,'Shift B Calculation'!$D181)/3600</f>
        <v>0</v>
      </c>
      <c r="I181" s="10">
        <f>'Input Data Shift B'!H50*IF('Input Data Shift B'!H$140&gt;0,'Input Data Shift B'!H$140,'Shift B Calculation'!$D181)/3600</f>
        <v>0</v>
      </c>
      <c r="J181" s="10">
        <f>'Input Data Shift B'!I50*IF('Input Data Shift B'!I$140&gt;0,'Input Data Shift B'!I$140,'Shift B Calculation'!$D181)/3600</f>
        <v>0</v>
      </c>
      <c r="K181" s="10">
        <f>'Input Data Shift B'!J50*IF('Input Data Shift B'!J$140&gt;0,'Input Data Shift B'!J$140,'Shift B Calculation'!$D181)/3600</f>
        <v>0</v>
      </c>
      <c r="L181" s="10">
        <f>'Input Data Shift B'!K50*IF('Input Data Shift B'!K$140&gt;0,'Input Data Shift B'!K$140,'Shift B Calculation'!$D181)/3600</f>
        <v>0</v>
      </c>
      <c r="M181" s="10">
        <f>'Input Data Shift B'!L50*IF('Input Data Shift B'!L$140&gt;0,'Input Data Shift B'!L$140,'Shift B Calculation'!$D181)/3600</f>
        <v>0</v>
      </c>
      <c r="N181" s="10">
        <f>'Input Data Shift B'!M50*IF('Input Data Shift B'!M$140&gt;0,'Input Data Shift B'!M$140,'Shift B Calculation'!$D181)/3600</f>
        <v>0</v>
      </c>
      <c r="O181" s="10">
        <f>'Input Data Shift B'!N50*IF('Input Data Shift B'!N$140&gt;0,'Input Data Shift B'!N$140,'Shift B Calculation'!$D181)/3600</f>
        <v>0</v>
      </c>
      <c r="P181" s="10">
        <f>'Input Data Shift B'!O50*IF('Input Data Shift B'!O$140&gt;0,'Input Data Shift B'!O$140,'Shift B Calculation'!$D181)/3600</f>
        <v>0</v>
      </c>
      <c r="Q181" s="10">
        <f>'Input Data Shift B'!P50*IF('Input Data Shift B'!P$140&gt;0,'Input Data Shift B'!P$140,'Shift B Calculation'!$D181)/3600</f>
        <v>0</v>
      </c>
      <c r="R181" s="10">
        <f>'Input Data Shift B'!Q50*IF('Input Data Shift B'!Q$140&gt;0,'Input Data Shift B'!Q$140,'Shift B Calculation'!$D181)/3600</f>
        <v>0</v>
      </c>
      <c r="S181" s="10">
        <f>'Input Data Shift B'!R50*IF('Input Data Shift B'!R$140&gt;0,'Input Data Shift B'!R$140,'Shift B Calculation'!$D181)/3600</f>
        <v>0</v>
      </c>
      <c r="T181" s="10">
        <f>'Input Data Shift B'!S50*IF('Input Data Shift B'!S$140&gt;0,'Input Data Shift B'!S$140,'Shift B Calculation'!$D181)/3600</f>
        <v>0</v>
      </c>
      <c r="U181" s="10">
        <f>'Input Data Shift B'!T50*IF('Input Data Shift B'!T$140&gt;0,'Input Data Shift B'!T$140,'Shift B Calculation'!$D181)/3600</f>
        <v>0</v>
      </c>
      <c r="V181" s="10">
        <f>'Input Data Shift B'!U50*IF('Input Data Shift B'!U$140&gt;0,'Input Data Shift B'!U$140,'Shift B Calculation'!$D181)/3600</f>
        <v>0</v>
      </c>
      <c r="W181" s="10">
        <f>'Input Data Shift B'!V50*IF('Input Data Shift B'!V$140&gt;0,'Input Data Shift B'!V$140,'Shift B Calculation'!$D181)/3600</f>
        <v>0</v>
      </c>
      <c r="X181" s="10">
        <f>'Input Data Shift B'!W50*IF('Input Data Shift B'!W$140&gt;0,'Input Data Shift B'!W$140,'Shift B Calculation'!$D181)/3600</f>
        <v>0</v>
      </c>
      <c r="Y181" s="10">
        <f>'Input Data Shift B'!X50*IF('Input Data Shift B'!X$140&gt;0,'Input Data Shift B'!X$140,'Shift B Calculation'!$D181)/3600</f>
        <v>0</v>
      </c>
      <c r="Z181" s="10">
        <f>'Input Data Shift B'!Y50*IF('Input Data Shift B'!Y$140&gt;0,'Input Data Shift B'!Y$140,'Shift B Calculation'!$D181)/3600</f>
        <v>0</v>
      </c>
      <c r="AA181" s="10">
        <f>'Input Data Shift B'!Z50*IF('Input Data Shift B'!Z$140&gt;0,'Input Data Shift B'!Z$140,'Shift B Calculation'!$D181)/3600</f>
        <v>0</v>
      </c>
      <c r="AB181" s="10">
        <f>'Input Data Shift B'!AA50*IF('Input Data Shift B'!AA$140&gt;0,'Input Data Shift B'!AA$140,'Shift B Calculation'!$D181)/3600</f>
        <v>0</v>
      </c>
      <c r="AC181" s="10">
        <f>'Input Data Shift B'!AB50*IF('Input Data Shift B'!AB$140&gt;0,'Input Data Shift B'!AB$140,'Shift B Calculation'!$D181)/3600</f>
        <v>0</v>
      </c>
      <c r="AD181" s="10">
        <f>'Input Data Shift B'!AC50*IF('Input Data Shift B'!AC$140&gt;0,'Input Data Shift B'!AC$140,'Shift B Calculation'!$D181)/3600</f>
        <v>0</v>
      </c>
      <c r="AE181" s="10">
        <f>'Input Data Shift B'!AD50*IF('Input Data Shift B'!AD$140&gt;0,'Input Data Shift B'!AD$140,'Shift B Calculation'!$D181)/3600</f>
        <v>0</v>
      </c>
      <c r="AF181" s="10">
        <f>'Input Data Shift B'!AE50*IF('Input Data Shift B'!AE$140&gt;0,'Input Data Shift B'!AE$140,'Shift B Calculation'!$D181)/3600</f>
        <v>0</v>
      </c>
      <c r="AG181" s="10">
        <f>'Input Data Shift B'!AF50*IF('Input Data Shift B'!AF$140&gt;0,'Input Data Shift B'!AF$140,'Shift B Calculation'!$D181)/3600</f>
        <v>0</v>
      </c>
      <c r="AH181" s="10">
        <f>'Input Data Shift B'!AG50*IF('Input Data Shift B'!AG$140&gt;0,'Input Data Shift B'!AG$140,'Shift B Calculation'!$D181)/3600</f>
        <v>0</v>
      </c>
      <c r="AI181" s="10">
        <f>'Input Data Shift B'!AH50*IF('Input Data Shift B'!AH$140&gt;0,'Input Data Shift B'!AH$140,'Shift B Calculation'!$D181)/3600</f>
        <v>0</v>
      </c>
      <c r="AJ181" s="10">
        <f t="shared" si="9"/>
        <v>0</v>
      </c>
    </row>
    <row r="182" spans="2:36">
      <c r="B182" s="8">
        <v>45</v>
      </c>
      <c r="C182" s="9" t="str">
        <f t="shared" si="8"/>
        <v>AE262100-61106G</v>
      </c>
      <c r="D182" s="8">
        <f>+Kousu!F55</f>
        <v>2.7</v>
      </c>
      <c r="E182" s="10">
        <f>'Input Data Shift B'!D51*IF('Input Data Shift B'!D$140&gt;0,'Input Data Shift B'!D$140,'Shift B Calculation'!$D182)/3600</f>
        <v>0</v>
      </c>
      <c r="F182" s="10">
        <f>'Input Data Shift B'!E51*IF('Input Data Shift B'!E$140&gt;0,'Input Data Shift B'!E$140,'Shift B Calculation'!$D182)/3600</f>
        <v>0</v>
      </c>
      <c r="G182" s="10">
        <f>'Input Data Shift B'!F51*IF('Input Data Shift B'!F$140&gt;0,'Input Data Shift B'!F$140,'Shift B Calculation'!$D182)/3600</f>
        <v>0.4425</v>
      </c>
      <c r="H182" s="10">
        <f>'Input Data Shift B'!G51*IF('Input Data Shift B'!G$140&gt;0,'Input Data Shift B'!G$140,'Shift B Calculation'!$D182)/3600</f>
        <v>0.45</v>
      </c>
      <c r="I182" s="10">
        <f>'Input Data Shift B'!H51*IF('Input Data Shift B'!H$140&gt;0,'Input Data Shift B'!H$140,'Shift B Calculation'!$D182)/3600</f>
        <v>0</v>
      </c>
      <c r="J182" s="10">
        <f>'Input Data Shift B'!I51*IF('Input Data Shift B'!I$140&gt;0,'Input Data Shift B'!I$140,'Shift B Calculation'!$D182)/3600</f>
        <v>0.44850000000000007</v>
      </c>
      <c r="K182" s="10">
        <f>'Input Data Shift B'!J51*IF('Input Data Shift B'!J$140&gt;0,'Input Data Shift B'!J$140,'Shift B Calculation'!$D182)/3600</f>
        <v>0</v>
      </c>
      <c r="L182" s="10">
        <f>'Input Data Shift B'!K51*IF('Input Data Shift B'!K$140&gt;0,'Input Data Shift B'!K$140,'Shift B Calculation'!$D182)/3600</f>
        <v>0</v>
      </c>
      <c r="M182" s="10">
        <f>'Input Data Shift B'!L51*IF('Input Data Shift B'!L$140&gt;0,'Input Data Shift B'!L$140,'Shift B Calculation'!$D182)/3600</f>
        <v>0</v>
      </c>
      <c r="N182" s="10">
        <f>'Input Data Shift B'!M51*IF('Input Data Shift B'!M$140&gt;0,'Input Data Shift B'!M$140,'Shift B Calculation'!$D182)/3600</f>
        <v>0</v>
      </c>
      <c r="O182" s="10">
        <f>'Input Data Shift B'!N51*IF('Input Data Shift B'!N$140&gt;0,'Input Data Shift B'!N$140,'Shift B Calculation'!$D182)/3600</f>
        <v>0</v>
      </c>
      <c r="P182" s="10">
        <f>'Input Data Shift B'!O51*IF('Input Data Shift B'!O$140&gt;0,'Input Data Shift B'!O$140,'Shift B Calculation'!$D182)/3600</f>
        <v>0</v>
      </c>
      <c r="Q182" s="10">
        <f>'Input Data Shift B'!P51*IF('Input Data Shift B'!P$140&gt;0,'Input Data Shift B'!P$140,'Shift B Calculation'!$D182)/3600</f>
        <v>0.47249999999999998</v>
      </c>
      <c r="R182" s="10">
        <f>'Input Data Shift B'!Q51*IF('Input Data Shift B'!Q$140&gt;0,'Input Data Shift B'!Q$140,'Shift B Calculation'!$D182)/3600</f>
        <v>0</v>
      </c>
      <c r="S182" s="10">
        <f>'Input Data Shift B'!R51*IF('Input Data Shift B'!R$140&gt;0,'Input Data Shift B'!R$140,'Shift B Calculation'!$D182)/3600</f>
        <v>0</v>
      </c>
      <c r="T182" s="10">
        <f>'Input Data Shift B'!S51*IF('Input Data Shift B'!S$140&gt;0,'Input Data Shift B'!S$140,'Shift B Calculation'!$D182)/3600</f>
        <v>0</v>
      </c>
      <c r="U182" s="10">
        <f>'Input Data Shift B'!T51*IF('Input Data Shift B'!T$140&gt;0,'Input Data Shift B'!T$140,'Shift B Calculation'!$D182)/3600</f>
        <v>0</v>
      </c>
      <c r="V182" s="10">
        <f>'Input Data Shift B'!U51*IF('Input Data Shift B'!U$140&gt;0,'Input Data Shift B'!U$140,'Shift B Calculation'!$D182)/3600</f>
        <v>0</v>
      </c>
      <c r="W182" s="10">
        <f>'Input Data Shift B'!V51*IF('Input Data Shift B'!V$140&gt;0,'Input Data Shift B'!V$140,'Shift B Calculation'!$D182)/3600</f>
        <v>0</v>
      </c>
      <c r="X182" s="10">
        <f>'Input Data Shift B'!W51*IF('Input Data Shift B'!W$140&gt;0,'Input Data Shift B'!W$140,'Shift B Calculation'!$D182)/3600</f>
        <v>0</v>
      </c>
      <c r="Y182" s="10">
        <f>'Input Data Shift B'!X51*IF('Input Data Shift B'!X$140&gt;0,'Input Data Shift B'!X$140,'Shift B Calculation'!$D182)/3600</f>
        <v>0</v>
      </c>
      <c r="Z182" s="10">
        <f>'Input Data Shift B'!Y51*IF('Input Data Shift B'!Y$140&gt;0,'Input Data Shift B'!Y$140,'Shift B Calculation'!$D182)/3600</f>
        <v>0</v>
      </c>
      <c r="AA182" s="10">
        <f>'Input Data Shift B'!Z51*IF('Input Data Shift B'!Z$140&gt;0,'Input Data Shift B'!Z$140,'Shift B Calculation'!$D182)/3600</f>
        <v>0</v>
      </c>
      <c r="AB182" s="10">
        <f>'Input Data Shift B'!AA51*IF('Input Data Shift B'!AA$140&gt;0,'Input Data Shift B'!AA$140,'Shift B Calculation'!$D182)/3600</f>
        <v>0</v>
      </c>
      <c r="AC182" s="10">
        <f>'Input Data Shift B'!AB51*IF('Input Data Shift B'!AB$140&gt;0,'Input Data Shift B'!AB$140,'Shift B Calculation'!$D182)/3600</f>
        <v>0</v>
      </c>
      <c r="AD182" s="10">
        <f>'Input Data Shift B'!AC51*IF('Input Data Shift B'!AC$140&gt;0,'Input Data Shift B'!AC$140,'Shift B Calculation'!$D182)/3600</f>
        <v>0</v>
      </c>
      <c r="AE182" s="10">
        <f>'Input Data Shift B'!AD51*IF('Input Data Shift B'!AD$140&gt;0,'Input Data Shift B'!AD$140,'Shift B Calculation'!$D182)/3600</f>
        <v>0</v>
      </c>
      <c r="AF182" s="10">
        <f>'Input Data Shift B'!AE51*IF('Input Data Shift B'!AE$140&gt;0,'Input Data Shift B'!AE$140,'Shift B Calculation'!$D182)/3600</f>
        <v>0</v>
      </c>
      <c r="AG182" s="10">
        <f>'Input Data Shift B'!AF51*IF('Input Data Shift B'!AF$140&gt;0,'Input Data Shift B'!AF$140,'Shift B Calculation'!$D182)/3600</f>
        <v>0</v>
      </c>
      <c r="AH182" s="10">
        <f>'Input Data Shift B'!AG51*IF('Input Data Shift B'!AG$140&gt;0,'Input Data Shift B'!AG$140,'Shift B Calculation'!$D182)/3600</f>
        <v>0</v>
      </c>
      <c r="AI182" s="10">
        <f>'Input Data Shift B'!AH51*IF('Input Data Shift B'!AH$140&gt;0,'Input Data Shift B'!AH$140,'Shift B Calculation'!$D182)/3600</f>
        <v>0</v>
      </c>
      <c r="AJ182" s="10">
        <f t="shared" si="9"/>
        <v>1.8135000000000001</v>
      </c>
    </row>
    <row r="183" spans="2:36">
      <c r="B183" s="8">
        <v>46</v>
      </c>
      <c r="C183" s="9" t="str">
        <f t="shared" si="8"/>
        <v>AE262100-61109G</v>
      </c>
      <c r="D183" s="8">
        <f>+Kousu!F56</f>
        <v>2.7</v>
      </c>
      <c r="E183" s="10">
        <f>'Input Data Shift B'!D52*IF('Input Data Shift B'!D$140&gt;0,'Input Data Shift B'!D$140,'Shift B Calculation'!$D183)/3600</f>
        <v>0</v>
      </c>
      <c r="F183" s="10">
        <f>'Input Data Shift B'!E52*IF('Input Data Shift B'!E$140&gt;0,'Input Data Shift B'!E$140,'Shift B Calculation'!$D183)/3600</f>
        <v>0</v>
      </c>
      <c r="G183" s="10">
        <f>'Input Data Shift B'!F52*IF('Input Data Shift B'!F$140&gt;0,'Input Data Shift B'!F$140,'Shift B Calculation'!$D183)/3600</f>
        <v>0</v>
      </c>
      <c r="H183" s="10">
        <f>'Input Data Shift B'!G52*IF('Input Data Shift B'!G$140&gt;0,'Input Data Shift B'!G$140,'Shift B Calculation'!$D183)/3600</f>
        <v>0</v>
      </c>
      <c r="I183" s="10">
        <f>'Input Data Shift B'!H52*IF('Input Data Shift B'!H$140&gt;0,'Input Data Shift B'!H$140,'Shift B Calculation'!$D183)/3600</f>
        <v>0</v>
      </c>
      <c r="J183" s="10">
        <f>'Input Data Shift B'!I52*IF('Input Data Shift B'!I$140&gt;0,'Input Data Shift B'!I$140,'Shift B Calculation'!$D183)/3600</f>
        <v>0</v>
      </c>
      <c r="K183" s="10">
        <f>'Input Data Shift B'!J52*IF('Input Data Shift B'!J$140&gt;0,'Input Data Shift B'!J$140,'Shift B Calculation'!$D183)/3600</f>
        <v>0</v>
      </c>
      <c r="L183" s="10">
        <f>'Input Data Shift B'!K52*IF('Input Data Shift B'!K$140&gt;0,'Input Data Shift B'!K$140,'Shift B Calculation'!$D183)/3600</f>
        <v>0</v>
      </c>
      <c r="M183" s="10">
        <f>'Input Data Shift B'!L52*IF('Input Data Shift B'!L$140&gt;0,'Input Data Shift B'!L$140,'Shift B Calculation'!$D183)/3600</f>
        <v>0</v>
      </c>
      <c r="N183" s="10">
        <f>'Input Data Shift B'!M52*IF('Input Data Shift B'!M$140&gt;0,'Input Data Shift B'!M$140,'Shift B Calculation'!$D183)/3600</f>
        <v>0</v>
      </c>
      <c r="O183" s="10">
        <f>'Input Data Shift B'!N52*IF('Input Data Shift B'!N$140&gt;0,'Input Data Shift B'!N$140,'Shift B Calculation'!$D183)/3600</f>
        <v>0</v>
      </c>
      <c r="P183" s="10">
        <f>'Input Data Shift B'!O52*IF('Input Data Shift B'!O$140&gt;0,'Input Data Shift B'!O$140,'Shift B Calculation'!$D183)/3600</f>
        <v>0</v>
      </c>
      <c r="Q183" s="10">
        <f>'Input Data Shift B'!P52*IF('Input Data Shift B'!P$140&gt;0,'Input Data Shift B'!P$140,'Shift B Calculation'!$D183)/3600</f>
        <v>0</v>
      </c>
      <c r="R183" s="10">
        <f>'Input Data Shift B'!Q52*IF('Input Data Shift B'!Q$140&gt;0,'Input Data Shift B'!Q$140,'Shift B Calculation'!$D183)/3600</f>
        <v>0</v>
      </c>
      <c r="S183" s="10">
        <f>'Input Data Shift B'!R52*IF('Input Data Shift B'!R$140&gt;0,'Input Data Shift B'!R$140,'Shift B Calculation'!$D183)/3600</f>
        <v>0</v>
      </c>
      <c r="T183" s="10">
        <f>'Input Data Shift B'!S52*IF('Input Data Shift B'!S$140&gt;0,'Input Data Shift B'!S$140,'Shift B Calculation'!$D183)/3600</f>
        <v>0</v>
      </c>
      <c r="U183" s="10">
        <f>'Input Data Shift B'!T52*IF('Input Data Shift B'!T$140&gt;0,'Input Data Shift B'!T$140,'Shift B Calculation'!$D183)/3600</f>
        <v>0</v>
      </c>
      <c r="V183" s="10">
        <f>'Input Data Shift B'!U52*IF('Input Data Shift B'!U$140&gt;0,'Input Data Shift B'!U$140,'Shift B Calculation'!$D183)/3600</f>
        <v>0</v>
      </c>
      <c r="W183" s="10">
        <f>'Input Data Shift B'!V52*IF('Input Data Shift B'!V$140&gt;0,'Input Data Shift B'!V$140,'Shift B Calculation'!$D183)/3600</f>
        <v>0</v>
      </c>
      <c r="X183" s="10">
        <f>'Input Data Shift B'!W52*IF('Input Data Shift B'!W$140&gt;0,'Input Data Shift B'!W$140,'Shift B Calculation'!$D183)/3600</f>
        <v>0</v>
      </c>
      <c r="Y183" s="10">
        <f>'Input Data Shift B'!X52*IF('Input Data Shift B'!X$140&gt;0,'Input Data Shift B'!X$140,'Shift B Calculation'!$D183)/3600</f>
        <v>0</v>
      </c>
      <c r="Z183" s="10">
        <f>'Input Data Shift B'!Y52*IF('Input Data Shift B'!Y$140&gt;0,'Input Data Shift B'!Y$140,'Shift B Calculation'!$D183)/3600</f>
        <v>0</v>
      </c>
      <c r="AA183" s="10">
        <f>'Input Data Shift B'!Z52*IF('Input Data Shift B'!Z$140&gt;0,'Input Data Shift B'!Z$140,'Shift B Calculation'!$D183)/3600</f>
        <v>0</v>
      </c>
      <c r="AB183" s="10">
        <f>'Input Data Shift B'!AA52*IF('Input Data Shift B'!AA$140&gt;0,'Input Data Shift B'!AA$140,'Shift B Calculation'!$D183)/3600</f>
        <v>0</v>
      </c>
      <c r="AC183" s="10">
        <f>'Input Data Shift B'!AB52*IF('Input Data Shift B'!AB$140&gt;0,'Input Data Shift B'!AB$140,'Shift B Calculation'!$D183)/3600</f>
        <v>0</v>
      </c>
      <c r="AD183" s="10">
        <f>'Input Data Shift B'!AC52*IF('Input Data Shift B'!AC$140&gt;0,'Input Data Shift B'!AC$140,'Shift B Calculation'!$D183)/3600</f>
        <v>0</v>
      </c>
      <c r="AE183" s="10">
        <f>'Input Data Shift B'!AD52*IF('Input Data Shift B'!AD$140&gt;0,'Input Data Shift B'!AD$140,'Shift B Calculation'!$D183)/3600</f>
        <v>0</v>
      </c>
      <c r="AF183" s="10">
        <f>'Input Data Shift B'!AE52*IF('Input Data Shift B'!AE$140&gt;0,'Input Data Shift B'!AE$140,'Shift B Calculation'!$D183)/3600</f>
        <v>0</v>
      </c>
      <c r="AG183" s="10">
        <f>'Input Data Shift B'!AF52*IF('Input Data Shift B'!AF$140&gt;0,'Input Data Shift B'!AF$140,'Shift B Calculation'!$D183)/3600</f>
        <v>0</v>
      </c>
      <c r="AH183" s="10">
        <f>'Input Data Shift B'!AG52*IF('Input Data Shift B'!AG$140&gt;0,'Input Data Shift B'!AG$140,'Shift B Calculation'!$D183)/3600</f>
        <v>0</v>
      </c>
      <c r="AI183" s="10">
        <f>'Input Data Shift B'!AH52*IF('Input Data Shift B'!AH$140&gt;0,'Input Data Shift B'!AH$140,'Shift B Calculation'!$D183)/3600</f>
        <v>0</v>
      </c>
      <c r="AJ183" s="10">
        <f t="shared" si="9"/>
        <v>0</v>
      </c>
    </row>
    <row r="184" spans="2:36">
      <c r="B184" s="8">
        <v>47</v>
      </c>
      <c r="C184" s="9" t="str">
        <f t="shared" si="8"/>
        <v>AE262100-61206G</v>
      </c>
      <c r="D184" s="8">
        <f>+Kousu!F57</f>
        <v>2.7</v>
      </c>
      <c r="E184" s="10">
        <f>'Input Data Shift B'!D53*IF('Input Data Shift B'!D$140&gt;0,'Input Data Shift B'!D$140,'Shift B Calculation'!$D184)/3600</f>
        <v>0</v>
      </c>
      <c r="F184" s="10">
        <f>'Input Data Shift B'!E53*IF('Input Data Shift B'!E$140&gt;0,'Input Data Shift B'!E$140,'Shift B Calculation'!$D184)/3600</f>
        <v>0</v>
      </c>
      <c r="G184" s="10">
        <f>'Input Data Shift B'!F53*IF('Input Data Shift B'!F$140&gt;0,'Input Data Shift B'!F$140,'Shift B Calculation'!$D184)/3600</f>
        <v>0.8992500000000001</v>
      </c>
      <c r="H184" s="10">
        <f>'Input Data Shift B'!G53*IF('Input Data Shift B'!G$140&gt;0,'Input Data Shift B'!G$140,'Shift B Calculation'!$D184)/3600</f>
        <v>0</v>
      </c>
      <c r="I184" s="10">
        <f>'Input Data Shift B'!H53*IF('Input Data Shift B'!H$140&gt;0,'Input Data Shift B'!H$140,'Shift B Calculation'!$D184)/3600</f>
        <v>0</v>
      </c>
      <c r="J184" s="10">
        <f>'Input Data Shift B'!I53*IF('Input Data Shift B'!I$140&gt;0,'Input Data Shift B'!I$140,'Shift B Calculation'!$D184)/3600</f>
        <v>0</v>
      </c>
      <c r="K184" s="10">
        <f>'Input Data Shift B'!J53*IF('Input Data Shift B'!J$140&gt;0,'Input Data Shift B'!J$140,'Shift B Calculation'!$D184)/3600</f>
        <v>0</v>
      </c>
      <c r="L184" s="10">
        <f>'Input Data Shift B'!K53*IF('Input Data Shift B'!K$140&gt;0,'Input Data Shift B'!K$140,'Shift B Calculation'!$D184)/3600</f>
        <v>0</v>
      </c>
      <c r="M184" s="10">
        <f>'Input Data Shift B'!L53*IF('Input Data Shift B'!L$140&gt;0,'Input Data Shift B'!L$140,'Shift B Calculation'!$D184)/3600</f>
        <v>0</v>
      </c>
      <c r="N184" s="10">
        <f>'Input Data Shift B'!M53*IF('Input Data Shift B'!M$140&gt;0,'Input Data Shift B'!M$140,'Shift B Calculation'!$D184)/3600</f>
        <v>0.44475000000000003</v>
      </c>
      <c r="O184" s="10">
        <f>'Input Data Shift B'!N53*IF('Input Data Shift B'!N$140&gt;0,'Input Data Shift B'!N$140,'Shift B Calculation'!$D184)/3600</f>
        <v>0</v>
      </c>
      <c r="P184" s="10">
        <f>'Input Data Shift B'!O53*IF('Input Data Shift B'!O$140&gt;0,'Input Data Shift B'!O$140,'Shift B Calculation'!$D184)/3600</f>
        <v>0</v>
      </c>
      <c r="Q184" s="10">
        <f>'Input Data Shift B'!P53*IF('Input Data Shift B'!P$140&gt;0,'Input Data Shift B'!P$140,'Shift B Calculation'!$D184)/3600</f>
        <v>0</v>
      </c>
      <c r="R184" s="10">
        <f>'Input Data Shift B'!Q53*IF('Input Data Shift B'!Q$140&gt;0,'Input Data Shift B'!Q$140,'Shift B Calculation'!$D184)/3600</f>
        <v>0</v>
      </c>
      <c r="S184" s="10">
        <f>'Input Data Shift B'!R53*IF('Input Data Shift B'!R$140&gt;0,'Input Data Shift B'!R$140,'Shift B Calculation'!$D184)/3600</f>
        <v>0</v>
      </c>
      <c r="T184" s="10">
        <f>'Input Data Shift B'!S53*IF('Input Data Shift B'!S$140&gt;0,'Input Data Shift B'!S$140,'Shift B Calculation'!$D184)/3600</f>
        <v>0</v>
      </c>
      <c r="U184" s="10">
        <f>'Input Data Shift B'!T53*IF('Input Data Shift B'!T$140&gt;0,'Input Data Shift B'!T$140,'Shift B Calculation'!$D184)/3600</f>
        <v>0</v>
      </c>
      <c r="V184" s="10">
        <f>'Input Data Shift B'!U53*IF('Input Data Shift B'!U$140&gt;0,'Input Data Shift B'!U$140,'Shift B Calculation'!$D184)/3600</f>
        <v>0</v>
      </c>
      <c r="W184" s="10">
        <f>'Input Data Shift B'!V53*IF('Input Data Shift B'!V$140&gt;0,'Input Data Shift B'!V$140,'Shift B Calculation'!$D184)/3600</f>
        <v>0</v>
      </c>
      <c r="X184" s="10">
        <f>'Input Data Shift B'!W53*IF('Input Data Shift B'!W$140&gt;0,'Input Data Shift B'!W$140,'Shift B Calculation'!$D184)/3600</f>
        <v>0</v>
      </c>
      <c r="Y184" s="10">
        <f>'Input Data Shift B'!X53*IF('Input Data Shift B'!X$140&gt;0,'Input Data Shift B'!X$140,'Shift B Calculation'!$D184)/3600</f>
        <v>0</v>
      </c>
      <c r="Z184" s="10">
        <f>'Input Data Shift B'!Y53*IF('Input Data Shift B'!Y$140&gt;0,'Input Data Shift B'!Y$140,'Shift B Calculation'!$D184)/3600</f>
        <v>0</v>
      </c>
      <c r="AA184" s="10">
        <f>'Input Data Shift B'!Z53*IF('Input Data Shift B'!Z$140&gt;0,'Input Data Shift B'!Z$140,'Shift B Calculation'!$D184)/3600</f>
        <v>0</v>
      </c>
      <c r="AB184" s="10">
        <f>'Input Data Shift B'!AA53*IF('Input Data Shift B'!AA$140&gt;0,'Input Data Shift B'!AA$140,'Shift B Calculation'!$D184)/3600</f>
        <v>0</v>
      </c>
      <c r="AC184" s="10">
        <f>'Input Data Shift B'!AB53*IF('Input Data Shift B'!AB$140&gt;0,'Input Data Shift B'!AB$140,'Shift B Calculation'!$D184)/3600</f>
        <v>0</v>
      </c>
      <c r="AD184" s="10">
        <f>'Input Data Shift B'!AC53*IF('Input Data Shift B'!AC$140&gt;0,'Input Data Shift B'!AC$140,'Shift B Calculation'!$D184)/3600</f>
        <v>0</v>
      </c>
      <c r="AE184" s="10">
        <f>'Input Data Shift B'!AD53*IF('Input Data Shift B'!AD$140&gt;0,'Input Data Shift B'!AD$140,'Shift B Calculation'!$D184)/3600</f>
        <v>0</v>
      </c>
      <c r="AF184" s="10">
        <f>'Input Data Shift B'!AE53*IF('Input Data Shift B'!AE$140&gt;0,'Input Data Shift B'!AE$140,'Shift B Calculation'!$D184)/3600</f>
        <v>0</v>
      </c>
      <c r="AG184" s="10">
        <f>'Input Data Shift B'!AF53*IF('Input Data Shift B'!AF$140&gt;0,'Input Data Shift B'!AF$140,'Shift B Calculation'!$D184)/3600</f>
        <v>0</v>
      </c>
      <c r="AH184" s="10">
        <f>'Input Data Shift B'!AG53*IF('Input Data Shift B'!AG$140&gt;0,'Input Data Shift B'!AG$140,'Shift B Calculation'!$D184)/3600</f>
        <v>0</v>
      </c>
      <c r="AI184" s="10">
        <f>'Input Data Shift B'!AH53*IF('Input Data Shift B'!AH$140&gt;0,'Input Data Shift B'!AH$140,'Shift B Calculation'!$D184)/3600</f>
        <v>0</v>
      </c>
      <c r="AJ184" s="10">
        <f t="shared" si="9"/>
        <v>1.3440000000000001</v>
      </c>
    </row>
    <row r="185" spans="2:36">
      <c r="B185" s="8">
        <v>48</v>
      </c>
      <c r="C185" s="9" t="str">
        <f t="shared" si="8"/>
        <v>AE262100-61209G</v>
      </c>
      <c r="D185" s="8">
        <f>+Kousu!F58</f>
        <v>2.7</v>
      </c>
      <c r="E185" s="10">
        <f>'Input Data Shift B'!D54*IF('Input Data Shift B'!D$140&gt;0,'Input Data Shift B'!D$140,'Shift B Calculation'!$D185)/3600</f>
        <v>0</v>
      </c>
      <c r="F185" s="10">
        <f>'Input Data Shift B'!E54*IF('Input Data Shift B'!E$140&gt;0,'Input Data Shift B'!E$140,'Shift B Calculation'!$D185)/3600</f>
        <v>0</v>
      </c>
      <c r="G185" s="10">
        <f>'Input Data Shift B'!F54*IF('Input Data Shift B'!F$140&gt;0,'Input Data Shift B'!F$140,'Shift B Calculation'!$D185)/3600</f>
        <v>0</v>
      </c>
      <c r="H185" s="10">
        <f>'Input Data Shift B'!G54*IF('Input Data Shift B'!G$140&gt;0,'Input Data Shift B'!G$140,'Shift B Calculation'!$D185)/3600</f>
        <v>0</v>
      </c>
      <c r="I185" s="10">
        <f>'Input Data Shift B'!H54*IF('Input Data Shift B'!H$140&gt;0,'Input Data Shift B'!H$140,'Shift B Calculation'!$D185)/3600</f>
        <v>0</v>
      </c>
      <c r="J185" s="10">
        <f>'Input Data Shift B'!I54*IF('Input Data Shift B'!I$140&gt;0,'Input Data Shift B'!I$140,'Shift B Calculation'!$D185)/3600</f>
        <v>0</v>
      </c>
      <c r="K185" s="10">
        <f>'Input Data Shift B'!J54*IF('Input Data Shift B'!J$140&gt;0,'Input Data Shift B'!J$140,'Shift B Calculation'!$D185)/3600</f>
        <v>0</v>
      </c>
      <c r="L185" s="10">
        <f>'Input Data Shift B'!K54*IF('Input Data Shift B'!K$140&gt;0,'Input Data Shift B'!K$140,'Shift B Calculation'!$D185)/3600</f>
        <v>0</v>
      </c>
      <c r="M185" s="10">
        <f>'Input Data Shift B'!L54*IF('Input Data Shift B'!L$140&gt;0,'Input Data Shift B'!L$140,'Shift B Calculation'!$D185)/3600</f>
        <v>0</v>
      </c>
      <c r="N185" s="10">
        <f>'Input Data Shift B'!M54*IF('Input Data Shift B'!M$140&gt;0,'Input Data Shift B'!M$140,'Shift B Calculation'!$D185)/3600</f>
        <v>0</v>
      </c>
      <c r="O185" s="10">
        <f>'Input Data Shift B'!N54*IF('Input Data Shift B'!N$140&gt;0,'Input Data Shift B'!N$140,'Shift B Calculation'!$D185)/3600</f>
        <v>0</v>
      </c>
      <c r="P185" s="10">
        <f>'Input Data Shift B'!O54*IF('Input Data Shift B'!O$140&gt;0,'Input Data Shift B'!O$140,'Shift B Calculation'!$D185)/3600</f>
        <v>0</v>
      </c>
      <c r="Q185" s="10">
        <f>'Input Data Shift B'!P54*IF('Input Data Shift B'!P$140&gt;0,'Input Data Shift B'!P$140,'Shift B Calculation'!$D185)/3600</f>
        <v>0</v>
      </c>
      <c r="R185" s="10">
        <f>'Input Data Shift B'!Q54*IF('Input Data Shift B'!Q$140&gt;0,'Input Data Shift B'!Q$140,'Shift B Calculation'!$D185)/3600</f>
        <v>0</v>
      </c>
      <c r="S185" s="10">
        <f>'Input Data Shift B'!R54*IF('Input Data Shift B'!R$140&gt;0,'Input Data Shift B'!R$140,'Shift B Calculation'!$D185)/3600</f>
        <v>0</v>
      </c>
      <c r="T185" s="10">
        <f>'Input Data Shift B'!S54*IF('Input Data Shift B'!S$140&gt;0,'Input Data Shift B'!S$140,'Shift B Calculation'!$D185)/3600</f>
        <v>0</v>
      </c>
      <c r="U185" s="10">
        <f>'Input Data Shift B'!T54*IF('Input Data Shift B'!T$140&gt;0,'Input Data Shift B'!T$140,'Shift B Calculation'!$D185)/3600</f>
        <v>0</v>
      </c>
      <c r="V185" s="10">
        <f>'Input Data Shift B'!U54*IF('Input Data Shift B'!U$140&gt;0,'Input Data Shift B'!U$140,'Shift B Calculation'!$D185)/3600</f>
        <v>0</v>
      </c>
      <c r="W185" s="10">
        <f>'Input Data Shift B'!V54*IF('Input Data Shift B'!V$140&gt;0,'Input Data Shift B'!V$140,'Shift B Calculation'!$D185)/3600</f>
        <v>0</v>
      </c>
      <c r="X185" s="10">
        <f>'Input Data Shift B'!W54*IF('Input Data Shift B'!W$140&gt;0,'Input Data Shift B'!W$140,'Shift B Calculation'!$D185)/3600</f>
        <v>0</v>
      </c>
      <c r="Y185" s="10">
        <f>'Input Data Shift B'!X54*IF('Input Data Shift B'!X$140&gt;0,'Input Data Shift B'!X$140,'Shift B Calculation'!$D185)/3600</f>
        <v>0</v>
      </c>
      <c r="Z185" s="10">
        <f>'Input Data Shift B'!Y54*IF('Input Data Shift B'!Y$140&gt;0,'Input Data Shift B'!Y$140,'Shift B Calculation'!$D185)/3600</f>
        <v>0</v>
      </c>
      <c r="AA185" s="10">
        <f>'Input Data Shift B'!Z54*IF('Input Data Shift B'!Z$140&gt;0,'Input Data Shift B'!Z$140,'Shift B Calculation'!$D185)/3600</f>
        <v>0</v>
      </c>
      <c r="AB185" s="10">
        <f>'Input Data Shift B'!AA54*IF('Input Data Shift B'!AA$140&gt;0,'Input Data Shift B'!AA$140,'Shift B Calculation'!$D185)/3600</f>
        <v>0</v>
      </c>
      <c r="AC185" s="10">
        <f>'Input Data Shift B'!AB54*IF('Input Data Shift B'!AB$140&gt;0,'Input Data Shift B'!AB$140,'Shift B Calculation'!$D185)/3600</f>
        <v>0</v>
      </c>
      <c r="AD185" s="10">
        <f>'Input Data Shift B'!AC54*IF('Input Data Shift B'!AC$140&gt;0,'Input Data Shift B'!AC$140,'Shift B Calculation'!$D185)/3600</f>
        <v>0</v>
      </c>
      <c r="AE185" s="10">
        <f>'Input Data Shift B'!AD54*IF('Input Data Shift B'!AD$140&gt;0,'Input Data Shift B'!AD$140,'Shift B Calculation'!$D185)/3600</f>
        <v>0</v>
      </c>
      <c r="AF185" s="10">
        <f>'Input Data Shift B'!AE54*IF('Input Data Shift B'!AE$140&gt;0,'Input Data Shift B'!AE$140,'Shift B Calculation'!$D185)/3600</f>
        <v>0</v>
      </c>
      <c r="AG185" s="10">
        <f>'Input Data Shift B'!AF54*IF('Input Data Shift B'!AF$140&gt;0,'Input Data Shift B'!AF$140,'Shift B Calculation'!$D185)/3600</f>
        <v>0</v>
      </c>
      <c r="AH185" s="10">
        <f>'Input Data Shift B'!AG54*IF('Input Data Shift B'!AG$140&gt;0,'Input Data Shift B'!AG$140,'Shift B Calculation'!$D185)/3600</f>
        <v>0</v>
      </c>
      <c r="AI185" s="10">
        <f>'Input Data Shift B'!AH54*IF('Input Data Shift B'!AH$140&gt;0,'Input Data Shift B'!AH$140,'Shift B Calculation'!$D185)/3600</f>
        <v>0</v>
      </c>
      <c r="AJ185" s="10">
        <f t="shared" si="9"/>
        <v>0</v>
      </c>
    </row>
    <row r="186" spans="2:36">
      <c r="B186" s="8">
        <v>49</v>
      </c>
      <c r="C186" s="9" t="str">
        <f t="shared" si="8"/>
        <v>AE262100-6161</v>
      </c>
      <c r="D186" s="8">
        <f>+Kousu!F59</f>
        <v>2.7</v>
      </c>
      <c r="E186" s="10">
        <f>'Input Data Shift B'!D55*IF('Input Data Shift B'!D$140&gt;0,'Input Data Shift B'!D$140,'Shift B Calculation'!$D186)/3600</f>
        <v>0</v>
      </c>
      <c r="F186" s="10">
        <f>'Input Data Shift B'!E55*IF('Input Data Shift B'!E$140&gt;0,'Input Data Shift B'!E$140,'Shift B Calculation'!$D186)/3600</f>
        <v>0</v>
      </c>
      <c r="G186" s="10">
        <f>'Input Data Shift B'!F55*IF('Input Data Shift B'!F$140&gt;0,'Input Data Shift B'!F$140,'Shift B Calculation'!$D186)/3600</f>
        <v>0</v>
      </c>
      <c r="H186" s="10">
        <f>'Input Data Shift B'!G55*IF('Input Data Shift B'!G$140&gt;0,'Input Data Shift B'!G$140,'Shift B Calculation'!$D186)/3600</f>
        <v>0</v>
      </c>
      <c r="I186" s="10">
        <f>'Input Data Shift B'!H55*IF('Input Data Shift B'!H$140&gt;0,'Input Data Shift B'!H$140,'Shift B Calculation'!$D186)/3600</f>
        <v>0</v>
      </c>
      <c r="J186" s="10">
        <f>'Input Data Shift B'!I55*IF('Input Data Shift B'!I$140&gt;0,'Input Data Shift B'!I$140,'Shift B Calculation'!$D186)/3600</f>
        <v>0</v>
      </c>
      <c r="K186" s="10">
        <f>'Input Data Shift B'!J55*IF('Input Data Shift B'!J$140&gt;0,'Input Data Shift B'!J$140,'Shift B Calculation'!$D186)/3600</f>
        <v>0</v>
      </c>
      <c r="L186" s="10">
        <f>'Input Data Shift B'!K55*IF('Input Data Shift B'!K$140&gt;0,'Input Data Shift B'!K$140,'Shift B Calculation'!$D186)/3600</f>
        <v>0</v>
      </c>
      <c r="M186" s="10">
        <f>'Input Data Shift B'!L55*IF('Input Data Shift B'!L$140&gt;0,'Input Data Shift B'!L$140,'Shift B Calculation'!$D186)/3600</f>
        <v>0</v>
      </c>
      <c r="N186" s="10">
        <f>'Input Data Shift B'!M55*IF('Input Data Shift B'!M$140&gt;0,'Input Data Shift B'!M$140,'Shift B Calculation'!$D186)/3600</f>
        <v>0</v>
      </c>
      <c r="O186" s="10">
        <f>'Input Data Shift B'!N55*IF('Input Data Shift B'!N$140&gt;0,'Input Data Shift B'!N$140,'Shift B Calculation'!$D186)/3600</f>
        <v>0</v>
      </c>
      <c r="P186" s="10">
        <f>'Input Data Shift B'!O55*IF('Input Data Shift B'!O$140&gt;0,'Input Data Shift B'!O$140,'Shift B Calculation'!$D186)/3600</f>
        <v>0</v>
      </c>
      <c r="Q186" s="10">
        <f>'Input Data Shift B'!P55*IF('Input Data Shift B'!P$140&gt;0,'Input Data Shift B'!P$140,'Shift B Calculation'!$D186)/3600</f>
        <v>0</v>
      </c>
      <c r="R186" s="10">
        <f>'Input Data Shift B'!Q55*IF('Input Data Shift B'!Q$140&gt;0,'Input Data Shift B'!Q$140,'Shift B Calculation'!$D186)/3600</f>
        <v>0</v>
      </c>
      <c r="S186" s="10">
        <f>'Input Data Shift B'!R55*IF('Input Data Shift B'!R$140&gt;0,'Input Data Shift B'!R$140,'Shift B Calculation'!$D186)/3600</f>
        <v>0</v>
      </c>
      <c r="T186" s="10">
        <f>'Input Data Shift B'!S55*IF('Input Data Shift B'!S$140&gt;0,'Input Data Shift B'!S$140,'Shift B Calculation'!$D186)/3600</f>
        <v>0</v>
      </c>
      <c r="U186" s="10">
        <f>'Input Data Shift B'!T55*IF('Input Data Shift B'!T$140&gt;0,'Input Data Shift B'!T$140,'Shift B Calculation'!$D186)/3600</f>
        <v>0</v>
      </c>
      <c r="V186" s="10">
        <f>'Input Data Shift B'!U55*IF('Input Data Shift B'!U$140&gt;0,'Input Data Shift B'!U$140,'Shift B Calculation'!$D186)/3600</f>
        <v>0</v>
      </c>
      <c r="W186" s="10">
        <f>'Input Data Shift B'!V55*IF('Input Data Shift B'!V$140&gt;0,'Input Data Shift B'!V$140,'Shift B Calculation'!$D186)/3600</f>
        <v>0</v>
      </c>
      <c r="X186" s="10">
        <f>'Input Data Shift B'!W55*IF('Input Data Shift B'!W$140&gt;0,'Input Data Shift B'!W$140,'Shift B Calculation'!$D186)/3600</f>
        <v>0</v>
      </c>
      <c r="Y186" s="10">
        <f>'Input Data Shift B'!X55*IF('Input Data Shift B'!X$140&gt;0,'Input Data Shift B'!X$140,'Shift B Calculation'!$D186)/3600</f>
        <v>0</v>
      </c>
      <c r="Z186" s="10">
        <f>'Input Data Shift B'!Y55*IF('Input Data Shift B'!Y$140&gt;0,'Input Data Shift B'!Y$140,'Shift B Calculation'!$D186)/3600</f>
        <v>0</v>
      </c>
      <c r="AA186" s="10">
        <f>'Input Data Shift B'!Z55*IF('Input Data Shift B'!Z$140&gt;0,'Input Data Shift B'!Z$140,'Shift B Calculation'!$D186)/3600</f>
        <v>0</v>
      </c>
      <c r="AB186" s="10">
        <f>'Input Data Shift B'!AA55*IF('Input Data Shift B'!AA$140&gt;0,'Input Data Shift B'!AA$140,'Shift B Calculation'!$D186)/3600</f>
        <v>0</v>
      </c>
      <c r="AC186" s="10">
        <f>'Input Data Shift B'!AB55*IF('Input Data Shift B'!AB$140&gt;0,'Input Data Shift B'!AB$140,'Shift B Calculation'!$D186)/3600</f>
        <v>0</v>
      </c>
      <c r="AD186" s="10">
        <f>'Input Data Shift B'!AC55*IF('Input Data Shift B'!AC$140&gt;0,'Input Data Shift B'!AC$140,'Shift B Calculation'!$D186)/3600</f>
        <v>0</v>
      </c>
      <c r="AE186" s="10">
        <f>'Input Data Shift B'!AD55*IF('Input Data Shift B'!AD$140&gt;0,'Input Data Shift B'!AD$140,'Shift B Calculation'!$D186)/3600</f>
        <v>0</v>
      </c>
      <c r="AF186" s="10">
        <f>'Input Data Shift B'!AE55*IF('Input Data Shift B'!AE$140&gt;0,'Input Data Shift B'!AE$140,'Shift B Calculation'!$D186)/3600</f>
        <v>0</v>
      </c>
      <c r="AG186" s="10">
        <f>'Input Data Shift B'!AF55*IF('Input Data Shift B'!AF$140&gt;0,'Input Data Shift B'!AF$140,'Shift B Calculation'!$D186)/3600</f>
        <v>0</v>
      </c>
      <c r="AH186" s="10">
        <f>'Input Data Shift B'!AG55*IF('Input Data Shift B'!AG$140&gt;0,'Input Data Shift B'!AG$140,'Shift B Calculation'!$D186)/3600</f>
        <v>0</v>
      </c>
      <c r="AI186" s="10">
        <f>'Input Data Shift B'!AH55*IF('Input Data Shift B'!AH$140&gt;0,'Input Data Shift B'!AH$140,'Shift B Calculation'!$D186)/3600</f>
        <v>0</v>
      </c>
      <c r="AJ186" s="10">
        <f t="shared" si="9"/>
        <v>0</v>
      </c>
    </row>
    <row r="187" spans="2:36">
      <c r="B187" s="8">
        <v>50</v>
      </c>
      <c r="C187" s="9" t="str">
        <f t="shared" si="8"/>
        <v>AE262100-61610G</v>
      </c>
      <c r="D187" s="8">
        <f>+Kousu!F60</f>
        <v>2.7</v>
      </c>
      <c r="E187" s="10">
        <f>'Input Data Shift B'!D56*IF('Input Data Shift B'!D$140&gt;0,'Input Data Shift B'!D$140,'Shift B Calculation'!$D187)/3600</f>
        <v>0</v>
      </c>
      <c r="F187" s="10">
        <f>'Input Data Shift B'!E56*IF('Input Data Shift B'!E$140&gt;0,'Input Data Shift B'!E$140,'Shift B Calculation'!$D187)/3600</f>
        <v>0</v>
      </c>
      <c r="G187" s="10">
        <f>'Input Data Shift B'!F56*IF('Input Data Shift B'!F$140&gt;0,'Input Data Shift B'!F$140,'Shift B Calculation'!$D187)/3600</f>
        <v>0.73050000000000004</v>
      </c>
      <c r="H187" s="10">
        <f>'Input Data Shift B'!G56*IF('Input Data Shift B'!G$140&gt;0,'Input Data Shift B'!G$140,'Shift B Calculation'!$D187)/3600</f>
        <v>0</v>
      </c>
      <c r="I187" s="10">
        <f>'Input Data Shift B'!H56*IF('Input Data Shift B'!H$140&gt;0,'Input Data Shift B'!H$140,'Shift B Calculation'!$D187)/3600</f>
        <v>0</v>
      </c>
      <c r="J187" s="10">
        <f>'Input Data Shift B'!I56*IF('Input Data Shift B'!I$140&gt;0,'Input Data Shift B'!I$140,'Shift B Calculation'!$D187)/3600</f>
        <v>0.64875000000000005</v>
      </c>
      <c r="K187" s="10">
        <f>'Input Data Shift B'!J56*IF('Input Data Shift B'!J$140&gt;0,'Input Data Shift B'!J$140,'Shift B Calculation'!$D187)/3600</f>
        <v>0.26925000000000004</v>
      </c>
      <c r="L187" s="10">
        <f>'Input Data Shift B'!K56*IF('Input Data Shift B'!K$140&gt;0,'Input Data Shift B'!K$140,'Shift B Calculation'!$D187)/3600</f>
        <v>0</v>
      </c>
      <c r="M187" s="10">
        <f>'Input Data Shift B'!L56*IF('Input Data Shift B'!L$140&gt;0,'Input Data Shift B'!L$140,'Shift B Calculation'!$D187)/3600</f>
        <v>0.80850000000000011</v>
      </c>
      <c r="N187" s="10">
        <f>'Input Data Shift B'!M56*IF('Input Data Shift B'!M$140&gt;0,'Input Data Shift B'!M$140,'Shift B Calculation'!$D187)/3600</f>
        <v>0.36300000000000004</v>
      </c>
      <c r="O187" s="10">
        <f>'Input Data Shift B'!N56*IF('Input Data Shift B'!N$140&gt;0,'Input Data Shift B'!N$140,'Shift B Calculation'!$D187)/3600</f>
        <v>0</v>
      </c>
      <c r="P187" s="10">
        <f>'Input Data Shift B'!O56*IF('Input Data Shift B'!O$140&gt;0,'Input Data Shift B'!O$140,'Shift B Calculation'!$D187)/3600</f>
        <v>8.6249999999999993E-2</v>
      </c>
      <c r="Q187" s="10">
        <f>'Input Data Shift B'!P56*IF('Input Data Shift B'!P$140&gt;0,'Input Data Shift B'!P$140,'Shift B Calculation'!$D187)/3600</f>
        <v>1.22475</v>
      </c>
      <c r="R187" s="10">
        <f>'Input Data Shift B'!Q56*IF('Input Data Shift B'!Q$140&gt;0,'Input Data Shift B'!Q$140,'Shift B Calculation'!$D187)/3600</f>
        <v>0.41700000000000004</v>
      </c>
      <c r="S187" s="10">
        <f>'Input Data Shift B'!R56*IF('Input Data Shift B'!R$140&gt;0,'Input Data Shift B'!R$140,'Shift B Calculation'!$D187)/3600</f>
        <v>0</v>
      </c>
      <c r="T187" s="10">
        <f>'Input Data Shift B'!S56*IF('Input Data Shift B'!S$140&gt;0,'Input Data Shift B'!S$140,'Shift B Calculation'!$D187)/3600</f>
        <v>0</v>
      </c>
      <c r="U187" s="10">
        <f>'Input Data Shift B'!T56*IF('Input Data Shift B'!T$140&gt;0,'Input Data Shift B'!T$140,'Shift B Calculation'!$D187)/3600</f>
        <v>0</v>
      </c>
      <c r="V187" s="10">
        <f>'Input Data Shift B'!U56*IF('Input Data Shift B'!U$140&gt;0,'Input Data Shift B'!U$140,'Shift B Calculation'!$D187)/3600</f>
        <v>0</v>
      </c>
      <c r="W187" s="10">
        <f>'Input Data Shift B'!V56*IF('Input Data Shift B'!V$140&gt;0,'Input Data Shift B'!V$140,'Shift B Calculation'!$D187)/3600</f>
        <v>0</v>
      </c>
      <c r="X187" s="10">
        <f>'Input Data Shift B'!W56*IF('Input Data Shift B'!W$140&gt;0,'Input Data Shift B'!W$140,'Shift B Calculation'!$D187)/3600</f>
        <v>0</v>
      </c>
      <c r="Y187" s="10">
        <f>'Input Data Shift B'!X56*IF('Input Data Shift B'!X$140&gt;0,'Input Data Shift B'!X$140,'Shift B Calculation'!$D187)/3600</f>
        <v>0</v>
      </c>
      <c r="Z187" s="10">
        <f>'Input Data Shift B'!Y56*IF('Input Data Shift B'!Y$140&gt;0,'Input Data Shift B'!Y$140,'Shift B Calculation'!$D187)/3600</f>
        <v>0</v>
      </c>
      <c r="AA187" s="10">
        <f>'Input Data Shift B'!Z56*IF('Input Data Shift B'!Z$140&gt;0,'Input Data Shift B'!Z$140,'Shift B Calculation'!$D187)/3600</f>
        <v>0</v>
      </c>
      <c r="AB187" s="10">
        <f>'Input Data Shift B'!AA56*IF('Input Data Shift B'!AA$140&gt;0,'Input Data Shift B'!AA$140,'Shift B Calculation'!$D187)/3600</f>
        <v>0</v>
      </c>
      <c r="AC187" s="10">
        <f>'Input Data Shift B'!AB56*IF('Input Data Shift B'!AB$140&gt;0,'Input Data Shift B'!AB$140,'Shift B Calculation'!$D187)/3600</f>
        <v>0</v>
      </c>
      <c r="AD187" s="10">
        <f>'Input Data Shift B'!AC56*IF('Input Data Shift B'!AC$140&gt;0,'Input Data Shift B'!AC$140,'Shift B Calculation'!$D187)/3600</f>
        <v>0</v>
      </c>
      <c r="AE187" s="10">
        <f>'Input Data Shift B'!AD56*IF('Input Data Shift B'!AD$140&gt;0,'Input Data Shift B'!AD$140,'Shift B Calculation'!$D187)/3600</f>
        <v>0</v>
      </c>
      <c r="AF187" s="10">
        <f>'Input Data Shift B'!AE56*IF('Input Data Shift B'!AE$140&gt;0,'Input Data Shift B'!AE$140,'Shift B Calculation'!$D187)/3600</f>
        <v>0</v>
      </c>
      <c r="AG187" s="10">
        <f>'Input Data Shift B'!AF56*IF('Input Data Shift B'!AF$140&gt;0,'Input Data Shift B'!AF$140,'Shift B Calculation'!$D187)/3600</f>
        <v>0</v>
      </c>
      <c r="AH187" s="10">
        <f>'Input Data Shift B'!AG56*IF('Input Data Shift B'!AG$140&gt;0,'Input Data Shift B'!AG$140,'Shift B Calculation'!$D187)/3600</f>
        <v>0</v>
      </c>
      <c r="AI187" s="10">
        <f>'Input Data Shift B'!AH56*IF('Input Data Shift B'!AH$140&gt;0,'Input Data Shift B'!AH$140,'Shift B Calculation'!$D187)/3600</f>
        <v>0</v>
      </c>
      <c r="AJ187" s="10">
        <f t="shared" si="9"/>
        <v>4.548</v>
      </c>
    </row>
    <row r="188" spans="2:36">
      <c r="B188" s="8">
        <v>51</v>
      </c>
      <c r="C188" s="9" t="str">
        <f t="shared" si="8"/>
        <v>AE262100-61615I</v>
      </c>
      <c r="D188" s="8">
        <f>+Kousu!F61</f>
        <v>2.7</v>
      </c>
      <c r="E188" s="10">
        <f>'Input Data Shift B'!D57*IF('Input Data Shift B'!D$140&gt;0,'Input Data Shift B'!D$140,'Shift B Calculation'!$D188)/3600</f>
        <v>0.48225000000000001</v>
      </c>
      <c r="F188" s="10">
        <f>'Input Data Shift B'!E57*IF('Input Data Shift B'!E$140&gt;0,'Input Data Shift B'!E$140,'Shift B Calculation'!$D188)/3600</f>
        <v>0</v>
      </c>
      <c r="G188" s="10">
        <f>'Input Data Shift B'!F57*IF('Input Data Shift B'!F$140&gt;0,'Input Data Shift B'!F$140,'Shift B Calculation'!$D188)/3600</f>
        <v>0</v>
      </c>
      <c r="H188" s="10">
        <f>'Input Data Shift B'!G57*IF('Input Data Shift B'!G$140&gt;0,'Input Data Shift B'!G$140,'Shift B Calculation'!$D188)/3600</f>
        <v>0</v>
      </c>
      <c r="I188" s="10">
        <f>'Input Data Shift B'!H57*IF('Input Data Shift B'!H$140&gt;0,'Input Data Shift B'!H$140,'Shift B Calculation'!$D188)/3600</f>
        <v>0</v>
      </c>
      <c r="J188" s="10">
        <f>'Input Data Shift B'!I57*IF('Input Data Shift B'!I$140&gt;0,'Input Data Shift B'!I$140,'Shift B Calculation'!$D188)/3600</f>
        <v>0</v>
      </c>
      <c r="K188" s="10">
        <f>'Input Data Shift B'!J57*IF('Input Data Shift B'!J$140&gt;0,'Input Data Shift B'!J$140,'Shift B Calculation'!$D188)/3600</f>
        <v>0</v>
      </c>
      <c r="L188" s="10">
        <f>'Input Data Shift B'!K57*IF('Input Data Shift B'!K$140&gt;0,'Input Data Shift B'!K$140,'Shift B Calculation'!$D188)/3600</f>
        <v>0</v>
      </c>
      <c r="M188" s="10">
        <f>'Input Data Shift B'!L57*IF('Input Data Shift B'!L$140&gt;0,'Input Data Shift B'!L$140,'Shift B Calculation'!$D188)/3600</f>
        <v>0</v>
      </c>
      <c r="N188" s="10">
        <f>'Input Data Shift B'!M57*IF('Input Data Shift B'!M$140&gt;0,'Input Data Shift B'!M$140,'Shift B Calculation'!$D188)/3600</f>
        <v>0</v>
      </c>
      <c r="O188" s="10">
        <f>'Input Data Shift B'!N57*IF('Input Data Shift B'!N$140&gt;0,'Input Data Shift B'!N$140,'Shift B Calculation'!$D188)/3600</f>
        <v>0</v>
      </c>
      <c r="P188" s="10">
        <f>'Input Data Shift B'!O57*IF('Input Data Shift B'!O$140&gt;0,'Input Data Shift B'!O$140,'Shift B Calculation'!$D188)/3600</f>
        <v>0</v>
      </c>
      <c r="Q188" s="10">
        <f>'Input Data Shift B'!P57*IF('Input Data Shift B'!P$140&gt;0,'Input Data Shift B'!P$140,'Shift B Calculation'!$D188)/3600</f>
        <v>0</v>
      </c>
      <c r="R188" s="10">
        <f>'Input Data Shift B'!Q57*IF('Input Data Shift B'!Q$140&gt;0,'Input Data Shift B'!Q$140,'Shift B Calculation'!$D188)/3600</f>
        <v>0</v>
      </c>
      <c r="S188" s="10">
        <f>'Input Data Shift B'!R57*IF('Input Data Shift B'!R$140&gt;0,'Input Data Shift B'!R$140,'Shift B Calculation'!$D188)/3600</f>
        <v>0</v>
      </c>
      <c r="T188" s="10">
        <f>'Input Data Shift B'!S57*IF('Input Data Shift B'!S$140&gt;0,'Input Data Shift B'!S$140,'Shift B Calculation'!$D188)/3600</f>
        <v>0</v>
      </c>
      <c r="U188" s="10">
        <f>'Input Data Shift B'!T57*IF('Input Data Shift B'!T$140&gt;0,'Input Data Shift B'!T$140,'Shift B Calculation'!$D188)/3600</f>
        <v>0</v>
      </c>
      <c r="V188" s="10">
        <f>'Input Data Shift B'!U57*IF('Input Data Shift B'!U$140&gt;0,'Input Data Shift B'!U$140,'Shift B Calculation'!$D188)/3600</f>
        <v>0</v>
      </c>
      <c r="W188" s="10">
        <f>'Input Data Shift B'!V57*IF('Input Data Shift B'!V$140&gt;0,'Input Data Shift B'!V$140,'Shift B Calculation'!$D188)/3600</f>
        <v>0</v>
      </c>
      <c r="X188" s="10">
        <f>'Input Data Shift B'!W57*IF('Input Data Shift B'!W$140&gt;0,'Input Data Shift B'!W$140,'Shift B Calculation'!$D188)/3600</f>
        <v>0</v>
      </c>
      <c r="Y188" s="10">
        <f>'Input Data Shift B'!X57*IF('Input Data Shift B'!X$140&gt;0,'Input Data Shift B'!X$140,'Shift B Calculation'!$D188)/3600</f>
        <v>0</v>
      </c>
      <c r="Z188" s="10">
        <f>'Input Data Shift B'!Y57*IF('Input Data Shift B'!Y$140&gt;0,'Input Data Shift B'!Y$140,'Shift B Calculation'!$D188)/3600</f>
        <v>0</v>
      </c>
      <c r="AA188" s="10">
        <f>'Input Data Shift B'!Z57*IF('Input Data Shift B'!Z$140&gt;0,'Input Data Shift B'!Z$140,'Shift B Calculation'!$D188)/3600</f>
        <v>0</v>
      </c>
      <c r="AB188" s="10">
        <f>'Input Data Shift B'!AA57*IF('Input Data Shift B'!AA$140&gt;0,'Input Data Shift B'!AA$140,'Shift B Calculation'!$D188)/3600</f>
        <v>0</v>
      </c>
      <c r="AC188" s="10">
        <f>'Input Data Shift B'!AB57*IF('Input Data Shift B'!AB$140&gt;0,'Input Data Shift B'!AB$140,'Shift B Calculation'!$D188)/3600</f>
        <v>0</v>
      </c>
      <c r="AD188" s="10">
        <f>'Input Data Shift B'!AC57*IF('Input Data Shift B'!AC$140&gt;0,'Input Data Shift B'!AC$140,'Shift B Calculation'!$D188)/3600</f>
        <v>0</v>
      </c>
      <c r="AE188" s="10">
        <f>'Input Data Shift B'!AD57*IF('Input Data Shift B'!AD$140&gt;0,'Input Data Shift B'!AD$140,'Shift B Calculation'!$D188)/3600</f>
        <v>0</v>
      </c>
      <c r="AF188" s="10">
        <f>'Input Data Shift B'!AE57*IF('Input Data Shift B'!AE$140&gt;0,'Input Data Shift B'!AE$140,'Shift B Calculation'!$D188)/3600</f>
        <v>0</v>
      </c>
      <c r="AG188" s="10">
        <f>'Input Data Shift B'!AF57*IF('Input Data Shift B'!AF$140&gt;0,'Input Data Shift B'!AF$140,'Shift B Calculation'!$D188)/3600</f>
        <v>0</v>
      </c>
      <c r="AH188" s="10">
        <f>'Input Data Shift B'!AG57*IF('Input Data Shift B'!AG$140&gt;0,'Input Data Shift B'!AG$140,'Shift B Calculation'!$D188)/3600</f>
        <v>0</v>
      </c>
      <c r="AI188" s="10">
        <f>'Input Data Shift B'!AH57*IF('Input Data Shift B'!AH$140&gt;0,'Input Data Shift B'!AH$140,'Shift B Calculation'!$D188)/3600</f>
        <v>0</v>
      </c>
      <c r="AJ188" s="10">
        <f t="shared" si="9"/>
        <v>0.48225000000000001</v>
      </c>
    </row>
    <row r="189" spans="2:36">
      <c r="B189" s="8">
        <v>52</v>
      </c>
      <c r="C189" s="9" t="str">
        <f t="shared" si="8"/>
        <v>AE262100-61616G</v>
      </c>
      <c r="D189" s="8">
        <f>+Kousu!F62</f>
        <v>2.7</v>
      </c>
      <c r="E189" s="10">
        <f>'Input Data Shift B'!D58*IF('Input Data Shift B'!D$140&gt;0,'Input Data Shift B'!D$140,'Shift B Calculation'!$D189)/3600</f>
        <v>0.32925000000000004</v>
      </c>
      <c r="F189" s="10">
        <f>'Input Data Shift B'!E58*IF('Input Data Shift B'!E$140&gt;0,'Input Data Shift B'!E$140,'Shift B Calculation'!$D189)/3600</f>
        <v>0</v>
      </c>
      <c r="G189" s="10">
        <f>'Input Data Shift B'!F58*IF('Input Data Shift B'!F$140&gt;0,'Input Data Shift B'!F$140,'Shift B Calculation'!$D189)/3600</f>
        <v>3.075E-2</v>
      </c>
      <c r="H189" s="10">
        <f>'Input Data Shift B'!G58*IF('Input Data Shift B'!G$140&gt;0,'Input Data Shift B'!G$140,'Shift B Calculation'!$D189)/3600</f>
        <v>0</v>
      </c>
      <c r="I189" s="10">
        <f>'Input Data Shift B'!H58*IF('Input Data Shift B'!H$140&gt;0,'Input Data Shift B'!H$140,'Shift B Calculation'!$D189)/3600</f>
        <v>0</v>
      </c>
      <c r="J189" s="10">
        <f>'Input Data Shift B'!I58*IF('Input Data Shift B'!I$140&gt;0,'Input Data Shift B'!I$140,'Shift B Calculation'!$D189)/3600</f>
        <v>0</v>
      </c>
      <c r="K189" s="10">
        <f>'Input Data Shift B'!J58*IF('Input Data Shift B'!J$140&gt;0,'Input Data Shift B'!J$140,'Shift B Calculation'!$D189)/3600</f>
        <v>0.36</v>
      </c>
      <c r="L189" s="10">
        <f>'Input Data Shift B'!K58*IF('Input Data Shift B'!K$140&gt;0,'Input Data Shift B'!K$140,'Shift B Calculation'!$D189)/3600</f>
        <v>0</v>
      </c>
      <c r="M189" s="10">
        <f>'Input Data Shift B'!L58*IF('Input Data Shift B'!L$140&gt;0,'Input Data Shift B'!L$140,'Shift B Calculation'!$D189)/3600</f>
        <v>0</v>
      </c>
      <c r="N189" s="10">
        <f>'Input Data Shift B'!M58*IF('Input Data Shift B'!M$140&gt;0,'Input Data Shift B'!M$140,'Shift B Calculation'!$D189)/3600</f>
        <v>0</v>
      </c>
      <c r="O189" s="10">
        <f>'Input Data Shift B'!N58*IF('Input Data Shift B'!N$140&gt;0,'Input Data Shift B'!N$140,'Shift B Calculation'!$D189)/3600</f>
        <v>0</v>
      </c>
      <c r="P189" s="10">
        <f>'Input Data Shift B'!O58*IF('Input Data Shift B'!O$140&gt;0,'Input Data Shift B'!O$140,'Shift B Calculation'!$D189)/3600</f>
        <v>0</v>
      </c>
      <c r="Q189" s="10">
        <f>'Input Data Shift B'!P58*IF('Input Data Shift B'!P$140&gt;0,'Input Data Shift B'!P$140,'Shift B Calculation'!$D189)/3600</f>
        <v>0</v>
      </c>
      <c r="R189" s="10">
        <f>'Input Data Shift B'!Q58*IF('Input Data Shift B'!Q$140&gt;0,'Input Data Shift B'!Q$140,'Shift B Calculation'!$D189)/3600</f>
        <v>0</v>
      </c>
      <c r="S189" s="10">
        <f>'Input Data Shift B'!R58*IF('Input Data Shift B'!R$140&gt;0,'Input Data Shift B'!R$140,'Shift B Calculation'!$D189)/3600</f>
        <v>0</v>
      </c>
      <c r="T189" s="10">
        <f>'Input Data Shift B'!S58*IF('Input Data Shift B'!S$140&gt;0,'Input Data Shift B'!S$140,'Shift B Calculation'!$D189)/3600</f>
        <v>0</v>
      </c>
      <c r="U189" s="10">
        <f>'Input Data Shift B'!T58*IF('Input Data Shift B'!T$140&gt;0,'Input Data Shift B'!T$140,'Shift B Calculation'!$D189)/3600</f>
        <v>0</v>
      </c>
      <c r="V189" s="10">
        <f>'Input Data Shift B'!U58*IF('Input Data Shift B'!U$140&gt;0,'Input Data Shift B'!U$140,'Shift B Calculation'!$D189)/3600</f>
        <v>0</v>
      </c>
      <c r="W189" s="10">
        <f>'Input Data Shift B'!V58*IF('Input Data Shift B'!V$140&gt;0,'Input Data Shift B'!V$140,'Shift B Calculation'!$D189)/3600</f>
        <v>0</v>
      </c>
      <c r="X189" s="10">
        <f>'Input Data Shift B'!W58*IF('Input Data Shift B'!W$140&gt;0,'Input Data Shift B'!W$140,'Shift B Calculation'!$D189)/3600</f>
        <v>0</v>
      </c>
      <c r="Y189" s="10">
        <f>'Input Data Shift B'!X58*IF('Input Data Shift B'!X$140&gt;0,'Input Data Shift B'!X$140,'Shift B Calculation'!$D189)/3600</f>
        <v>0</v>
      </c>
      <c r="Z189" s="10">
        <f>'Input Data Shift B'!Y58*IF('Input Data Shift B'!Y$140&gt;0,'Input Data Shift B'!Y$140,'Shift B Calculation'!$D189)/3600</f>
        <v>0</v>
      </c>
      <c r="AA189" s="10">
        <f>'Input Data Shift B'!Z58*IF('Input Data Shift B'!Z$140&gt;0,'Input Data Shift B'!Z$140,'Shift B Calculation'!$D189)/3600</f>
        <v>0</v>
      </c>
      <c r="AB189" s="10">
        <f>'Input Data Shift B'!AA58*IF('Input Data Shift B'!AA$140&gt;0,'Input Data Shift B'!AA$140,'Shift B Calculation'!$D189)/3600</f>
        <v>0</v>
      </c>
      <c r="AC189" s="10">
        <f>'Input Data Shift B'!AB58*IF('Input Data Shift B'!AB$140&gt;0,'Input Data Shift B'!AB$140,'Shift B Calculation'!$D189)/3600</f>
        <v>0</v>
      </c>
      <c r="AD189" s="10">
        <f>'Input Data Shift B'!AC58*IF('Input Data Shift B'!AC$140&gt;0,'Input Data Shift B'!AC$140,'Shift B Calculation'!$D189)/3600</f>
        <v>0</v>
      </c>
      <c r="AE189" s="10">
        <f>'Input Data Shift B'!AD58*IF('Input Data Shift B'!AD$140&gt;0,'Input Data Shift B'!AD$140,'Shift B Calculation'!$D189)/3600</f>
        <v>0</v>
      </c>
      <c r="AF189" s="10">
        <f>'Input Data Shift B'!AE58*IF('Input Data Shift B'!AE$140&gt;0,'Input Data Shift B'!AE$140,'Shift B Calculation'!$D189)/3600</f>
        <v>0</v>
      </c>
      <c r="AG189" s="10">
        <f>'Input Data Shift B'!AF58*IF('Input Data Shift B'!AF$140&gt;0,'Input Data Shift B'!AF$140,'Shift B Calculation'!$D189)/3600</f>
        <v>0</v>
      </c>
      <c r="AH189" s="10">
        <f>'Input Data Shift B'!AG58*IF('Input Data Shift B'!AG$140&gt;0,'Input Data Shift B'!AG$140,'Shift B Calculation'!$D189)/3600</f>
        <v>0</v>
      </c>
      <c r="AI189" s="10">
        <f>'Input Data Shift B'!AH58*IF('Input Data Shift B'!AH$140&gt;0,'Input Data Shift B'!AH$140,'Shift B Calculation'!$D189)/3600</f>
        <v>0</v>
      </c>
      <c r="AJ189" s="10">
        <f t="shared" si="9"/>
        <v>0.72</v>
      </c>
    </row>
    <row r="190" spans="2:36">
      <c r="B190" s="8">
        <v>53</v>
      </c>
      <c r="C190" s="9" t="str">
        <f t="shared" si="8"/>
        <v>AE262100-6171</v>
      </c>
      <c r="D190" s="8">
        <f>+Kousu!F63</f>
        <v>2.7</v>
      </c>
      <c r="E190" s="10">
        <f>'Input Data Shift B'!D59*IF('Input Data Shift B'!D$140&gt;0,'Input Data Shift B'!D$140,'Shift B Calculation'!$D190)/3600</f>
        <v>0</v>
      </c>
      <c r="F190" s="10">
        <f>'Input Data Shift B'!E59*IF('Input Data Shift B'!E$140&gt;0,'Input Data Shift B'!E$140,'Shift B Calculation'!$D190)/3600</f>
        <v>0</v>
      </c>
      <c r="G190" s="10">
        <f>'Input Data Shift B'!F59*IF('Input Data Shift B'!F$140&gt;0,'Input Data Shift B'!F$140,'Shift B Calculation'!$D190)/3600</f>
        <v>0</v>
      </c>
      <c r="H190" s="10">
        <f>'Input Data Shift B'!G59*IF('Input Data Shift B'!G$140&gt;0,'Input Data Shift B'!G$140,'Shift B Calculation'!$D190)/3600</f>
        <v>0</v>
      </c>
      <c r="I190" s="10">
        <f>'Input Data Shift B'!H59*IF('Input Data Shift B'!H$140&gt;0,'Input Data Shift B'!H$140,'Shift B Calculation'!$D190)/3600</f>
        <v>0</v>
      </c>
      <c r="J190" s="10">
        <f>'Input Data Shift B'!I59*IF('Input Data Shift B'!I$140&gt;0,'Input Data Shift B'!I$140,'Shift B Calculation'!$D190)/3600</f>
        <v>0</v>
      </c>
      <c r="K190" s="10">
        <f>'Input Data Shift B'!J59*IF('Input Data Shift B'!J$140&gt;0,'Input Data Shift B'!J$140,'Shift B Calculation'!$D190)/3600</f>
        <v>0</v>
      </c>
      <c r="L190" s="10">
        <f>'Input Data Shift B'!K59*IF('Input Data Shift B'!K$140&gt;0,'Input Data Shift B'!K$140,'Shift B Calculation'!$D190)/3600</f>
        <v>0</v>
      </c>
      <c r="M190" s="10">
        <f>'Input Data Shift B'!L59*IF('Input Data Shift B'!L$140&gt;0,'Input Data Shift B'!L$140,'Shift B Calculation'!$D190)/3600</f>
        <v>0</v>
      </c>
      <c r="N190" s="10">
        <f>'Input Data Shift B'!M59*IF('Input Data Shift B'!M$140&gt;0,'Input Data Shift B'!M$140,'Shift B Calculation'!$D190)/3600</f>
        <v>0</v>
      </c>
      <c r="O190" s="10">
        <f>'Input Data Shift B'!N59*IF('Input Data Shift B'!N$140&gt;0,'Input Data Shift B'!N$140,'Shift B Calculation'!$D190)/3600</f>
        <v>0</v>
      </c>
      <c r="P190" s="10">
        <f>'Input Data Shift B'!O59*IF('Input Data Shift B'!O$140&gt;0,'Input Data Shift B'!O$140,'Shift B Calculation'!$D190)/3600</f>
        <v>0</v>
      </c>
      <c r="Q190" s="10">
        <f>'Input Data Shift B'!P59*IF('Input Data Shift B'!P$140&gt;0,'Input Data Shift B'!P$140,'Shift B Calculation'!$D190)/3600</f>
        <v>0</v>
      </c>
      <c r="R190" s="10">
        <f>'Input Data Shift B'!Q59*IF('Input Data Shift B'!Q$140&gt;0,'Input Data Shift B'!Q$140,'Shift B Calculation'!$D190)/3600</f>
        <v>1.1467500000000002</v>
      </c>
      <c r="S190" s="10">
        <f>'Input Data Shift B'!R59*IF('Input Data Shift B'!R$140&gt;0,'Input Data Shift B'!R$140,'Shift B Calculation'!$D190)/3600</f>
        <v>0</v>
      </c>
      <c r="T190" s="10">
        <f>'Input Data Shift B'!S59*IF('Input Data Shift B'!S$140&gt;0,'Input Data Shift B'!S$140,'Shift B Calculation'!$D190)/3600</f>
        <v>0</v>
      </c>
      <c r="U190" s="10">
        <f>'Input Data Shift B'!T59*IF('Input Data Shift B'!T$140&gt;0,'Input Data Shift B'!T$140,'Shift B Calculation'!$D190)/3600</f>
        <v>0</v>
      </c>
      <c r="V190" s="10">
        <f>'Input Data Shift B'!U59*IF('Input Data Shift B'!U$140&gt;0,'Input Data Shift B'!U$140,'Shift B Calculation'!$D190)/3600</f>
        <v>0</v>
      </c>
      <c r="W190" s="10">
        <f>'Input Data Shift B'!V59*IF('Input Data Shift B'!V$140&gt;0,'Input Data Shift B'!V$140,'Shift B Calculation'!$D190)/3600</f>
        <v>0</v>
      </c>
      <c r="X190" s="10">
        <f>'Input Data Shift B'!W59*IF('Input Data Shift B'!W$140&gt;0,'Input Data Shift B'!W$140,'Shift B Calculation'!$D190)/3600</f>
        <v>0</v>
      </c>
      <c r="Y190" s="10">
        <f>'Input Data Shift B'!X59*IF('Input Data Shift B'!X$140&gt;0,'Input Data Shift B'!X$140,'Shift B Calculation'!$D190)/3600</f>
        <v>0</v>
      </c>
      <c r="Z190" s="10">
        <f>'Input Data Shift B'!Y59*IF('Input Data Shift B'!Y$140&gt;0,'Input Data Shift B'!Y$140,'Shift B Calculation'!$D190)/3600</f>
        <v>0</v>
      </c>
      <c r="AA190" s="10">
        <f>'Input Data Shift B'!Z59*IF('Input Data Shift B'!Z$140&gt;0,'Input Data Shift B'!Z$140,'Shift B Calculation'!$D190)/3600</f>
        <v>0</v>
      </c>
      <c r="AB190" s="10">
        <f>'Input Data Shift B'!AA59*IF('Input Data Shift B'!AA$140&gt;0,'Input Data Shift B'!AA$140,'Shift B Calculation'!$D190)/3600</f>
        <v>0</v>
      </c>
      <c r="AC190" s="10">
        <f>'Input Data Shift B'!AB59*IF('Input Data Shift B'!AB$140&gt;0,'Input Data Shift B'!AB$140,'Shift B Calculation'!$D190)/3600</f>
        <v>0</v>
      </c>
      <c r="AD190" s="10">
        <f>'Input Data Shift B'!AC59*IF('Input Data Shift B'!AC$140&gt;0,'Input Data Shift B'!AC$140,'Shift B Calculation'!$D190)/3600</f>
        <v>0</v>
      </c>
      <c r="AE190" s="10">
        <f>'Input Data Shift B'!AD59*IF('Input Data Shift B'!AD$140&gt;0,'Input Data Shift B'!AD$140,'Shift B Calculation'!$D190)/3600</f>
        <v>0</v>
      </c>
      <c r="AF190" s="10">
        <f>'Input Data Shift B'!AE59*IF('Input Data Shift B'!AE$140&gt;0,'Input Data Shift B'!AE$140,'Shift B Calculation'!$D190)/3600</f>
        <v>0</v>
      </c>
      <c r="AG190" s="10">
        <f>'Input Data Shift B'!AF59*IF('Input Data Shift B'!AF$140&gt;0,'Input Data Shift B'!AF$140,'Shift B Calculation'!$D190)/3600</f>
        <v>0</v>
      </c>
      <c r="AH190" s="10">
        <f>'Input Data Shift B'!AG59*IF('Input Data Shift B'!AG$140&gt;0,'Input Data Shift B'!AG$140,'Shift B Calculation'!$D190)/3600</f>
        <v>0</v>
      </c>
      <c r="AI190" s="10">
        <f>'Input Data Shift B'!AH59*IF('Input Data Shift B'!AH$140&gt;0,'Input Data Shift B'!AH$140,'Shift B Calculation'!$D190)/3600</f>
        <v>0</v>
      </c>
      <c r="AJ190" s="10">
        <f t="shared" si="9"/>
        <v>1.1467500000000002</v>
      </c>
    </row>
    <row r="191" spans="2:36">
      <c r="B191" s="8">
        <v>54</v>
      </c>
      <c r="C191" s="9" t="str">
        <f t="shared" si="8"/>
        <v>AE262100-61710G</v>
      </c>
      <c r="D191" s="8">
        <f>+Kousu!F64</f>
        <v>2.7</v>
      </c>
      <c r="E191" s="10">
        <f>'Input Data Shift B'!D60*IF('Input Data Shift B'!D$140&gt;0,'Input Data Shift B'!D$140,'Shift B Calculation'!$D191)/3600</f>
        <v>0</v>
      </c>
      <c r="F191" s="10">
        <f>'Input Data Shift B'!E60*IF('Input Data Shift B'!E$140&gt;0,'Input Data Shift B'!E$140,'Shift B Calculation'!$D191)/3600</f>
        <v>0</v>
      </c>
      <c r="G191" s="10">
        <f>'Input Data Shift B'!F60*IF('Input Data Shift B'!F$140&gt;0,'Input Data Shift B'!F$140,'Shift B Calculation'!$D191)/3600</f>
        <v>0.29699999999999999</v>
      </c>
      <c r="H191" s="10">
        <f>'Input Data Shift B'!G60*IF('Input Data Shift B'!G$140&gt;0,'Input Data Shift B'!G$140,'Shift B Calculation'!$D191)/3600</f>
        <v>0</v>
      </c>
      <c r="I191" s="10">
        <f>'Input Data Shift B'!H60*IF('Input Data Shift B'!H$140&gt;0,'Input Data Shift B'!H$140,'Shift B Calculation'!$D191)/3600</f>
        <v>0</v>
      </c>
      <c r="J191" s="10">
        <f>'Input Data Shift B'!I60*IF('Input Data Shift B'!I$140&gt;0,'Input Data Shift B'!I$140,'Shift B Calculation'!$D191)/3600</f>
        <v>0.34050000000000002</v>
      </c>
      <c r="K191" s="10">
        <f>'Input Data Shift B'!J60*IF('Input Data Shift B'!J$140&gt;0,'Input Data Shift B'!J$140,'Shift B Calculation'!$D191)/3600</f>
        <v>0.23700000000000002</v>
      </c>
      <c r="L191" s="10">
        <f>'Input Data Shift B'!K60*IF('Input Data Shift B'!K$140&gt;0,'Input Data Shift B'!K$140,'Shift B Calculation'!$D191)/3600</f>
        <v>0</v>
      </c>
      <c r="M191" s="10">
        <f>'Input Data Shift B'!L60*IF('Input Data Shift B'!L$140&gt;0,'Input Data Shift B'!L$140,'Shift B Calculation'!$D191)/3600</f>
        <v>0.41025</v>
      </c>
      <c r="N191" s="10">
        <f>'Input Data Shift B'!M60*IF('Input Data Shift B'!M$140&gt;0,'Input Data Shift B'!M$140,'Shift B Calculation'!$D191)/3600</f>
        <v>0</v>
      </c>
      <c r="O191" s="10">
        <f>'Input Data Shift B'!N60*IF('Input Data Shift B'!N$140&gt;0,'Input Data Shift B'!N$140,'Shift B Calculation'!$D191)/3600</f>
        <v>0.54900000000000004</v>
      </c>
      <c r="P191" s="10">
        <f>'Input Data Shift B'!O60*IF('Input Data Shift B'!O$140&gt;0,'Input Data Shift B'!O$140,'Shift B Calculation'!$D191)/3600</f>
        <v>0.49650000000000005</v>
      </c>
      <c r="Q191" s="10">
        <f>'Input Data Shift B'!P60*IF('Input Data Shift B'!P$140&gt;0,'Input Data Shift B'!P$140,'Shift B Calculation'!$D191)/3600</f>
        <v>1.2570000000000001</v>
      </c>
      <c r="R191" s="10">
        <f>'Input Data Shift B'!Q60*IF('Input Data Shift B'!Q$140&gt;0,'Input Data Shift B'!Q$140,'Shift B Calculation'!$D191)/3600</f>
        <v>0</v>
      </c>
      <c r="S191" s="10">
        <f>'Input Data Shift B'!R60*IF('Input Data Shift B'!R$140&gt;0,'Input Data Shift B'!R$140,'Shift B Calculation'!$D191)/3600</f>
        <v>0</v>
      </c>
      <c r="T191" s="10">
        <f>'Input Data Shift B'!S60*IF('Input Data Shift B'!S$140&gt;0,'Input Data Shift B'!S$140,'Shift B Calculation'!$D191)/3600</f>
        <v>0</v>
      </c>
      <c r="U191" s="10">
        <f>'Input Data Shift B'!T60*IF('Input Data Shift B'!T$140&gt;0,'Input Data Shift B'!T$140,'Shift B Calculation'!$D191)/3600</f>
        <v>0</v>
      </c>
      <c r="V191" s="10">
        <f>'Input Data Shift B'!U60*IF('Input Data Shift B'!U$140&gt;0,'Input Data Shift B'!U$140,'Shift B Calculation'!$D191)/3600</f>
        <v>0</v>
      </c>
      <c r="W191" s="10">
        <f>'Input Data Shift B'!V60*IF('Input Data Shift B'!V$140&gt;0,'Input Data Shift B'!V$140,'Shift B Calculation'!$D191)/3600</f>
        <v>0</v>
      </c>
      <c r="X191" s="10">
        <f>'Input Data Shift B'!W60*IF('Input Data Shift B'!W$140&gt;0,'Input Data Shift B'!W$140,'Shift B Calculation'!$D191)/3600</f>
        <v>0</v>
      </c>
      <c r="Y191" s="10">
        <f>'Input Data Shift B'!X60*IF('Input Data Shift B'!X$140&gt;0,'Input Data Shift B'!X$140,'Shift B Calculation'!$D191)/3600</f>
        <v>0</v>
      </c>
      <c r="Z191" s="10">
        <f>'Input Data Shift B'!Y60*IF('Input Data Shift B'!Y$140&gt;0,'Input Data Shift B'!Y$140,'Shift B Calculation'!$D191)/3600</f>
        <v>0</v>
      </c>
      <c r="AA191" s="10">
        <f>'Input Data Shift B'!Z60*IF('Input Data Shift B'!Z$140&gt;0,'Input Data Shift B'!Z$140,'Shift B Calculation'!$D191)/3600</f>
        <v>0</v>
      </c>
      <c r="AB191" s="10">
        <f>'Input Data Shift B'!AA60*IF('Input Data Shift B'!AA$140&gt;0,'Input Data Shift B'!AA$140,'Shift B Calculation'!$D191)/3600</f>
        <v>0</v>
      </c>
      <c r="AC191" s="10">
        <f>'Input Data Shift B'!AB60*IF('Input Data Shift B'!AB$140&gt;0,'Input Data Shift B'!AB$140,'Shift B Calculation'!$D191)/3600</f>
        <v>0</v>
      </c>
      <c r="AD191" s="10">
        <f>'Input Data Shift B'!AC60*IF('Input Data Shift B'!AC$140&gt;0,'Input Data Shift B'!AC$140,'Shift B Calculation'!$D191)/3600</f>
        <v>0</v>
      </c>
      <c r="AE191" s="10">
        <f>'Input Data Shift B'!AD60*IF('Input Data Shift B'!AD$140&gt;0,'Input Data Shift B'!AD$140,'Shift B Calculation'!$D191)/3600</f>
        <v>0</v>
      </c>
      <c r="AF191" s="10">
        <f>'Input Data Shift B'!AE60*IF('Input Data Shift B'!AE$140&gt;0,'Input Data Shift B'!AE$140,'Shift B Calculation'!$D191)/3600</f>
        <v>0</v>
      </c>
      <c r="AG191" s="10">
        <f>'Input Data Shift B'!AF60*IF('Input Data Shift B'!AF$140&gt;0,'Input Data Shift B'!AF$140,'Shift B Calculation'!$D191)/3600</f>
        <v>0</v>
      </c>
      <c r="AH191" s="10">
        <f>'Input Data Shift B'!AG60*IF('Input Data Shift B'!AG$140&gt;0,'Input Data Shift B'!AG$140,'Shift B Calculation'!$D191)/3600</f>
        <v>0</v>
      </c>
      <c r="AI191" s="10">
        <f>'Input Data Shift B'!AH60*IF('Input Data Shift B'!AH$140&gt;0,'Input Data Shift B'!AH$140,'Shift B Calculation'!$D191)/3600</f>
        <v>0</v>
      </c>
      <c r="AJ191" s="10">
        <f t="shared" si="9"/>
        <v>3.58725</v>
      </c>
    </row>
    <row r="192" spans="2:36">
      <c r="B192" s="8">
        <v>55</v>
      </c>
      <c r="C192" s="9" t="str">
        <f t="shared" si="8"/>
        <v>AE262100-61715I</v>
      </c>
      <c r="D192" s="8">
        <f>+Kousu!F65</f>
        <v>2.7</v>
      </c>
      <c r="E192" s="10">
        <f>'Input Data Shift B'!D61*IF('Input Data Shift B'!D$140&gt;0,'Input Data Shift B'!D$140,'Shift B Calculation'!$D192)/3600</f>
        <v>0</v>
      </c>
      <c r="F192" s="10">
        <f>'Input Data Shift B'!E61*IF('Input Data Shift B'!E$140&gt;0,'Input Data Shift B'!E$140,'Shift B Calculation'!$D192)/3600</f>
        <v>0</v>
      </c>
      <c r="G192" s="10">
        <f>'Input Data Shift B'!F61*IF('Input Data Shift B'!F$140&gt;0,'Input Data Shift B'!F$140,'Shift B Calculation'!$D192)/3600</f>
        <v>0</v>
      </c>
      <c r="H192" s="10">
        <f>'Input Data Shift B'!G61*IF('Input Data Shift B'!G$140&gt;0,'Input Data Shift B'!G$140,'Shift B Calculation'!$D192)/3600</f>
        <v>0.53925000000000001</v>
      </c>
      <c r="I192" s="10">
        <f>'Input Data Shift B'!H61*IF('Input Data Shift B'!H$140&gt;0,'Input Data Shift B'!H$140,'Shift B Calculation'!$D192)/3600</f>
        <v>0.54</v>
      </c>
      <c r="J192" s="10">
        <f>'Input Data Shift B'!I61*IF('Input Data Shift B'!I$140&gt;0,'Input Data Shift B'!I$140,'Shift B Calculation'!$D192)/3600</f>
        <v>0.54</v>
      </c>
      <c r="K192" s="10">
        <f>'Input Data Shift B'!J61*IF('Input Data Shift B'!J$140&gt;0,'Input Data Shift B'!J$140,'Shift B Calculation'!$D192)/3600</f>
        <v>0</v>
      </c>
      <c r="L192" s="10">
        <f>'Input Data Shift B'!K61*IF('Input Data Shift B'!K$140&gt;0,'Input Data Shift B'!K$140,'Shift B Calculation'!$D192)/3600</f>
        <v>0</v>
      </c>
      <c r="M192" s="10">
        <f>'Input Data Shift B'!L61*IF('Input Data Shift B'!L$140&gt;0,'Input Data Shift B'!L$140,'Shift B Calculation'!$D192)/3600</f>
        <v>0</v>
      </c>
      <c r="N192" s="10">
        <f>'Input Data Shift B'!M61*IF('Input Data Shift B'!M$140&gt;0,'Input Data Shift B'!M$140,'Shift B Calculation'!$D192)/3600</f>
        <v>0</v>
      </c>
      <c r="O192" s="10">
        <f>'Input Data Shift B'!N61*IF('Input Data Shift B'!N$140&gt;0,'Input Data Shift B'!N$140,'Shift B Calculation'!$D192)/3600</f>
        <v>0</v>
      </c>
      <c r="P192" s="10">
        <f>'Input Data Shift B'!O61*IF('Input Data Shift B'!O$140&gt;0,'Input Data Shift B'!O$140,'Shift B Calculation'!$D192)/3600</f>
        <v>0</v>
      </c>
      <c r="Q192" s="10">
        <f>'Input Data Shift B'!P61*IF('Input Data Shift B'!P$140&gt;0,'Input Data Shift B'!P$140,'Shift B Calculation'!$D192)/3600</f>
        <v>0</v>
      </c>
      <c r="R192" s="10">
        <f>'Input Data Shift B'!Q61*IF('Input Data Shift B'!Q$140&gt;0,'Input Data Shift B'!Q$140,'Shift B Calculation'!$D192)/3600</f>
        <v>0</v>
      </c>
      <c r="S192" s="10">
        <f>'Input Data Shift B'!R61*IF('Input Data Shift B'!R$140&gt;0,'Input Data Shift B'!R$140,'Shift B Calculation'!$D192)/3600</f>
        <v>0</v>
      </c>
      <c r="T192" s="10">
        <f>'Input Data Shift B'!S61*IF('Input Data Shift B'!S$140&gt;0,'Input Data Shift B'!S$140,'Shift B Calculation'!$D192)/3600</f>
        <v>0</v>
      </c>
      <c r="U192" s="10">
        <f>'Input Data Shift B'!T61*IF('Input Data Shift B'!T$140&gt;0,'Input Data Shift B'!T$140,'Shift B Calculation'!$D192)/3600</f>
        <v>0</v>
      </c>
      <c r="V192" s="10">
        <f>'Input Data Shift B'!U61*IF('Input Data Shift B'!U$140&gt;0,'Input Data Shift B'!U$140,'Shift B Calculation'!$D192)/3600</f>
        <v>0</v>
      </c>
      <c r="W192" s="10">
        <f>'Input Data Shift B'!V61*IF('Input Data Shift B'!V$140&gt;0,'Input Data Shift B'!V$140,'Shift B Calculation'!$D192)/3600</f>
        <v>0</v>
      </c>
      <c r="X192" s="10">
        <f>'Input Data Shift B'!W61*IF('Input Data Shift B'!W$140&gt;0,'Input Data Shift B'!W$140,'Shift B Calculation'!$D192)/3600</f>
        <v>0</v>
      </c>
      <c r="Y192" s="10">
        <f>'Input Data Shift B'!X61*IF('Input Data Shift B'!X$140&gt;0,'Input Data Shift B'!X$140,'Shift B Calculation'!$D192)/3600</f>
        <v>0</v>
      </c>
      <c r="Z192" s="10">
        <f>'Input Data Shift B'!Y61*IF('Input Data Shift B'!Y$140&gt;0,'Input Data Shift B'!Y$140,'Shift B Calculation'!$D192)/3600</f>
        <v>0</v>
      </c>
      <c r="AA192" s="10">
        <f>'Input Data Shift B'!Z61*IF('Input Data Shift B'!Z$140&gt;0,'Input Data Shift B'!Z$140,'Shift B Calculation'!$D192)/3600</f>
        <v>0</v>
      </c>
      <c r="AB192" s="10">
        <f>'Input Data Shift B'!AA61*IF('Input Data Shift B'!AA$140&gt;0,'Input Data Shift B'!AA$140,'Shift B Calculation'!$D192)/3600</f>
        <v>0</v>
      </c>
      <c r="AC192" s="10">
        <f>'Input Data Shift B'!AB61*IF('Input Data Shift B'!AB$140&gt;0,'Input Data Shift B'!AB$140,'Shift B Calculation'!$D192)/3600</f>
        <v>0</v>
      </c>
      <c r="AD192" s="10">
        <f>'Input Data Shift B'!AC61*IF('Input Data Shift B'!AC$140&gt;0,'Input Data Shift B'!AC$140,'Shift B Calculation'!$D192)/3600</f>
        <v>0</v>
      </c>
      <c r="AE192" s="10">
        <f>'Input Data Shift B'!AD61*IF('Input Data Shift B'!AD$140&gt;0,'Input Data Shift B'!AD$140,'Shift B Calculation'!$D192)/3600</f>
        <v>0</v>
      </c>
      <c r="AF192" s="10">
        <f>'Input Data Shift B'!AE61*IF('Input Data Shift B'!AE$140&gt;0,'Input Data Shift B'!AE$140,'Shift B Calculation'!$D192)/3600</f>
        <v>0</v>
      </c>
      <c r="AG192" s="10">
        <f>'Input Data Shift B'!AF61*IF('Input Data Shift B'!AF$140&gt;0,'Input Data Shift B'!AF$140,'Shift B Calculation'!$D192)/3600</f>
        <v>0</v>
      </c>
      <c r="AH192" s="10">
        <f>'Input Data Shift B'!AG61*IF('Input Data Shift B'!AG$140&gt;0,'Input Data Shift B'!AG$140,'Shift B Calculation'!$D192)/3600</f>
        <v>0</v>
      </c>
      <c r="AI192" s="10">
        <f>'Input Data Shift B'!AH61*IF('Input Data Shift B'!AH$140&gt;0,'Input Data Shift B'!AH$140,'Shift B Calculation'!$D192)/3600</f>
        <v>0</v>
      </c>
      <c r="AJ192" s="10">
        <f t="shared" si="9"/>
        <v>1.6192500000000001</v>
      </c>
    </row>
    <row r="193" spans="2:36">
      <c r="B193" s="8">
        <v>56</v>
      </c>
      <c r="C193" s="9" t="str">
        <f t="shared" si="8"/>
        <v>AE262100-61716G</v>
      </c>
      <c r="D193" s="8">
        <f>+Kousu!F66</f>
        <v>2.7</v>
      </c>
      <c r="E193" s="10">
        <f>'Input Data Shift B'!D62*IF('Input Data Shift B'!D$140&gt;0,'Input Data Shift B'!D$140,'Shift B Calculation'!$D193)/3600</f>
        <v>0</v>
      </c>
      <c r="F193" s="10">
        <f>'Input Data Shift B'!E62*IF('Input Data Shift B'!E$140&gt;0,'Input Data Shift B'!E$140,'Shift B Calculation'!$D193)/3600</f>
        <v>0</v>
      </c>
      <c r="G193" s="10">
        <f>'Input Data Shift B'!F62*IF('Input Data Shift B'!F$140&gt;0,'Input Data Shift B'!F$140,'Shift B Calculation'!$D193)/3600</f>
        <v>0.36</v>
      </c>
      <c r="H193" s="10">
        <f>'Input Data Shift B'!G62*IF('Input Data Shift B'!G$140&gt;0,'Input Data Shift B'!G$140,'Shift B Calculation'!$D193)/3600</f>
        <v>0.36</v>
      </c>
      <c r="I193" s="10">
        <f>'Input Data Shift B'!H62*IF('Input Data Shift B'!H$140&gt;0,'Input Data Shift B'!H$140,'Shift B Calculation'!$D193)/3600</f>
        <v>0</v>
      </c>
      <c r="J193" s="10">
        <f>'Input Data Shift B'!I62*IF('Input Data Shift B'!I$140&gt;0,'Input Data Shift B'!I$140,'Shift B Calculation'!$D193)/3600</f>
        <v>0.36</v>
      </c>
      <c r="K193" s="10">
        <f>'Input Data Shift B'!J62*IF('Input Data Shift B'!J$140&gt;0,'Input Data Shift B'!J$140,'Shift B Calculation'!$D193)/3600</f>
        <v>0</v>
      </c>
      <c r="L193" s="10">
        <f>'Input Data Shift B'!K62*IF('Input Data Shift B'!K$140&gt;0,'Input Data Shift B'!K$140,'Shift B Calculation'!$D193)/3600</f>
        <v>0</v>
      </c>
      <c r="M193" s="10">
        <f>'Input Data Shift B'!L62*IF('Input Data Shift B'!L$140&gt;0,'Input Data Shift B'!L$140,'Shift B Calculation'!$D193)/3600</f>
        <v>0</v>
      </c>
      <c r="N193" s="10">
        <f>'Input Data Shift B'!M62*IF('Input Data Shift B'!M$140&gt;0,'Input Data Shift B'!M$140,'Shift B Calculation'!$D193)/3600</f>
        <v>0</v>
      </c>
      <c r="O193" s="10">
        <f>'Input Data Shift B'!N62*IF('Input Data Shift B'!N$140&gt;0,'Input Data Shift B'!N$140,'Shift B Calculation'!$D193)/3600</f>
        <v>0.36</v>
      </c>
      <c r="P193" s="10">
        <f>'Input Data Shift B'!O62*IF('Input Data Shift B'!O$140&gt;0,'Input Data Shift B'!O$140,'Shift B Calculation'!$D193)/3600</f>
        <v>0.36</v>
      </c>
      <c r="Q193" s="10">
        <f>'Input Data Shift B'!P62*IF('Input Data Shift B'!P$140&gt;0,'Input Data Shift B'!P$140,'Shift B Calculation'!$D193)/3600</f>
        <v>0</v>
      </c>
      <c r="R193" s="10">
        <f>'Input Data Shift B'!Q62*IF('Input Data Shift B'!Q$140&gt;0,'Input Data Shift B'!Q$140,'Shift B Calculation'!$D193)/3600</f>
        <v>0</v>
      </c>
      <c r="S193" s="10">
        <f>'Input Data Shift B'!R62*IF('Input Data Shift B'!R$140&gt;0,'Input Data Shift B'!R$140,'Shift B Calculation'!$D193)/3600</f>
        <v>0</v>
      </c>
      <c r="T193" s="10">
        <f>'Input Data Shift B'!S62*IF('Input Data Shift B'!S$140&gt;0,'Input Data Shift B'!S$140,'Shift B Calculation'!$D193)/3600</f>
        <v>0</v>
      </c>
      <c r="U193" s="10">
        <f>'Input Data Shift B'!T62*IF('Input Data Shift B'!T$140&gt;0,'Input Data Shift B'!T$140,'Shift B Calculation'!$D193)/3600</f>
        <v>0</v>
      </c>
      <c r="V193" s="10">
        <f>'Input Data Shift B'!U62*IF('Input Data Shift B'!U$140&gt;0,'Input Data Shift B'!U$140,'Shift B Calculation'!$D193)/3600</f>
        <v>0</v>
      </c>
      <c r="W193" s="10">
        <f>'Input Data Shift B'!V62*IF('Input Data Shift B'!V$140&gt;0,'Input Data Shift B'!V$140,'Shift B Calculation'!$D193)/3600</f>
        <v>0</v>
      </c>
      <c r="X193" s="10">
        <f>'Input Data Shift B'!W62*IF('Input Data Shift B'!W$140&gt;0,'Input Data Shift B'!W$140,'Shift B Calculation'!$D193)/3600</f>
        <v>0</v>
      </c>
      <c r="Y193" s="10">
        <f>'Input Data Shift B'!X62*IF('Input Data Shift B'!X$140&gt;0,'Input Data Shift B'!X$140,'Shift B Calculation'!$D193)/3600</f>
        <v>0</v>
      </c>
      <c r="Z193" s="10">
        <f>'Input Data Shift B'!Y62*IF('Input Data Shift B'!Y$140&gt;0,'Input Data Shift B'!Y$140,'Shift B Calculation'!$D193)/3600</f>
        <v>0</v>
      </c>
      <c r="AA193" s="10">
        <f>'Input Data Shift B'!Z62*IF('Input Data Shift B'!Z$140&gt;0,'Input Data Shift B'!Z$140,'Shift B Calculation'!$D193)/3600</f>
        <v>0</v>
      </c>
      <c r="AB193" s="10">
        <f>'Input Data Shift B'!AA62*IF('Input Data Shift B'!AA$140&gt;0,'Input Data Shift B'!AA$140,'Shift B Calculation'!$D193)/3600</f>
        <v>0</v>
      </c>
      <c r="AC193" s="10">
        <f>'Input Data Shift B'!AB62*IF('Input Data Shift B'!AB$140&gt;0,'Input Data Shift B'!AB$140,'Shift B Calculation'!$D193)/3600</f>
        <v>0</v>
      </c>
      <c r="AD193" s="10">
        <f>'Input Data Shift B'!AC62*IF('Input Data Shift B'!AC$140&gt;0,'Input Data Shift B'!AC$140,'Shift B Calculation'!$D193)/3600</f>
        <v>0</v>
      </c>
      <c r="AE193" s="10">
        <f>'Input Data Shift B'!AD62*IF('Input Data Shift B'!AD$140&gt;0,'Input Data Shift B'!AD$140,'Shift B Calculation'!$D193)/3600</f>
        <v>0</v>
      </c>
      <c r="AF193" s="10">
        <f>'Input Data Shift B'!AE62*IF('Input Data Shift B'!AE$140&gt;0,'Input Data Shift B'!AE$140,'Shift B Calculation'!$D193)/3600</f>
        <v>0</v>
      </c>
      <c r="AG193" s="10">
        <f>'Input Data Shift B'!AF62*IF('Input Data Shift B'!AF$140&gt;0,'Input Data Shift B'!AF$140,'Shift B Calculation'!$D193)/3600</f>
        <v>0</v>
      </c>
      <c r="AH193" s="10">
        <f>'Input Data Shift B'!AG62*IF('Input Data Shift B'!AG$140&gt;0,'Input Data Shift B'!AG$140,'Shift B Calculation'!$D193)/3600</f>
        <v>0</v>
      </c>
      <c r="AI193" s="10">
        <f>'Input Data Shift B'!AH62*IF('Input Data Shift B'!AH$140&gt;0,'Input Data Shift B'!AH$140,'Shift B Calculation'!$D193)/3600</f>
        <v>0</v>
      </c>
      <c r="AJ193" s="10">
        <f t="shared" si="9"/>
        <v>1.7999999999999998</v>
      </c>
    </row>
    <row r="194" spans="2:36">
      <c r="B194" s="8">
        <v>57</v>
      </c>
      <c r="C194" s="9" t="str">
        <f t="shared" si="8"/>
        <v>AE262100-61719G</v>
      </c>
      <c r="D194" s="8">
        <f>+Kousu!F67</f>
        <v>2.7</v>
      </c>
      <c r="E194" s="10">
        <f>'Input Data Shift B'!D63*IF('Input Data Shift B'!D$140&gt;0,'Input Data Shift B'!D$140,'Shift B Calculation'!$D194)/3600</f>
        <v>0</v>
      </c>
      <c r="F194" s="10">
        <f>'Input Data Shift B'!E63*IF('Input Data Shift B'!E$140&gt;0,'Input Data Shift B'!E$140,'Shift B Calculation'!$D194)/3600</f>
        <v>0</v>
      </c>
      <c r="G194" s="10">
        <f>'Input Data Shift B'!F63*IF('Input Data Shift B'!F$140&gt;0,'Input Data Shift B'!F$140,'Shift B Calculation'!$D194)/3600</f>
        <v>0</v>
      </c>
      <c r="H194" s="10">
        <f>'Input Data Shift B'!G63*IF('Input Data Shift B'!G$140&gt;0,'Input Data Shift B'!G$140,'Shift B Calculation'!$D194)/3600</f>
        <v>0</v>
      </c>
      <c r="I194" s="10">
        <f>'Input Data Shift B'!H63*IF('Input Data Shift B'!H$140&gt;0,'Input Data Shift B'!H$140,'Shift B Calculation'!$D194)/3600</f>
        <v>0</v>
      </c>
      <c r="J194" s="10">
        <f>'Input Data Shift B'!I63*IF('Input Data Shift B'!I$140&gt;0,'Input Data Shift B'!I$140,'Shift B Calculation'!$D194)/3600</f>
        <v>0</v>
      </c>
      <c r="K194" s="10">
        <f>'Input Data Shift B'!J63*IF('Input Data Shift B'!J$140&gt;0,'Input Data Shift B'!J$140,'Shift B Calculation'!$D194)/3600</f>
        <v>0</v>
      </c>
      <c r="L194" s="10">
        <f>'Input Data Shift B'!K63*IF('Input Data Shift B'!K$140&gt;0,'Input Data Shift B'!K$140,'Shift B Calculation'!$D194)/3600</f>
        <v>0</v>
      </c>
      <c r="M194" s="10">
        <f>'Input Data Shift B'!L63*IF('Input Data Shift B'!L$140&gt;0,'Input Data Shift B'!L$140,'Shift B Calculation'!$D194)/3600</f>
        <v>0</v>
      </c>
      <c r="N194" s="10">
        <f>'Input Data Shift B'!M63*IF('Input Data Shift B'!M$140&gt;0,'Input Data Shift B'!M$140,'Shift B Calculation'!$D194)/3600</f>
        <v>0</v>
      </c>
      <c r="O194" s="10">
        <f>'Input Data Shift B'!N63*IF('Input Data Shift B'!N$140&gt;0,'Input Data Shift B'!N$140,'Shift B Calculation'!$D194)/3600</f>
        <v>0</v>
      </c>
      <c r="P194" s="10">
        <f>'Input Data Shift B'!O63*IF('Input Data Shift B'!O$140&gt;0,'Input Data Shift B'!O$140,'Shift B Calculation'!$D194)/3600</f>
        <v>0</v>
      </c>
      <c r="Q194" s="10">
        <f>'Input Data Shift B'!P63*IF('Input Data Shift B'!P$140&gt;0,'Input Data Shift B'!P$140,'Shift B Calculation'!$D194)/3600</f>
        <v>0</v>
      </c>
      <c r="R194" s="10">
        <f>'Input Data Shift B'!Q63*IF('Input Data Shift B'!Q$140&gt;0,'Input Data Shift B'!Q$140,'Shift B Calculation'!$D194)/3600</f>
        <v>0</v>
      </c>
      <c r="S194" s="10">
        <f>'Input Data Shift B'!R63*IF('Input Data Shift B'!R$140&gt;0,'Input Data Shift B'!R$140,'Shift B Calculation'!$D194)/3600</f>
        <v>0</v>
      </c>
      <c r="T194" s="10">
        <f>'Input Data Shift B'!S63*IF('Input Data Shift B'!S$140&gt;0,'Input Data Shift B'!S$140,'Shift B Calculation'!$D194)/3600</f>
        <v>0</v>
      </c>
      <c r="U194" s="10">
        <f>'Input Data Shift B'!T63*IF('Input Data Shift B'!T$140&gt;0,'Input Data Shift B'!T$140,'Shift B Calculation'!$D194)/3600</f>
        <v>0</v>
      </c>
      <c r="V194" s="10">
        <f>'Input Data Shift B'!U63*IF('Input Data Shift B'!U$140&gt;0,'Input Data Shift B'!U$140,'Shift B Calculation'!$D194)/3600</f>
        <v>0</v>
      </c>
      <c r="W194" s="10">
        <f>'Input Data Shift B'!V63*IF('Input Data Shift B'!V$140&gt;0,'Input Data Shift B'!V$140,'Shift B Calculation'!$D194)/3600</f>
        <v>0</v>
      </c>
      <c r="X194" s="10">
        <f>'Input Data Shift B'!W63*IF('Input Data Shift B'!W$140&gt;0,'Input Data Shift B'!W$140,'Shift B Calculation'!$D194)/3600</f>
        <v>0</v>
      </c>
      <c r="Y194" s="10">
        <f>'Input Data Shift B'!X63*IF('Input Data Shift B'!X$140&gt;0,'Input Data Shift B'!X$140,'Shift B Calculation'!$D194)/3600</f>
        <v>0</v>
      </c>
      <c r="Z194" s="10">
        <f>'Input Data Shift B'!Y63*IF('Input Data Shift B'!Y$140&gt;0,'Input Data Shift B'!Y$140,'Shift B Calculation'!$D194)/3600</f>
        <v>0</v>
      </c>
      <c r="AA194" s="10">
        <f>'Input Data Shift B'!Z63*IF('Input Data Shift B'!Z$140&gt;0,'Input Data Shift B'!Z$140,'Shift B Calculation'!$D194)/3600</f>
        <v>0</v>
      </c>
      <c r="AB194" s="10">
        <f>'Input Data Shift B'!AA63*IF('Input Data Shift B'!AA$140&gt;0,'Input Data Shift B'!AA$140,'Shift B Calculation'!$D194)/3600</f>
        <v>0</v>
      </c>
      <c r="AC194" s="10">
        <f>'Input Data Shift B'!AB63*IF('Input Data Shift B'!AB$140&gt;0,'Input Data Shift B'!AB$140,'Shift B Calculation'!$D194)/3600</f>
        <v>0</v>
      </c>
      <c r="AD194" s="10">
        <f>'Input Data Shift B'!AC63*IF('Input Data Shift B'!AC$140&gt;0,'Input Data Shift B'!AC$140,'Shift B Calculation'!$D194)/3600</f>
        <v>0</v>
      </c>
      <c r="AE194" s="10">
        <f>'Input Data Shift B'!AD63*IF('Input Data Shift B'!AD$140&gt;0,'Input Data Shift B'!AD$140,'Shift B Calculation'!$D194)/3600</f>
        <v>0</v>
      </c>
      <c r="AF194" s="10">
        <f>'Input Data Shift B'!AE63*IF('Input Data Shift B'!AE$140&gt;0,'Input Data Shift B'!AE$140,'Shift B Calculation'!$D194)/3600</f>
        <v>0</v>
      </c>
      <c r="AG194" s="10">
        <f>'Input Data Shift B'!AF63*IF('Input Data Shift B'!AF$140&gt;0,'Input Data Shift B'!AF$140,'Shift B Calculation'!$D194)/3600</f>
        <v>0</v>
      </c>
      <c r="AH194" s="10">
        <f>'Input Data Shift B'!AG63*IF('Input Data Shift B'!AG$140&gt;0,'Input Data Shift B'!AG$140,'Shift B Calculation'!$D194)/3600</f>
        <v>0</v>
      </c>
      <c r="AI194" s="10">
        <f>'Input Data Shift B'!AH63*IF('Input Data Shift B'!AH$140&gt;0,'Input Data Shift B'!AH$140,'Shift B Calculation'!$D194)/3600</f>
        <v>0</v>
      </c>
      <c r="AJ194" s="10">
        <f t="shared" si="9"/>
        <v>0</v>
      </c>
    </row>
    <row r="195" spans="2:36">
      <c r="B195" s="8">
        <v>58</v>
      </c>
      <c r="C195" s="9" t="str">
        <f t="shared" si="8"/>
        <v>AE262100-6560</v>
      </c>
      <c r="D195" s="8">
        <f>+Kousu!F68</f>
        <v>2.7</v>
      </c>
      <c r="E195" s="10">
        <f>'Input Data Shift B'!D64*IF('Input Data Shift B'!D$140&gt;0,'Input Data Shift B'!D$140,'Shift B Calculation'!$D195)/3600</f>
        <v>0</v>
      </c>
      <c r="F195" s="10">
        <f>'Input Data Shift B'!E64*IF('Input Data Shift B'!E$140&gt;0,'Input Data Shift B'!E$140,'Shift B Calculation'!$D195)/3600</f>
        <v>0</v>
      </c>
      <c r="G195" s="10">
        <f>'Input Data Shift B'!F64*IF('Input Data Shift B'!F$140&gt;0,'Input Data Shift B'!F$140,'Shift B Calculation'!$D195)/3600</f>
        <v>0</v>
      </c>
      <c r="H195" s="10">
        <f>'Input Data Shift B'!G64*IF('Input Data Shift B'!G$140&gt;0,'Input Data Shift B'!G$140,'Shift B Calculation'!$D195)/3600</f>
        <v>0</v>
      </c>
      <c r="I195" s="10">
        <f>'Input Data Shift B'!H64*IF('Input Data Shift B'!H$140&gt;0,'Input Data Shift B'!H$140,'Shift B Calculation'!$D195)/3600</f>
        <v>0</v>
      </c>
      <c r="J195" s="10">
        <f>'Input Data Shift B'!I64*IF('Input Data Shift B'!I$140&gt;0,'Input Data Shift B'!I$140,'Shift B Calculation'!$D195)/3600</f>
        <v>0</v>
      </c>
      <c r="K195" s="10">
        <f>'Input Data Shift B'!J64*IF('Input Data Shift B'!J$140&gt;0,'Input Data Shift B'!J$140,'Shift B Calculation'!$D195)/3600</f>
        <v>0</v>
      </c>
      <c r="L195" s="10">
        <f>'Input Data Shift B'!K64*IF('Input Data Shift B'!K$140&gt;0,'Input Data Shift B'!K$140,'Shift B Calculation'!$D195)/3600</f>
        <v>0</v>
      </c>
      <c r="M195" s="10">
        <f>'Input Data Shift B'!L64*IF('Input Data Shift B'!L$140&gt;0,'Input Data Shift B'!L$140,'Shift B Calculation'!$D195)/3600</f>
        <v>0</v>
      </c>
      <c r="N195" s="10">
        <f>'Input Data Shift B'!M64*IF('Input Data Shift B'!M$140&gt;0,'Input Data Shift B'!M$140,'Shift B Calculation'!$D195)/3600</f>
        <v>0</v>
      </c>
      <c r="O195" s="10">
        <f>'Input Data Shift B'!N64*IF('Input Data Shift B'!N$140&gt;0,'Input Data Shift B'!N$140,'Shift B Calculation'!$D195)/3600</f>
        <v>0</v>
      </c>
      <c r="P195" s="10">
        <f>'Input Data Shift B'!O64*IF('Input Data Shift B'!O$140&gt;0,'Input Data Shift B'!O$140,'Shift B Calculation'!$D195)/3600</f>
        <v>0</v>
      </c>
      <c r="Q195" s="10">
        <f>'Input Data Shift B'!P64*IF('Input Data Shift B'!P$140&gt;0,'Input Data Shift B'!P$140,'Shift B Calculation'!$D195)/3600</f>
        <v>0</v>
      </c>
      <c r="R195" s="10">
        <f>'Input Data Shift B'!Q64*IF('Input Data Shift B'!Q$140&gt;0,'Input Data Shift B'!Q$140,'Shift B Calculation'!$D195)/3600</f>
        <v>0.86325000000000007</v>
      </c>
      <c r="S195" s="10">
        <f>'Input Data Shift B'!R64*IF('Input Data Shift B'!R$140&gt;0,'Input Data Shift B'!R$140,'Shift B Calculation'!$D195)/3600</f>
        <v>0</v>
      </c>
      <c r="T195" s="10">
        <f>'Input Data Shift B'!S64*IF('Input Data Shift B'!S$140&gt;0,'Input Data Shift B'!S$140,'Shift B Calculation'!$D195)/3600</f>
        <v>0</v>
      </c>
      <c r="U195" s="10">
        <f>'Input Data Shift B'!T64*IF('Input Data Shift B'!T$140&gt;0,'Input Data Shift B'!T$140,'Shift B Calculation'!$D195)/3600</f>
        <v>0</v>
      </c>
      <c r="V195" s="10">
        <f>'Input Data Shift B'!U64*IF('Input Data Shift B'!U$140&gt;0,'Input Data Shift B'!U$140,'Shift B Calculation'!$D195)/3600</f>
        <v>0</v>
      </c>
      <c r="W195" s="10">
        <f>'Input Data Shift B'!V64*IF('Input Data Shift B'!V$140&gt;0,'Input Data Shift B'!V$140,'Shift B Calculation'!$D195)/3600</f>
        <v>0</v>
      </c>
      <c r="X195" s="10">
        <f>'Input Data Shift B'!W64*IF('Input Data Shift B'!W$140&gt;0,'Input Data Shift B'!W$140,'Shift B Calculation'!$D195)/3600</f>
        <v>0</v>
      </c>
      <c r="Y195" s="10">
        <f>'Input Data Shift B'!X64*IF('Input Data Shift B'!X$140&gt;0,'Input Data Shift B'!X$140,'Shift B Calculation'!$D195)/3600</f>
        <v>0</v>
      </c>
      <c r="Z195" s="10">
        <f>'Input Data Shift B'!Y64*IF('Input Data Shift B'!Y$140&gt;0,'Input Data Shift B'!Y$140,'Shift B Calculation'!$D195)/3600</f>
        <v>0</v>
      </c>
      <c r="AA195" s="10">
        <f>'Input Data Shift B'!Z64*IF('Input Data Shift B'!Z$140&gt;0,'Input Data Shift B'!Z$140,'Shift B Calculation'!$D195)/3600</f>
        <v>0</v>
      </c>
      <c r="AB195" s="10">
        <f>'Input Data Shift B'!AA64*IF('Input Data Shift B'!AA$140&gt;0,'Input Data Shift B'!AA$140,'Shift B Calculation'!$D195)/3600</f>
        <v>0</v>
      </c>
      <c r="AC195" s="10">
        <f>'Input Data Shift B'!AB64*IF('Input Data Shift B'!AB$140&gt;0,'Input Data Shift B'!AB$140,'Shift B Calculation'!$D195)/3600</f>
        <v>0</v>
      </c>
      <c r="AD195" s="10">
        <f>'Input Data Shift B'!AC64*IF('Input Data Shift B'!AC$140&gt;0,'Input Data Shift B'!AC$140,'Shift B Calculation'!$D195)/3600</f>
        <v>0</v>
      </c>
      <c r="AE195" s="10">
        <f>'Input Data Shift B'!AD64*IF('Input Data Shift B'!AD$140&gt;0,'Input Data Shift B'!AD$140,'Shift B Calculation'!$D195)/3600</f>
        <v>0</v>
      </c>
      <c r="AF195" s="10">
        <f>'Input Data Shift B'!AE64*IF('Input Data Shift B'!AE$140&gt;0,'Input Data Shift B'!AE$140,'Shift B Calculation'!$D195)/3600</f>
        <v>0</v>
      </c>
      <c r="AG195" s="10">
        <f>'Input Data Shift B'!AF64*IF('Input Data Shift B'!AF$140&gt;0,'Input Data Shift B'!AF$140,'Shift B Calculation'!$D195)/3600</f>
        <v>0</v>
      </c>
      <c r="AH195" s="10">
        <f>'Input Data Shift B'!AG64*IF('Input Data Shift B'!AG$140&gt;0,'Input Data Shift B'!AG$140,'Shift B Calculation'!$D195)/3600</f>
        <v>0</v>
      </c>
      <c r="AI195" s="10">
        <f>'Input Data Shift B'!AH64*IF('Input Data Shift B'!AH$140&gt;0,'Input Data Shift B'!AH$140,'Shift B Calculation'!$D195)/3600</f>
        <v>0</v>
      </c>
      <c r="AJ195" s="10">
        <f t="shared" si="9"/>
        <v>0.86325000000000007</v>
      </c>
    </row>
    <row r="196" spans="2:36">
      <c r="B196" s="8">
        <v>59</v>
      </c>
      <c r="C196" s="9" t="str">
        <f t="shared" si="8"/>
        <v>AE262100-65600C</v>
      </c>
      <c r="D196" s="8">
        <f>+Kousu!F69</f>
        <v>2.7</v>
      </c>
      <c r="E196" s="10">
        <f>'Input Data Shift B'!D65*IF('Input Data Shift B'!D$140&gt;0,'Input Data Shift B'!D$140,'Shift B Calculation'!$D196)/3600</f>
        <v>0</v>
      </c>
      <c r="F196" s="10">
        <f>'Input Data Shift B'!E65*IF('Input Data Shift B'!E$140&gt;0,'Input Data Shift B'!E$140,'Shift B Calculation'!$D196)/3600</f>
        <v>0</v>
      </c>
      <c r="G196" s="10">
        <f>'Input Data Shift B'!F65*IF('Input Data Shift B'!F$140&gt;0,'Input Data Shift B'!F$140,'Shift B Calculation'!$D196)/3600</f>
        <v>0</v>
      </c>
      <c r="H196" s="10">
        <f>'Input Data Shift B'!G65*IF('Input Data Shift B'!G$140&gt;0,'Input Data Shift B'!G$140,'Shift B Calculation'!$D196)/3600</f>
        <v>0</v>
      </c>
      <c r="I196" s="10">
        <f>'Input Data Shift B'!H65*IF('Input Data Shift B'!H$140&gt;0,'Input Data Shift B'!H$140,'Shift B Calculation'!$D196)/3600</f>
        <v>0</v>
      </c>
      <c r="J196" s="10">
        <f>'Input Data Shift B'!I65*IF('Input Data Shift B'!I$140&gt;0,'Input Data Shift B'!I$140,'Shift B Calculation'!$D196)/3600</f>
        <v>0.62925000000000009</v>
      </c>
      <c r="K196" s="10">
        <f>'Input Data Shift B'!J65*IF('Input Data Shift B'!J$140&gt;0,'Input Data Shift B'!J$140,'Shift B Calculation'!$D196)/3600</f>
        <v>0.63</v>
      </c>
      <c r="L196" s="10">
        <f>'Input Data Shift B'!K65*IF('Input Data Shift B'!K$140&gt;0,'Input Data Shift B'!K$140,'Shift B Calculation'!$D196)/3600</f>
        <v>0</v>
      </c>
      <c r="M196" s="10">
        <f>'Input Data Shift B'!L65*IF('Input Data Shift B'!L$140&gt;0,'Input Data Shift B'!L$140,'Shift B Calculation'!$D196)/3600</f>
        <v>0</v>
      </c>
      <c r="N196" s="10">
        <f>'Input Data Shift B'!M65*IF('Input Data Shift B'!M$140&gt;0,'Input Data Shift B'!M$140,'Shift B Calculation'!$D196)/3600</f>
        <v>0.62550000000000006</v>
      </c>
      <c r="O196" s="10">
        <f>'Input Data Shift B'!N65*IF('Input Data Shift B'!N$140&gt;0,'Input Data Shift B'!N$140,'Shift B Calculation'!$D196)/3600</f>
        <v>1.2510000000000001</v>
      </c>
      <c r="P196" s="10">
        <f>'Input Data Shift B'!O65*IF('Input Data Shift B'!O$140&gt;0,'Input Data Shift B'!O$140,'Shift B Calculation'!$D196)/3600</f>
        <v>0.62925000000000009</v>
      </c>
      <c r="Q196" s="10">
        <f>'Input Data Shift B'!P65*IF('Input Data Shift B'!P$140&gt;0,'Input Data Shift B'!P$140,'Shift B Calculation'!$D196)/3600</f>
        <v>0.62700000000000011</v>
      </c>
      <c r="R196" s="10">
        <f>'Input Data Shift B'!Q65*IF('Input Data Shift B'!Q$140&gt;0,'Input Data Shift B'!Q$140,'Shift B Calculation'!$D196)/3600</f>
        <v>0</v>
      </c>
      <c r="S196" s="10">
        <f>'Input Data Shift B'!R65*IF('Input Data Shift B'!R$140&gt;0,'Input Data Shift B'!R$140,'Shift B Calculation'!$D196)/3600</f>
        <v>0</v>
      </c>
      <c r="T196" s="10">
        <f>'Input Data Shift B'!S65*IF('Input Data Shift B'!S$140&gt;0,'Input Data Shift B'!S$140,'Shift B Calculation'!$D196)/3600</f>
        <v>0</v>
      </c>
      <c r="U196" s="10">
        <f>'Input Data Shift B'!T65*IF('Input Data Shift B'!T$140&gt;0,'Input Data Shift B'!T$140,'Shift B Calculation'!$D196)/3600</f>
        <v>0</v>
      </c>
      <c r="V196" s="10">
        <f>'Input Data Shift B'!U65*IF('Input Data Shift B'!U$140&gt;0,'Input Data Shift B'!U$140,'Shift B Calculation'!$D196)/3600</f>
        <v>0.61499999999999999</v>
      </c>
      <c r="W196" s="10">
        <f>'Input Data Shift B'!V65*IF('Input Data Shift B'!V$140&gt;0,'Input Data Shift B'!V$140,'Shift B Calculation'!$D196)/3600</f>
        <v>0</v>
      </c>
      <c r="X196" s="10">
        <f>'Input Data Shift B'!W65*IF('Input Data Shift B'!W$140&gt;0,'Input Data Shift B'!W$140,'Shift B Calculation'!$D196)/3600</f>
        <v>0</v>
      </c>
      <c r="Y196" s="10">
        <f>'Input Data Shift B'!X65*IF('Input Data Shift B'!X$140&gt;0,'Input Data Shift B'!X$140,'Shift B Calculation'!$D196)/3600</f>
        <v>0</v>
      </c>
      <c r="Z196" s="10">
        <f>'Input Data Shift B'!Y65*IF('Input Data Shift B'!Y$140&gt;0,'Input Data Shift B'!Y$140,'Shift B Calculation'!$D196)/3600</f>
        <v>0</v>
      </c>
      <c r="AA196" s="10">
        <f>'Input Data Shift B'!Z65*IF('Input Data Shift B'!Z$140&gt;0,'Input Data Shift B'!Z$140,'Shift B Calculation'!$D196)/3600</f>
        <v>0</v>
      </c>
      <c r="AB196" s="10">
        <f>'Input Data Shift B'!AA65*IF('Input Data Shift B'!AA$140&gt;0,'Input Data Shift B'!AA$140,'Shift B Calculation'!$D196)/3600</f>
        <v>0</v>
      </c>
      <c r="AC196" s="10">
        <f>'Input Data Shift B'!AB65*IF('Input Data Shift B'!AB$140&gt;0,'Input Data Shift B'!AB$140,'Shift B Calculation'!$D196)/3600</f>
        <v>0</v>
      </c>
      <c r="AD196" s="10">
        <f>'Input Data Shift B'!AC65*IF('Input Data Shift B'!AC$140&gt;0,'Input Data Shift B'!AC$140,'Shift B Calculation'!$D196)/3600</f>
        <v>0</v>
      </c>
      <c r="AE196" s="10">
        <f>'Input Data Shift B'!AD65*IF('Input Data Shift B'!AD$140&gt;0,'Input Data Shift B'!AD$140,'Shift B Calculation'!$D196)/3600</f>
        <v>0</v>
      </c>
      <c r="AF196" s="10">
        <f>'Input Data Shift B'!AE65*IF('Input Data Shift B'!AE$140&gt;0,'Input Data Shift B'!AE$140,'Shift B Calculation'!$D196)/3600</f>
        <v>0</v>
      </c>
      <c r="AG196" s="10">
        <f>'Input Data Shift B'!AF65*IF('Input Data Shift B'!AF$140&gt;0,'Input Data Shift B'!AF$140,'Shift B Calculation'!$D196)/3600</f>
        <v>0</v>
      </c>
      <c r="AH196" s="10">
        <f>'Input Data Shift B'!AG65*IF('Input Data Shift B'!AG$140&gt;0,'Input Data Shift B'!AG$140,'Shift B Calculation'!$D196)/3600</f>
        <v>0</v>
      </c>
      <c r="AI196" s="10">
        <f>'Input Data Shift B'!AH65*IF('Input Data Shift B'!AH$140&gt;0,'Input Data Shift B'!AH$140,'Shift B Calculation'!$D196)/3600</f>
        <v>0</v>
      </c>
      <c r="AJ196" s="10">
        <f t="shared" si="9"/>
        <v>5.0070000000000006</v>
      </c>
    </row>
    <row r="197" spans="2:36">
      <c r="B197" s="8">
        <v>60</v>
      </c>
      <c r="C197" s="9" t="str">
        <f t="shared" si="8"/>
        <v>AE262100-6570</v>
      </c>
      <c r="D197" s="8">
        <f>+Kousu!F70</f>
        <v>2.7</v>
      </c>
      <c r="E197" s="10">
        <f>'Input Data Shift B'!D66*IF('Input Data Shift B'!D$140&gt;0,'Input Data Shift B'!D$140,'Shift B Calculation'!$D197)/3600</f>
        <v>0</v>
      </c>
      <c r="F197" s="10">
        <f>'Input Data Shift B'!E66*IF('Input Data Shift B'!E$140&gt;0,'Input Data Shift B'!E$140,'Shift B Calculation'!$D197)/3600</f>
        <v>0</v>
      </c>
      <c r="G197" s="10">
        <f>'Input Data Shift B'!F66*IF('Input Data Shift B'!F$140&gt;0,'Input Data Shift B'!F$140,'Shift B Calculation'!$D197)/3600</f>
        <v>0</v>
      </c>
      <c r="H197" s="10">
        <f>'Input Data Shift B'!G66*IF('Input Data Shift B'!G$140&gt;0,'Input Data Shift B'!G$140,'Shift B Calculation'!$D197)/3600</f>
        <v>0</v>
      </c>
      <c r="I197" s="10">
        <f>'Input Data Shift B'!H66*IF('Input Data Shift B'!H$140&gt;0,'Input Data Shift B'!H$140,'Shift B Calculation'!$D197)/3600</f>
        <v>0</v>
      </c>
      <c r="J197" s="10">
        <f>'Input Data Shift B'!I66*IF('Input Data Shift B'!I$140&gt;0,'Input Data Shift B'!I$140,'Shift B Calculation'!$D197)/3600</f>
        <v>0</v>
      </c>
      <c r="K197" s="10">
        <f>'Input Data Shift B'!J66*IF('Input Data Shift B'!J$140&gt;0,'Input Data Shift B'!J$140,'Shift B Calculation'!$D197)/3600</f>
        <v>0</v>
      </c>
      <c r="L197" s="10">
        <f>'Input Data Shift B'!K66*IF('Input Data Shift B'!K$140&gt;0,'Input Data Shift B'!K$140,'Shift B Calculation'!$D197)/3600</f>
        <v>0</v>
      </c>
      <c r="M197" s="10">
        <f>'Input Data Shift B'!L66*IF('Input Data Shift B'!L$140&gt;0,'Input Data Shift B'!L$140,'Shift B Calculation'!$D197)/3600</f>
        <v>0</v>
      </c>
      <c r="N197" s="10">
        <f>'Input Data Shift B'!M66*IF('Input Data Shift B'!M$140&gt;0,'Input Data Shift B'!M$140,'Shift B Calculation'!$D197)/3600</f>
        <v>0</v>
      </c>
      <c r="O197" s="10">
        <f>'Input Data Shift B'!N66*IF('Input Data Shift B'!N$140&gt;0,'Input Data Shift B'!N$140,'Shift B Calculation'!$D197)/3600</f>
        <v>0</v>
      </c>
      <c r="P197" s="10">
        <f>'Input Data Shift B'!O66*IF('Input Data Shift B'!O$140&gt;0,'Input Data Shift B'!O$140,'Shift B Calculation'!$D197)/3600</f>
        <v>0</v>
      </c>
      <c r="Q197" s="10">
        <f>'Input Data Shift B'!P66*IF('Input Data Shift B'!P$140&gt;0,'Input Data Shift B'!P$140,'Shift B Calculation'!$D197)/3600</f>
        <v>0</v>
      </c>
      <c r="R197" s="10">
        <f>'Input Data Shift B'!Q66*IF('Input Data Shift B'!Q$140&gt;0,'Input Data Shift B'!Q$140,'Shift B Calculation'!$D197)/3600</f>
        <v>1.1160000000000001</v>
      </c>
      <c r="S197" s="10">
        <f>'Input Data Shift B'!R66*IF('Input Data Shift B'!R$140&gt;0,'Input Data Shift B'!R$140,'Shift B Calculation'!$D197)/3600</f>
        <v>0</v>
      </c>
      <c r="T197" s="10">
        <f>'Input Data Shift B'!S66*IF('Input Data Shift B'!S$140&gt;0,'Input Data Shift B'!S$140,'Shift B Calculation'!$D197)/3600</f>
        <v>0</v>
      </c>
      <c r="U197" s="10">
        <f>'Input Data Shift B'!T66*IF('Input Data Shift B'!T$140&gt;0,'Input Data Shift B'!T$140,'Shift B Calculation'!$D197)/3600</f>
        <v>0</v>
      </c>
      <c r="V197" s="10">
        <f>'Input Data Shift B'!U66*IF('Input Data Shift B'!U$140&gt;0,'Input Data Shift B'!U$140,'Shift B Calculation'!$D197)/3600</f>
        <v>0</v>
      </c>
      <c r="W197" s="10">
        <f>'Input Data Shift B'!V66*IF('Input Data Shift B'!V$140&gt;0,'Input Data Shift B'!V$140,'Shift B Calculation'!$D197)/3600</f>
        <v>0</v>
      </c>
      <c r="X197" s="10">
        <f>'Input Data Shift B'!W66*IF('Input Data Shift B'!W$140&gt;0,'Input Data Shift B'!W$140,'Shift B Calculation'!$D197)/3600</f>
        <v>0</v>
      </c>
      <c r="Y197" s="10">
        <f>'Input Data Shift B'!X66*IF('Input Data Shift B'!X$140&gt;0,'Input Data Shift B'!X$140,'Shift B Calculation'!$D197)/3600</f>
        <v>0</v>
      </c>
      <c r="Z197" s="10">
        <f>'Input Data Shift B'!Y66*IF('Input Data Shift B'!Y$140&gt;0,'Input Data Shift B'!Y$140,'Shift B Calculation'!$D197)/3600</f>
        <v>0</v>
      </c>
      <c r="AA197" s="10">
        <f>'Input Data Shift B'!Z66*IF('Input Data Shift B'!Z$140&gt;0,'Input Data Shift B'!Z$140,'Shift B Calculation'!$D197)/3600</f>
        <v>0</v>
      </c>
      <c r="AB197" s="10">
        <f>'Input Data Shift B'!AA66*IF('Input Data Shift B'!AA$140&gt;0,'Input Data Shift B'!AA$140,'Shift B Calculation'!$D197)/3600</f>
        <v>0</v>
      </c>
      <c r="AC197" s="10">
        <f>'Input Data Shift B'!AB66*IF('Input Data Shift B'!AB$140&gt;0,'Input Data Shift B'!AB$140,'Shift B Calculation'!$D197)/3600</f>
        <v>0</v>
      </c>
      <c r="AD197" s="10">
        <f>'Input Data Shift B'!AC66*IF('Input Data Shift B'!AC$140&gt;0,'Input Data Shift B'!AC$140,'Shift B Calculation'!$D197)/3600</f>
        <v>0</v>
      </c>
      <c r="AE197" s="10">
        <f>'Input Data Shift B'!AD66*IF('Input Data Shift B'!AD$140&gt;0,'Input Data Shift B'!AD$140,'Shift B Calculation'!$D197)/3600</f>
        <v>0</v>
      </c>
      <c r="AF197" s="10">
        <f>'Input Data Shift B'!AE66*IF('Input Data Shift B'!AE$140&gt;0,'Input Data Shift B'!AE$140,'Shift B Calculation'!$D197)/3600</f>
        <v>0</v>
      </c>
      <c r="AG197" s="10">
        <f>'Input Data Shift B'!AF66*IF('Input Data Shift B'!AF$140&gt;0,'Input Data Shift B'!AF$140,'Shift B Calculation'!$D197)/3600</f>
        <v>0</v>
      </c>
      <c r="AH197" s="10">
        <f>'Input Data Shift B'!AG66*IF('Input Data Shift B'!AG$140&gt;0,'Input Data Shift B'!AG$140,'Shift B Calculation'!$D197)/3600</f>
        <v>0</v>
      </c>
      <c r="AI197" s="10">
        <f>'Input Data Shift B'!AH66*IF('Input Data Shift B'!AH$140&gt;0,'Input Data Shift B'!AH$140,'Shift B Calculation'!$D197)/3600</f>
        <v>0</v>
      </c>
      <c r="AJ197" s="10">
        <f t="shared" si="9"/>
        <v>1.1160000000000001</v>
      </c>
    </row>
    <row r="198" spans="2:36">
      <c r="B198" s="8">
        <v>61</v>
      </c>
      <c r="C198" s="9" t="str">
        <f t="shared" si="8"/>
        <v>AE262100-65700C</v>
      </c>
      <c r="D198" s="8">
        <f>+Kousu!F71</f>
        <v>2.7</v>
      </c>
      <c r="E198" s="10">
        <f>'Input Data Shift B'!D67*IF('Input Data Shift B'!D$140&gt;0,'Input Data Shift B'!D$140,'Shift B Calculation'!$D198)/3600</f>
        <v>0</v>
      </c>
      <c r="F198" s="10">
        <f>'Input Data Shift B'!E67*IF('Input Data Shift B'!E$140&gt;0,'Input Data Shift B'!E$140,'Shift B Calculation'!$D198)/3600</f>
        <v>0</v>
      </c>
      <c r="G198" s="10">
        <f>'Input Data Shift B'!F67*IF('Input Data Shift B'!F$140&gt;0,'Input Data Shift B'!F$140,'Shift B Calculation'!$D198)/3600</f>
        <v>0</v>
      </c>
      <c r="H198" s="10">
        <f>'Input Data Shift B'!G67*IF('Input Data Shift B'!G$140&gt;0,'Input Data Shift B'!G$140,'Shift B Calculation'!$D198)/3600</f>
        <v>0.66374999999999995</v>
      </c>
      <c r="I198" s="10">
        <f>'Input Data Shift B'!H67*IF('Input Data Shift B'!H$140&gt;0,'Input Data Shift B'!H$140,'Shift B Calculation'!$D198)/3600</f>
        <v>0.62775000000000003</v>
      </c>
      <c r="J198" s="10">
        <f>'Input Data Shift B'!I67*IF('Input Data Shift B'!I$140&gt;0,'Input Data Shift B'!I$140,'Shift B Calculation'!$D198)/3600</f>
        <v>0</v>
      </c>
      <c r="K198" s="10">
        <f>'Input Data Shift B'!J67*IF('Input Data Shift B'!J$140&gt;0,'Input Data Shift B'!J$140,'Shift B Calculation'!$D198)/3600</f>
        <v>0</v>
      </c>
      <c r="L198" s="10">
        <f>'Input Data Shift B'!K67*IF('Input Data Shift B'!K$140&gt;0,'Input Data Shift B'!K$140,'Shift B Calculation'!$D198)/3600</f>
        <v>0</v>
      </c>
      <c r="M198" s="10">
        <f>'Input Data Shift B'!L67*IF('Input Data Shift B'!L$140&gt;0,'Input Data Shift B'!L$140,'Shift B Calculation'!$D198)/3600</f>
        <v>0</v>
      </c>
      <c r="N198" s="10">
        <f>'Input Data Shift B'!M67*IF('Input Data Shift B'!M$140&gt;0,'Input Data Shift B'!M$140,'Shift B Calculation'!$D198)/3600</f>
        <v>1.2502500000000001</v>
      </c>
      <c r="O198" s="10">
        <f>'Input Data Shift B'!N67*IF('Input Data Shift B'!N$140&gt;0,'Input Data Shift B'!N$140,'Shift B Calculation'!$D198)/3600</f>
        <v>0</v>
      </c>
      <c r="P198" s="10">
        <f>'Input Data Shift B'!O67*IF('Input Data Shift B'!O$140&gt;0,'Input Data Shift B'!O$140,'Shift B Calculation'!$D198)/3600</f>
        <v>0.62550000000000006</v>
      </c>
      <c r="Q198" s="10">
        <f>'Input Data Shift B'!P67*IF('Input Data Shift B'!P$140&gt;0,'Input Data Shift B'!P$140,'Shift B Calculation'!$D198)/3600</f>
        <v>1.22475</v>
      </c>
      <c r="R198" s="10">
        <f>'Input Data Shift B'!Q67*IF('Input Data Shift B'!Q$140&gt;0,'Input Data Shift B'!Q$140,'Shift B Calculation'!$D198)/3600</f>
        <v>0</v>
      </c>
      <c r="S198" s="10">
        <f>'Input Data Shift B'!R67*IF('Input Data Shift B'!R$140&gt;0,'Input Data Shift B'!R$140,'Shift B Calculation'!$D198)/3600</f>
        <v>0</v>
      </c>
      <c r="T198" s="10">
        <f>'Input Data Shift B'!S67*IF('Input Data Shift B'!S$140&gt;0,'Input Data Shift B'!S$140,'Shift B Calculation'!$D198)/3600</f>
        <v>0</v>
      </c>
      <c r="U198" s="10">
        <f>'Input Data Shift B'!T67*IF('Input Data Shift B'!T$140&gt;0,'Input Data Shift B'!T$140,'Shift B Calculation'!$D198)/3600</f>
        <v>0</v>
      </c>
      <c r="V198" s="10">
        <f>'Input Data Shift B'!U67*IF('Input Data Shift B'!U$140&gt;0,'Input Data Shift B'!U$140,'Shift B Calculation'!$D198)/3600</f>
        <v>0.55725000000000002</v>
      </c>
      <c r="W198" s="10">
        <f>'Input Data Shift B'!V67*IF('Input Data Shift B'!V$140&gt;0,'Input Data Shift B'!V$140,'Shift B Calculation'!$D198)/3600</f>
        <v>0</v>
      </c>
      <c r="X198" s="10">
        <f>'Input Data Shift B'!W67*IF('Input Data Shift B'!W$140&gt;0,'Input Data Shift B'!W$140,'Shift B Calculation'!$D198)/3600</f>
        <v>0</v>
      </c>
      <c r="Y198" s="10">
        <f>'Input Data Shift B'!X67*IF('Input Data Shift B'!X$140&gt;0,'Input Data Shift B'!X$140,'Shift B Calculation'!$D198)/3600</f>
        <v>0</v>
      </c>
      <c r="Z198" s="10">
        <f>'Input Data Shift B'!Y67*IF('Input Data Shift B'!Y$140&gt;0,'Input Data Shift B'!Y$140,'Shift B Calculation'!$D198)/3600</f>
        <v>0</v>
      </c>
      <c r="AA198" s="10">
        <f>'Input Data Shift B'!Z67*IF('Input Data Shift B'!Z$140&gt;0,'Input Data Shift B'!Z$140,'Shift B Calculation'!$D198)/3600</f>
        <v>0</v>
      </c>
      <c r="AB198" s="10">
        <f>'Input Data Shift B'!AA67*IF('Input Data Shift B'!AA$140&gt;0,'Input Data Shift B'!AA$140,'Shift B Calculation'!$D198)/3600</f>
        <v>0</v>
      </c>
      <c r="AC198" s="10">
        <f>'Input Data Shift B'!AB67*IF('Input Data Shift B'!AB$140&gt;0,'Input Data Shift B'!AB$140,'Shift B Calculation'!$D198)/3600</f>
        <v>0</v>
      </c>
      <c r="AD198" s="10">
        <f>'Input Data Shift B'!AC67*IF('Input Data Shift B'!AC$140&gt;0,'Input Data Shift B'!AC$140,'Shift B Calculation'!$D198)/3600</f>
        <v>0</v>
      </c>
      <c r="AE198" s="10">
        <f>'Input Data Shift B'!AD67*IF('Input Data Shift B'!AD$140&gt;0,'Input Data Shift B'!AD$140,'Shift B Calculation'!$D198)/3600</f>
        <v>0</v>
      </c>
      <c r="AF198" s="10">
        <f>'Input Data Shift B'!AE67*IF('Input Data Shift B'!AE$140&gt;0,'Input Data Shift B'!AE$140,'Shift B Calculation'!$D198)/3600</f>
        <v>0</v>
      </c>
      <c r="AG198" s="10">
        <f>'Input Data Shift B'!AF67*IF('Input Data Shift B'!AF$140&gt;0,'Input Data Shift B'!AF$140,'Shift B Calculation'!$D198)/3600</f>
        <v>0</v>
      </c>
      <c r="AH198" s="10">
        <f>'Input Data Shift B'!AG67*IF('Input Data Shift B'!AG$140&gt;0,'Input Data Shift B'!AG$140,'Shift B Calculation'!$D198)/3600</f>
        <v>0</v>
      </c>
      <c r="AI198" s="10">
        <f>'Input Data Shift B'!AH67*IF('Input Data Shift B'!AH$140&gt;0,'Input Data Shift B'!AH$140,'Shift B Calculation'!$D198)/3600</f>
        <v>0</v>
      </c>
      <c r="AJ198" s="10">
        <f t="shared" si="9"/>
        <v>4.9492500000000001</v>
      </c>
    </row>
    <row r="199" spans="2:36">
      <c r="B199" s="8">
        <v>62</v>
      </c>
      <c r="C199" s="9" t="str">
        <f t="shared" si="8"/>
        <v>AE262100-6850</v>
      </c>
      <c r="D199" s="8">
        <f>+Kousu!F72</f>
        <v>2.7</v>
      </c>
      <c r="E199" s="10">
        <f>'Input Data Shift B'!D68*IF('Input Data Shift B'!D$140&gt;0,'Input Data Shift B'!D$140,'Shift B Calculation'!$D199)/3600</f>
        <v>0</v>
      </c>
      <c r="F199" s="10">
        <f>'Input Data Shift B'!E68*IF('Input Data Shift B'!E$140&gt;0,'Input Data Shift B'!E$140,'Shift B Calculation'!$D199)/3600</f>
        <v>0</v>
      </c>
      <c r="G199" s="10">
        <f>'Input Data Shift B'!F68*IF('Input Data Shift B'!F$140&gt;0,'Input Data Shift B'!F$140,'Shift B Calculation'!$D199)/3600</f>
        <v>0</v>
      </c>
      <c r="H199" s="10">
        <f>'Input Data Shift B'!G68*IF('Input Data Shift B'!G$140&gt;0,'Input Data Shift B'!G$140,'Shift B Calculation'!$D199)/3600</f>
        <v>0</v>
      </c>
      <c r="I199" s="10">
        <f>'Input Data Shift B'!H68*IF('Input Data Shift B'!H$140&gt;0,'Input Data Shift B'!H$140,'Shift B Calculation'!$D199)/3600</f>
        <v>0</v>
      </c>
      <c r="J199" s="10">
        <f>'Input Data Shift B'!I68*IF('Input Data Shift B'!I$140&gt;0,'Input Data Shift B'!I$140,'Shift B Calculation'!$D199)/3600</f>
        <v>0</v>
      </c>
      <c r="K199" s="10">
        <f>'Input Data Shift B'!J68*IF('Input Data Shift B'!J$140&gt;0,'Input Data Shift B'!J$140,'Shift B Calculation'!$D199)/3600</f>
        <v>0</v>
      </c>
      <c r="L199" s="10">
        <f>'Input Data Shift B'!K68*IF('Input Data Shift B'!K$140&gt;0,'Input Data Shift B'!K$140,'Shift B Calculation'!$D199)/3600</f>
        <v>0</v>
      </c>
      <c r="M199" s="10">
        <f>'Input Data Shift B'!L68*IF('Input Data Shift B'!L$140&gt;0,'Input Data Shift B'!L$140,'Shift B Calculation'!$D199)/3600</f>
        <v>0</v>
      </c>
      <c r="N199" s="10">
        <f>'Input Data Shift B'!M68*IF('Input Data Shift B'!M$140&gt;0,'Input Data Shift B'!M$140,'Shift B Calculation'!$D199)/3600</f>
        <v>0</v>
      </c>
      <c r="O199" s="10">
        <f>'Input Data Shift B'!N68*IF('Input Data Shift B'!N$140&gt;0,'Input Data Shift B'!N$140,'Shift B Calculation'!$D199)/3600</f>
        <v>0</v>
      </c>
      <c r="P199" s="10">
        <f>'Input Data Shift B'!O68*IF('Input Data Shift B'!O$140&gt;0,'Input Data Shift B'!O$140,'Shift B Calculation'!$D199)/3600</f>
        <v>0</v>
      </c>
      <c r="Q199" s="10">
        <f>'Input Data Shift B'!P68*IF('Input Data Shift B'!P$140&gt;0,'Input Data Shift B'!P$140,'Shift B Calculation'!$D199)/3600</f>
        <v>0</v>
      </c>
      <c r="R199" s="10">
        <f>'Input Data Shift B'!Q68*IF('Input Data Shift B'!Q$140&gt;0,'Input Data Shift B'!Q$140,'Shift B Calculation'!$D199)/3600</f>
        <v>0</v>
      </c>
      <c r="S199" s="10">
        <f>'Input Data Shift B'!R68*IF('Input Data Shift B'!R$140&gt;0,'Input Data Shift B'!R$140,'Shift B Calculation'!$D199)/3600</f>
        <v>0</v>
      </c>
      <c r="T199" s="10">
        <f>'Input Data Shift B'!S68*IF('Input Data Shift B'!S$140&gt;0,'Input Data Shift B'!S$140,'Shift B Calculation'!$D199)/3600</f>
        <v>0</v>
      </c>
      <c r="U199" s="10">
        <f>'Input Data Shift B'!T68*IF('Input Data Shift B'!T$140&gt;0,'Input Data Shift B'!T$140,'Shift B Calculation'!$D199)/3600</f>
        <v>0</v>
      </c>
      <c r="V199" s="10">
        <f>'Input Data Shift B'!U68*IF('Input Data Shift B'!U$140&gt;0,'Input Data Shift B'!U$140,'Shift B Calculation'!$D199)/3600</f>
        <v>0</v>
      </c>
      <c r="W199" s="10">
        <f>'Input Data Shift B'!V68*IF('Input Data Shift B'!V$140&gt;0,'Input Data Shift B'!V$140,'Shift B Calculation'!$D199)/3600</f>
        <v>0</v>
      </c>
      <c r="X199" s="10">
        <f>'Input Data Shift B'!W68*IF('Input Data Shift B'!W$140&gt;0,'Input Data Shift B'!W$140,'Shift B Calculation'!$D199)/3600</f>
        <v>0</v>
      </c>
      <c r="Y199" s="10">
        <f>'Input Data Shift B'!X68*IF('Input Data Shift B'!X$140&gt;0,'Input Data Shift B'!X$140,'Shift B Calculation'!$D199)/3600</f>
        <v>0</v>
      </c>
      <c r="Z199" s="10">
        <f>'Input Data Shift B'!Y68*IF('Input Data Shift B'!Y$140&gt;0,'Input Data Shift B'!Y$140,'Shift B Calculation'!$D199)/3600</f>
        <v>0</v>
      </c>
      <c r="AA199" s="10">
        <f>'Input Data Shift B'!Z68*IF('Input Data Shift B'!Z$140&gt;0,'Input Data Shift B'!Z$140,'Shift B Calculation'!$D199)/3600</f>
        <v>0</v>
      </c>
      <c r="AB199" s="10">
        <f>'Input Data Shift B'!AA68*IF('Input Data Shift B'!AA$140&gt;0,'Input Data Shift B'!AA$140,'Shift B Calculation'!$D199)/3600</f>
        <v>0</v>
      </c>
      <c r="AC199" s="10">
        <f>'Input Data Shift B'!AB68*IF('Input Data Shift B'!AB$140&gt;0,'Input Data Shift B'!AB$140,'Shift B Calculation'!$D199)/3600</f>
        <v>0</v>
      </c>
      <c r="AD199" s="10">
        <f>'Input Data Shift B'!AC68*IF('Input Data Shift B'!AC$140&gt;0,'Input Data Shift B'!AC$140,'Shift B Calculation'!$D199)/3600</f>
        <v>0</v>
      </c>
      <c r="AE199" s="10">
        <f>'Input Data Shift B'!AD68*IF('Input Data Shift B'!AD$140&gt;0,'Input Data Shift B'!AD$140,'Shift B Calculation'!$D199)/3600</f>
        <v>0</v>
      </c>
      <c r="AF199" s="10">
        <f>'Input Data Shift B'!AE68*IF('Input Data Shift B'!AE$140&gt;0,'Input Data Shift B'!AE$140,'Shift B Calculation'!$D199)/3600</f>
        <v>0</v>
      </c>
      <c r="AG199" s="10">
        <f>'Input Data Shift B'!AF68*IF('Input Data Shift B'!AF$140&gt;0,'Input Data Shift B'!AF$140,'Shift B Calculation'!$D199)/3600</f>
        <v>0</v>
      </c>
      <c r="AH199" s="10">
        <f>'Input Data Shift B'!AG68*IF('Input Data Shift B'!AG$140&gt;0,'Input Data Shift B'!AG$140,'Shift B Calculation'!$D199)/3600</f>
        <v>0</v>
      </c>
      <c r="AI199" s="10">
        <f>'Input Data Shift B'!AH68*IF('Input Data Shift B'!AH$140&gt;0,'Input Data Shift B'!AH$140,'Shift B Calculation'!$D199)/3600</f>
        <v>0</v>
      </c>
      <c r="AJ199" s="10">
        <f t="shared" si="9"/>
        <v>0</v>
      </c>
    </row>
    <row r="200" spans="2:36">
      <c r="B200" s="8">
        <v>63</v>
      </c>
      <c r="C200" s="9" t="str">
        <f t="shared" si="8"/>
        <v>AE262100-68500C</v>
      </c>
      <c r="D200" s="8">
        <f>+Kousu!F73</f>
        <v>2.7</v>
      </c>
      <c r="E200" s="10">
        <f>'Input Data Shift B'!D69*IF('Input Data Shift B'!D$140&gt;0,'Input Data Shift B'!D$140,'Shift B Calculation'!$D200)/3600</f>
        <v>0</v>
      </c>
      <c r="F200" s="10">
        <f>'Input Data Shift B'!E69*IF('Input Data Shift B'!E$140&gt;0,'Input Data Shift B'!E$140,'Shift B Calculation'!$D200)/3600</f>
        <v>0</v>
      </c>
      <c r="G200" s="10">
        <f>'Input Data Shift B'!F69*IF('Input Data Shift B'!F$140&gt;0,'Input Data Shift B'!F$140,'Shift B Calculation'!$D200)/3600</f>
        <v>0.13500000000000001</v>
      </c>
      <c r="H200" s="10">
        <f>'Input Data Shift B'!G69*IF('Input Data Shift B'!G$140&gt;0,'Input Data Shift B'!G$140,'Shift B Calculation'!$D200)/3600</f>
        <v>0</v>
      </c>
      <c r="I200" s="10">
        <f>'Input Data Shift B'!H69*IF('Input Data Shift B'!H$140&gt;0,'Input Data Shift B'!H$140,'Shift B Calculation'!$D200)/3600</f>
        <v>0.39525000000000005</v>
      </c>
      <c r="J200" s="10">
        <f>'Input Data Shift B'!I69*IF('Input Data Shift B'!I$140&gt;0,'Input Data Shift B'!I$140,'Shift B Calculation'!$D200)/3600</f>
        <v>0</v>
      </c>
      <c r="K200" s="10">
        <f>'Input Data Shift B'!J69*IF('Input Data Shift B'!J$140&gt;0,'Input Data Shift B'!J$140,'Shift B Calculation'!$D200)/3600</f>
        <v>0</v>
      </c>
      <c r="L200" s="10">
        <f>'Input Data Shift B'!K69*IF('Input Data Shift B'!K$140&gt;0,'Input Data Shift B'!K$140,'Shift B Calculation'!$D200)/3600</f>
        <v>0</v>
      </c>
      <c r="M200" s="10">
        <f>'Input Data Shift B'!L69*IF('Input Data Shift B'!L$140&gt;0,'Input Data Shift B'!L$140,'Shift B Calculation'!$D200)/3600</f>
        <v>0.40425000000000005</v>
      </c>
      <c r="N200" s="10">
        <f>'Input Data Shift B'!M69*IF('Input Data Shift B'!M$140&gt;0,'Input Data Shift B'!M$140,'Shift B Calculation'!$D200)/3600</f>
        <v>0.36300000000000004</v>
      </c>
      <c r="O200" s="10">
        <f>'Input Data Shift B'!N69*IF('Input Data Shift B'!N$140&gt;0,'Input Data Shift B'!N$140,'Shift B Calculation'!$D200)/3600</f>
        <v>0.91575000000000006</v>
      </c>
      <c r="P200" s="10">
        <f>'Input Data Shift B'!O69*IF('Input Data Shift B'!O$140&gt;0,'Input Data Shift B'!O$140,'Shift B Calculation'!$D200)/3600</f>
        <v>0</v>
      </c>
      <c r="Q200" s="10">
        <f>'Input Data Shift B'!P69*IF('Input Data Shift B'!P$140&gt;0,'Input Data Shift B'!P$140,'Shift B Calculation'!$D200)/3600</f>
        <v>0.36</v>
      </c>
      <c r="R200" s="10">
        <f>'Input Data Shift B'!Q69*IF('Input Data Shift B'!Q$140&gt;0,'Input Data Shift B'!Q$140,'Shift B Calculation'!$D200)/3600</f>
        <v>0</v>
      </c>
      <c r="S200" s="10">
        <f>'Input Data Shift B'!R69*IF('Input Data Shift B'!R$140&gt;0,'Input Data Shift B'!R$140,'Shift B Calculation'!$D200)/3600</f>
        <v>0</v>
      </c>
      <c r="T200" s="10">
        <f>'Input Data Shift B'!S69*IF('Input Data Shift B'!S$140&gt;0,'Input Data Shift B'!S$140,'Shift B Calculation'!$D200)/3600</f>
        <v>0</v>
      </c>
      <c r="U200" s="10">
        <f>'Input Data Shift B'!T69*IF('Input Data Shift B'!T$140&gt;0,'Input Data Shift B'!T$140,'Shift B Calculation'!$D200)/3600</f>
        <v>0</v>
      </c>
      <c r="V200" s="10">
        <f>'Input Data Shift B'!U69*IF('Input Data Shift B'!U$140&gt;0,'Input Data Shift B'!U$140,'Shift B Calculation'!$D200)/3600</f>
        <v>0</v>
      </c>
      <c r="W200" s="10">
        <f>'Input Data Shift B'!V69*IF('Input Data Shift B'!V$140&gt;0,'Input Data Shift B'!V$140,'Shift B Calculation'!$D200)/3600</f>
        <v>0</v>
      </c>
      <c r="X200" s="10">
        <f>'Input Data Shift B'!W69*IF('Input Data Shift B'!W$140&gt;0,'Input Data Shift B'!W$140,'Shift B Calculation'!$D200)/3600</f>
        <v>0</v>
      </c>
      <c r="Y200" s="10">
        <f>'Input Data Shift B'!X69*IF('Input Data Shift B'!X$140&gt;0,'Input Data Shift B'!X$140,'Shift B Calculation'!$D200)/3600</f>
        <v>0</v>
      </c>
      <c r="Z200" s="10">
        <f>'Input Data Shift B'!Y69*IF('Input Data Shift B'!Y$140&gt;0,'Input Data Shift B'!Y$140,'Shift B Calculation'!$D200)/3600</f>
        <v>0</v>
      </c>
      <c r="AA200" s="10">
        <f>'Input Data Shift B'!Z69*IF('Input Data Shift B'!Z$140&gt;0,'Input Data Shift B'!Z$140,'Shift B Calculation'!$D200)/3600</f>
        <v>0</v>
      </c>
      <c r="AB200" s="10">
        <f>'Input Data Shift B'!AA69*IF('Input Data Shift B'!AA$140&gt;0,'Input Data Shift B'!AA$140,'Shift B Calculation'!$D200)/3600</f>
        <v>0</v>
      </c>
      <c r="AC200" s="10">
        <f>'Input Data Shift B'!AB69*IF('Input Data Shift B'!AB$140&gt;0,'Input Data Shift B'!AB$140,'Shift B Calculation'!$D200)/3600</f>
        <v>0</v>
      </c>
      <c r="AD200" s="10">
        <f>'Input Data Shift B'!AC69*IF('Input Data Shift B'!AC$140&gt;0,'Input Data Shift B'!AC$140,'Shift B Calculation'!$D200)/3600</f>
        <v>0</v>
      </c>
      <c r="AE200" s="10">
        <f>'Input Data Shift B'!AD69*IF('Input Data Shift B'!AD$140&gt;0,'Input Data Shift B'!AD$140,'Shift B Calculation'!$D200)/3600</f>
        <v>0</v>
      </c>
      <c r="AF200" s="10">
        <f>'Input Data Shift B'!AE69*IF('Input Data Shift B'!AE$140&gt;0,'Input Data Shift B'!AE$140,'Shift B Calculation'!$D200)/3600</f>
        <v>0</v>
      </c>
      <c r="AG200" s="10">
        <f>'Input Data Shift B'!AF69*IF('Input Data Shift B'!AF$140&gt;0,'Input Data Shift B'!AF$140,'Shift B Calculation'!$D200)/3600</f>
        <v>0</v>
      </c>
      <c r="AH200" s="10">
        <f>'Input Data Shift B'!AG69*IF('Input Data Shift B'!AG$140&gt;0,'Input Data Shift B'!AG$140,'Shift B Calculation'!$D200)/3600</f>
        <v>0</v>
      </c>
      <c r="AI200" s="10">
        <f>'Input Data Shift B'!AH69*IF('Input Data Shift B'!AH$140&gt;0,'Input Data Shift B'!AH$140,'Shift B Calculation'!$D200)/3600</f>
        <v>0</v>
      </c>
      <c r="AJ200" s="10">
        <f t="shared" si="9"/>
        <v>2.5732500000000003</v>
      </c>
    </row>
    <row r="201" spans="2:36">
      <c r="B201" s="8">
        <v>64</v>
      </c>
      <c r="C201" s="9" t="str">
        <f t="shared" si="8"/>
        <v>AE262100-6860</v>
      </c>
      <c r="D201" s="8">
        <f>+Kousu!F74</f>
        <v>2.7</v>
      </c>
      <c r="E201" s="10">
        <f>'Input Data Shift B'!D70*IF('Input Data Shift B'!D$140&gt;0,'Input Data Shift B'!D$140,'Shift B Calculation'!$D201)/3600</f>
        <v>0</v>
      </c>
      <c r="F201" s="10">
        <f>'Input Data Shift B'!E70*IF('Input Data Shift B'!E$140&gt;0,'Input Data Shift B'!E$140,'Shift B Calculation'!$D201)/3600</f>
        <v>0</v>
      </c>
      <c r="G201" s="10">
        <f>'Input Data Shift B'!F70*IF('Input Data Shift B'!F$140&gt;0,'Input Data Shift B'!F$140,'Shift B Calculation'!$D201)/3600</f>
        <v>0</v>
      </c>
      <c r="H201" s="10">
        <f>'Input Data Shift B'!G70*IF('Input Data Shift B'!G$140&gt;0,'Input Data Shift B'!G$140,'Shift B Calculation'!$D201)/3600</f>
        <v>0</v>
      </c>
      <c r="I201" s="10">
        <f>'Input Data Shift B'!H70*IF('Input Data Shift B'!H$140&gt;0,'Input Data Shift B'!H$140,'Shift B Calculation'!$D201)/3600</f>
        <v>0</v>
      </c>
      <c r="J201" s="10">
        <f>'Input Data Shift B'!I70*IF('Input Data Shift B'!I$140&gt;0,'Input Data Shift B'!I$140,'Shift B Calculation'!$D201)/3600</f>
        <v>0</v>
      </c>
      <c r="K201" s="10">
        <f>'Input Data Shift B'!J70*IF('Input Data Shift B'!J$140&gt;0,'Input Data Shift B'!J$140,'Shift B Calculation'!$D201)/3600</f>
        <v>0</v>
      </c>
      <c r="L201" s="10">
        <f>'Input Data Shift B'!K70*IF('Input Data Shift B'!K$140&gt;0,'Input Data Shift B'!K$140,'Shift B Calculation'!$D201)/3600</f>
        <v>0</v>
      </c>
      <c r="M201" s="10">
        <f>'Input Data Shift B'!L70*IF('Input Data Shift B'!L$140&gt;0,'Input Data Shift B'!L$140,'Shift B Calculation'!$D201)/3600</f>
        <v>0</v>
      </c>
      <c r="N201" s="10">
        <f>'Input Data Shift B'!M70*IF('Input Data Shift B'!M$140&gt;0,'Input Data Shift B'!M$140,'Shift B Calculation'!$D201)/3600</f>
        <v>0</v>
      </c>
      <c r="O201" s="10">
        <f>'Input Data Shift B'!N70*IF('Input Data Shift B'!N$140&gt;0,'Input Data Shift B'!N$140,'Shift B Calculation'!$D201)/3600</f>
        <v>0</v>
      </c>
      <c r="P201" s="10">
        <f>'Input Data Shift B'!O70*IF('Input Data Shift B'!O$140&gt;0,'Input Data Shift B'!O$140,'Shift B Calculation'!$D201)/3600</f>
        <v>0</v>
      </c>
      <c r="Q201" s="10">
        <f>'Input Data Shift B'!P70*IF('Input Data Shift B'!P$140&gt;0,'Input Data Shift B'!P$140,'Shift B Calculation'!$D201)/3600</f>
        <v>0</v>
      </c>
      <c r="R201" s="10">
        <f>'Input Data Shift B'!Q70*IF('Input Data Shift B'!Q$140&gt;0,'Input Data Shift B'!Q$140,'Shift B Calculation'!$D201)/3600</f>
        <v>0</v>
      </c>
      <c r="S201" s="10">
        <f>'Input Data Shift B'!R70*IF('Input Data Shift B'!R$140&gt;0,'Input Data Shift B'!R$140,'Shift B Calculation'!$D201)/3600</f>
        <v>0</v>
      </c>
      <c r="T201" s="10">
        <f>'Input Data Shift B'!S70*IF('Input Data Shift B'!S$140&gt;0,'Input Data Shift B'!S$140,'Shift B Calculation'!$D201)/3600</f>
        <v>0</v>
      </c>
      <c r="U201" s="10">
        <f>'Input Data Shift B'!T70*IF('Input Data Shift B'!T$140&gt;0,'Input Data Shift B'!T$140,'Shift B Calculation'!$D201)/3600</f>
        <v>0</v>
      </c>
      <c r="V201" s="10">
        <f>'Input Data Shift B'!U70*IF('Input Data Shift B'!U$140&gt;0,'Input Data Shift B'!U$140,'Shift B Calculation'!$D201)/3600</f>
        <v>0</v>
      </c>
      <c r="W201" s="10">
        <f>'Input Data Shift B'!V70*IF('Input Data Shift B'!V$140&gt;0,'Input Data Shift B'!V$140,'Shift B Calculation'!$D201)/3600</f>
        <v>0</v>
      </c>
      <c r="X201" s="10">
        <f>'Input Data Shift B'!W70*IF('Input Data Shift B'!W$140&gt;0,'Input Data Shift B'!W$140,'Shift B Calculation'!$D201)/3600</f>
        <v>0</v>
      </c>
      <c r="Y201" s="10">
        <f>'Input Data Shift B'!X70*IF('Input Data Shift B'!X$140&gt;0,'Input Data Shift B'!X$140,'Shift B Calculation'!$D201)/3600</f>
        <v>0</v>
      </c>
      <c r="Z201" s="10">
        <f>'Input Data Shift B'!Y70*IF('Input Data Shift B'!Y$140&gt;0,'Input Data Shift B'!Y$140,'Shift B Calculation'!$D201)/3600</f>
        <v>0</v>
      </c>
      <c r="AA201" s="10">
        <f>'Input Data Shift B'!Z70*IF('Input Data Shift B'!Z$140&gt;0,'Input Data Shift B'!Z$140,'Shift B Calculation'!$D201)/3600</f>
        <v>0</v>
      </c>
      <c r="AB201" s="10">
        <f>'Input Data Shift B'!AA70*IF('Input Data Shift B'!AA$140&gt;0,'Input Data Shift B'!AA$140,'Shift B Calculation'!$D201)/3600</f>
        <v>0</v>
      </c>
      <c r="AC201" s="10">
        <f>'Input Data Shift B'!AB70*IF('Input Data Shift B'!AB$140&gt;0,'Input Data Shift B'!AB$140,'Shift B Calculation'!$D201)/3600</f>
        <v>0</v>
      </c>
      <c r="AD201" s="10">
        <f>'Input Data Shift B'!AC70*IF('Input Data Shift B'!AC$140&gt;0,'Input Data Shift B'!AC$140,'Shift B Calculation'!$D201)/3600</f>
        <v>0</v>
      </c>
      <c r="AE201" s="10">
        <f>'Input Data Shift B'!AD70*IF('Input Data Shift B'!AD$140&gt;0,'Input Data Shift B'!AD$140,'Shift B Calculation'!$D201)/3600</f>
        <v>0</v>
      </c>
      <c r="AF201" s="10">
        <f>'Input Data Shift B'!AE70*IF('Input Data Shift B'!AE$140&gt;0,'Input Data Shift B'!AE$140,'Shift B Calculation'!$D201)/3600</f>
        <v>0</v>
      </c>
      <c r="AG201" s="10">
        <f>'Input Data Shift B'!AF70*IF('Input Data Shift B'!AF$140&gt;0,'Input Data Shift B'!AF$140,'Shift B Calculation'!$D201)/3600</f>
        <v>0</v>
      </c>
      <c r="AH201" s="10">
        <f>'Input Data Shift B'!AG70*IF('Input Data Shift B'!AG$140&gt;0,'Input Data Shift B'!AG$140,'Shift B Calculation'!$D201)/3600</f>
        <v>0</v>
      </c>
      <c r="AI201" s="10">
        <f>'Input Data Shift B'!AH70*IF('Input Data Shift B'!AH$140&gt;0,'Input Data Shift B'!AH$140,'Shift B Calculation'!$D201)/3600</f>
        <v>0</v>
      </c>
      <c r="AJ201" s="10">
        <f t="shared" si="9"/>
        <v>0</v>
      </c>
    </row>
    <row r="202" spans="2:36">
      <c r="B202" s="8">
        <v>65</v>
      </c>
      <c r="C202" s="9" t="str">
        <f t="shared" si="8"/>
        <v>AE262100-68600C</v>
      </c>
      <c r="D202" s="8">
        <f>+Kousu!F75</f>
        <v>2.7</v>
      </c>
      <c r="E202" s="10">
        <f>'Input Data Shift B'!D71*IF('Input Data Shift B'!D$140&gt;0,'Input Data Shift B'!D$140,'Shift B Calculation'!$D202)/3600</f>
        <v>0</v>
      </c>
      <c r="F202" s="10">
        <f>'Input Data Shift B'!E71*IF('Input Data Shift B'!E$140&gt;0,'Input Data Shift B'!E$140,'Shift B Calculation'!$D202)/3600</f>
        <v>0</v>
      </c>
      <c r="G202" s="10">
        <f>'Input Data Shift B'!F71*IF('Input Data Shift B'!F$140&gt;0,'Input Data Shift B'!F$140,'Shift B Calculation'!$D202)/3600</f>
        <v>0</v>
      </c>
      <c r="H202" s="10">
        <f>'Input Data Shift B'!G71*IF('Input Data Shift B'!G$140&gt;0,'Input Data Shift B'!G$140,'Shift B Calculation'!$D202)/3600</f>
        <v>0.36</v>
      </c>
      <c r="I202" s="10">
        <f>'Input Data Shift B'!H71*IF('Input Data Shift B'!H$140&gt;0,'Input Data Shift B'!H$140,'Shift B Calculation'!$D202)/3600</f>
        <v>0</v>
      </c>
      <c r="J202" s="10">
        <f>'Input Data Shift B'!I71*IF('Input Data Shift B'!I$140&gt;0,'Input Data Shift B'!I$140,'Shift B Calculation'!$D202)/3600</f>
        <v>0</v>
      </c>
      <c r="K202" s="10">
        <f>'Input Data Shift B'!J71*IF('Input Data Shift B'!J$140&gt;0,'Input Data Shift B'!J$140,'Shift B Calculation'!$D202)/3600</f>
        <v>0.36150000000000004</v>
      </c>
      <c r="L202" s="10">
        <f>'Input Data Shift B'!K71*IF('Input Data Shift B'!K$140&gt;0,'Input Data Shift B'!K$140,'Shift B Calculation'!$D202)/3600</f>
        <v>0</v>
      </c>
      <c r="M202" s="10">
        <f>'Input Data Shift B'!L71*IF('Input Data Shift B'!L$140&gt;0,'Input Data Shift B'!L$140,'Shift B Calculation'!$D202)/3600</f>
        <v>0.9900000000000001</v>
      </c>
      <c r="N202" s="10">
        <f>'Input Data Shift B'!M71*IF('Input Data Shift B'!M$140&gt;0,'Input Data Shift B'!M$140,'Shift B Calculation'!$D202)/3600</f>
        <v>1.17</v>
      </c>
      <c r="O202" s="10">
        <f>'Input Data Shift B'!N71*IF('Input Data Shift B'!N$140&gt;0,'Input Data Shift B'!N$140,'Shift B Calculation'!$D202)/3600</f>
        <v>0</v>
      </c>
      <c r="P202" s="10">
        <f>'Input Data Shift B'!O71*IF('Input Data Shift B'!O$140&gt;0,'Input Data Shift B'!O$140,'Shift B Calculation'!$D202)/3600</f>
        <v>1.07775</v>
      </c>
      <c r="Q202" s="10">
        <f>'Input Data Shift B'!P71*IF('Input Data Shift B'!P$140&gt;0,'Input Data Shift B'!P$140,'Shift B Calculation'!$D202)/3600</f>
        <v>0.8992500000000001</v>
      </c>
      <c r="R202" s="10">
        <f>'Input Data Shift B'!Q71*IF('Input Data Shift B'!Q$140&gt;0,'Input Data Shift B'!Q$140,'Shift B Calculation'!$D202)/3600</f>
        <v>0</v>
      </c>
      <c r="S202" s="10">
        <f>'Input Data Shift B'!R71*IF('Input Data Shift B'!R$140&gt;0,'Input Data Shift B'!R$140,'Shift B Calculation'!$D202)/3600</f>
        <v>0</v>
      </c>
      <c r="T202" s="10">
        <f>'Input Data Shift B'!S71*IF('Input Data Shift B'!S$140&gt;0,'Input Data Shift B'!S$140,'Shift B Calculation'!$D202)/3600</f>
        <v>0</v>
      </c>
      <c r="U202" s="10">
        <f>'Input Data Shift B'!T71*IF('Input Data Shift B'!T$140&gt;0,'Input Data Shift B'!T$140,'Shift B Calculation'!$D202)/3600</f>
        <v>0</v>
      </c>
      <c r="V202" s="10">
        <f>'Input Data Shift B'!U71*IF('Input Data Shift B'!U$140&gt;0,'Input Data Shift B'!U$140,'Shift B Calculation'!$D202)/3600</f>
        <v>0</v>
      </c>
      <c r="W202" s="10">
        <f>'Input Data Shift B'!V71*IF('Input Data Shift B'!V$140&gt;0,'Input Data Shift B'!V$140,'Shift B Calculation'!$D202)/3600</f>
        <v>0</v>
      </c>
      <c r="X202" s="10">
        <f>'Input Data Shift B'!W71*IF('Input Data Shift B'!W$140&gt;0,'Input Data Shift B'!W$140,'Shift B Calculation'!$D202)/3600</f>
        <v>0</v>
      </c>
      <c r="Y202" s="10">
        <f>'Input Data Shift B'!X71*IF('Input Data Shift B'!X$140&gt;0,'Input Data Shift B'!X$140,'Shift B Calculation'!$D202)/3600</f>
        <v>0</v>
      </c>
      <c r="Z202" s="10">
        <f>'Input Data Shift B'!Y71*IF('Input Data Shift B'!Y$140&gt;0,'Input Data Shift B'!Y$140,'Shift B Calculation'!$D202)/3600</f>
        <v>0</v>
      </c>
      <c r="AA202" s="10">
        <f>'Input Data Shift B'!Z71*IF('Input Data Shift B'!Z$140&gt;0,'Input Data Shift B'!Z$140,'Shift B Calculation'!$D202)/3600</f>
        <v>0</v>
      </c>
      <c r="AB202" s="10">
        <f>'Input Data Shift B'!AA71*IF('Input Data Shift B'!AA$140&gt;0,'Input Data Shift B'!AA$140,'Shift B Calculation'!$D202)/3600</f>
        <v>0</v>
      </c>
      <c r="AC202" s="10">
        <f>'Input Data Shift B'!AB71*IF('Input Data Shift B'!AB$140&gt;0,'Input Data Shift B'!AB$140,'Shift B Calculation'!$D202)/3600</f>
        <v>0</v>
      </c>
      <c r="AD202" s="10">
        <f>'Input Data Shift B'!AC71*IF('Input Data Shift B'!AC$140&gt;0,'Input Data Shift B'!AC$140,'Shift B Calculation'!$D202)/3600</f>
        <v>0</v>
      </c>
      <c r="AE202" s="10">
        <f>'Input Data Shift B'!AD71*IF('Input Data Shift B'!AD$140&gt;0,'Input Data Shift B'!AD$140,'Shift B Calculation'!$D202)/3600</f>
        <v>0</v>
      </c>
      <c r="AF202" s="10">
        <f>'Input Data Shift B'!AE71*IF('Input Data Shift B'!AE$140&gt;0,'Input Data Shift B'!AE$140,'Shift B Calculation'!$D202)/3600</f>
        <v>0</v>
      </c>
      <c r="AG202" s="10">
        <f>'Input Data Shift B'!AF71*IF('Input Data Shift B'!AF$140&gt;0,'Input Data Shift B'!AF$140,'Shift B Calculation'!$D202)/3600</f>
        <v>0</v>
      </c>
      <c r="AH202" s="10">
        <f>'Input Data Shift B'!AG71*IF('Input Data Shift B'!AG$140&gt;0,'Input Data Shift B'!AG$140,'Shift B Calculation'!$D202)/3600</f>
        <v>0</v>
      </c>
      <c r="AI202" s="10">
        <f>'Input Data Shift B'!AH71*IF('Input Data Shift B'!AH$140&gt;0,'Input Data Shift B'!AH$140,'Shift B Calculation'!$D202)/3600</f>
        <v>0</v>
      </c>
      <c r="AJ202" s="10">
        <f t="shared" si="9"/>
        <v>4.8585000000000003</v>
      </c>
    </row>
    <row r="203" spans="2:36">
      <c r="B203" s="8">
        <v>66</v>
      </c>
      <c r="C203" s="9" t="str">
        <f t="shared" ref="C203:C266" si="10">+C68</f>
        <v>AE262100-6961</v>
      </c>
      <c r="D203" s="8">
        <f>+Kousu!F76</f>
        <v>2.7</v>
      </c>
      <c r="E203" s="10">
        <f>'Input Data Shift B'!D72*IF('Input Data Shift B'!D$140&gt;0,'Input Data Shift B'!D$140,'Shift B Calculation'!$D203)/3600</f>
        <v>0</v>
      </c>
      <c r="F203" s="10">
        <f>'Input Data Shift B'!E72*IF('Input Data Shift B'!E$140&gt;0,'Input Data Shift B'!E$140,'Shift B Calculation'!$D203)/3600</f>
        <v>0</v>
      </c>
      <c r="G203" s="10">
        <f>'Input Data Shift B'!F72*IF('Input Data Shift B'!F$140&gt;0,'Input Data Shift B'!F$140,'Shift B Calculation'!$D203)/3600</f>
        <v>0</v>
      </c>
      <c r="H203" s="10">
        <f>'Input Data Shift B'!G72*IF('Input Data Shift B'!G$140&gt;0,'Input Data Shift B'!G$140,'Shift B Calculation'!$D203)/3600</f>
        <v>0</v>
      </c>
      <c r="I203" s="10">
        <f>'Input Data Shift B'!H72*IF('Input Data Shift B'!H$140&gt;0,'Input Data Shift B'!H$140,'Shift B Calculation'!$D203)/3600</f>
        <v>0</v>
      </c>
      <c r="J203" s="10">
        <f>'Input Data Shift B'!I72*IF('Input Data Shift B'!I$140&gt;0,'Input Data Shift B'!I$140,'Shift B Calculation'!$D203)/3600</f>
        <v>0</v>
      </c>
      <c r="K203" s="10">
        <f>'Input Data Shift B'!J72*IF('Input Data Shift B'!J$140&gt;0,'Input Data Shift B'!J$140,'Shift B Calculation'!$D203)/3600</f>
        <v>0</v>
      </c>
      <c r="L203" s="10">
        <f>'Input Data Shift B'!K72*IF('Input Data Shift B'!K$140&gt;0,'Input Data Shift B'!K$140,'Shift B Calculation'!$D203)/3600</f>
        <v>0</v>
      </c>
      <c r="M203" s="10">
        <f>'Input Data Shift B'!L72*IF('Input Data Shift B'!L$140&gt;0,'Input Data Shift B'!L$140,'Shift B Calculation'!$D203)/3600</f>
        <v>0</v>
      </c>
      <c r="N203" s="10">
        <f>'Input Data Shift B'!M72*IF('Input Data Shift B'!M$140&gt;0,'Input Data Shift B'!M$140,'Shift B Calculation'!$D203)/3600</f>
        <v>0</v>
      </c>
      <c r="O203" s="10">
        <f>'Input Data Shift B'!N72*IF('Input Data Shift B'!N$140&gt;0,'Input Data Shift B'!N$140,'Shift B Calculation'!$D203)/3600</f>
        <v>0</v>
      </c>
      <c r="P203" s="10">
        <f>'Input Data Shift B'!O72*IF('Input Data Shift B'!O$140&gt;0,'Input Data Shift B'!O$140,'Shift B Calculation'!$D203)/3600</f>
        <v>0</v>
      </c>
      <c r="Q203" s="10">
        <f>'Input Data Shift B'!P72*IF('Input Data Shift B'!P$140&gt;0,'Input Data Shift B'!P$140,'Shift B Calculation'!$D203)/3600</f>
        <v>0</v>
      </c>
      <c r="R203" s="10">
        <f>'Input Data Shift B'!Q72*IF('Input Data Shift B'!Q$140&gt;0,'Input Data Shift B'!Q$140,'Shift B Calculation'!$D203)/3600</f>
        <v>0</v>
      </c>
      <c r="S203" s="10">
        <f>'Input Data Shift B'!R72*IF('Input Data Shift B'!R$140&gt;0,'Input Data Shift B'!R$140,'Shift B Calculation'!$D203)/3600</f>
        <v>0</v>
      </c>
      <c r="T203" s="10">
        <f>'Input Data Shift B'!S72*IF('Input Data Shift B'!S$140&gt;0,'Input Data Shift B'!S$140,'Shift B Calculation'!$D203)/3600</f>
        <v>0</v>
      </c>
      <c r="U203" s="10">
        <f>'Input Data Shift B'!T72*IF('Input Data Shift B'!T$140&gt;0,'Input Data Shift B'!T$140,'Shift B Calculation'!$D203)/3600</f>
        <v>0</v>
      </c>
      <c r="V203" s="10">
        <f>'Input Data Shift B'!U72*IF('Input Data Shift B'!U$140&gt;0,'Input Data Shift B'!U$140,'Shift B Calculation'!$D203)/3600</f>
        <v>0</v>
      </c>
      <c r="W203" s="10">
        <f>'Input Data Shift B'!V72*IF('Input Data Shift B'!V$140&gt;0,'Input Data Shift B'!V$140,'Shift B Calculation'!$D203)/3600</f>
        <v>0</v>
      </c>
      <c r="X203" s="10">
        <f>'Input Data Shift B'!W72*IF('Input Data Shift B'!W$140&gt;0,'Input Data Shift B'!W$140,'Shift B Calculation'!$D203)/3600</f>
        <v>0</v>
      </c>
      <c r="Y203" s="10">
        <f>'Input Data Shift B'!X72*IF('Input Data Shift B'!X$140&gt;0,'Input Data Shift B'!X$140,'Shift B Calculation'!$D203)/3600</f>
        <v>0</v>
      </c>
      <c r="Z203" s="10">
        <f>'Input Data Shift B'!Y72*IF('Input Data Shift B'!Y$140&gt;0,'Input Data Shift B'!Y$140,'Shift B Calculation'!$D203)/3600</f>
        <v>0</v>
      </c>
      <c r="AA203" s="10">
        <f>'Input Data Shift B'!Z72*IF('Input Data Shift B'!Z$140&gt;0,'Input Data Shift B'!Z$140,'Shift B Calculation'!$D203)/3600</f>
        <v>0</v>
      </c>
      <c r="AB203" s="10">
        <f>'Input Data Shift B'!AA72*IF('Input Data Shift B'!AA$140&gt;0,'Input Data Shift B'!AA$140,'Shift B Calculation'!$D203)/3600</f>
        <v>0</v>
      </c>
      <c r="AC203" s="10">
        <f>'Input Data Shift B'!AB72*IF('Input Data Shift B'!AB$140&gt;0,'Input Data Shift B'!AB$140,'Shift B Calculation'!$D203)/3600</f>
        <v>0</v>
      </c>
      <c r="AD203" s="10">
        <f>'Input Data Shift B'!AC72*IF('Input Data Shift B'!AC$140&gt;0,'Input Data Shift B'!AC$140,'Shift B Calculation'!$D203)/3600</f>
        <v>0</v>
      </c>
      <c r="AE203" s="10">
        <f>'Input Data Shift B'!AD72*IF('Input Data Shift B'!AD$140&gt;0,'Input Data Shift B'!AD$140,'Shift B Calculation'!$D203)/3600</f>
        <v>0</v>
      </c>
      <c r="AF203" s="10">
        <f>'Input Data Shift B'!AE72*IF('Input Data Shift B'!AE$140&gt;0,'Input Data Shift B'!AE$140,'Shift B Calculation'!$D203)/3600</f>
        <v>0</v>
      </c>
      <c r="AG203" s="10">
        <f>'Input Data Shift B'!AF72*IF('Input Data Shift B'!AF$140&gt;0,'Input Data Shift B'!AF$140,'Shift B Calculation'!$D203)/3600</f>
        <v>0</v>
      </c>
      <c r="AH203" s="10">
        <f>'Input Data Shift B'!AG72*IF('Input Data Shift B'!AG$140&gt;0,'Input Data Shift B'!AG$140,'Shift B Calculation'!$D203)/3600</f>
        <v>0</v>
      </c>
      <c r="AI203" s="10">
        <f>'Input Data Shift B'!AH72*IF('Input Data Shift B'!AH$140&gt;0,'Input Data Shift B'!AH$140,'Shift B Calculation'!$D203)/3600</f>
        <v>0</v>
      </c>
      <c r="AJ203" s="10">
        <f t="shared" si="9"/>
        <v>0</v>
      </c>
    </row>
    <row r="204" spans="2:36">
      <c r="B204" s="8">
        <v>67</v>
      </c>
      <c r="C204" s="9" t="str">
        <f t="shared" si="10"/>
        <v>AE262100-69616T</v>
      </c>
      <c r="D204" s="8">
        <f>+Kousu!F77</f>
        <v>2.7</v>
      </c>
      <c r="E204" s="10">
        <f>'Input Data Shift B'!D73*IF('Input Data Shift B'!D$140&gt;0,'Input Data Shift B'!D$140,'Shift B Calculation'!$D204)/3600</f>
        <v>0</v>
      </c>
      <c r="F204" s="10">
        <f>'Input Data Shift B'!E73*IF('Input Data Shift B'!E$140&gt;0,'Input Data Shift B'!E$140,'Shift B Calculation'!$D204)/3600</f>
        <v>0</v>
      </c>
      <c r="G204" s="10">
        <f>'Input Data Shift B'!F73*IF('Input Data Shift B'!F$140&gt;0,'Input Data Shift B'!F$140,'Shift B Calculation'!$D204)/3600</f>
        <v>0</v>
      </c>
      <c r="H204" s="10">
        <f>'Input Data Shift B'!G73*IF('Input Data Shift B'!G$140&gt;0,'Input Data Shift B'!G$140,'Shift B Calculation'!$D204)/3600</f>
        <v>0</v>
      </c>
      <c r="I204" s="10">
        <f>'Input Data Shift B'!H73*IF('Input Data Shift B'!H$140&gt;0,'Input Data Shift B'!H$140,'Shift B Calculation'!$D204)/3600</f>
        <v>0</v>
      </c>
      <c r="J204" s="10">
        <f>'Input Data Shift B'!I73*IF('Input Data Shift B'!I$140&gt;0,'Input Data Shift B'!I$140,'Shift B Calculation'!$D204)/3600</f>
        <v>0</v>
      </c>
      <c r="K204" s="10">
        <f>'Input Data Shift B'!J73*IF('Input Data Shift B'!J$140&gt;0,'Input Data Shift B'!J$140,'Shift B Calculation'!$D204)/3600</f>
        <v>0</v>
      </c>
      <c r="L204" s="10">
        <f>'Input Data Shift B'!K73*IF('Input Data Shift B'!K$140&gt;0,'Input Data Shift B'!K$140,'Shift B Calculation'!$D204)/3600</f>
        <v>0</v>
      </c>
      <c r="M204" s="10">
        <f>'Input Data Shift B'!L73*IF('Input Data Shift B'!L$140&gt;0,'Input Data Shift B'!L$140,'Shift B Calculation'!$D204)/3600</f>
        <v>0</v>
      </c>
      <c r="N204" s="10">
        <f>'Input Data Shift B'!M73*IF('Input Data Shift B'!M$140&gt;0,'Input Data Shift B'!M$140,'Shift B Calculation'!$D204)/3600</f>
        <v>0</v>
      </c>
      <c r="O204" s="10">
        <f>'Input Data Shift B'!N73*IF('Input Data Shift B'!N$140&gt;0,'Input Data Shift B'!N$140,'Shift B Calculation'!$D204)/3600</f>
        <v>0</v>
      </c>
      <c r="P204" s="10">
        <f>'Input Data Shift B'!O73*IF('Input Data Shift B'!O$140&gt;0,'Input Data Shift B'!O$140,'Shift B Calculation'!$D204)/3600</f>
        <v>0</v>
      </c>
      <c r="Q204" s="10">
        <f>'Input Data Shift B'!P73*IF('Input Data Shift B'!P$140&gt;0,'Input Data Shift B'!P$140,'Shift B Calculation'!$D204)/3600</f>
        <v>0</v>
      </c>
      <c r="R204" s="10">
        <f>'Input Data Shift B'!Q73*IF('Input Data Shift B'!Q$140&gt;0,'Input Data Shift B'!Q$140,'Shift B Calculation'!$D204)/3600</f>
        <v>0</v>
      </c>
      <c r="S204" s="10">
        <f>'Input Data Shift B'!R73*IF('Input Data Shift B'!R$140&gt;0,'Input Data Shift B'!R$140,'Shift B Calculation'!$D204)/3600</f>
        <v>0</v>
      </c>
      <c r="T204" s="10">
        <f>'Input Data Shift B'!S73*IF('Input Data Shift B'!S$140&gt;0,'Input Data Shift B'!S$140,'Shift B Calculation'!$D204)/3600</f>
        <v>0</v>
      </c>
      <c r="U204" s="10">
        <f>'Input Data Shift B'!T73*IF('Input Data Shift B'!T$140&gt;0,'Input Data Shift B'!T$140,'Shift B Calculation'!$D204)/3600</f>
        <v>0</v>
      </c>
      <c r="V204" s="10">
        <f>'Input Data Shift B'!U73*IF('Input Data Shift B'!U$140&gt;0,'Input Data Shift B'!U$140,'Shift B Calculation'!$D204)/3600</f>
        <v>0</v>
      </c>
      <c r="W204" s="10">
        <f>'Input Data Shift B'!V73*IF('Input Data Shift B'!V$140&gt;0,'Input Data Shift B'!V$140,'Shift B Calculation'!$D204)/3600</f>
        <v>0</v>
      </c>
      <c r="X204" s="10">
        <f>'Input Data Shift B'!W73*IF('Input Data Shift B'!W$140&gt;0,'Input Data Shift B'!W$140,'Shift B Calculation'!$D204)/3600</f>
        <v>0</v>
      </c>
      <c r="Y204" s="10">
        <f>'Input Data Shift B'!X73*IF('Input Data Shift B'!X$140&gt;0,'Input Data Shift B'!X$140,'Shift B Calculation'!$D204)/3600</f>
        <v>0</v>
      </c>
      <c r="Z204" s="10">
        <f>'Input Data Shift B'!Y73*IF('Input Data Shift B'!Y$140&gt;0,'Input Data Shift B'!Y$140,'Shift B Calculation'!$D204)/3600</f>
        <v>0</v>
      </c>
      <c r="AA204" s="10">
        <f>'Input Data Shift B'!Z73*IF('Input Data Shift B'!Z$140&gt;0,'Input Data Shift B'!Z$140,'Shift B Calculation'!$D204)/3600</f>
        <v>0</v>
      </c>
      <c r="AB204" s="10">
        <f>'Input Data Shift B'!AA73*IF('Input Data Shift B'!AA$140&gt;0,'Input Data Shift B'!AA$140,'Shift B Calculation'!$D204)/3600</f>
        <v>0</v>
      </c>
      <c r="AC204" s="10">
        <f>'Input Data Shift B'!AB73*IF('Input Data Shift B'!AB$140&gt;0,'Input Data Shift B'!AB$140,'Shift B Calculation'!$D204)/3600</f>
        <v>0</v>
      </c>
      <c r="AD204" s="10">
        <f>'Input Data Shift B'!AC73*IF('Input Data Shift B'!AC$140&gt;0,'Input Data Shift B'!AC$140,'Shift B Calculation'!$D204)/3600</f>
        <v>0</v>
      </c>
      <c r="AE204" s="10">
        <f>'Input Data Shift B'!AD73*IF('Input Data Shift B'!AD$140&gt;0,'Input Data Shift B'!AD$140,'Shift B Calculation'!$D204)/3600</f>
        <v>0</v>
      </c>
      <c r="AF204" s="10">
        <f>'Input Data Shift B'!AE73*IF('Input Data Shift B'!AE$140&gt;0,'Input Data Shift B'!AE$140,'Shift B Calculation'!$D204)/3600</f>
        <v>0</v>
      </c>
      <c r="AG204" s="10">
        <f>'Input Data Shift B'!AF73*IF('Input Data Shift B'!AF$140&gt;0,'Input Data Shift B'!AF$140,'Shift B Calculation'!$D204)/3600</f>
        <v>0</v>
      </c>
      <c r="AH204" s="10">
        <f>'Input Data Shift B'!AG73*IF('Input Data Shift B'!AG$140&gt;0,'Input Data Shift B'!AG$140,'Shift B Calculation'!$D204)/3600</f>
        <v>0</v>
      </c>
      <c r="AI204" s="10">
        <f>'Input Data Shift B'!AH73*IF('Input Data Shift B'!AH$140&gt;0,'Input Data Shift B'!AH$140,'Shift B Calculation'!$D204)/3600</f>
        <v>0</v>
      </c>
      <c r="AJ204" s="10">
        <f t="shared" si="9"/>
        <v>0</v>
      </c>
    </row>
    <row r="205" spans="2:36">
      <c r="B205" s="8">
        <v>68</v>
      </c>
      <c r="C205" s="9" t="str">
        <f t="shared" si="10"/>
        <v>AE262100-6971</v>
      </c>
      <c r="D205" s="8">
        <f>+Kousu!F78</f>
        <v>2.7</v>
      </c>
      <c r="E205" s="10">
        <f>'Input Data Shift B'!D74*IF('Input Data Shift B'!D$140&gt;0,'Input Data Shift B'!D$140,'Shift B Calculation'!$D205)/3600</f>
        <v>0</v>
      </c>
      <c r="F205" s="10">
        <f>'Input Data Shift B'!E74*IF('Input Data Shift B'!E$140&gt;0,'Input Data Shift B'!E$140,'Shift B Calculation'!$D205)/3600</f>
        <v>0</v>
      </c>
      <c r="G205" s="10">
        <f>'Input Data Shift B'!F74*IF('Input Data Shift B'!F$140&gt;0,'Input Data Shift B'!F$140,'Shift B Calculation'!$D205)/3600</f>
        <v>0</v>
      </c>
      <c r="H205" s="10">
        <f>'Input Data Shift B'!G74*IF('Input Data Shift B'!G$140&gt;0,'Input Data Shift B'!G$140,'Shift B Calculation'!$D205)/3600</f>
        <v>0</v>
      </c>
      <c r="I205" s="10">
        <f>'Input Data Shift B'!H74*IF('Input Data Shift B'!H$140&gt;0,'Input Data Shift B'!H$140,'Shift B Calculation'!$D205)/3600</f>
        <v>0</v>
      </c>
      <c r="J205" s="10">
        <f>'Input Data Shift B'!I74*IF('Input Data Shift B'!I$140&gt;0,'Input Data Shift B'!I$140,'Shift B Calculation'!$D205)/3600</f>
        <v>0</v>
      </c>
      <c r="K205" s="10">
        <f>'Input Data Shift B'!J74*IF('Input Data Shift B'!J$140&gt;0,'Input Data Shift B'!J$140,'Shift B Calculation'!$D205)/3600</f>
        <v>0</v>
      </c>
      <c r="L205" s="10">
        <f>'Input Data Shift B'!K74*IF('Input Data Shift B'!K$140&gt;0,'Input Data Shift B'!K$140,'Shift B Calculation'!$D205)/3600</f>
        <v>0</v>
      </c>
      <c r="M205" s="10">
        <f>'Input Data Shift B'!L74*IF('Input Data Shift B'!L$140&gt;0,'Input Data Shift B'!L$140,'Shift B Calculation'!$D205)/3600</f>
        <v>0</v>
      </c>
      <c r="N205" s="10">
        <f>'Input Data Shift B'!M74*IF('Input Data Shift B'!M$140&gt;0,'Input Data Shift B'!M$140,'Shift B Calculation'!$D205)/3600</f>
        <v>0</v>
      </c>
      <c r="O205" s="10">
        <f>'Input Data Shift B'!N74*IF('Input Data Shift B'!N$140&gt;0,'Input Data Shift B'!N$140,'Shift B Calculation'!$D205)/3600</f>
        <v>0</v>
      </c>
      <c r="P205" s="10">
        <f>'Input Data Shift B'!O74*IF('Input Data Shift B'!O$140&gt;0,'Input Data Shift B'!O$140,'Shift B Calculation'!$D205)/3600</f>
        <v>0</v>
      </c>
      <c r="Q205" s="10">
        <f>'Input Data Shift B'!P74*IF('Input Data Shift B'!P$140&gt;0,'Input Data Shift B'!P$140,'Shift B Calculation'!$D205)/3600</f>
        <v>0</v>
      </c>
      <c r="R205" s="10">
        <f>'Input Data Shift B'!Q74*IF('Input Data Shift B'!Q$140&gt;0,'Input Data Shift B'!Q$140,'Shift B Calculation'!$D205)/3600</f>
        <v>0</v>
      </c>
      <c r="S205" s="10">
        <f>'Input Data Shift B'!R74*IF('Input Data Shift B'!R$140&gt;0,'Input Data Shift B'!R$140,'Shift B Calculation'!$D205)/3600</f>
        <v>0</v>
      </c>
      <c r="T205" s="10">
        <f>'Input Data Shift B'!S74*IF('Input Data Shift B'!S$140&gt;0,'Input Data Shift B'!S$140,'Shift B Calculation'!$D205)/3600</f>
        <v>0</v>
      </c>
      <c r="U205" s="10">
        <f>'Input Data Shift B'!T74*IF('Input Data Shift B'!T$140&gt;0,'Input Data Shift B'!T$140,'Shift B Calculation'!$D205)/3600</f>
        <v>0</v>
      </c>
      <c r="V205" s="10">
        <f>'Input Data Shift B'!U74*IF('Input Data Shift B'!U$140&gt;0,'Input Data Shift B'!U$140,'Shift B Calculation'!$D205)/3600</f>
        <v>0</v>
      </c>
      <c r="W205" s="10">
        <f>'Input Data Shift B'!V74*IF('Input Data Shift B'!V$140&gt;0,'Input Data Shift B'!V$140,'Shift B Calculation'!$D205)/3600</f>
        <v>0</v>
      </c>
      <c r="X205" s="10">
        <f>'Input Data Shift B'!W74*IF('Input Data Shift B'!W$140&gt;0,'Input Data Shift B'!W$140,'Shift B Calculation'!$D205)/3600</f>
        <v>0</v>
      </c>
      <c r="Y205" s="10">
        <f>'Input Data Shift B'!X74*IF('Input Data Shift B'!X$140&gt;0,'Input Data Shift B'!X$140,'Shift B Calculation'!$D205)/3600</f>
        <v>0</v>
      </c>
      <c r="Z205" s="10">
        <f>'Input Data Shift B'!Y74*IF('Input Data Shift B'!Y$140&gt;0,'Input Data Shift B'!Y$140,'Shift B Calculation'!$D205)/3600</f>
        <v>0</v>
      </c>
      <c r="AA205" s="10">
        <f>'Input Data Shift B'!Z74*IF('Input Data Shift B'!Z$140&gt;0,'Input Data Shift B'!Z$140,'Shift B Calculation'!$D205)/3600</f>
        <v>0</v>
      </c>
      <c r="AB205" s="10">
        <f>'Input Data Shift B'!AA74*IF('Input Data Shift B'!AA$140&gt;0,'Input Data Shift B'!AA$140,'Shift B Calculation'!$D205)/3600</f>
        <v>0</v>
      </c>
      <c r="AC205" s="10">
        <f>'Input Data Shift B'!AB74*IF('Input Data Shift B'!AB$140&gt;0,'Input Data Shift B'!AB$140,'Shift B Calculation'!$D205)/3600</f>
        <v>0</v>
      </c>
      <c r="AD205" s="10">
        <f>'Input Data Shift B'!AC74*IF('Input Data Shift B'!AC$140&gt;0,'Input Data Shift B'!AC$140,'Shift B Calculation'!$D205)/3600</f>
        <v>0</v>
      </c>
      <c r="AE205" s="10">
        <f>'Input Data Shift B'!AD74*IF('Input Data Shift B'!AD$140&gt;0,'Input Data Shift B'!AD$140,'Shift B Calculation'!$D205)/3600</f>
        <v>0</v>
      </c>
      <c r="AF205" s="10">
        <f>'Input Data Shift B'!AE74*IF('Input Data Shift B'!AE$140&gt;0,'Input Data Shift B'!AE$140,'Shift B Calculation'!$D205)/3600</f>
        <v>0</v>
      </c>
      <c r="AG205" s="10">
        <f>'Input Data Shift B'!AF74*IF('Input Data Shift B'!AF$140&gt;0,'Input Data Shift B'!AF$140,'Shift B Calculation'!$D205)/3600</f>
        <v>0</v>
      </c>
      <c r="AH205" s="10">
        <f>'Input Data Shift B'!AG74*IF('Input Data Shift B'!AG$140&gt;0,'Input Data Shift B'!AG$140,'Shift B Calculation'!$D205)/3600</f>
        <v>0</v>
      </c>
      <c r="AI205" s="10">
        <f>'Input Data Shift B'!AH74*IF('Input Data Shift B'!AH$140&gt;0,'Input Data Shift B'!AH$140,'Shift B Calculation'!$D205)/3600</f>
        <v>0</v>
      </c>
      <c r="AJ205" s="10">
        <f t="shared" si="9"/>
        <v>0</v>
      </c>
    </row>
    <row r="206" spans="2:36">
      <c r="B206" s="8">
        <v>69</v>
      </c>
      <c r="C206" s="9" t="str">
        <f t="shared" si="10"/>
        <v>AE262100-69716T</v>
      </c>
      <c r="D206" s="8">
        <f>+Kousu!F79</f>
        <v>2.7</v>
      </c>
      <c r="E206" s="10">
        <f>'Input Data Shift B'!D75*IF('Input Data Shift B'!D$140&gt;0,'Input Data Shift B'!D$140,'Shift B Calculation'!$D206)/3600</f>
        <v>0</v>
      </c>
      <c r="F206" s="10">
        <f>'Input Data Shift B'!E75*IF('Input Data Shift B'!E$140&gt;0,'Input Data Shift B'!E$140,'Shift B Calculation'!$D206)/3600</f>
        <v>0</v>
      </c>
      <c r="G206" s="10">
        <f>'Input Data Shift B'!F75*IF('Input Data Shift B'!F$140&gt;0,'Input Data Shift B'!F$140,'Shift B Calculation'!$D206)/3600</f>
        <v>0</v>
      </c>
      <c r="H206" s="10">
        <f>'Input Data Shift B'!G75*IF('Input Data Shift B'!G$140&gt;0,'Input Data Shift B'!G$140,'Shift B Calculation'!$D206)/3600</f>
        <v>0</v>
      </c>
      <c r="I206" s="10">
        <f>'Input Data Shift B'!H75*IF('Input Data Shift B'!H$140&gt;0,'Input Data Shift B'!H$140,'Shift B Calculation'!$D206)/3600</f>
        <v>0</v>
      </c>
      <c r="J206" s="10">
        <f>'Input Data Shift B'!I75*IF('Input Data Shift B'!I$140&gt;0,'Input Data Shift B'!I$140,'Shift B Calculation'!$D206)/3600</f>
        <v>0</v>
      </c>
      <c r="K206" s="10">
        <f>'Input Data Shift B'!J75*IF('Input Data Shift B'!J$140&gt;0,'Input Data Shift B'!J$140,'Shift B Calculation'!$D206)/3600</f>
        <v>0</v>
      </c>
      <c r="L206" s="10">
        <f>'Input Data Shift B'!K75*IF('Input Data Shift B'!K$140&gt;0,'Input Data Shift B'!K$140,'Shift B Calculation'!$D206)/3600</f>
        <v>0</v>
      </c>
      <c r="M206" s="10">
        <f>'Input Data Shift B'!L75*IF('Input Data Shift B'!L$140&gt;0,'Input Data Shift B'!L$140,'Shift B Calculation'!$D206)/3600</f>
        <v>0</v>
      </c>
      <c r="N206" s="10">
        <f>'Input Data Shift B'!M75*IF('Input Data Shift B'!M$140&gt;0,'Input Data Shift B'!M$140,'Shift B Calculation'!$D206)/3600</f>
        <v>0</v>
      </c>
      <c r="O206" s="10">
        <f>'Input Data Shift B'!N75*IF('Input Data Shift B'!N$140&gt;0,'Input Data Shift B'!N$140,'Shift B Calculation'!$D206)/3600</f>
        <v>0</v>
      </c>
      <c r="P206" s="10">
        <f>'Input Data Shift B'!O75*IF('Input Data Shift B'!O$140&gt;0,'Input Data Shift B'!O$140,'Shift B Calculation'!$D206)/3600</f>
        <v>0</v>
      </c>
      <c r="Q206" s="10">
        <f>'Input Data Shift B'!P75*IF('Input Data Shift B'!P$140&gt;0,'Input Data Shift B'!P$140,'Shift B Calculation'!$D206)/3600</f>
        <v>0</v>
      </c>
      <c r="R206" s="10">
        <f>'Input Data Shift B'!Q75*IF('Input Data Shift B'!Q$140&gt;0,'Input Data Shift B'!Q$140,'Shift B Calculation'!$D206)/3600</f>
        <v>0</v>
      </c>
      <c r="S206" s="10">
        <f>'Input Data Shift B'!R75*IF('Input Data Shift B'!R$140&gt;0,'Input Data Shift B'!R$140,'Shift B Calculation'!$D206)/3600</f>
        <v>0</v>
      </c>
      <c r="T206" s="10">
        <f>'Input Data Shift B'!S75*IF('Input Data Shift B'!S$140&gt;0,'Input Data Shift B'!S$140,'Shift B Calculation'!$D206)/3600</f>
        <v>0</v>
      </c>
      <c r="U206" s="10">
        <f>'Input Data Shift B'!T75*IF('Input Data Shift B'!T$140&gt;0,'Input Data Shift B'!T$140,'Shift B Calculation'!$D206)/3600</f>
        <v>0</v>
      </c>
      <c r="V206" s="10">
        <f>'Input Data Shift B'!U75*IF('Input Data Shift B'!U$140&gt;0,'Input Data Shift B'!U$140,'Shift B Calculation'!$D206)/3600</f>
        <v>0</v>
      </c>
      <c r="W206" s="10">
        <f>'Input Data Shift B'!V75*IF('Input Data Shift B'!V$140&gt;0,'Input Data Shift B'!V$140,'Shift B Calculation'!$D206)/3600</f>
        <v>0</v>
      </c>
      <c r="X206" s="10">
        <f>'Input Data Shift B'!W75*IF('Input Data Shift B'!W$140&gt;0,'Input Data Shift B'!W$140,'Shift B Calculation'!$D206)/3600</f>
        <v>0</v>
      </c>
      <c r="Y206" s="10">
        <f>'Input Data Shift B'!X75*IF('Input Data Shift B'!X$140&gt;0,'Input Data Shift B'!X$140,'Shift B Calculation'!$D206)/3600</f>
        <v>0</v>
      </c>
      <c r="Z206" s="10">
        <f>'Input Data Shift B'!Y75*IF('Input Data Shift B'!Y$140&gt;0,'Input Data Shift B'!Y$140,'Shift B Calculation'!$D206)/3600</f>
        <v>0</v>
      </c>
      <c r="AA206" s="10">
        <f>'Input Data Shift B'!Z75*IF('Input Data Shift B'!Z$140&gt;0,'Input Data Shift B'!Z$140,'Shift B Calculation'!$D206)/3600</f>
        <v>0</v>
      </c>
      <c r="AB206" s="10">
        <f>'Input Data Shift B'!AA75*IF('Input Data Shift B'!AA$140&gt;0,'Input Data Shift B'!AA$140,'Shift B Calculation'!$D206)/3600</f>
        <v>0</v>
      </c>
      <c r="AC206" s="10">
        <f>'Input Data Shift B'!AB75*IF('Input Data Shift B'!AB$140&gt;0,'Input Data Shift B'!AB$140,'Shift B Calculation'!$D206)/3600</f>
        <v>0</v>
      </c>
      <c r="AD206" s="10">
        <f>'Input Data Shift B'!AC75*IF('Input Data Shift B'!AC$140&gt;0,'Input Data Shift B'!AC$140,'Shift B Calculation'!$D206)/3600</f>
        <v>0</v>
      </c>
      <c r="AE206" s="10">
        <f>'Input Data Shift B'!AD75*IF('Input Data Shift B'!AD$140&gt;0,'Input Data Shift B'!AD$140,'Shift B Calculation'!$D206)/3600</f>
        <v>0</v>
      </c>
      <c r="AF206" s="10">
        <f>'Input Data Shift B'!AE75*IF('Input Data Shift B'!AE$140&gt;0,'Input Data Shift B'!AE$140,'Shift B Calculation'!$D206)/3600</f>
        <v>0</v>
      </c>
      <c r="AG206" s="10">
        <f>'Input Data Shift B'!AF75*IF('Input Data Shift B'!AF$140&gt;0,'Input Data Shift B'!AF$140,'Shift B Calculation'!$D206)/3600</f>
        <v>0</v>
      </c>
      <c r="AH206" s="10">
        <f>'Input Data Shift B'!AG75*IF('Input Data Shift B'!AG$140&gt;0,'Input Data Shift B'!AG$140,'Shift B Calculation'!$D206)/3600</f>
        <v>0</v>
      </c>
      <c r="AI206" s="10">
        <f>'Input Data Shift B'!AH75*IF('Input Data Shift B'!AH$140&gt;0,'Input Data Shift B'!AH$140,'Shift B Calculation'!$D206)/3600</f>
        <v>0</v>
      </c>
      <c r="AJ206" s="10">
        <f t="shared" si="9"/>
        <v>0</v>
      </c>
    </row>
    <row r="207" spans="2:36">
      <c r="B207" s="8">
        <v>70</v>
      </c>
      <c r="C207" s="9" t="str">
        <f t="shared" si="10"/>
        <v>AE262100-70000N</v>
      </c>
      <c r="D207" s="8">
        <f>+Kousu!F80</f>
        <v>2.7</v>
      </c>
      <c r="E207" s="10">
        <f>'Input Data Shift B'!D76*IF('Input Data Shift B'!D$140&gt;0,'Input Data Shift B'!D$140,'Shift B Calculation'!$D207)/3600</f>
        <v>0</v>
      </c>
      <c r="F207" s="10">
        <f>'Input Data Shift B'!E76*IF('Input Data Shift B'!E$140&gt;0,'Input Data Shift B'!E$140,'Shift B Calculation'!$D207)/3600</f>
        <v>0</v>
      </c>
      <c r="G207" s="10">
        <f>'Input Data Shift B'!F76*IF('Input Data Shift B'!F$140&gt;0,'Input Data Shift B'!F$140,'Shift B Calculation'!$D207)/3600</f>
        <v>0</v>
      </c>
      <c r="H207" s="10">
        <f>'Input Data Shift B'!G76*IF('Input Data Shift B'!G$140&gt;0,'Input Data Shift B'!G$140,'Shift B Calculation'!$D207)/3600</f>
        <v>0</v>
      </c>
      <c r="I207" s="10">
        <f>'Input Data Shift B'!H76*IF('Input Data Shift B'!H$140&gt;0,'Input Data Shift B'!H$140,'Shift B Calculation'!$D207)/3600</f>
        <v>0</v>
      </c>
      <c r="J207" s="10">
        <f>'Input Data Shift B'!I76*IF('Input Data Shift B'!I$140&gt;0,'Input Data Shift B'!I$140,'Shift B Calculation'!$D207)/3600</f>
        <v>0</v>
      </c>
      <c r="K207" s="10">
        <f>'Input Data Shift B'!J76*IF('Input Data Shift B'!J$140&gt;0,'Input Data Shift B'!J$140,'Shift B Calculation'!$D207)/3600</f>
        <v>0</v>
      </c>
      <c r="L207" s="10">
        <f>'Input Data Shift B'!K76*IF('Input Data Shift B'!K$140&gt;0,'Input Data Shift B'!K$140,'Shift B Calculation'!$D207)/3600</f>
        <v>0</v>
      </c>
      <c r="M207" s="10">
        <f>'Input Data Shift B'!L76*IF('Input Data Shift B'!L$140&gt;0,'Input Data Shift B'!L$140,'Shift B Calculation'!$D207)/3600</f>
        <v>0</v>
      </c>
      <c r="N207" s="10">
        <f>'Input Data Shift B'!M76*IF('Input Data Shift B'!M$140&gt;0,'Input Data Shift B'!M$140,'Shift B Calculation'!$D207)/3600</f>
        <v>0</v>
      </c>
      <c r="O207" s="10">
        <f>'Input Data Shift B'!N76*IF('Input Data Shift B'!N$140&gt;0,'Input Data Shift B'!N$140,'Shift B Calculation'!$D207)/3600</f>
        <v>0</v>
      </c>
      <c r="P207" s="10">
        <f>'Input Data Shift B'!O76*IF('Input Data Shift B'!O$140&gt;0,'Input Data Shift B'!O$140,'Shift B Calculation'!$D207)/3600</f>
        <v>0</v>
      </c>
      <c r="Q207" s="10">
        <f>'Input Data Shift B'!P76*IF('Input Data Shift B'!P$140&gt;0,'Input Data Shift B'!P$140,'Shift B Calculation'!$D207)/3600</f>
        <v>0</v>
      </c>
      <c r="R207" s="10">
        <f>'Input Data Shift B'!Q76*IF('Input Data Shift B'!Q$140&gt;0,'Input Data Shift B'!Q$140,'Shift B Calculation'!$D207)/3600</f>
        <v>0</v>
      </c>
      <c r="S207" s="10">
        <f>'Input Data Shift B'!R76*IF('Input Data Shift B'!R$140&gt;0,'Input Data Shift B'!R$140,'Shift B Calculation'!$D207)/3600</f>
        <v>0</v>
      </c>
      <c r="T207" s="10">
        <f>'Input Data Shift B'!S76*IF('Input Data Shift B'!S$140&gt;0,'Input Data Shift B'!S$140,'Shift B Calculation'!$D207)/3600</f>
        <v>0</v>
      </c>
      <c r="U207" s="10">
        <f>'Input Data Shift B'!T76*IF('Input Data Shift B'!T$140&gt;0,'Input Data Shift B'!T$140,'Shift B Calculation'!$D207)/3600</f>
        <v>0</v>
      </c>
      <c r="V207" s="10">
        <f>'Input Data Shift B'!U76*IF('Input Data Shift B'!U$140&gt;0,'Input Data Shift B'!U$140,'Shift B Calculation'!$D207)/3600</f>
        <v>0</v>
      </c>
      <c r="W207" s="10">
        <f>'Input Data Shift B'!V76*IF('Input Data Shift B'!V$140&gt;0,'Input Data Shift B'!V$140,'Shift B Calculation'!$D207)/3600</f>
        <v>0</v>
      </c>
      <c r="X207" s="10">
        <f>'Input Data Shift B'!W76*IF('Input Data Shift B'!W$140&gt;0,'Input Data Shift B'!W$140,'Shift B Calculation'!$D207)/3600</f>
        <v>0</v>
      </c>
      <c r="Y207" s="10">
        <f>'Input Data Shift B'!X76*IF('Input Data Shift B'!X$140&gt;0,'Input Data Shift B'!X$140,'Shift B Calculation'!$D207)/3600</f>
        <v>0</v>
      </c>
      <c r="Z207" s="10">
        <f>'Input Data Shift B'!Y76*IF('Input Data Shift B'!Y$140&gt;0,'Input Data Shift B'!Y$140,'Shift B Calculation'!$D207)/3600</f>
        <v>0</v>
      </c>
      <c r="AA207" s="10">
        <f>'Input Data Shift B'!Z76*IF('Input Data Shift B'!Z$140&gt;0,'Input Data Shift B'!Z$140,'Shift B Calculation'!$D207)/3600</f>
        <v>0</v>
      </c>
      <c r="AB207" s="10">
        <f>'Input Data Shift B'!AA76*IF('Input Data Shift B'!AA$140&gt;0,'Input Data Shift B'!AA$140,'Shift B Calculation'!$D207)/3600</f>
        <v>0</v>
      </c>
      <c r="AC207" s="10">
        <f>'Input Data Shift B'!AB76*IF('Input Data Shift B'!AB$140&gt;0,'Input Data Shift B'!AB$140,'Shift B Calculation'!$D207)/3600</f>
        <v>0</v>
      </c>
      <c r="AD207" s="10">
        <f>'Input Data Shift B'!AC76*IF('Input Data Shift B'!AC$140&gt;0,'Input Data Shift B'!AC$140,'Shift B Calculation'!$D207)/3600</f>
        <v>0</v>
      </c>
      <c r="AE207" s="10">
        <f>'Input Data Shift B'!AD76*IF('Input Data Shift B'!AD$140&gt;0,'Input Data Shift B'!AD$140,'Shift B Calculation'!$D207)/3600</f>
        <v>0</v>
      </c>
      <c r="AF207" s="10">
        <f>'Input Data Shift B'!AE76*IF('Input Data Shift B'!AE$140&gt;0,'Input Data Shift B'!AE$140,'Shift B Calculation'!$D207)/3600</f>
        <v>0</v>
      </c>
      <c r="AG207" s="10">
        <f>'Input Data Shift B'!AF76*IF('Input Data Shift B'!AF$140&gt;0,'Input Data Shift B'!AF$140,'Shift B Calculation'!$D207)/3600</f>
        <v>0</v>
      </c>
      <c r="AH207" s="10">
        <f>'Input Data Shift B'!AG76*IF('Input Data Shift B'!AG$140&gt;0,'Input Data Shift B'!AG$140,'Shift B Calculation'!$D207)/3600</f>
        <v>0</v>
      </c>
      <c r="AI207" s="10">
        <f>'Input Data Shift B'!AH76*IF('Input Data Shift B'!AH$140&gt;0,'Input Data Shift B'!AH$140,'Shift B Calculation'!$D207)/3600</f>
        <v>0</v>
      </c>
      <c r="AJ207" s="10">
        <f t="shared" ref="AJ207:AJ229" si="11">+SUM(E207:AI207)</f>
        <v>0</v>
      </c>
    </row>
    <row r="208" spans="2:36">
      <c r="B208" s="8">
        <v>71</v>
      </c>
      <c r="C208" s="9" t="str">
        <f t="shared" si="10"/>
        <v>AE262100-70100N</v>
      </c>
      <c r="D208" s="8">
        <f>+Kousu!F81</f>
        <v>2.7</v>
      </c>
      <c r="E208" s="10">
        <f>'Input Data Shift B'!D77*IF('Input Data Shift B'!D$140&gt;0,'Input Data Shift B'!D$140,'Shift B Calculation'!$D208)/3600</f>
        <v>0</v>
      </c>
      <c r="F208" s="10">
        <f>'Input Data Shift B'!E77*IF('Input Data Shift B'!E$140&gt;0,'Input Data Shift B'!E$140,'Shift B Calculation'!$D208)/3600</f>
        <v>0</v>
      </c>
      <c r="G208" s="10">
        <f>'Input Data Shift B'!F77*IF('Input Data Shift B'!F$140&gt;0,'Input Data Shift B'!F$140,'Shift B Calculation'!$D208)/3600</f>
        <v>0</v>
      </c>
      <c r="H208" s="10">
        <f>'Input Data Shift B'!G77*IF('Input Data Shift B'!G$140&gt;0,'Input Data Shift B'!G$140,'Shift B Calculation'!$D208)/3600</f>
        <v>0</v>
      </c>
      <c r="I208" s="10">
        <f>'Input Data Shift B'!H77*IF('Input Data Shift B'!H$140&gt;0,'Input Data Shift B'!H$140,'Shift B Calculation'!$D208)/3600</f>
        <v>0</v>
      </c>
      <c r="J208" s="10">
        <f>'Input Data Shift B'!I77*IF('Input Data Shift B'!I$140&gt;0,'Input Data Shift B'!I$140,'Shift B Calculation'!$D208)/3600</f>
        <v>0</v>
      </c>
      <c r="K208" s="10">
        <f>'Input Data Shift B'!J77*IF('Input Data Shift B'!J$140&gt;0,'Input Data Shift B'!J$140,'Shift B Calculation'!$D208)/3600</f>
        <v>0</v>
      </c>
      <c r="L208" s="10">
        <f>'Input Data Shift B'!K77*IF('Input Data Shift B'!K$140&gt;0,'Input Data Shift B'!K$140,'Shift B Calculation'!$D208)/3600</f>
        <v>0</v>
      </c>
      <c r="M208" s="10">
        <f>'Input Data Shift B'!L77*IF('Input Data Shift B'!L$140&gt;0,'Input Data Shift B'!L$140,'Shift B Calculation'!$D208)/3600</f>
        <v>0</v>
      </c>
      <c r="N208" s="10">
        <f>'Input Data Shift B'!M77*IF('Input Data Shift B'!M$140&gt;0,'Input Data Shift B'!M$140,'Shift B Calculation'!$D208)/3600</f>
        <v>0</v>
      </c>
      <c r="O208" s="10">
        <f>'Input Data Shift B'!N77*IF('Input Data Shift B'!N$140&gt;0,'Input Data Shift B'!N$140,'Shift B Calculation'!$D208)/3600</f>
        <v>0</v>
      </c>
      <c r="P208" s="10">
        <f>'Input Data Shift B'!O77*IF('Input Data Shift B'!O$140&gt;0,'Input Data Shift B'!O$140,'Shift B Calculation'!$D208)/3600</f>
        <v>0</v>
      </c>
      <c r="Q208" s="10">
        <f>'Input Data Shift B'!P77*IF('Input Data Shift B'!P$140&gt;0,'Input Data Shift B'!P$140,'Shift B Calculation'!$D208)/3600</f>
        <v>0</v>
      </c>
      <c r="R208" s="10">
        <f>'Input Data Shift B'!Q77*IF('Input Data Shift B'!Q$140&gt;0,'Input Data Shift B'!Q$140,'Shift B Calculation'!$D208)/3600</f>
        <v>0</v>
      </c>
      <c r="S208" s="10">
        <f>'Input Data Shift B'!R77*IF('Input Data Shift B'!R$140&gt;0,'Input Data Shift B'!R$140,'Shift B Calculation'!$D208)/3600</f>
        <v>0</v>
      </c>
      <c r="T208" s="10">
        <f>'Input Data Shift B'!S77*IF('Input Data Shift B'!S$140&gt;0,'Input Data Shift B'!S$140,'Shift B Calculation'!$D208)/3600</f>
        <v>0</v>
      </c>
      <c r="U208" s="10">
        <f>'Input Data Shift B'!T77*IF('Input Data Shift B'!T$140&gt;0,'Input Data Shift B'!T$140,'Shift B Calculation'!$D208)/3600</f>
        <v>0</v>
      </c>
      <c r="V208" s="10">
        <f>'Input Data Shift B'!U77*IF('Input Data Shift B'!U$140&gt;0,'Input Data Shift B'!U$140,'Shift B Calculation'!$D208)/3600</f>
        <v>0</v>
      </c>
      <c r="W208" s="10">
        <f>'Input Data Shift B'!V77*IF('Input Data Shift B'!V$140&gt;0,'Input Data Shift B'!V$140,'Shift B Calculation'!$D208)/3600</f>
        <v>0</v>
      </c>
      <c r="X208" s="10">
        <f>'Input Data Shift B'!W77*IF('Input Data Shift B'!W$140&gt;0,'Input Data Shift B'!W$140,'Shift B Calculation'!$D208)/3600</f>
        <v>0</v>
      </c>
      <c r="Y208" s="10">
        <f>'Input Data Shift B'!X77*IF('Input Data Shift B'!X$140&gt;0,'Input Data Shift B'!X$140,'Shift B Calculation'!$D208)/3600</f>
        <v>0</v>
      </c>
      <c r="Z208" s="10">
        <f>'Input Data Shift B'!Y77*IF('Input Data Shift B'!Y$140&gt;0,'Input Data Shift B'!Y$140,'Shift B Calculation'!$D208)/3600</f>
        <v>0</v>
      </c>
      <c r="AA208" s="10">
        <f>'Input Data Shift B'!Z77*IF('Input Data Shift B'!Z$140&gt;0,'Input Data Shift B'!Z$140,'Shift B Calculation'!$D208)/3600</f>
        <v>0</v>
      </c>
      <c r="AB208" s="10">
        <f>'Input Data Shift B'!AA77*IF('Input Data Shift B'!AA$140&gt;0,'Input Data Shift B'!AA$140,'Shift B Calculation'!$D208)/3600</f>
        <v>0</v>
      </c>
      <c r="AC208" s="10">
        <f>'Input Data Shift B'!AB77*IF('Input Data Shift B'!AB$140&gt;0,'Input Data Shift B'!AB$140,'Shift B Calculation'!$D208)/3600</f>
        <v>0</v>
      </c>
      <c r="AD208" s="10">
        <f>'Input Data Shift B'!AC77*IF('Input Data Shift B'!AC$140&gt;0,'Input Data Shift B'!AC$140,'Shift B Calculation'!$D208)/3600</f>
        <v>0</v>
      </c>
      <c r="AE208" s="10">
        <f>'Input Data Shift B'!AD77*IF('Input Data Shift B'!AD$140&gt;0,'Input Data Shift B'!AD$140,'Shift B Calculation'!$D208)/3600</f>
        <v>0</v>
      </c>
      <c r="AF208" s="10">
        <f>'Input Data Shift B'!AE77*IF('Input Data Shift B'!AE$140&gt;0,'Input Data Shift B'!AE$140,'Shift B Calculation'!$D208)/3600</f>
        <v>0</v>
      </c>
      <c r="AG208" s="10">
        <f>'Input Data Shift B'!AF77*IF('Input Data Shift B'!AF$140&gt;0,'Input Data Shift B'!AF$140,'Shift B Calculation'!$D208)/3600</f>
        <v>0</v>
      </c>
      <c r="AH208" s="10">
        <f>'Input Data Shift B'!AG77*IF('Input Data Shift B'!AG$140&gt;0,'Input Data Shift B'!AG$140,'Shift B Calculation'!$D208)/3600</f>
        <v>0</v>
      </c>
      <c r="AI208" s="10">
        <f>'Input Data Shift B'!AH77*IF('Input Data Shift B'!AH$140&gt;0,'Input Data Shift B'!AH$140,'Shift B Calculation'!$D208)/3600</f>
        <v>0</v>
      </c>
      <c r="AJ208" s="10">
        <f t="shared" si="11"/>
        <v>0</v>
      </c>
    </row>
    <row r="209" spans="2:36">
      <c r="B209" s="8">
        <v>72</v>
      </c>
      <c r="C209" s="9" t="str">
        <f t="shared" si="10"/>
        <v>AE262100-7260</v>
      </c>
      <c r="D209" s="8">
        <f>+Kousu!F82</f>
        <v>2.7</v>
      </c>
      <c r="E209" s="10">
        <f>'Input Data Shift B'!D78*IF('Input Data Shift B'!D$140&gt;0,'Input Data Shift B'!D$140,'Shift B Calculation'!$D209)/3600</f>
        <v>0</v>
      </c>
      <c r="F209" s="10">
        <f>'Input Data Shift B'!E78*IF('Input Data Shift B'!E$140&gt;0,'Input Data Shift B'!E$140,'Shift B Calculation'!$D209)/3600</f>
        <v>0</v>
      </c>
      <c r="G209" s="10">
        <f>'Input Data Shift B'!F78*IF('Input Data Shift B'!F$140&gt;0,'Input Data Shift B'!F$140,'Shift B Calculation'!$D209)/3600</f>
        <v>0</v>
      </c>
      <c r="H209" s="10">
        <f>'Input Data Shift B'!G78*IF('Input Data Shift B'!G$140&gt;0,'Input Data Shift B'!G$140,'Shift B Calculation'!$D209)/3600</f>
        <v>0</v>
      </c>
      <c r="I209" s="10">
        <f>'Input Data Shift B'!H78*IF('Input Data Shift B'!H$140&gt;0,'Input Data Shift B'!H$140,'Shift B Calculation'!$D209)/3600</f>
        <v>0</v>
      </c>
      <c r="J209" s="10">
        <f>'Input Data Shift B'!I78*IF('Input Data Shift B'!I$140&gt;0,'Input Data Shift B'!I$140,'Shift B Calculation'!$D209)/3600</f>
        <v>0</v>
      </c>
      <c r="K209" s="10">
        <f>'Input Data Shift B'!J78*IF('Input Data Shift B'!J$140&gt;0,'Input Data Shift B'!J$140,'Shift B Calculation'!$D209)/3600</f>
        <v>0</v>
      </c>
      <c r="L209" s="10">
        <f>'Input Data Shift B'!K78*IF('Input Data Shift B'!K$140&gt;0,'Input Data Shift B'!K$140,'Shift B Calculation'!$D209)/3600</f>
        <v>0</v>
      </c>
      <c r="M209" s="10">
        <f>'Input Data Shift B'!L78*IF('Input Data Shift B'!L$140&gt;0,'Input Data Shift B'!L$140,'Shift B Calculation'!$D209)/3600</f>
        <v>0</v>
      </c>
      <c r="N209" s="10">
        <f>'Input Data Shift B'!M78*IF('Input Data Shift B'!M$140&gt;0,'Input Data Shift B'!M$140,'Shift B Calculation'!$D209)/3600</f>
        <v>0</v>
      </c>
      <c r="O209" s="10">
        <f>'Input Data Shift B'!N78*IF('Input Data Shift B'!N$140&gt;0,'Input Data Shift B'!N$140,'Shift B Calculation'!$D209)/3600</f>
        <v>0</v>
      </c>
      <c r="P209" s="10">
        <f>'Input Data Shift B'!O78*IF('Input Data Shift B'!O$140&gt;0,'Input Data Shift B'!O$140,'Shift B Calculation'!$D209)/3600</f>
        <v>0</v>
      </c>
      <c r="Q209" s="10">
        <f>'Input Data Shift B'!P78*IF('Input Data Shift B'!P$140&gt;0,'Input Data Shift B'!P$140,'Shift B Calculation'!$D209)/3600</f>
        <v>0</v>
      </c>
      <c r="R209" s="10">
        <f>'Input Data Shift B'!Q78*IF('Input Data Shift B'!Q$140&gt;0,'Input Data Shift B'!Q$140,'Shift B Calculation'!$D209)/3600</f>
        <v>0.10350000000000001</v>
      </c>
      <c r="S209" s="10">
        <f>'Input Data Shift B'!R78*IF('Input Data Shift B'!R$140&gt;0,'Input Data Shift B'!R$140,'Shift B Calculation'!$D209)/3600</f>
        <v>0</v>
      </c>
      <c r="T209" s="10">
        <f>'Input Data Shift B'!S78*IF('Input Data Shift B'!S$140&gt;0,'Input Data Shift B'!S$140,'Shift B Calculation'!$D209)/3600</f>
        <v>0</v>
      </c>
      <c r="U209" s="10">
        <f>'Input Data Shift B'!T78*IF('Input Data Shift B'!T$140&gt;0,'Input Data Shift B'!T$140,'Shift B Calculation'!$D209)/3600</f>
        <v>0</v>
      </c>
      <c r="V209" s="10">
        <f>'Input Data Shift B'!U78*IF('Input Data Shift B'!U$140&gt;0,'Input Data Shift B'!U$140,'Shift B Calculation'!$D209)/3600</f>
        <v>0</v>
      </c>
      <c r="W209" s="10">
        <f>'Input Data Shift B'!V78*IF('Input Data Shift B'!V$140&gt;0,'Input Data Shift B'!V$140,'Shift B Calculation'!$D209)/3600</f>
        <v>0</v>
      </c>
      <c r="X209" s="10">
        <f>'Input Data Shift B'!W78*IF('Input Data Shift B'!W$140&gt;0,'Input Data Shift B'!W$140,'Shift B Calculation'!$D209)/3600</f>
        <v>0</v>
      </c>
      <c r="Y209" s="10">
        <f>'Input Data Shift B'!X78*IF('Input Data Shift B'!X$140&gt;0,'Input Data Shift B'!X$140,'Shift B Calculation'!$D209)/3600</f>
        <v>0</v>
      </c>
      <c r="Z209" s="10">
        <f>'Input Data Shift B'!Y78*IF('Input Data Shift B'!Y$140&gt;0,'Input Data Shift B'!Y$140,'Shift B Calculation'!$D209)/3600</f>
        <v>0</v>
      </c>
      <c r="AA209" s="10">
        <f>'Input Data Shift B'!Z78*IF('Input Data Shift B'!Z$140&gt;0,'Input Data Shift B'!Z$140,'Shift B Calculation'!$D209)/3600</f>
        <v>0</v>
      </c>
      <c r="AB209" s="10">
        <f>'Input Data Shift B'!AA78*IF('Input Data Shift B'!AA$140&gt;0,'Input Data Shift B'!AA$140,'Shift B Calculation'!$D209)/3600</f>
        <v>0</v>
      </c>
      <c r="AC209" s="10">
        <f>'Input Data Shift B'!AB78*IF('Input Data Shift B'!AB$140&gt;0,'Input Data Shift B'!AB$140,'Shift B Calculation'!$D209)/3600</f>
        <v>0</v>
      </c>
      <c r="AD209" s="10">
        <f>'Input Data Shift B'!AC78*IF('Input Data Shift B'!AC$140&gt;0,'Input Data Shift B'!AC$140,'Shift B Calculation'!$D209)/3600</f>
        <v>0</v>
      </c>
      <c r="AE209" s="10">
        <f>'Input Data Shift B'!AD78*IF('Input Data Shift B'!AD$140&gt;0,'Input Data Shift B'!AD$140,'Shift B Calculation'!$D209)/3600</f>
        <v>0</v>
      </c>
      <c r="AF209" s="10">
        <f>'Input Data Shift B'!AE78*IF('Input Data Shift B'!AE$140&gt;0,'Input Data Shift B'!AE$140,'Shift B Calculation'!$D209)/3600</f>
        <v>0</v>
      </c>
      <c r="AG209" s="10">
        <f>'Input Data Shift B'!AF78*IF('Input Data Shift B'!AF$140&gt;0,'Input Data Shift B'!AF$140,'Shift B Calculation'!$D209)/3600</f>
        <v>0</v>
      </c>
      <c r="AH209" s="10">
        <f>'Input Data Shift B'!AG78*IF('Input Data Shift B'!AG$140&gt;0,'Input Data Shift B'!AG$140,'Shift B Calculation'!$D209)/3600</f>
        <v>0</v>
      </c>
      <c r="AI209" s="10">
        <f>'Input Data Shift B'!AH78*IF('Input Data Shift B'!AH$140&gt;0,'Input Data Shift B'!AH$140,'Shift B Calculation'!$D209)/3600</f>
        <v>0</v>
      </c>
      <c r="AJ209" s="10">
        <f t="shared" si="11"/>
        <v>0.10350000000000001</v>
      </c>
    </row>
    <row r="210" spans="2:36">
      <c r="B210" s="8">
        <v>73</v>
      </c>
      <c r="C210" s="9" t="str">
        <f t="shared" si="10"/>
        <v>AE262100-72600M</v>
      </c>
      <c r="D210" s="8">
        <f>+Kousu!F83</f>
        <v>2.7</v>
      </c>
      <c r="E210" s="10">
        <f>'Input Data Shift B'!D79*IF('Input Data Shift B'!D$140&gt;0,'Input Data Shift B'!D$140,'Shift B Calculation'!$D210)/3600</f>
        <v>0</v>
      </c>
      <c r="F210" s="10">
        <f>'Input Data Shift B'!E79*IF('Input Data Shift B'!E$140&gt;0,'Input Data Shift B'!E$140,'Shift B Calculation'!$D210)/3600</f>
        <v>0</v>
      </c>
      <c r="G210" s="10">
        <f>'Input Data Shift B'!F79*IF('Input Data Shift B'!F$140&gt;0,'Input Data Shift B'!F$140,'Shift B Calculation'!$D210)/3600</f>
        <v>0</v>
      </c>
      <c r="H210" s="10">
        <f>'Input Data Shift B'!G79*IF('Input Data Shift B'!G$140&gt;0,'Input Data Shift B'!G$140,'Shift B Calculation'!$D210)/3600</f>
        <v>0.49425000000000008</v>
      </c>
      <c r="I210" s="10">
        <f>'Input Data Shift B'!H79*IF('Input Data Shift B'!H$140&gt;0,'Input Data Shift B'!H$140,'Shift B Calculation'!$D210)/3600</f>
        <v>0</v>
      </c>
      <c r="J210" s="10">
        <f>'Input Data Shift B'!I79*IF('Input Data Shift B'!I$140&gt;0,'Input Data Shift B'!I$140,'Shift B Calculation'!$D210)/3600</f>
        <v>0</v>
      </c>
      <c r="K210" s="10">
        <f>'Input Data Shift B'!J79*IF('Input Data Shift B'!J$140&gt;0,'Input Data Shift B'!J$140,'Shift B Calculation'!$D210)/3600</f>
        <v>0</v>
      </c>
      <c r="L210" s="10">
        <f>'Input Data Shift B'!K79*IF('Input Data Shift B'!K$140&gt;0,'Input Data Shift B'!K$140,'Shift B Calculation'!$D210)/3600</f>
        <v>0</v>
      </c>
      <c r="M210" s="10">
        <f>'Input Data Shift B'!L79*IF('Input Data Shift B'!L$140&gt;0,'Input Data Shift B'!L$140,'Shift B Calculation'!$D210)/3600</f>
        <v>0.50175000000000003</v>
      </c>
      <c r="N210" s="10">
        <f>'Input Data Shift B'!M79*IF('Input Data Shift B'!M$140&gt;0,'Input Data Shift B'!M$140,'Shift B Calculation'!$D210)/3600</f>
        <v>0</v>
      </c>
      <c r="O210" s="10">
        <f>'Input Data Shift B'!N79*IF('Input Data Shift B'!N$140&gt;0,'Input Data Shift B'!N$140,'Shift B Calculation'!$D210)/3600</f>
        <v>0</v>
      </c>
      <c r="P210" s="10">
        <f>'Input Data Shift B'!O79*IF('Input Data Shift B'!O$140&gt;0,'Input Data Shift B'!O$140,'Shift B Calculation'!$D210)/3600</f>
        <v>0</v>
      </c>
      <c r="Q210" s="10">
        <f>'Input Data Shift B'!P79*IF('Input Data Shift B'!P$140&gt;0,'Input Data Shift B'!P$140,'Shift B Calculation'!$D210)/3600</f>
        <v>0</v>
      </c>
      <c r="R210" s="10">
        <f>'Input Data Shift B'!Q79*IF('Input Data Shift B'!Q$140&gt;0,'Input Data Shift B'!Q$140,'Shift B Calculation'!$D210)/3600</f>
        <v>0</v>
      </c>
      <c r="S210" s="10">
        <f>'Input Data Shift B'!R79*IF('Input Data Shift B'!R$140&gt;0,'Input Data Shift B'!R$140,'Shift B Calculation'!$D210)/3600</f>
        <v>0</v>
      </c>
      <c r="T210" s="10">
        <f>'Input Data Shift B'!S79*IF('Input Data Shift B'!S$140&gt;0,'Input Data Shift B'!S$140,'Shift B Calculation'!$D210)/3600</f>
        <v>0</v>
      </c>
      <c r="U210" s="10">
        <f>'Input Data Shift B'!T79*IF('Input Data Shift B'!T$140&gt;0,'Input Data Shift B'!T$140,'Shift B Calculation'!$D210)/3600</f>
        <v>0</v>
      </c>
      <c r="V210" s="10">
        <f>'Input Data Shift B'!U79*IF('Input Data Shift B'!U$140&gt;0,'Input Data Shift B'!U$140,'Shift B Calculation'!$D210)/3600</f>
        <v>0.96975000000000011</v>
      </c>
      <c r="W210" s="10">
        <f>'Input Data Shift B'!V79*IF('Input Data Shift B'!V$140&gt;0,'Input Data Shift B'!V$140,'Shift B Calculation'!$D210)/3600</f>
        <v>0</v>
      </c>
      <c r="X210" s="10">
        <f>'Input Data Shift B'!W79*IF('Input Data Shift B'!W$140&gt;0,'Input Data Shift B'!W$140,'Shift B Calculation'!$D210)/3600</f>
        <v>0</v>
      </c>
      <c r="Y210" s="10">
        <f>'Input Data Shift B'!X79*IF('Input Data Shift B'!X$140&gt;0,'Input Data Shift B'!X$140,'Shift B Calculation'!$D210)/3600</f>
        <v>0</v>
      </c>
      <c r="Z210" s="10">
        <f>'Input Data Shift B'!Y79*IF('Input Data Shift B'!Y$140&gt;0,'Input Data Shift B'!Y$140,'Shift B Calculation'!$D210)/3600</f>
        <v>0</v>
      </c>
      <c r="AA210" s="10">
        <f>'Input Data Shift B'!Z79*IF('Input Data Shift B'!Z$140&gt;0,'Input Data Shift B'!Z$140,'Shift B Calculation'!$D210)/3600</f>
        <v>0</v>
      </c>
      <c r="AB210" s="10">
        <f>'Input Data Shift B'!AA79*IF('Input Data Shift B'!AA$140&gt;0,'Input Data Shift B'!AA$140,'Shift B Calculation'!$D210)/3600</f>
        <v>0</v>
      </c>
      <c r="AC210" s="10">
        <f>'Input Data Shift B'!AB79*IF('Input Data Shift B'!AB$140&gt;0,'Input Data Shift B'!AB$140,'Shift B Calculation'!$D210)/3600</f>
        <v>0</v>
      </c>
      <c r="AD210" s="10">
        <f>'Input Data Shift B'!AC79*IF('Input Data Shift B'!AC$140&gt;0,'Input Data Shift B'!AC$140,'Shift B Calculation'!$D210)/3600</f>
        <v>0</v>
      </c>
      <c r="AE210" s="10">
        <f>'Input Data Shift B'!AD79*IF('Input Data Shift B'!AD$140&gt;0,'Input Data Shift B'!AD$140,'Shift B Calculation'!$D210)/3600</f>
        <v>0</v>
      </c>
      <c r="AF210" s="10">
        <f>'Input Data Shift B'!AE79*IF('Input Data Shift B'!AE$140&gt;0,'Input Data Shift B'!AE$140,'Shift B Calculation'!$D210)/3600</f>
        <v>0</v>
      </c>
      <c r="AG210" s="10">
        <f>'Input Data Shift B'!AF79*IF('Input Data Shift B'!AF$140&gt;0,'Input Data Shift B'!AF$140,'Shift B Calculation'!$D210)/3600</f>
        <v>0</v>
      </c>
      <c r="AH210" s="10">
        <f>'Input Data Shift B'!AG79*IF('Input Data Shift B'!AG$140&gt;0,'Input Data Shift B'!AG$140,'Shift B Calculation'!$D210)/3600</f>
        <v>0</v>
      </c>
      <c r="AI210" s="10">
        <f>'Input Data Shift B'!AH79*IF('Input Data Shift B'!AH$140&gt;0,'Input Data Shift B'!AH$140,'Shift B Calculation'!$D210)/3600</f>
        <v>0</v>
      </c>
      <c r="AJ210" s="10">
        <f t="shared" si="11"/>
        <v>1.9657500000000003</v>
      </c>
    </row>
    <row r="211" spans="2:36">
      <c r="B211" s="8">
        <v>74</v>
      </c>
      <c r="C211" s="9" t="str">
        <f t="shared" si="10"/>
        <v>AE262100-7270</v>
      </c>
      <c r="D211" s="8">
        <f>+Kousu!F84</f>
        <v>2.7</v>
      </c>
      <c r="E211" s="10">
        <f>'Input Data Shift B'!D80*IF('Input Data Shift B'!D$140&gt;0,'Input Data Shift B'!D$140,'Shift B Calculation'!$D211)/3600</f>
        <v>0</v>
      </c>
      <c r="F211" s="10">
        <f>'Input Data Shift B'!E80*IF('Input Data Shift B'!E$140&gt;0,'Input Data Shift B'!E$140,'Shift B Calculation'!$D211)/3600</f>
        <v>0</v>
      </c>
      <c r="G211" s="10">
        <f>'Input Data Shift B'!F80*IF('Input Data Shift B'!F$140&gt;0,'Input Data Shift B'!F$140,'Shift B Calculation'!$D211)/3600</f>
        <v>0</v>
      </c>
      <c r="H211" s="10">
        <f>'Input Data Shift B'!G80*IF('Input Data Shift B'!G$140&gt;0,'Input Data Shift B'!G$140,'Shift B Calculation'!$D211)/3600</f>
        <v>0</v>
      </c>
      <c r="I211" s="10">
        <f>'Input Data Shift B'!H80*IF('Input Data Shift B'!H$140&gt;0,'Input Data Shift B'!H$140,'Shift B Calculation'!$D211)/3600</f>
        <v>0</v>
      </c>
      <c r="J211" s="10">
        <f>'Input Data Shift B'!I80*IF('Input Data Shift B'!I$140&gt;0,'Input Data Shift B'!I$140,'Shift B Calculation'!$D211)/3600</f>
        <v>0</v>
      </c>
      <c r="K211" s="10">
        <f>'Input Data Shift B'!J80*IF('Input Data Shift B'!J$140&gt;0,'Input Data Shift B'!J$140,'Shift B Calculation'!$D211)/3600</f>
        <v>0</v>
      </c>
      <c r="L211" s="10">
        <f>'Input Data Shift B'!K80*IF('Input Data Shift B'!K$140&gt;0,'Input Data Shift B'!K$140,'Shift B Calculation'!$D211)/3600</f>
        <v>0</v>
      </c>
      <c r="M211" s="10">
        <f>'Input Data Shift B'!L80*IF('Input Data Shift B'!L$140&gt;0,'Input Data Shift B'!L$140,'Shift B Calculation'!$D211)/3600</f>
        <v>0</v>
      </c>
      <c r="N211" s="10">
        <f>'Input Data Shift B'!M80*IF('Input Data Shift B'!M$140&gt;0,'Input Data Shift B'!M$140,'Shift B Calculation'!$D211)/3600</f>
        <v>0</v>
      </c>
      <c r="O211" s="10">
        <f>'Input Data Shift B'!N80*IF('Input Data Shift B'!N$140&gt;0,'Input Data Shift B'!N$140,'Shift B Calculation'!$D211)/3600</f>
        <v>0</v>
      </c>
      <c r="P211" s="10">
        <f>'Input Data Shift B'!O80*IF('Input Data Shift B'!O$140&gt;0,'Input Data Shift B'!O$140,'Shift B Calculation'!$D211)/3600</f>
        <v>0</v>
      </c>
      <c r="Q211" s="10">
        <f>'Input Data Shift B'!P80*IF('Input Data Shift B'!P$140&gt;0,'Input Data Shift B'!P$140,'Shift B Calculation'!$D211)/3600</f>
        <v>0</v>
      </c>
      <c r="R211" s="10">
        <f>'Input Data Shift B'!Q80*IF('Input Data Shift B'!Q$140&gt;0,'Input Data Shift B'!Q$140,'Shift B Calculation'!$D211)/3600</f>
        <v>0.88124999999999998</v>
      </c>
      <c r="S211" s="10">
        <f>'Input Data Shift B'!R80*IF('Input Data Shift B'!R$140&gt;0,'Input Data Shift B'!R$140,'Shift B Calculation'!$D211)/3600</f>
        <v>0</v>
      </c>
      <c r="T211" s="10">
        <f>'Input Data Shift B'!S80*IF('Input Data Shift B'!S$140&gt;0,'Input Data Shift B'!S$140,'Shift B Calculation'!$D211)/3600</f>
        <v>0</v>
      </c>
      <c r="U211" s="10">
        <f>'Input Data Shift B'!T80*IF('Input Data Shift B'!T$140&gt;0,'Input Data Shift B'!T$140,'Shift B Calculation'!$D211)/3600</f>
        <v>0</v>
      </c>
      <c r="V211" s="10">
        <f>'Input Data Shift B'!U80*IF('Input Data Shift B'!U$140&gt;0,'Input Data Shift B'!U$140,'Shift B Calculation'!$D211)/3600</f>
        <v>0</v>
      </c>
      <c r="W211" s="10">
        <f>'Input Data Shift B'!V80*IF('Input Data Shift B'!V$140&gt;0,'Input Data Shift B'!V$140,'Shift B Calculation'!$D211)/3600</f>
        <v>0</v>
      </c>
      <c r="X211" s="10">
        <f>'Input Data Shift B'!W80*IF('Input Data Shift B'!W$140&gt;0,'Input Data Shift B'!W$140,'Shift B Calculation'!$D211)/3600</f>
        <v>0</v>
      </c>
      <c r="Y211" s="10">
        <f>'Input Data Shift B'!X80*IF('Input Data Shift B'!X$140&gt;0,'Input Data Shift B'!X$140,'Shift B Calculation'!$D211)/3600</f>
        <v>0</v>
      </c>
      <c r="Z211" s="10">
        <f>'Input Data Shift B'!Y80*IF('Input Data Shift B'!Y$140&gt;0,'Input Data Shift B'!Y$140,'Shift B Calculation'!$D211)/3600</f>
        <v>0</v>
      </c>
      <c r="AA211" s="10">
        <f>'Input Data Shift B'!Z80*IF('Input Data Shift B'!Z$140&gt;0,'Input Data Shift B'!Z$140,'Shift B Calculation'!$D211)/3600</f>
        <v>0</v>
      </c>
      <c r="AB211" s="10">
        <f>'Input Data Shift B'!AA80*IF('Input Data Shift B'!AA$140&gt;0,'Input Data Shift B'!AA$140,'Shift B Calculation'!$D211)/3600</f>
        <v>0</v>
      </c>
      <c r="AC211" s="10">
        <f>'Input Data Shift B'!AB80*IF('Input Data Shift B'!AB$140&gt;0,'Input Data Shift B'!AB$140,'Shift B Calculation'!$D211)/3600</f>
        <v>0</v>
      </c>
      <c r="AD211" s="10">
        <f>'Input Data Shift B'!AC80*IF('Input Data Shift B'!AC$140&gt;0,'Input Data Shift B'!AC$140,'Shift B Calculation'!$D211)/3600</f>
        <v>0</v>
      </c>
      <c r="AE211" s="10">
        <f>'Input Data Shift B'!AD80*IF('Input Data Shift B'!AD$140&gt;0,'Input Data Shift B'!AD$140,'Shift B Calculation'!$D211)/3600</f>
        <v>0</v>
      </c>
      <c r="AF211" s="10">
        <f>'Input Data Shift B'!AE80*IF('Input Data Shift B'!AE$140&gt;0,'Input Data Shift B'!AE$140,'Shift B Calculation'!$D211)/3600</f>
        <v>0</v>
      </c>
      <c r="AG211" s="10">
        <f>'Input Data Shift B'!AF80*IF('Input Data Shift B'!AF$140&gt;0,'Input Data Shift B'!AF$140,'Shift B Calculation'!$D211)/3600</f>
        <v>0</v>
      </c>
      <c r="AH211" s="10">
        <f>'Input Data Shift B'!AG80*IF('Input Data Shift B'!AG$140&gt;0,'Input Data Shift B'!AG$140,'Shift B Calculation'!$D211)/3600</f>
        <v>0</v>
      </c>
      <c r="AI211" s="10">
        <f>'Input Data Shift B'!AH80*IF('Input Data Shift B'!AH$140&gt;0,'Input Data Shift B'!AH$140,'Shift B Calculation'!$D211)/3600</f>
        <v>0</v>
      </c>
      <c r="AJ211" s="10">
        <f t="shared" si="11"/>
        <v>0.88124999999999998</v>
      </c>
    </row>
    <row r="212" spans="2:36">
      <c r="B212" s="8">
        <v>75</v>
      </c>
      <c r="C212" s="9" t="str">
        <f t="shared" si="10"/>
        <v>AE262100-72700M</v>
      </c>
      <c r="D212" s="8">
        <f>+Kousu!F85</f>
        <v>2.7</v>
      </c>
      <c r="E212" s="10">
        <f>'Input Data Shift B'!D81*IF('Input Data Shift B'!D$140&gt;0,'Input Data Shift B'!D$140,'Shift B Calculation'!$D212)/3600</f>
        <v>0</v>
      </c>
      <c r="F212" s="10">
        <f>'Input Data Shift B'!E81*IF('Input Data Shift B'!E$140&gt;0,'Input Data Shift B'!E$140,'Shift B Calculation'!$D212)/3600</f>
        <v>0</v>
      </c>
      <c r="G212" s="10">
        <f>'Input Data Shift B'!F81*IF('Input Data Shift B'!F$140&gt;0,'Input Data Shift B'!F$140,'Shift B Calculation'!$D212)/3600</f>
        <v>0</v>
      </c>
      <c r="H212" s="10">
        <f>'Input Data Shift B'!G81*IF('Input Data Shift B'!G$140&gt;0,'Input Data Shift B'!G$140,'Shift B Calculation'!$D212)/3600</f>
        <v>0</v>
      </c>
      <c r="I212" s="10">
        <f>'Input Data Shift B'!H81*IF('Input Data Shift B'!H$140&gt;0,'Input Data Shift B'!H$140,'Shift B Calculation'!$D212)/3600</f>
        <v>0</v>
      </c>
      <c r="J212" s="10">
        <f>'Input Data Shift B'!I81*IF('Input Data Shift B'!I$140&gt;0,'Input Data Shift B'!I$140,'Shift B Calculation'!$D212)/3600</f>
        <v>0</v>
      </c>
      <c r="K212" s="10">
        <f>'Input Data Shift B'!J81*IF('Input Data Shift B'!J$140&gt;0,'Input Data Shift B'!J$140,'Shift B Calculation'!$D212)/3600</f>
        <v>0</v>
      </c>
      <c r="L212" s="10">
        <f>'Input Data Shift B'!K81*IF('Input Data Shift B'!K$140&gt;0,'Input Data Shift B'!K$140,'Shift B Calculation'!$D212)/3600</f>
        <v>0</v>
      </c>
      <c r="M212" s="10">
        <f>'Input Data Shift B'!L81*IF('Input Data Shift B'!L$140&gt;0,'Input Data Shift B'!L$140,'Shift B Calculation'!$D212)/3600</f>
        <v>0.5212500000000001</v>
      </c>
      <c r="N212" s="10">
        <f>'Input Data Shift B'!M81*IF('Input Data Shift B'!M$140&gt;0,'Input Data Shift B'!M$140,'Shift B Calculation'!$D212)/3600</f>
        <v>0</v>
      </c>
      <c r="O212" s="10">
        <f>'Input Data Shift B'!N81*IF('Input Data Shift B'!N$140&gt;0,'Input Data Shift B'!N$140,'Shift B Calculation'!$D212)/3600</f>
        <v>0.38550000000000006</v>
      </c>
      <c r="P212" s="10">
        <f>'Input Data Shift B'!O81*IF('Input Data Shift B'!O$140&gt;0,'Input Data Shift B'!O$140,'Shift B Calculation'!$D212)/3600</f>
        <v>0</v>
      </c>
      <c r="Q212" s="10">
        <f>'Input Data Shift B'!P81*IF('Input Data Shift B'!P$140&gt;0,'Input Data Shift B'!P$140,'Shift B Calculation'!$D212)/3600</f>
        <v>0</v>
      </c>
      <c r="R212" s="10">
        <f>'Input Data Shift B'!Q81*IF('Input Data Shift B'!Q$140&gt;0,'Input Data Shift B'!Q$140,'Shift B Calculation'!$D212)/3600</f>
        <v>0</v>
      </c>
      <c r="S212" s="10">
        <f>'Input Data Shift B'!R81*IF('Input Data Shift B'!R$140&gt;0,'Input Data Shift B'!R$140,'Shift B Calculation'!$D212)/3600</f>
        <v>0</v>
      </c>
      <c r="T212" s="10">
        <f>'Input Data Shift B'!S81*IF('Input Data Shift B'!S$140&gt;0,'Input Data Shift B'!S$140,'Shift B Calculation'!$D212)/3600</f>
        <v>0</v>
      </c>
      <c r="U212" s="10">
        <f>'Input Data Shift B'!T81*IF('Input Data Shift B'!T$140&gt;0,'Input Data Shift B'!T$140,'Shift B Calculation'!$D212)/3600</f>
        <v>0</v>
      </c>
      <c r="V212" s="10">
        <f>'Input Data Shift B'!U81*IF('Input Data Shift B'!U$140&gt;0,'Input Data Shift B'!U$140,'Shift B Calculation'!$D212)/3600</f>
        <v>0.89775000000000005</v>
      </c>
      <c r="W212" s="10">
        <f>'Input Data Shift B'!V81*IF('Input Data Shift B'!V$140&gt;0,'Input Data Shift B'!V$140,'Shift B Calculation'!$D212)/3600</f>
        <v>0</v>
      </c>
      <c r="X212" s="10">
        <f>'Input Data Shift B'!W81*IF('Input Data Shift B'!W$140&gt;0,'Input Data Shift B'!W$140,'Shift B Calculation'!$D212)/3600</f>
        <v>0</v>
      </c>
      <c r="Y212" s="10">
        <f>'Input Data Shift B'!X81*IF('Input Data Shift B'!X$140&gt;0,'Input Data Shift B'!X$140,'Shift B Calculation'!$D212)/3600</f>
        <v>0</v>
      </c>
      <c r="Z212" s="10">
        <f>'Input Data Shift B'!Y81*IF('Input Data Shift B'!Y$140&gt;0,'Input Data Shift B'!Y$140,'Shift B Calculation'!$D212)/3600</f>
        <v>0</v>
      </c>
      <c r="AA212" s="10">
        <f>'Input Data Shift B'!Z81*IF('Input Data Shift B'!Z$140&gt;0,'Input Data Shift B'!Z$140,'Shift B Calculation'!$D212)/3600</f>
        <v>0</v>
      </c>
      <c r="AB212" s="10">
        <f>'Input Data Shift B'!AA81*IF('Input Data Shift B'!AA$140&gt;0,'Input Data Shift B'!AA$140,'Shift B Calculation'!$D212)/3600</f>
        <v>0</v>
      </c>
      <c r="AC212" s="10">
        <f>'Input Data Shift B'!AB81*IF('Input Data Shift B'!AB$140&gt;0,'Input Data Shift B'!AB$140,'Shift B Calculation'!$D212)/3600</f>
        <v>0</v>
      </c>
      <c r="AD212" s="10">
        <f>'Input Data Shift B'!AC81*IF('Input Data Shift B'!AC$140&gt;0,'Input Data Shift B'!AC$140,'Shift B Calculation'!$D212)/3600</f>
        <v>0</v>
      </c>
      <c r="AE212" s="10">
        <f>'Input Data Shift B'!AD81*IF('Input Data Shift B'!AD$140&gt;0,'Input Data Shift B'!AD$140,'Shift B Calculation'!$D212)/3600</f>
        <v>0</v>
      </c>
      <c r="AF212" s="10">
        <f>'Input Data Shift B'!AE81*IF('Input Data Shift B'!AE$140&gt;0,'Input Data Shift B'!AE$140,'Shift B Calculation'!$D212)/3600</f>
        <v>0</v>
      </c>
      <c r="AG212" s="10">
        <f>'Input Data Shift B'!AF81*IF('Input Data Shift B'!AF$140&gt;0,'Input Data Shift B'!AF$140,'Shift B Calculation'!$D212)/3600</f>
        <v>0</v>
      </c>
      <c r="AH212" s="10">
        <f>'Input Data Shift B'!AG81*IF('Input Data Shift B'!AG$140&gt;0,'Input Data Shift B'!AG$140,'Shift B Calculation'!$D212)/3600</f>
        <v>0</v>
      </c>
      <c r="AI212" s="10">
        <f>'Input Data Shift B'!AH81*IF('Input Data Shift B'!AH$140&gt;0,'Input Data Shift B'!AH$140,'Shift B Calculation'!$D212)/3600</f>
        <v>0</v>
      </c>
      <c r="AJ212" s="10">
        <f t="shared" si="11"/>
        <v>1.8045000000000002</v>
      </c>
    </row>
    <row r="213" spans="2:36">
      <c r="B213" s="8">
        <v>76</v>
      </c>
      <c r="C213" s="9" t="str">
        <f t="shared" si="10"/>
        <v>AE262100-7800</v>
      </c>
      <c r="D213" s="8">
        <f>+Kousu!F86</f>
        <v>2.7</v>
      </c>
      <c r="E213" s="10">
        <f>'Input Data Shift B'!D82*IF('Input Data Shift B'!D$140&gt;0,'Input Data Shift B'!D$140,'Shift B Calculation'!$D213)/3600</f>
        <v>0</v>
      </c>
      <c r="F213" s="10">
        <f>'Input Data Shift B'!E82*IF('Input Data Shift B'!E$140&gt;0,'Input Data Shift B'!E$140,'Shift B Calculation'!$D213)/3600</f>
        <v>0</v>
      </c>
      <c r="G213" s="10">
        <f>'Input Data Shift B'!F82*IF('Input Data Shift B'!F$140&gt;0,'Input Data Shift B'!F$140,'Shift B Calculation'!$D213)/3600</f>
        <v>0</v>
      </c>
      <c r="H213" s="10">
        <f>'Input Data Shift B'!G82*IF('Input Data Shift B'!G$140&gt;0,'Input Data Shift B'!G$140,'Shift B Calculation'!$D213)/3600</f>
        <v>0</v>
      </c>
      <c r="I213" s="10">
        <f>'Input Data Shift B'!H82*IF('Input Data Shift B'!H$140&gt;0,'Input Data Shift B'!H$140,'Shift B Calculation'!$D213)/3600</f>
        <v>0</v>
      </c>
      <c r="J213" s="10">
        <f>'Input Data Shift B'!I82*IF('Input Data Shift B'!I$140&gt;0,'Input Data Shift B'!I$140,'Shift B Calculation'!$D213)/3600</f>
        <v>0</v>
      </c>
      <c r="K213" s="10">
        <f>'Input Data Shift B'!J82*IF('Input Data Shift B'!J$140&gt;0,'Input Data Shift B'!J$140,'Shift B Calculation'!$D213)/3600</f>
        <v>0</v>
      </c>
      <c r="L213" s="10">
        <f>'Input Data Shift B'!K82*IF('Input Data Shift B'!K$140&gt;0,'Input Data Shift B'!K$140,'Shift B Calculation'!$D213)/3600</f>
        <v>0</v>
      </c>
      <c r="M213" s="10">
        <f>'Input Data Shift B'!L82*IF('Input Data Shift B'!L$140&gt;0,'Input Data Shift B'!L$140,'Shift B Calculation'!$D213)/3600</f>
        <v>0</v>
      </c>
      <c r="N213" s="10">
        <f>'Input Data Shift B'!M82*IF('Input Data Shift B'!M$140&gt;0,'Input Data Shift B'!M$140,'Shift B Calculation'!$D213)/3600</f>
        <v>0</v>
      </c>
      <c r="O213" s="10">
        <f>'Input Data Shift B'!N82*IF('Input Data Shift B'!N$140&gt;0,'Input Data Shift B'!N$140,'Shift B Calculation'!$D213)/3600</f>
        <v>0</v>
      </c>
      <c r="P213" s="10">
        <f>'Input Data Shift B'!O82*IF('Input Data Shift B'!O$140&gt;0,'Input Data Shift B'!O$140,'Shift B Calculation'!$D213)/3600</f>
        <v>0</v>
      </c>
      <c r="Q213" s="10">
        <f>'Input Data Shift B'!P82*IF('Input Data Shift B'!P$140&gt;0,'Input Data Shift B'!P$140,'Shift B Calculation'!$D213)/3600</f>
        <v>0</v>
      </c>
      <c r="R213" s="10">
        <f>'Input Data Shift B'!Q82*IF('Input Data Shift B'!Q$140&gt;0,'Input Data Shift B'!Q$140,'Shift B Calculation'!$D213)/3600</f>
        <v>0</v>
      </c>
      <c r="S213" s="10">
        <f>'Input Data Shift B'!R82*IF('Input Data Shift B'!R$140&gt;0,'Input Data Shift B'!R$140,'Shift B Calculation'!$D213)/3600</f>
        <v>0</v>
      </c>
      <c r="T213" s="10">
        <f>'Input Data Shift B'!S82*IF('Input Data Shift B'!S$140&gt;0,'Input Data Shift B'!S$140,'Shift B Calculation'!$D213)/3600</f>
        <v>0</v>
      </c>
      <c r="U213" s="10">
        <f>'Input Data Shift B'!T82*IF('Input Data Shift B'!T$140&gt;0,'Input Data Shift B'!T$140,'Shift B Calculation'!$D213)/3600</f>
        <v>0</v>
      </c>
      <c r="V213" s="10">
        <f>'Input Data Shift B'!U82*IF('Input Data Shift B'!U$140&gt;0,'Input Data Shift B'!U$140,'Shift B Calculation'!$D213)/3600</f>
        <v>0</v>
      </c>
      <c r="W213" s="10">
        <f>'Input Data Shift B'!V82*IF('Input Data Shift B'!V$140&gt;0,'Input Data Shift B'!V$140,'Shift B Calculation'!$D213)/3600</f>
        <v>0</v>
      </c>
      <c r="X213" s="10">
        <f>'Input Data Shift B'!W82*IF('Input Data Shift B'!W$140&gt;0,'Input Data Shift B'!W$140,'Shift B Calculation'!$D213)/3600</f>
        <v>0</v>
      </c>
      <c r="Y213" s="10">
        <f>'Input Data Shift B'!X82*IF('Input Data Shift B'!X$140&gt;0,'Input Data Shift B'!X$140,'Shift B Calculation'!$D213)/3600</f>
        <v>0</v>
      </c>
      <c r="Z213" s="10">
        <f>'Input Data Shift B'!Y82*IF('Input Data Shift B'!Y$140&gt;0,'Input Data Shift B'!Y$140,'Shift B Calculation'!$D213)/3600</f>
        <v>0</v>
      </c>
      <c r="AA213" s="10">
        <f>'Input Data Shift B'!Z82*IF('Input Data Shift B'!Z$140&gt;0,'Input Data Shift B'!Z$140,'Shift B Calculation'!$D213)/3600</f>
        <v>0</v>
      </c>
      <c r="AB213" s="10">
        <f>'Input Data Shift B'!AA82*IF('Input Data Shift B'!AA$140&gt;0,'Input Data Shift B'!AA$140,'Shift B Calculation'!$D213)/3600</f>
        <v>0</v>
      </c>
      <c r="AC213" s="10">
        <f>'Input Data Shift B'!AB82*IF('Input Data Shift B'!AB$140&gt;0,'Input Data Shift B'!AB$140,'Shift B Calculation'!$D213)/3600</f>
        <v>0</v>
      </c>
      <c r="AD213" s="10">
        <f>'Input Data Shift B'!AC82*IF('Input Data Shift B'!AC$140&gt;0,'Input Data Shift B'!AC$140,'Shift B Calculation'!$D213)/3600</f>
        <v>0</v>
      </c>
      <c r="AE213" s="10">
        <f>'Input Data Shift B'!AD82*IF('Input Data Shift B'!AD$140&gt;0,'Input Data Shift B'!AD$140,'Shift B Calculation'!$D213)/3600</f>
        <v>0</v>
      </c>
      <c r="AF213" s="10">
        <f>'Input Data Shift B'!AE82*IF('Input Data Shift B'!AE$140&gt;0,'Input Data Shift B'!AE$140,'Shift B Calculation'!$D213)/3600</f>
        <v>0</v>
      </c>
      <c r="AG213" s="10">
        <f>'Input Data Shift B'!AF82*IF('Input Data Shift B'!AF$140&gt;0,'Input Data Shift B'!AF$140,'Shift B Calculation'!$D213)/3600</f>
        <v>0</v>
      </c>
      <c r="AH213" s="10">
        <f>'Input Data Shift B'!AG82*IF('Input Data Shift B'!AG$140&gt;0,'Input Data Shift B'!AG$140,'Shift B Calculation'!$D213)/3600</f>
        <v>0</v>
      </c>
      <c r="AI213" s="10">
        <f>'Input Data Shift B'!AH82*IF('Input Data Shift B'!AH$140&gt;0,'Input Data Shift B'!AH$140,'Shift B Calculation'!$D213)/3600</f>
        <v>0</v>
      </c>
      <c r="AJ213" s="10">
        <f t="shared" si="11"/>
        <v>0</v>
      </c>
    </row>
    <row r="214" spans="2:36">
      <c r="B214" s="8">
        <v>77</v>
      </c>
      <c r="C214" s="9" t="str">
        <f t="shared" si="10"/>
        <v>AE262100-78006G</v>
      </c>
      <c r="D214" s="8">
        <f>+Kousu!F87</f>
        <v>2.7</v>
      </c>
      <c r="E214" s="10">
        <f>'Input Data Shift B'!D83*IF('Input Data Shift B'!D$140&gt;0,'Input Data Shift B'!D$140,'Shift B Calculation'!$D214)/3600</f>
        <v>0</v>
      </c>
      <c r="F214" s="10">
        <f>'Input Data Shift B'!E83*IF('Input Data Shift B'!E$140&gt;0,'Input Data Shift B'!E$140,'Shift B Calculation'!$D214)/3600</f>
        <v>0</v>
      </c>
      <c r="G214" s="10">
        <f>'Input Data Shift B'!F83*IF('Input Data Shift B'!F$140&gt;0,'Input Data Shift B'!F$140,'Shift B Calculation'!$D214)/3600</f>
        <v>0.72750000000000004</v>
      </c>
      <c r="H214" s="10">
        <f>'Input Data Shift B'!G83*IF('Input Data Shift B'!G$140&gt;0,'Input Data Shift B'!G$140,'Shift B Calculation'!$D214)/3600</f>
        <v>0</v>
      </c>
      <c r="I214" s="10">
        <f>'Input Data Shift B'!H83*IF('Input Data Shift B'!H$140&gt;0,'Input Data Shift B'!H$140,'Shift B Calculation'!$D214)/3600</f>
        <v>0.71925000000000006</v>
      </c>
      <c r="J214" s="10">
        <f>'Input Data Shift B'!I83*IF('Input Data Shift B'!I$140&gt;0,'Input Data Shift B'!I$140,'Shift B Calculation'!$D214)/3600</f>
        <v>0.36075000000000002</v>
      </c>
      <c r="K214" s="10">
        <f>'Input Data Shift B'!J83*IF('Input Data Shift B'!J$140&gt;0,'Input Data Shift B'!J$140,'Shift B Calculation'!$D214)/3600</f>
        <v>0</v>
      </c>
      <c r="L214" s="10">
        <f>'Input Data Shift B'!K83*IF('Input Data Shift B'!K$140&gt;0,'Input Data Shift B'!K$140,'Shift B Calculation'!$D214)/3600</f>
        <v>0</v>
      </c>
      <c r="M214" s="10">
        <f>'Input Data Shift B'!L83*IF('Input Data Shift B'!L$140&gt;0,'Input Data Shift B'!L$140,'Shift B Calculation'!$D214)/3600</f>
        <v>0</v>
      </c>
      <c r="N214" s="10">
        <f>'Input Data Shift B'!M83*IF('Input Data Shift B'!M$140&gt;0,'Input Data Shift B'!M$140,'Shift B Calculation'!$D214)/3600</f>
        <v>0</v>
      </c>
      <c r="O214" s="10">
        <f>'Input Data Shift B'!N83*IF('Input Data Shift B'!N$140&gt;0,'Input Data Shift B'!N$140,'Shift B Calculation'!$D214)/3600</f>
        <v>5.1000000000000004E-2</v>
      </c>
      <c r="P214" s="10">
        <f>'Input Data Shift B'!O83*IF('Input Data Shift B'!O$140&gt;0,'Input Data Shift B'!O$140,'Shift B Calculation'!$D214)/3600</f>
        <v>0</v>
      </c>
      <c r="Q214" s="10">
        <f>'Input Data Shift B'!P83*IF('Input Data Shift B'!P$140&gt;0,'Input Data Shift B'!P$140,'Shift B Calculation'!$D214)/3600</f>
        <v>0</v>
      </c>
      <c r="R214" s="10">
        <f>'Input Data Shift B'!Q83*IF('Input Data Shift B'!Q$140&gt;0,'Input Data Shift B'!Q$140,'Shift B Calculation'!$D214)/3600</f>
        <v>0</v>
      </c>
      <c r="S214" s="10">
        <f>'Input Data Shift B'!R83*IF('Input Data Shift B'!R$140&gt;0,'Input Data Shift B'!R$140,'Shift B Calculation'!$D214)/3600</f>
        <v>0</v>
      </c>
      <c r="T214" s="10">
        <f>'Input Data Shift B'!S83*IF('Input Data Shift B'!S$140&gt;0,'Input Data Shift B'!S$140,'Shift B Calculation'!$D214)/3600</f>
        <v>0</v>
      </c>
      <c r="U214" s="10">
        <f>'Input Data Shift B'!T83*IF('Input Data Shift B'!T$140&gt;0,'Input Data Shift B'!T$140,'Shift B Calculation'!$D214)/3600</f>
        <v>1.0770000000000002</v>
      </c>
      <c r="V214" s="10">
        <f>'Input Data Shift B'!U83*IF('Input Data Shift B'!U$140&gt;0,'Input Data Shift B'!U$140,'Shift B Calculation'!$D214)/3600</f>
        <v>0</v>
      </c>
      <c r="W214" s="10">
        <f>'Input Data Shift B'!V83*IF('Input Data Shift B'!V$140&gt;0,'Input Data Shift B'!V$140,'Shift B Calculation'!$D214)/3600</f>
        <v>0</v>
      </c>
      <c r="X214" s="10">
        <f>'Input Data Shift B'!W83*IF('Input Data Shift B'!W$140&gt;0,'Input Data Shift B'!W$140,'Shift B Calculation'!$D214)/3600</f>
        <v>0</v>
      </c>
      <c r="Y214" s="10">
        <f>'Input Data Shift B'!X83*IF('Input Data Shift B'!X$140&gt;0,'Input Data Shift B'!X$140,'Shift B Calculation'!$D214)/3600</f>
        <v>0</v>
      </c>
      <c r="Z214" s="10">
        <f>'Input Data Shift B'!Y83*IF('Input Data Shift B'!Y$140&gt;0,'Input Data Shift B'!Y$140,'Shift B Calculation'!$D214)/3600</f>
        <v>0</v>
      </c>
      <c r="AA214" s="10">
        <f>'Input Data Shift B'!Z83*IF('Input Data Shift B'!Z$140&gt;0,'Input Data Shift B'!Z$140,'Shift B Calculation'!$D214)/3600</f>
        <v>0</v>
      </c>
      <c r="AB214" s="10">
        <f>'Input Data Shift B'!AA83*IF('Input Data Shift B'!AA$140&gt;0,'Input Data Shift B'!AA$140,'Shift B Calculation'!$D214)/3600</f>
        <v>0</v>
      </c>
      <c r="AC214" s="10">
        <f>'Input Data Shift B'!AB83*IF('Input Data Shift B'!AB$140&gt;0,'Input Data Shift B'!AB$140,'Shift B Calculation'!$D214)/3600</f>
        <v>0</v>
      </c>
      <c r="AD214" s="10">
        <f>'Input Data Shift B'!AC83*IF('Input Data Shift B'!AC$140&gt;0,'Input Data Shift B'!AC$140,'Shift B Calculation'!$D214)/3600</f>
        <v>0</v>
      </c>
      <c r="AE214" s="10">
        <f>'Input Data Shift B'!AD83*IF('Input Data Shift B'!AD$140&gt;0,'Input Data Shift B'!AD$140,'Shift B Calculation'!$D214)/3600</f>
        <v>0</v>
      </c>
      <c r="AF214" s="10">
        <f>'Input Data Shift B'!AE83*IF('Input Data Shift B'!AE$140&gt;0,'Input Data Shift B'!AE$140,'Shift B Calculation'!$D214)/3600</f>
        <v>0</v>
      </c>
      <c r="AG214" s="10">
        <f>'Input Data Shift B'!AF83*IF('Input Data Shift B'!AF$140&gt;0,'Input Data Shift B'!AF$140,'Shift B Calculation'!$D214)/3600</f>
        <v>0</v>
      </c>
      <c r="AH214" s="10">
        <f>'Input Data Shift B'!AG83*IF('Input Data Shift B'!AG$140&gt;0,'Input Data Shift B'!AG$140,'Shift B Calculation'!$D214)/3600</f>
        <v>0</v>
      </c>
      <c r="AI214" s="10">
        <f>'Input Data Shift B'!AH83*IF('Input Data Shift B'!AH$140&gt;0,'Input Data Shift B'!AH$140,'Shift B Calculation'!$D214)/3600</f>
        <v>0</v>
      </c>
      <c r="AJ214" s="10">
        <f t="shared" si="11"/>
        <v>2.9355000000000002</v>
      </c>
    </row>
    <row r="215" spans="2:36">
      <c r="B215" s="8">
        <v>78</v>
      </c>
      <c r="C215" s="9" t="str">
        <f t="shared" si="10"/>
        <v>AE262100-7810</v>
      </c>
      <c r="D215" s="8">
        <f>+Kousu!F88</f>
        <v>2.7</v>
      </c>
      <c r="E215" s="10">
        <f>'Input Data Shift B'!D84*IF('Input Data Shift B'!D$140&gt;0,'Input Data Shift B'!D$140,'Shift B Calculation'!$D215)/3600</f>
        <v>0</v>
      </c>
      <c r="F215" s="10">
        <f>'Input Data Shift B'!E84*IF('Input Data Shift B'!E$140&gt;0,'Input Data Shift B'!E$140,'Shift B Calculation'!$D215)/3600</f>
        <v>0</v>
      </c>
      <c r="G215" s="10">
        <f>'Input Data Shift B'!F84*IF('Input Data Shift B'!F$140&gt;0,'Input Data Shift B'!F$140,'Shift B Calculation'!$D215)/3600</f>
        <v>0</v>
      </c>
      <c r="H215" s="10">
        <f>'Input Data Shift B'!G84*IF('Input Data Shift B'!G$140&gt;0,'Input Data Shift B'!G$140,'Shift B Calculation'!$D215)/3600</f>
        <v>0</v>
      </c>
      <c r="I215" s="10">
        <f>'Input Data Shift B'!H84*IF('Input Data Shift B'!H$140&gt;0,'Input Data Shift B'!H$140,'Shift B Calculation'!$D215)/3600</f>
        <v>0</v>
      </c>
      <c r="J215" s="10">
        <f>'Input Data Shift B'!I84*IF('Input Data Shift B'!I$140&gt;0,'Input Data Shift B'!I$140,'Shift B Calculation'!$D215)/3600</f>
        <v>0</v>
      </c>
      <c r="K215" s="10">
        <f>'Input Data Shift B'!J84*IF('Input Data Shift B'!J$140&gt;0,'Input Data Shift B'!J$140,'Shift B Calculation'!$D215)/3600</f>
        <v>0</v>
      </c>
      <c r="L215" s="10">
        <f>'Input Data Shift B'!K84*IF('Input Data Shift B'!K$140&gt;0,'Input Data Shift B'!K$140,'Shift B Calculation'!$D215)/3600</f>
        <v>0</v>
      </c>
      <c r="M215" s="10">
        <f>'Input Data Shift B'!L84*IF('Input Data Shift B'!L$140&gt;0,'Input Data Shift B'!L$140,'Shift B Calculation'!$D215)/3600</f>
        <v>0</v>
      </c>
      <c r="N215" s="10">
        <f>'Input Data Shift B'!M84*IF('Input Data Shift B'!M$140&gt;0,'Input Data Shift B'!M$140,'Shift B Calculation'!$D215)/3600</f>
        <v>0</v>
      </c>
      <c r="O215" s="10">
        <f>'Input Data Shift B'!N84*IF('Input Data Shift B'!N$140&gt;0,'Input Data Shift B'!N$140,'Shift B Calculation'!$D215)/3600</f>
        <v>0</v>
      </c>
      <c r="P215" s="10">
        <f>'Input Data Shift B'!O84*IF('Input Data Shift B'!O$140&gt;0,'Input Data Shift B'!O$140,'Shift B Calculation'!$D215)/3600</f>
        <v>0</v>
      </c>
      <c r="Q215" s="10">
        <f>'Input Data Shift B'!P84*IF('Input Data Shift B'!P$140&gt;0,'Input Data Shift B'!P$140,'Shift B Calculation'!$D215)/3600</f>
        <v>0</v>
      </c>
      <c r="R215" s="10">
        <f>'Input Data Shift B'!Q84*IF('Input Data Shift B'!Q$140&gt;0,'Input Data Shift B'!Q$140,'Shift B Calculation'!$D215)/3600</f>
        <v>0</v>
      </c>
      <c r="S215" s="10">
        <f>'Input Data Shift B'!R84*IF('Input Data Shift B'!R$140&gt;0,'Input Data Shift B'!R$140,'Shift B Calculation'!$D215)/3600</f>
        <v>0</v>
      </c>
      <c r="T215" s="10">
        <f>'Input Data Shift B'!S84*IF('Input Data Shift B'!S$140&gt;0,'Input Data Shift B'!S$140,'Shift B Calculation'!$D215)/3600</f>
        <v>0</v>
      </c>
      <c r="U215" s="10">
        <f>'Input Data Shift B'!T84*IF('Input Data Shift B'!T$140&gt;0,'Input Data Shift B'!T$140,'Shift B Calculation'!$D215)/3600</f>
        <v>0</v>
      </c>
      <c r="V215" s="10">
        <f>'Input Data Shift B'!U84*IF('Input Data Shift B'!U$140&gt;0,'Input Data Shift B'!U$140,'Shift B Calculation'!$D215)/3600</f>
        <v>0</v>
      </c>
      <c r="W215" s="10">
        <f>'Input Data Shift B'!V84*IF('Input Data Shift B'!V$140&gt;0,'Input Data Shift B'!V$140,'Shift B Calculation'!$D215)/3600</f>
        <v>0</v>
      </c>
      <c r="X215" s="10">
        <f>'Input Data Shift B'!W84*IF('Input Data Shift B'!W$140&gt;0,'Input Data Shift B'!W$140,'Shift B Calculation'!$D215)/3600</f>
        <v>0</v>
      </c>
      <c r="Y215" s="10">
        <f>'Input Data Shift B'!X84*IF('Input Data Shift B'!X$140&gt;0,'Input Data Shift B'!X$140,'Shift B Calculation'!$D215)/3600</f>
        <v>0</v>
      </c>
      <c r="Z215" s="10">
        <f>'Input Data Shift B'!Y84*IF('Input Data Shift B'!Y$140&gt;0,'Input Data Shift B'!Y$140,'Shift B Calculation'!$D215)/3600</f>
        <v>0</v>
      </c>
      <c r="AA215" s="10">
        <f>'Input Data Shift B'!Z84*IF('Input Data Shift B'!Z$140&gt;0,'Input Data Shift B'!Z$140,'Shift B Calculation'!$D215)/3600</f>
        <v>0</v>
      </c>
      <c r="AB215" s="10">
        <f>'Input Data Shift B'!AA84*IF('Input Data Shift B'!AA$140&gt;0,'Input Data Shift B'!AA$140,'Shift B Calculation'!$D215)/3600</f>
        <v>0</v>
      </c>
      <c r="AC215" s="10">
        <f>'Input Data Shift B'!AB84*IF('Input Data Shift B'!AB$140&gt;0,'Input Data Shift B'!AB$140,'Shift B Calculation'!$D215)/3600</f>
        <v>0</v>
      </c>
      <c r="AD215" s="10">
        <f>'Input Data Shift B'!AC84*IF('Input Data Shift B'!AC$140&gt;0,'Input Data Shift B'!AC$140,'Shift B Calculation'!$D215)/3600</f>
        <v>0</v>
      </c>
      <c r="AE215" s="10">
        <f>'Input Data Shift B'!AD84*IF('Input Data Shift B'!AD$140&gt;0,'Input Data Shift B'!AD$140,'Shift B Calculation'!$D215)/3600</f>
        <v>0</v>
      </c>
      <c r="AF215" s="10">
        <f>'Input Data Shift B'!AE84*IF('Input Data Shift B'!AE$140&gt;0,'Input Data Shift B'!AE$140,'Shift B Calculation'!$D215)/3600</f>
        <v>0</v>
      </c>
      <c r="AG215" s="10">
        <f>'Input Data Shift B'!AF84*IF('Input Data Shift B'!AF$140&gt;0,'Input Data Shift B'!AF$140,'Shift B Calculation'!$D215)/3600</f>
        <v>0</v>
      </c>
      <c r="AH215" s="10">
        <f>'Input Data Shift B'!AG84*IF('Input Data Shift B'!AG$140&gt;0,'Input Data Shift B'!AG$140,'Shift B Calculation'!$D215)/3600</f>
        <v>0</v>
      </c>
      <c r="AI215" s="10">
        <f>'Input Data Shift B'!AH84*IF('Input Data Shift B'!AH$140&gt;0,'Input Data Shift B'!AH$140,'Shift B Calculation'!$D215)/3600</f>
        <v>0</v>
      </c>
      <c r="AJ215" s="10">
        <f t="shared" si="11"/>
        <v>0</v>
      </c>
    </row>
    <row r="216" spans="2:36">
      <c r="B216" s="8">
        <v>79</v>
      </c>
      <c r="C216" s="9" t="str">
        <f t="shared" si="10"/>
        <v>AE262100-78106G</v>
      </c>
      <c r="D216" s="8">
        <f>+Kousu!F89</f>
        <v>2.7</v>
      </c>
      <c r="E216" s="10">
        <f>'Input Data Shift B'!D85*IF('Input Data Shift B'!D$140&gt;0,'Input Data Shift B'!D$140,'Shift B Calculation'!$D216)/3600</f>
        <v>0</v>
      </c>
      <c r="F216" s="10">
        <f>'Input Data Shift B'!E85*IF('Input Data Shift B'!E$140&gt;0,'Input Data Shift B'!E$140,'Shift B Calculation'!$D216)/3600</f>
        <v>0</v>
      </c>
      <c r="G216" s="10">
        <f>'Input Data Shift B'!F85*IF('Input Data Shift B'!F$140&gt;0,'Input Data Shift B'!F$140,'Shift B Calculation'!$D216)/3600</f>
        <v>0.72</v>
      </c>
      <c r="H216" s="10">
        <f>'Input Data Shift B'!G85*IF('Input Data Shift B'!G$140&gt;0,'Input Data Shift B'!G$140,'Shift B Calculation'!$D216)/3600</f>
        <v>0</v>
      </c>
      <c r="I216" s="10">
        <f>'Input Data Shift B'!H85*IF('Input Data Shift B'!H$140&gt;0,'Input Data Shift B'!H$140,'Shift B Calculation'!$D216)/3600</f>
        <v>0.72075000000000011</v>
      </c>
      <c r="J216" s="10">
        <f>'Input Data Shift B'!I85*IF('Input Data Shift B'!I$140&gt;0,'Input Data Shift B'!I$140,'Shift B Calculation'!$D216)/3600</f>
        <v>0</v>
      </c>
      <c r="K216" s="10">
        <f>'Input Data Shift B'!J85*IF('Input Data Shift B'!J$140&gt;0,'Input Data Shift B'!J$140,'Shift B Calculation'!$D216)/3600</f>
        <v>0</v>
      </c>
      <c r="L216" s="10">
        <f>'Input Data Shift B'!K85*IF('Input Data Shift B'!K$140&gt;0,'Input Data Shift B'!K$140,'Shift B Calculation'!$D216)/3600</f>
        <v>0</v>
      </c>
      <c r="M216" s="10">
        <f>'Input Data Shift B'!L85*IF('Input Data Shift B'!L$140&gt;0,'Input Data Shift B'!L$140,'Shift B Calculation'!$D216)/3600</f>
        <v>0</v>
      </c>
      <c r="N216" s="10">
        <f>'Input Data Shift B'!M85*IF('Input Data Shift B'!M$140&gt;0,'Input Data Shift B'!M$140,'Shift B Calculation'!$D216)/3600</f>
        <v>0</v>
      </c>
      <c r="O216" s="10">
        <f>'Input Data Shift B'!N85*IF('Input Data Shift B'!N$140&gt;0,'Input Data Shift B'!N$140,'Shift B Calculation'!$D216)/3600</f>
        <v>0</v>
      </c>
      <c r="P216" s="10">
        <f>'Input Data Shift B'!O85*IF('Input Data Shift B'!O$140&gt;0,'Input Data Shift B'!O$140,'Shift B Calculation'!$D216)/3600</f>
        <v>0.73950000000000005</v>
      </c>
      <c r="Q216" s="10">
        <f>'Input Data Shift B'!P85*IF('Input Data Shift B'!P$140&gt;0,'Input Data Shift B'!P$140,'Shift B Calculation'!$D216)/3600</f>
        <v>0</v>
      </c>
      <c r="R216" s="10">
        <f>'Input Data Shift B'!Q85*IF('Input Data Shift B'!Q$140&gt;0,'Input Data Shift B'!Q$140,'Shift B Calculation'!$D216)/3600</f>
        <v>0</v>
      </c>
      <c r="S216" s="10">
        <f>'Input Data Shift B'!R85*IF('Input Data Shift B'!R$140&gt;0,'Input Data Shift B'!R$140,'Shift B Calculation'!$D216)/3600</f>
        <v>0</v>
      </c>
      <c r="T216" s="10">
        <f>'Input Data Shift B'!S85*IF('Input Data Shift B'!S$140&gt;0,'Input Data Shift B'!S$140,'Shift B Calculation'!$D216)/3600</f>
        <v>0</v>
      </c>
      <c r="U216" s="10">
        <f>'Input Data Shift B'!T85*IF('Input Data Shift B'!T$140&gt;0,'Input Data Shift B'!T$140,'Shift B Calculation'!$D216)/3600</f>
        <v>1.4317500000000001</v>
      </c>
      <c r="V216" s="10">
        <f>'Input Data Shift B'!U85*IF('Input Data Shift B'!U$140&gt;0,'Input Data Shift B'!U$140,'Shift B Calculation'!$D216)/3600</f>
        <v>0</v>
      </c>
      <c r="W216" s="10">
        <f>'Input Data Shift B'!V85*IF('Input Data Shift B'!V$140&gt;0,'Input Data Shift B'!V$140,'Shift B Calculation'!$D216)/3600</f>
        <v>0</v>
      </c>
      <c r="X216" s="10">
        <f>'Input Data Shift B'!W85*IF('Input Data Shift B'!W$140&gt;0,'Input Data Shift B'!W$140,'Shift B Calculation'!$D216)/3600</f>
        <v>0</v>
      </c>
      <c r="Y216" s="10">
        <f>'Input Data Shift B'!X85*IF('Input Data Shift B'!X$140&gt;0,'Input Data Shift B'!X$140,'Shift B Calculation'!$D216)/3600</f>
        <v>0</v>
      </c>
      <c r="Z216" s="10">
        <f>'Input Data Shift B'!Y85*IF('Input Data Shift B'!Y$140&gt;0,'Input Data Shift B'!Y$140,'Shift B Calculation'!$D216)/3600</f>
        <v>0</v>
      </c>
      <c r="AA216" s="10">
        <f>'Input Data Shift B'!Z85*IF('Input Data Shift B'!Z$140&gt;0,'Input Data Shift B'!Z$140,'Shift B Calculation'!$D216)/3600</f>
        <v>0</v>
      </c>
      <c r="AB216" s="10">
        <f>'Input Data Shift B'!AA85*IF('Input Data Shift B'!AA$140&gt;0,'Input Data Shift B'!AA$140,'Shift B Calculation'!$D216)/3600</f>
        <v>0</v>
      </c>
      <c r="AC216" s="10">
        <f>'Input Data Shift B'!AB85*IF('Input Data Shift B'!AB$140&gt;0,'Input Data Shift B'!AB$140,'Shift B Calculation'!$D216)/3600</f>
        <v>0</v>
      </c>
      <c r="AD216" s="10">
        <f>'Input Data Shift B'!AC85*IF('Input Data Shift B'!AC$140&gt;0,'Input Data Shift B'!AC$140,'Shift B Calculation'!$D216)/3600</f>
        <v>0</v>
      </c>
      <c r="AE216" s="10">
        <f>'Input Data Shift B'!AD85*IF('Input Data Shift B'!AD$140&gt;0,'Input Data Shift B'!AD$140,'Shift B Calculation'!$D216)/3600</f>
        <v>0</v>
      </c>
      <c r="AF216" s="10">
        <f>'Input Data Shift B'!AE85*IF('Input Data Shift B'!AE$140&gt;0,'Input Data Shift B'!AE$140,'Shift B Calculation'!$D216)/3600</f>
        <v>0</v>
      </c>
      <c r="AG216" s="10">
        <f>'Input Data Shift B'!AF85*IF('Input Data Shift B'!AF$140&gt;0,'Input Data Shift B'!AF$140,'Shift B Calculation'!$D216)/3600</f>
        <v>0</v>
      </c>
      <c r="AH216" s="10">
        <f>'Input Data Shift B'!AG85*IF('Input Data Shift B'!AG$140&gt;0,'Input Data Shift B'!AG$140,'Shift B Calculation'!$D216)/3600</f>
        <v>0</v>
      </c>
      <c r="AI216" s="10">
        <f>'Input Data Shift B'!AH85*IF('Input Data Shift B'!AH$140&gt;0,'Input Data Shift B'!AH$140,'Shift B Calculation'!$D216)/3600</f>
        <v>0</v>
      </c>
      <c r="AJ216" s="10">
        <f t="shared" si="11"/>
        <v>3.6120000000000001</v>
      </c>
    </row>
    <row r="217" spans="2:36">
      <c r="B217" s="8">
        <v>80</v>
      </c>
      <c r="C217" s="9" t="str">
        <f t="shared" si="10"/>
        <v>AE262100-7820</v>
      </c>
      <c r="D217" s="8">
        <f>+Kousu!F90</f>
        <v>2.7</v>
      </c>
      <c r="E217" s="10">
        <f>'Input Data Shift B'!D86*IF('Input Data Shift B'!D$140&gt;0,'Input Data Shift B'!D$140,'Shift B Calculation'!$D217)/3600</f>
        <v>0</v>
      </c>
      <c r="F217" s="10">
        <f>'Input Data Shift B'!E86*IF('Input Data Shift B'!E$140&gt;0,'Input Data Shift B'!E$140,'Shift B Calculation'!$D217)/3600</f>
        <v>0</v>
      </c>
      <c r="G217" s="10">
        <f>'Input Data Shift B'!F86*IF('Input Data Shift B'!F$140&gt;0,'Input Data Shift B'!F$140,'Shift B Calculation'!$D217)/3600</f>
        <v>0</v>
      </c>
      <c r="H217" s="10">
        <f>'Input Data Shift B'!G86*IF('Input Data Shift B'!G$140&gt;0,'Input Data Shift B'!G$140,'Shift B Calculation'!$D217)/3600</f>
        <v>0</v>
      </c>
      <c r="I217" s="10">
        <f>'Input Data Shift B'!H86*IF('Input Data Shift B'!H$140&gt;0,'Input Data Shift B'!H$140,'Shift B Calculation'!$D217)/3600</f>
        <v>0</v>
      </c>
      <c r="J217" s="10">
        <f>'Input Data Shift B'!I86*IF('Input Data Shift B'!I$140&gt;0,'Input Data Shift B'!I$140,'Shift B Calculation'!$D217)/3600</f>
        <v>0</v>
      </c>
      <c r="K217" s="10">
        <f>'Input Data Shift B'!J86*IF('Input Data Shift B'!J$140&gt;0,'Input Data Shift B'!J$140,'Shift B Calculation'!$D217)/3600</f>
        <v>0</v>
      </c>
      <c r="L217" s="10">
        <f>'Input Data Shift B'!K86*IF('Input Data Shift B'!K$140&gt;0,'Input Data Shift B'!K$140,'Shift B Calculation'!$D217)/3600</f>
        <v>0</v>
      </c>
      <c r="M217" s="10">
        <f>'Input Data Shift B'!L86*IF('Input Data Shift B'!L$140&gt;0,'Input Data Shift B'!L$140,'Shift B Calculation'!$D217)/3600</f>
        <v>0</v>
      </c>
      <c r="N217" s="10">
        <f>'Input Data Shift B'!M86*IF('Input Data Shift B'!M$140&gt;0,'Input Data Shift B'!M$140,'Shift B Calculation'!$D217)/3600</f>
        <v>0</v>
      </c>
      <c r="O217" s="10">
        <f>'Input Data Shift B'!N86*IF('Input Data Shift B'!N$140&gt;0,'Input Data Shift B'!N$140,'Shift B Calculation'!$D217)/3600</f>
        <v>0</v>
      </c>
      <c r="P217" s="10">
        <f>'Input Data Shift B'!O86*IF('Input Data Shift B'!O$140&gt;0,'Input Data Shift B'!O$140,'Shift B Calculation'!$D217)/3600</f>
        <v>0</v>
      </c>
      <c r="Q217" s="10">
        <f>'Input Data Shift B'!P86*IF('Input Data Shift B'!P$140&gt;0,'Input Data Shift B'!P$140,'Shift B Calculation'!$D217)/3600</f>
        <v>0</v>
      </c>
      <c r="R217" s="10">
        <f>'Input Data Shift B'!Q86*IF('Input Data Shift B'!Q$140&gt;0,'Input Data Shift B'!Q$140,'Shift B Calculation'!$D217)/3600</f>
        <v>0</v>
      </c>
      <c r="S217" s="10">
        <f>'Input Data Shift B'!R86*IF('Input Data Shift B'!R$140&gt;0,'Input Data Shift B'!R$140,'Shift B Calculation'!$D217)/3600</f>
        <v>0</v>
      </c>
      <c r="T217" s="10">
        <f>'Input Data Shift B'!S86*IF('Input Data Shift B'!S$140&gt;0,'Input Data Shift B'!S$140,'Shift B Calculation'!$D217)/3600</f>
        <v>0</v>
      </c>
      <c r="U217" s="10">
        <f>'Input Data Shift B'!T86*IF('Input Data Shift B'!T$140&gt;0,'Input Data Shift B'!T$140,'Shift B Calculation'!$D217)/3600</f>
        <v>0</v>
      </c>
      <c r="V217" s="10">
        <f>'Input Data Shift B'!U86*IF('Input Data Shift B'!U$140&gt;0,'Input Data Shift B'!U$140,'Shift B Calculation'!$D217)/3600</f>
        <v>0</v>
      </c>
      <c r="W217" s="10">
        <f>'Input Data Shift B'!V86*IF('Input Data Shift B'!V$140&gt;0,'Input Data Shift B'!V$140,'Shift B Calculation'!$D217)/3600</f>
        <v>0</v>
      </c>
      <c r="X217" s="10">
        <f>'Input Data Shift B'!W86*IF('Input Data Shift B'!W$140&gt;0,'Input Data Shift B'!W$140,'Shift B Calculation'!$D217)/3600</f>
        <v>0</v>
      </c>
      <c r="Y217" s="10">
        <f>'Input Data Shift B'!X86*IF('Input Data Shift B'!X$140&gt;0,'Input Data Shift B'!X$140,'Shift B Calculation'!$D217)/3600</f>
        <v>0</v>
      </c>
      <c r="Z217" s="10">
        <f>'Input Data Shift B'!Y86*IF('Input Data Shift B'!Y$140&gt;0,'Input Data Shift B'!Y$140,'Shift B Calculation'!$D217)/3600</f>
        <v>0</v>
      </c>
      <c r="AA217" s="10">
        <f>'Input Data Shift B'!Z86*IF('Input Data Shift B'!Z$140&gt;0,'Input Data Shift B'!Z$140,'Shift B Calculation'!$D217)/3600</f>
        <v>0</v>
      </c>
      <c r="AB217" s="10">
        <f>'Input Data Shift B'!AA86*IF('Input Data Shift B'!AA$140&gt;0,'Input Data Shift B'!AA$140,'Shift B Calculation'!$D217)/3600</f>
        <v>0</v>
      </c>
      <c r="AC217" s="10">
        <f>'Input Data Shift B'!AB86*IF('Input Data Shift B'!AB$140&gt;0,'Input Data Shift B'!AB$140,'Shift B Calculation'!$D217)/3600</f>
        <v>0</v>
      </c>
      <c r="AD217" s="10">
        <f>'Input Data Shift B'!AC86*IF('Input Data Shift B'!AC$140&gt;0,'Input Data Shift B'!AC$140,'Shift B Calculation'!$D217)/3600</f>
        <v>0</v>
      </c>
      <c r="AE217" s="10">
        <f>'Input Data Shift B'!AD86*IF('Input Data Shift B'!AD$140&gt;0,'Input Data Shift B'!AD$140,'Shift B Calculation'!$D217)/3600</f>
        <v>0</v>
      </c>
      <c r="AF217" s="10">
        <f>'Input Data Shift B'!AE86*IF('Input Data Shift B'!AE$140&gt;0,'Input Data Shift B'!AE$140,'Shift B Calculation'!$D217)/3600</f>
        <v>0</v>
      </c>
      <c r="AG217" s="10">
        <f>'Input Data Shift B'!AF86*IF('Input Data Shift B'!AF$140&gt;0,'Input Data Shift B'!AF$140,'Shift B Calculation'!$D217)/3600</f>
        <v>0</v>
      </c>
      <c r="AH217" s="10">
        <f>'Input Data Shift B'!AG86*IF('Input Data Shift B'!AG$140&gt;0,'Input Data Shift B'!AG$140,'Shift B Calculation'!$D217)/3600</f>
        <v>0</v>
      </c>
      <c r="AI217" s="10">
        <f>'Input Data Shift B'!AH86*IF('Input Data Shift B'!AH$140&gt;0,'Input Data Shift B'!AH$140,'Shift B Calculation'!$D217)/3600</f>
        <v>0</v>
      </c>
      <c r="AJ217" s="10">
        <f t="shared" si="11"/>
        <v>0</v>
      </c>
    </row>
    <row r="218" spans="2:36">
      <c r="B218" s="8">
        <v>81</v>
      </c>
      <c r="C218" s="9" t="str">
        <f t="shared" si="10"/>
        <v>AE262100-78206G</v>
      </c>
      <c r="D218" s="8">
        <f>+Kousu!F91</f>
        <v>2.7</v>
      </c>
      <c r="E218" s="10">
        <f>'Input Data Shift B'!D87*IF('Input Data Shift B'!D$140&gt;0,'Input Data Shift B'!D$140,'Shift B Calculation'!$D218)/3600</f>
        <v>0</v>
      </c>
      <c r="F218" s="10">
        <f>'Input Data Shift B'!E87*IF('Input Data Shift B'!E$140&gt;0,'Input Data Shift B'!E$140,'Shift B Calculation'!$D218)/3600</f>
        <v>0</v>
      </c>
      <c r="G218" s="10">
        <f>'Input Data Shift B'!F87*IF('Input Data Shift B'!F$140&gt;0,'Input Data Shift B'!F$140,'Shift B Calculation'!$D218)/3600</f>
        <v>0</v>
      </c>
      <c r="H218" s="10">
        <f>'Input Data Shift B'!G87*IF('Input Data Shift B'!G$140&gt;0,'Input Data Shift B'!G$140,'Shift B Calculation'!$D218)/3600</f>
        <v>2.1555</v>
      </c>
      <c r="I218" s="10">
        <f>'Input Data Shift B'!H87*IF('Input Data Shift B'!H$140&gt;0,'Input Data Shift B'!H$140,'Shift B Calculation'!$D218)/3600</f>
        <v>0</v>
      </c>
      <c r="J218" s="10">
        <f>'Input Data Shift B'!I87*IF('Input Data Shift B'!I$140&gt;0,'Input Data Shift B'!I$140,'Shift B Calculation'!$D218)/3600</f>
        <v>0.36</v>
      </c>
      <c r="K218" s="10">
        <f>'Input Data Shift B'!J87*IF('Input Data Shift B'!J$140&gt;0,'Input Data Shift B'!J$140,'Shift B Calculation'!$D218)/3600</f>
        <v>0</v>
      </c>
      <c r="L218" s="10">
        <f>'Input Data Shift B'!K87*IF('Input Data Shift B'!K$140&gt;0,'Input Data Shift B'!K$140,'Shift B Calculation'!$D218)/3600</f>
        <v>0</v>
      </c>
      <c r="M218" s="10">
        <f>'Input Data Shift B'!L87*IF('Input Data Shift B'!L$140&gt;0,'Input Data Shift B'!L$140,'Shift B Calculation'!$D218)/3600</f>
        <v>0</v>
      </c>
      <c r="N218" s="10">
        <f>'Input Data Shift B'!M87*IF('Input Data Shift B'!M$140&gt;0,'Input Data Shift B'!M$140,'Shift B Calculation'!$D218)/3600</f>
        <v>0</v>
      </c>
      <c r="O218" s="10">
        <f>'Input Data Shift B'!N87*IF('Input Data Shift B'!N$140&gt;0,'Input Data Shift B'!N$140,'Shift B Calculation'!$D218)/3600</f>
        <v>0</v>
      </c>
      <c r="P218" s="10">
        <f>'Input Data Shift B'!O87*IF('Input Data Shift B'!O$140&gt;0,'Input Data Shift B'!O$140,'Shift B Calculation'!$D218)/3600</f>
        <v>1.07775</v>
      </c>
      <c r="Q218" s="10">
        <f>'Input Data Shift B'!P87*IF('Input Data Shift B'!P$140&gt;0,'Input Data Shift B'!P$140,'Shift B Calculation'!$D218)/3600</f>
        <v>0</v>
      </c>
      <c r="R218" s="10">
        <f>'Input Data Shift B'!Q87*IF('Input Data Shift B'!Q$140&gt;0,'Input Data Shift B'!Q$140,'Shift B Calculation'!$D218)/3600</f>
        <v>0</v>
      </c>
      <c r="S218" s="10">
        <f>'Input Data Shift B'!R87*IF('Input Data Shift B'!R$140&gt;0,'Input Data Shift B'!R$140,'Shift B Calculation'!$D218)/3600</f>
        <v>0</v>
      </c>
      <c r="T218" s="10">
        <f>'Input Data Shift B'!S87*IF('Input Data Shift B'!S$140&gt;0,'Input Data Shift B'!S$140,'Shift B Calculation'!$D218)/3600</f>
        <v>0</v>
      </c>
      <c r="U218" s="10">
        <f>'Input Data Shift B'!T87*IF('Input Data Shift B'!T$140&gt;0,'Input Data Shift B'!T$140,'Shift B Calculation'!$D218)/3600</f>
        <v>0.71625000000000005</v>
      </c>
      <c r="V218" s="10">
        <f>'Input Data Shift B'!U87*IF('Input Data Shift B'!U$140&gt;0,'Input Data Shift B'!U$140,'Shift B Calculation'!$D218)/3600</f>
        <v>0</v>
      </c>
      <c r="W218" s="10">
        <f>'Input Data Shift B'!V87*IF('Input Data Shift B'!V$140&gt;0,'Input Data Shift B'!V$140,'Shift B Calculation'!$D218)/3600</f>
        <v>0</v>
      </c>
      <c r="X218" s="10">
        <f>'Input Data Shift B'!W87*IF('Input Data Shift B'!W$140&gt;0,'Input Data Shift B'!W$140,'Shift B Calculation'!$D218)/3600</f>
        <v>0</v>
      </c>
      <c r="Y218" s="10">
        <f>'Input Data Shift B'!X87*IF('Input Data Shift B'!X$140&gt;0,'Input Data Shift B'!X$140,'Shift B Calculation'!$D218)/3600</f>
        <v>0</v>
      </c>
      <c r="Z218" s="10">
        <f>'Input Data Shift B'!Y87*IF('Input Data Shift B'!Y$140&gt;0,'Input Data Shift B'!Y$140,'Shift B Calculation'!$D218)/3600</f>
        <v>0</v>
      </c>
      <c r="AA218" s="10">
        <f>'Input Data Shift B'!Z87*IF('Input Data Shift B'!Z$140&gt;0,'Input Data Shift B'!Z$140,'Shift B Calculation'!$D218)/3600</f>
        <v>0</v>
      </c>
      <c r="AB218" s="10">
        <f>'Input Data Shift B'!AA87*IF('Input Data Shift B'!AA$140&gt;0,'Input Data Shift B'!AA$140,'Shift B Calculation'!$D218)/3600</f>
        <v>0</v>
      </c>
      <c r="AC218" s="10">
        <f>'Input Data Shift B'!AB87*IF('Input Data Shift B'!AB$140&gt;0,'Input Data Shift B'!AB$140,'Shift B Calculation'!$D218)/3600</f>
        <v>0</v>
      </c>
      <c r="AD218" s="10">
        <f>'Input Data Shift B'!AC87*IF('Input Data Shift B'!AC$140&gt;0,'Input Data Shift B'!AC$140,'Shift B Calculation'!$D218)/3600</f>
        <v>0</v>
      </c>
      <c r="AE218" s="10">
        <f>'Input Data Shift B'!AD87*IF('Input Data Shift B'!AD$140&gt;0,'Input Data Shift B'!AD$140,'Shift B Calculation'!$D218)/3600</f>
        <v>0</v>
      </c>
      <c r="AF218" s="10">
        <f>'Input Data Shift B'!AE87*IF('Input Data Shift B'!AE$140&gt;0,'Input Data Shift B'!AE$140,'Shift B Calculation'!$D218)/3600</f>
        <v>0</v>
      </c>
      <c r="AG218" s="10">
        <f>'Input Data Shift B'!AF87*IF('Input Data Shift B'!AF$140&gt;0,'Input Data Shift B'!AF$140,'Shift B Calculation'!$D218)/3600</f>
        <v>0</v>
      </c>
      <c r="AH218" s="10">
        <f>'Input Data Shift B'!AG87*IF('Input Data Shift B'!AG$140&gt;0,'Input Data Shift B'!AG$140,'Shift B Calculation'!$D218)/3600</f>
        <v>0</v>
      </c>
      <c r="AI218" s="10">
        <f>'Input Data Shift B'!AH87*IF('Input Data Shift B'!AH$140&gt;0,'Input Data Shift B'!AH$140,'Shift B Calculation'!$D218)/3600</f>
        <v>0</v>
      </c>
      <c r="AJ218" s="10">
        <f t="shared" si="11"/>
        <v>4.3094999999999999</v>
      </c>
    </row>
    <row r="219" spans="2:36">
      <c r="B219" s="8">
        <v>82</v>
      </c>
      <c r="C219" s="9" t="str">
        <f t="shared" si="10"/>
        <v>AE262100-7830</v>
      </c>
      <c r="D219" s="8">
        <f>+Kousu!F92</f>
        <v>2.7</v>
      </c>
      <c r="E219" s="10">
        <f>'Input Data Shift B'!D88*IF('Input Data Shift B'!D$140&gt;0,'Input Data Shift B'!D$140,'Shift B Calculation'!$D219)/3600</f>
        <v>0</v>
      </c>
      <c r="F219" s="10">
        <f>'Input Data Shift B'!E88*IF('Input Data Shift B'!E$140&gt;0,'Input Data Shift B'!E$140,'Shift B Calculation'!$D219)/3600</f>
        <v>0</v>
      </c>
      <c r="G219" s="10">
        <f>'Input Data Shift B'!F88*IF('Input Data Shift B'!F$140&gt;0,'Input Data Shift B'!F$140,'Shift B Calculation'!$D219)/3600</f>
        <v>0</v>
      </c>
      <c r="H219" s="10">
        <f>'Input Data Shift B'!G88*IF('Input Data Shift B'!G$140&gt;0,'Input Data Shift B'!G$140,'Shift B Calculation'!$D219)/3600</f>
        <v>0</v>
      </c>
      <c r="I219" s="10">
        <f>'Input Data Shift B'!H88*IF('Input Data Shift B'!H$140&gt;0,'Input Data Shift B'!H$140,'Shift B Calculation'!$D219)/3600</f>
        <v>0</v>
      </c>
      <c r="J219" s="10">
        <f>'Input Data Shift B'!I88*IF('Input Data Shift B'!I$140&gt;0,'Input Data Shift B'!I$140,'Shift B Calculation'!$D219)/3600</f>
        <v>0</v>
      </c>
      <c r="K219" s="10">
        <f>'Input Data Shift B'!J88*IF('Input Data Shift B'!J$140&gt;0,'Input Data Shift B'!J$140,'Shift B Calculation'!$D219)/3600</f>
        <v>0</v>
      </c>
      <c r="L219" s="10">
        <f>'Input Data Shift B'!K88*IF('Input Data Shift B'!K$140&gt;0,'Input Data Shift B'!K$140,'Shift B Calculation'!$D219)/3600</f>
        <v>0</v>
      </c>
      <c r="M219" s="10">
        <f>'Input Data Shift B'!L88*IF('Input Data Shift B'!L$140&gt;0,'Input Data Shift B'!L$140,'Shift B Calculation'!$D219)/3600</f>
        <v>0</v>
      </c>
      <c r="N219" s="10">
        <f>'Input Data Shift B'!M88*IF('Input Data Shift B'!M$140&gt;0,'Input Data Shift B'!M$140,'Shift B Calculation'!$D219)/3600</f>
        <v>0</v>
      </c>
      <c r="O219" s="10">
        <f>'Input Data Shift B'!N88*IF('Input Data Shift B'!N$140&gt;0,'Input Data Shift B'!N$140,'Shift B Calculation'!$D219)/3600</f>
        <v>0</v>
      </c>
      <c r="P219" s="10">
        <f>'Input Data Shift B'!O88*IF('Input Data Shift B'!O$140&gt;0,'Input Data Shift B'!O$140,'Shift B Calculation'!$D219)/3600</f>
        <v>0</v>
      </c>
      <c r="Q219" s="10">
        <f>'Input Data Shift B'!P88*IF('Input Data Shift B'!P$140&gt;0,'Input Data Shift B'!P$140,'Shift B Calculation'!$D219)/3600</f>
        <v>0</v>
      </c>
      <c r="R219" s="10">
        <f>'Input Data Shift B'!Q88*IF('Input Data Shift B'!Q$140&gt;0,'Input Data Shift B'!Q$140,'Shift B Calculation'!$D219)/3600</f>
        <v>0</v>
      </c>
      <c r="S219" s="10">
        <f>'Input Data Shift B'!R88*IF('Input Data Shift B'!R$140&gt;0,'Input Data Shift B'!R$140,'Shift B Calculation'!$D219)/3600</f>
        <v>0</v>
      </c>
      <c r="T219" s="10">
        <f>'Input Data Shift B'!S88*IF('Input Data Shift B'!S$140&gt;0,'Input Data Shift B'!S$140,'Shift B Calculation'!$D219)/3600</f>
        <v>0</v>
      </c>
      <c r="U219" s="10">
        <f>'Input Data Shift B'!T88*IF('Input Data Shift B'!T$140&gt;0,'Input Data Shift B'!T$140,'Shift B Calculation'!$D219)/3600</f>
        <v>0</v>
      </c>
      <c r="V219" s="10">
        <f>'Input Data Shift B'!U88*IF('Input Data Shift B'!U$140&gt;0,'Input Data Shift B'!U$140,'Shift B Calculation'!$D219)/3600</f>
        <v>0</v>
      </c>
      <c r="W219" s="10">
        <f>'Input Data Shift B'!V88*IF('Input Data Shift B'!V$140&gt;0,'Input Data Shift B'!V$140,'Shift B Calculation'!$D219)/3600</f>
        <v>0</v>
      </c>
      <c r="X219" s="10">
        <f>'Input Data Shift B'!W88*IF('Input Data Shift B'!W$140&gt;0,'Input Data Shift B'!W$140,'Shift B Calculation'!$D219)/3600</f>
        <v>0</v>
      </c>
      <c r="Y219" s="10">
        <f>'Input Data Shift B'!X88*IF('Input Data Shift B'!X$140&gt;0,'Input Data Shift B'!X$140,'Shift B Calculation'!$D219)/3600</f>
        <v>0</v>
      </c>
      <c r="Z219" s="10">
        <f>'Input Data Shift B'!Y88*IF('Input Data Shift B'!Y$140&gt;0,'Input Data Shift B'!Y$140,'Shift B Calculation'!$D219)/3600</f>
        <v>0</v>
      </c>
      <c r="AA219" s="10">
        <f>'Input Data Shift B'!Z88*IF('Input Data Shift B'!Z$140&gt;0,'Input Data Shift B'!Z$140,'Shift B Calculation'!$D219)/3600</f>
        <v>0</v>
      </c>
      <c r="AB219" s="10">
        <f>'Input Data Shift B'!AA88*IF('Input Data Shift B'!AA$140&gt;0,'Input Data Shift B'!AA$140,'Shift B Calculation'!$D219)/3600</f>
        <v>0</v>
      </c>
      <c r="AC219" s="10">
        <f>'Input Data Shift B'!AB88*IF('Input Data Shift B'!AB$140&gt;0,'Input Data Shift B'!AB$140,'Shift B Calculation'!$D219)/3600</f>
        <v>0</v>
      </c>
      <c r="AD219" s="10">
        <f>'Input Data Shift B'!AC88*IF('Input Data Shift B'!AC$140&gt;0,'Input Data Shift B'!AC$140,'Shift B Calculation'!$D219)/3600</f>
        <v>0</v>
      </c>
      <c r="AE219" s="10">
        <f>'Input Data Shift B'!AD88*IF('Input Data Shift B'!AD$140&gt;0,'Input Data Shift B'!AD$140,'Shift B Calculation'!$D219)/3600</f>
        <v>0</v>
      </c>
      <c r="AF219" s="10">
        <f>'Input Data Shift B'!AE88*IF('Input Data Shift B'!AE$140&gt;0,'Input Data Shift B'!AE$140,'Shift B Calculation'!$D219)/3600</f>
        <v>0</v>
      </c>
      <c r="AG219" s="10">
        <f>'Input Data Shift B'!AF88*IF('Input Data Shift B'!AF$140&gt;0,'Input Data Shift B'!AF$140,'Shift B Calculation'!$D219)/3600</f>
        <v>0</v>
      </c>
      <c r="AH219" s="10">
        <f>'Input Data Shift B'!AG88*IF('Input Data Shift B'!AG$140&gt;0,'Input Data Shift B'!AG$140,'Shift B Calculation'!$D219)/3600</f>
        <v>0</v>
      </c>
      <c r="AI219" s="10">
        <f>'Input Data Shift B'!AH88*IF('Input Data Shift B'!AH$140&gt;0,'Input Data Shift B'!AH$140,'Shift B Calculation'!$D219)/3600</f>
        <v>0</v>
      </c>
      <c r="AJ219" s="10">
        <f t="shared" si="11"/>
        <v>0</v>
      </c>
    </row>
    <row r="220" spans="2:36">
      <c r="B220" s="8">
        <v>83</v>
      </c>
      <c r="C220" s="9" t="str">
        <f t="shared" si="10"/>
        <v>AE262100-78306G</v>
      </c>
      <c r="D220" s="8">
        <f>+Kousu!F93</f>
        <v>2.7</v>
      </c>
      <c r="E220" s="10">
        <f>'Input Data Shift B'!D89*IF('Input Data Shift B'!D$140&gt;0,'Input Data Shift B'!D$140,'Shift B Calculation'!$D220)/3600</f>
        <v>0</v>
      </c>
      <c r="F220" s="10">
        <f>'Input Data Shift B'!E89*IF('Input Data Shift B'!E$140&gt;0,'Input Data Shift B'!E$140,'Shift B Calculation'!$D220)/3600</f>
        <v>0</v>
      </c>
      <c r="G220" s="10">
        <f>'Input Data Shift B'!F89*IF('Input Data Shift B'!F$140&gt;0,'Input Data Shift B'!F$140,'Shift B Calculation'!$D220)/3600</f>
        <v>0</v>
      </c>
      <c r="H220" s="10">
        <f>'Input Data Shift B'!G89*IF('Input Data Shift B'!G$140&gt;0,'Input Data Shift B'!G$140,'Shift B Calculation'!$D220)/3600</f>
        <v>1.0837500000000002</v>
      </c>
      <c r="I220" s="10">
        <f>'Input Data Shift B'!H89*IF('Input Data Shift B'!H$140&gt;0,'Input Data Shift B'!H$140,'Shift B Calculation'!$D220)/3600</f>
        <v>0</v>
      </c>
      <c r="J220" s="10">
        <f>'Input Data Shift B'!I89*IF('Input Data Shift B'!I$140&gt;0,'Input Data Shift B'!I$140,'Shift B Calculation'!$D220)/3600</f>
        <v>0</v>
      </c>
      <c r="K220" s="10">
        <f>'Input Data Shift B'!J89*IF('Input Data Shift B'!J$140&gt;0,'Input Data Shift B'!J$140,'Shift B Calculation'!$D220)/3600</f>
        <v>0</v>
      </c>
      <c r="L220" s="10">
        <f>'Input Data Shift B'!K89*IF('Input Data Shift B'!K$140&gt;0,'Input Data Shift B'!K$140,'Shift B Calculation'!$D220)/3600</f>
        <v>0</v>
      </c>
      <c r="M220" s="10">
        <f>'Input Data Shift B'!L89*IF('Input Data Shift B'!L$140&gt;0,'Input Data Shift B'!L$140,'Shift B Calculation'!$D220)/3600</f>
        <v>0</v>
      </c>
      <c r="N220" s="10">
        <f>'Input Data Shift B'!M89*IF('Input Data Shift B'!M$140&gt;0,'Input Data Shift B'!M$140,'Shift B Calculation'!$D220)/3600</f>
        <v>0</v>
      </c>
      <c r="O220" s="10">
        <f>'Input Data Shift B'!N89*IF('Input Data Shift B'!N$140&gt;0,'Input Data Shift B'!N$140,'Shift B Calculation'!$D220)/3600</f>
        <v>0</v>
      </c>
      <c r="P220" s="10">
        <f>'Input Data Shift B'!O89*IF('Input Data Shift B'!O$140&gt;0,'Input Data Shift B'!O$140,'Shift B Calculation'!$D220)/3600</f>
        <v>0</v>
      </c>
      <c r="Q220" s="10">
        <f>'Input Data Shift B'!P89*IF('Input Data Shift B'!P$140&gt;0,'Input Data Shift B'!P$140,'Shift B Calculation'!$D220)/3600</f>
        <v>0</v>
      </c>
      <c r="R220" s="10">
        <f>'Input Data Shift B'!Q89*IF('Input Data Shift B'!Q$140&gt;0,'Input Data Shift B'!Q$140,'Shift B Calculation'!$D220)/3600</f>
        <v>0</v>
      </c>
      <c r="S220" s="10">
        <f>'Input Data Shift B'!R89*IF('Input Data Shift B'!R$140&gt;0,'Input Data Shift B'!R$140,'Shift B Calculation'!$D220)/3600</f>
        <v>0</v>
      </c>
      <c r="T220" s="10">
        <f>'Input Data Shift B'!S89*IF('Input Data Shift B'!S$140&gt;0,'Input Data Shift B'!S$140,'Shift B Calculation'!$D220)/3600</f>
        <v>0</v>
      </c>
      <c r="U220" s="10">
        <f>'Input Data Shift B'!T89*IF('Input Data Shift B'!T$140&gt;0,'Input Data Shift B'!T$140,'Shift B Calculation'!$D220)/3600</f>
        <v>0.32700000000000001</v>
      </c>
      <c r="V220" s="10">
        <f>'Input Data Shift B'!U89*IF('Input Data Shift B'!U$140&gt;0,'Input Data Shift B'!U$140,'Shift B Calculation'!$D220)/3600</f>
        <v>1.0860000000000001</v>
      </c>
      <c r="W220" s="10">
        <f>'Input Data Shift B'!V89*IF('Input Data Shift B'!V$140&gt;0,'Input Data Shift B'!V$140,'Shift B Calculation'!$D220)/3600</f>
        <v>0</v>
      </c>
      <c r="X220" s="10">
        <f>'Input Data Shift B'!W89*IF('Input Data Shift B'!W$140&gt;0,'Input Data Shift B'!W$140,'Shift B Calculation'!$D220)/3600</f>
        <v>0</v>
      </c>
      <c r="Y220" s="10">
        <f>'Input Data Shift B'!X89*IF('Input Data Shift B'!X$140&gt;0,'Input Data Shift B'!X$140,'Shift B Calculation'!$D220)/3600</f>
        <v>0</v>
      </c>
      <c r="Z220" s="10">
        <f>'Input Data Shift B'!Y89*IF('Input Data Shift B'!Y$140&gt;0,'Input Data Shift B'!Y$140,'Shift B Calculation'!$D220)/3600</f>
        <v>0</v>
      </c>
      <c r="AA220" s="10">
        <f>'Input Data Shift B'!Z89*IF('Input Data Shift B'!Z$140&gt;0,'Input Data Shift B'!Z$140,'Shift B Calculation'!$D220)/3600</f>
        <v>0</v>
      </c>
      <c r="AB220" s="10">
        <f>'Input Data Shift B'!AA89*IF('Input Data Shift B'!AA$140&gt;0,'Input Data Shift B'!AA$140,'Shift B Calculation'!$D220)/3600</f>
        <v>0</v>
      </c>
      <c r="AC220" s="10">
        <f>'Input Data Shift B'!AB89*IF('Input Data Shift B'!AB$140&gt;0,'Input Data Shift B'!AB$140,'Shift B Calculation'!$D220)/3600</f>
        <v>0</v>
      </c>
      <c r="AD220" s="10">
        <f>'Input Data Shift B'!AC89*IF('Input Data Shift B'!AC$140&gt;0,'Input Data Shift B'!AC$140,'Shift B Calculation'!$D220)/3600</f>
        <v>0</v>
      </c>
      <c r="AE220" s="10">
        <f>'Input Data Shift B'!AD89*IF('Input Data Shift B'!AD$140&gt;0,'Input Data Shift B'!AD$140,'Shift B Calculation'!$D220)/3600</f>
        <v>0</v>
      </c>
      <c r="AF220" s="10">
        <f>'Input Data Shift B'!AE89*IF('Input Data Shift B'!AE$140&gt;0,'Input Data Shift B'!AE$140,'Shift B Calculation'!$D220)/3600</f>
        <v>0</v>
      </c>
      <c r="AG220" s="10">
        <f>'Input Data Shift B'!AF89*IF('Input Data Shift B'!AF$140&gt;0,'Input Data Shift B'!AF$140,'Shift B Calculation'!$D220)/3600</f>
        <v>0</v>
      </c>
      <c r="AH220" s="10">
        <f>'Input Data Shift B'!AG89*IF('Input Data Shift B'!AG$140&gt;0,'Input Data Shift B'!AG$140,'Shift B Calculation'!$D220)/3600</f>
        <v>0</v>
      </c>
      <c r="AI220" s="10">
        <f>'Input Data Shift B'!AH89*IF('Input Data Shift B'!AH$140&gt;0,'Input Data Shift B'!AH$140,'Shift B Calculation'!$D220)/3600</f>
        <v>0</v>
      </c>
      <c r="AJ220" s="10">
        <f t="shared" si="11"/>
        <v>2.4967500000000005</v>
      </c>
    </row>
    <row r="221" spans="2:36">
      <c r="B221" s="8">
        <v>84</v>
      </c>
      <c r="C221" s="9" t="str">
        <f t="shared" si="10"/>
        <v>AE262100-7840</v>
      </c>
      <c r="D221" s="8">
        <f>+Kousu!F94</f>
        <v>2.7</v>
      </c>
      <c r="E221" s="10">
        <f>'Input Data Shift B'!D90*IF('Input Data Shift B'!D$140&gt;0,'Input Data Shift B'!D$140,'Shift B Calculation'!$D221)/3600</f>
        <v>0</v>
      </c>
      <c r="F221" s="10">
        <f>'Input Data Shift B'!E90*IF('Input Data Shift B'!E$140&gt;0,'Input Data Shift B'!E$140,'Shift B Calculation'!$D221)/3600</f>
        <v>0</v>
      </c>
      <c r="G221" s="10">
        <f>'Input Data Shift B'!F90*IF('Input Data Shift B'!F$140&gt;0,'Input Data Shift B'!F$140,'Shift B Calculation'!$D221)/3600</f>
        <v>0</v>
      </c>
      <c r="H221" s="10">
        <f>'Input Data Shift B'!G90*IF('Input Data Shift B'!G$140&gt;0,'Input Data Shift B'!G$140,'Shift B Calculation'!$D221)/3600</f>
        <v>0</v>
      </c>
      <c r="I221" s="10">
        <f>'Input Data Shift B'!H90*IF('Input Data Shift B'!H$140&gt;0,'Input Data Shift B'!H$140,'Shift B Calculation'!$D221)/3600</f>
        <v>0</v>
      </c>
      <c r="J221" s="10">
        <f>'Input Data Shift B'!I90*IF('Input Data Shift B'!I$140&gt;0,'Input Data Shift B'!I$140,'Shift B Calculation'!$D221)/3600</f>
        <v>0</v>
      </c>
      <c r="K221" s="10">
        <f>'Input Data Shift B'!J90*IF('Input Data Shift B'!J$140&gt;0,'Input Data Shift B'!J$140,'Shift B Calculation'!$D221)/3600</f>
        <v>0</v>
      </c>
      <c r="L221" s="10">
        <f>'Input Data Shift B'!K90*IF('Input Data Shift B'!K$140&gt;0,'Input Data Shift B'!K$140,'Shift B Calculation'!$D221)/3600</f>
        <v>0</v>
      </c>
      <c r="M221" s="10">
        <f>'Input Data Shift B'!L90*IF('Input Data Shift B'!L$140&gt;0,'Input Data Shift B'!L$140,'Shift B Calculation'!$D221)/3600</f>
        <v>0</v>
      </c>
      <c r="N221" s="10">
        <f>'Input Data Shift B'!M90*IF('Input Data Shift B'!M$140&gt;0,'Input Data Shift B'!M$140,'Shift B Calculation'!$D221)/3600</f>
        <v>0</v>
      </c>
      <c r="O221" s="10">
        <f>'Input Data Shift B'!N90*IF('Input Data Shift B'!N$140&gt;0,'Input Data Shift B'!N$140,'Shift B Calculation'!$D221)/3600</f>
        <v>0</v>
      </c>
      <c r="P221" s="10">
        <f>'Input Data Shift B'!O90*IF('Input Data Shift B'!O$140&gt;0,'Input Data Shift B'!O$140,'Shift B Calculation'!$D221)/3600</f>
        <v>0</v>
      </c>
      <c r="Q221" s="10">
        <f>'Input Data Shift B'!P90*IF('Input Data Shift B'!P$140&gt;0,'Input Data Shift B'!P$140,'Shift B Calculation'!$D221)/3600</f>
        <v>0</v>
      </c>
      <c r="R221" s="10">
        <f>'Input Data Shift B'!Q90*IF('Input Data Shift B'!Q$140&gt;0,'Input Data Shift B'!Q$140,'Shift B Calculation'!$D221)/3600</f>
        <v>0</v>
      </c>
      <c r="S221" s="10">
        <f>'Input Data Shift B'!R90*IF('Input Data Shift B'!R$140&gt;0,'Input Data Shift B'!R$140,'Shift B Calculation'!$D221)/3600</f>
        <v>0</v>
      </c>
      <c r="T221" s="10">
        <f>'Input Data Shift B'!S90*IF('Input Data Shift B'!S$140&gt;0,'Input Data Shift B'!S$140,'Shift B Calculation'!$D221)/3600</f>
        <v>0</v>
      </c>
      <c r="U221" s="10">
        <f>'Input Data Shift B'!T90*IF('Input Data Shift B'!T$140&gt;0,'Input Data Shift B'!T$140,'Shift B Calculation'!$D221)/3600</f>
        <v>0</v>
      </c>
      <c r="V221" s="10">
        <f>'Input Data Shift B'!U90*IF('Input Data Shift B'!U$140&gt;0,'Input Data Shift B'!U$140,'Shift B Calculation'!$D221)/3600</f>
        <v>0</v>
      </c>
      <c r="W221" s="10">
        <f>'Input Data Shift B'!V90*IF('Input Data Shift B'!V$140&gt;0,'Input Data Shift B'!V$140,'Shift B Calculation'!$D221)/3600</f>
        <v>0</v>
      </c>
      <c r="X221" s="10">
        <f>'Input Data Shift B'!W90*IF('Input Data Shift B'!W$140&gt;0,'Input Data Shift B'!W$140,'Shift B Calculation'!$D221)/3600</f>
        <v>0</v>
      </c>
      <c r="Y221" s="10">
        <f>'Input Data Shift B'!X90*IF('Input Data Shift B'!X$140&gt;0,'Input Data Shift B'!X$140,'Shift B Calculation'!$D221)/3600</f>
        <v>0</v>
      </c>
      <c r="Z221" s="10">
        <f>'Input Data Shift B'!Y90*IF('Input Data Shift B'!Y$140&gt;0,'Input Data Shift B'!Y$140,'Shift B Calculation'!$D221)/3600</f>
        <v>0</v>
      </c>
      <c r="AA221" s="10">
        <f>'Input Data Shift B'!Z90*IF('Input Data Shift B'!Z$140&gt;0,'Input Data Shift B'!Z$140,'Shift B Calculation'!$D221)/3600</f>
        <v>0</v>
      </c>
      <c r="AB221" s="10">
        <f>'Input Data Shift B'!AA90*IF('Input Data Shift B'!AA$140&gt;0,'Input Data Shift B'!AA$140,'Shift B Calculation'!$D221)/3600</f>
        <v>0</v>
      </c>
      <c r="AC221" s="10">
        <f>'Input Data Shift B'!AB90*IF('Input Data Shift B'!AB$140&gt;0,'Input Data Shift B'!AB$140,'Shift B Calculation'!$D221)/3600</f>
        <v>0</v>
      </c>
      <c r="AD221" s="10">
        <f>'Input Data Shift B'!AC90*IF('Input Data Shift B'!AC$140&gt;0,'Input Data Shift B'!AC$140,'Shift B Calculation'!$D221)/3600</f>
        <v>0</v>
      </c>
      <c r="AE221" s="10">
        <f>'Input Data Shift B'!AD90*IF('Input Data Shift B'!AD$140&gt;0,'Input Data Shift B'!AD$140,'Shift B Calculation'!$D221)/3600</f>
        <v>0</v>
      </c>
      <c r="AF221" s="10">
        <f>'Input Data Shift B'!AE90*IF('Input Data Shift B'!AE$140&gt;0,'Input Data Shift B'!AE$140,'Shift B Calculation'!$D221)/3600</f>
        <v>0</v>
      </c>
      <c r="AG221" s="10">
        <f>'Input Data Shift B'!AF90*IF('Input Data Shift B'!AF$140&gt;0,'Input Data Shift B'!AF$140,'Shift B Calculation'!$D221)/3600</f>
        <v>0</v>
      </c>
      <c r="AH221" s="10">
        <f>'Input Data Shift B'!AG90*IF('Input Data Shift B'!AG$140&gt;0,'Input Data Shift B'!AG$140,'Shift B Calculation'!$D221)/3600</f>
        <v>0</v>
      </c>
      <c r="AI221" s="10">
        <f>'Input Data Shift B'!AH90*IF('Input Data Shift B'!AH$140&gt;0,'Input Data Shift B'!AH$140,'Shift B Calculation'!$D221)/3600</f>
        <v>0</v>
      </c>
      <c r="AJ221" s="10">
        <f t="shared" si="11"/>
        <v>0</v>
      </c>
    </row>
    <row r="222" spans="2:36">
      <c r="B222" s="8">
        <v>85</v>
      </c>
      <c r="C222" s="9" t="str">
        <f t="shared" si="10"/>
        <v>AE262100-7850</v>
      </c>
      <c r="D222" s="8">
        <f>+Kousu!F95</f>
        <v>2.7</v>
      </c>
      <c r="E222" s="10">
        <f>'Input Data Shift B'!D91*IF('Input Data Shift B'!D$140&gt;0,'Input Data Shift B'!D$140,'Shift B Calculation'!$D222)/3600</f>
        <v>0</v>
      </c>
      <c r="F222" s="10">
        <f>'Input Data Shift B'!E91*IF('Input Data Shift B'!E$140&gt;0,'Input Data Shift B'!E$140,'Shift B Calculation'!$D222)/3600</f>
        <v>0</v>
      </c>
      <c r="G222" s="10">
        <f>'Input Data Shift B'!F91*IF('Input Data Shift B'!F$140&gt;0,'Input Data Shift B'!F$140,'Shift B Calculation'!$D222)/3600</f>
        <v>0</v>
      </c>
      <c r="H222" s="10">
        <f>'Input Data Shift B'!G91*IF('Input Data Shift B'!G$140&gt;0,'Input Data Shift B'!G$140,'Shift B Calculation'!$D222)/3600</f>
        <v>0</v>
      </c>
      <c r="I222" s="10">
        <f>'Input Data Shift B'!H91*IF('Input Data Shift B'!H$140&gt;0,'Input Data Shift B'!H$140,'Shift B Calculation'!$D222)/3600</f>
        <v>0</v>
      </c>
      <c r="J222" s="10">
        <f>'Input Data Shift B'!I91*IF('Input Data Shift B'!I$140&gt;0,'Input Data Shift B'!I$140,'Shift B Calculation'!$D222)/3600</f>
        <v>0</v>
      </c>
      <c r="K222" s="10">
        <f>'Input Data Shift B'!J91*IF('Input Data Shift B'!J$140&gt;0,'Input Data Shift B'!J$140,'Shift B Calculation'!$D222)/3600</f>
        <v>0</v>
      </c>
      <c r="L222" s="10">
        <f>'Input Data Shift B'!K91*IF('Input Data Shift B'!K$140&gt;0,'Input Data Shift B'!K$140,'Shift B Calculation'!$D222)/3600</f>
        <v>0</v>
      </c>
      <c r="M222" s="10">
        <f>'Input Data Shift B'!L91*IF('Input Data Shift B'!L$140&gt;0,'Input Data Shift B'!L$140,'Shift B Calculation'!$D222)/3600</f>
        <v>0</v>
      </c>
      <c r="N222" s="10">
        <f>'Input Data Shift B'!M91*IF('Input Data Shift B'!M$140&gt;0,'Input Data Shift B'!M$140,'Shift B Calculation'!$D222)/3600</f>
        <v>0</v>
      </c>
      <c r="O222" s="10">
        <f>'Input Data Shift B'!N91*IF('Input Data Shift B'!N$140&gt;0,'Input Data Shift B'!N$140,'Shift B Calculation'!$D222)/3600</f>
        <v>0</v>
      </c>
      <c r="P222" s="10">
        <f>'Input Data Shift B'!O91*IF('Input Data Shift B'!O$140&gt;0,'Input Data Shift B'!O$140,'Shift B Calculation'!$D222)/3600</f>
        <v>0</v>
      </c>
      <c r="Q222" s="10">
        <f>'Input Data Shift B'!P91*IF('Input Data Shift B'!P$140&gt;0,'Input Data Shift B'!P$140,'Shift B Calculation'!$D222)/3600</f>
        <v>0</v>
      </c>
      <c r="R222" s="10">
        <f>'Input Data Shift B'!Q91*IF('Input Data Shift B'!Q$140&gt;0,'Input Data Shift B'!Q$140,'Shift B Calculation'!$D222)/3600</f>
        <v>0</v>
      </c>
      <c r="S222" s="10">
        <f>'Input Data Shift B'!R91*IF('Input Data Shift B'!R$140&gt;0,'Input Data Shift B'!R$140,'Shift B Calculation'!$D222)/3600</f>
        <v>0</v>
      </c>
      <c r="T222" s="10">
        <f>'Input Data Shift B'!S91*IF('Input Data Shift B'!S$140&gt;0,'Input Data Shift B'!S$140,'Shift B Calculation'!$D222)/3600</f>
        <v>0</v>
      </c>
      <c r="U222" s="10">
        <f>'Input Data Shift B'!T91*IF('Input Data Shift B'!T$140&gt;0,'Input Data Shift B'!T$140,'Shift B Calculation'!$D222)/3600</f>
        <v>0</v>
      </c>
      <c r="V222" s="10">
        <f>'Input Data Shift B'!U91*IF('Input Data Shift B'!U$140&gt;0,'Input Data Shift B'!U$140,'Shift B Calculation'!$D222)/3600</f>
        <v>0</v>
      </c>
      <c r="W222" s="10">
        <f>'Input Data Shift B'!V91*IF('Input Data Shift B'!V$140&gt;0,'Input Data Shift B'!V$140,'Shift B Calculation'!$D222)/3600</f>
        <v>0</v>
      </c>
      <c r="X222" s="10">
        <f>'Input Data Shift B'!W91*IF('Input Data Shift B'!W$140&gt;0,'Input Data Shift B'!W$140,'Shift B Calculation'!$D222)/3600</f>
        <v>0</v>
      </c>
      <c r="Y222" s="10">
        <f>'Input Data Shift B'!X91*IF('Input Data Shift B'!X$140&gt;0,'Input Data Shift B'!X$140,'Shift B Calculation'!$D222)/3600</f>
        <v>0</v>
      </c>
      <c r="Z222" s="10">
        <f>'Input Data Shift B'!Y91*IF('Input Data Shift B'!Y$140&gt;0,'Input Data Shift B'!Y$140,'Shift B Calculation'!$D222)/3600</f>
        <v>0</v>
      </c>
      <c r="AA222" s="10">
        <f>'Input Data Shift B'!Z91*IF('Input Data Shift B'!Z$140&gt;0,'Input Data Shift B'!Z$140,'Shift B Calculation'!$D222)/3600</f>
        <v>0</v>
      </c>
      <c r="AB222" s="10">
        <f>'Input Data Shift B'!AA91*IF('Input Data Shift B'!AA$140&gt;0,'Input Data Shift B'!AA$140,'Shift B Calculation'!$D222)/3600</f>
        <v>0</v>
      </c>
      <c r="AC222" s="10">
        <f>'Input Data Shift B'!AB91*IF('Input Data Shift B'!AB$140&gt;0,'Input Data Shift B'!AB$140,'Shift B Calculation'!$D222)/3600</f>
        <v>0</v>
      </c>
      <c r="AD222" s="10">
        <f>'Input Data Shift B'!AC91*IF('Input Data Shift B'!AC$140&gt;0,'Input Data Shift B'!AC$140,'Shift B Calculation'!$D222)/3600</f>
        <v>0</v>
      </c>
      <c r="AE222" s="10">
        <f>'Input Data Shift B'!AD91*IF('Input Data Shift B'!AD$140&gt;0,'Input Data Shift B'!AD$140,'Shift B Calculation'!$D222)/3600</f>
        <v>0</v>
      </c>
      <c r="AF222" s="10">
        <f>'Input Data Shift B'!AE91*IF('Input Data Shift B'!AE$140&gt;0,'Input Data Shift B'!AE$140,'Shift B Calculation'!$D222)/3600</f>
        <v>0</v>
      </c>
      <c r="AG222" s="10">
        <f>'Input Data Shift B'!AF91*IF('Input Data Shift B'!AF$140&gt;0,'Input Data Shift B'!AF$140,'Shift B Calculation'!$D222)/3600</f>
        <v>0</v>
      </c>
      <c r="AH222" s="10">
        <f>'Input Data Shift B'!AG91*IF('Input Data Shift B'!AG$140&gt;0,'Input Data Shift B'!AG$140,'Shift B Calculation'!$D222)/3600</f>
        <v>0</v>
      </c>
      <c r="AI222" s="10">
        <f>'Input Data Shift B'!AH91*IF('Input Data Shift B'!AH$140&gt;0,'Input Data Shift B'!AH$140,'Shift B Calculation'!$D222)/3600</f>
        <v>0</v>
      </c>
      <c r="AJ222" s="10">
        <f t="shared" si="11"/>
        <v>0</v>
      </c>
    </row>
    <row r="223" spans="2:36">
      <c r="B223" s="8">
        <v>86</v>
      </c>
      <c r="C223" s="9" t="str">
        <f t="shared" si="10"/>
        <v>AE262100-7860</v>
      </c>
      <c r="D223" s="8">
        <f>+Kousu!F96</f>
        <v>2.7</v>
      </c>
      <c r="E223" s="10">
        <f>'Input Data Shift B'!D92*IF('Input Data Shift B'!D$140&gt;0,'Input Data Shift B'!D$140,'Shift B Calculation'!$D223)/3600</f>
        <v>0</v>
      </c>
      <c r="F223" s="10">
        <f>'Input Data Shift B'!E92*IF('Input Data Shift B'!E$140&gt;0,'Input Data Shift B'!E$140,'Shift B Calculation'!$D223)/3600</f>
        <v>0</v>
      </c>
      <c r="G223" s="10">
        <f>'Input Data Shift B'!F92*IF('Input Data Shift B'!F$140&gt;0,'Input Data Shift B'!F$140,'Shift B Calculation'!$D223)/3600</f>
        <v>0</v>
      </c>
      <c r="H223" s="10">
        <f>'Input Data Shift B'!G92*IF('Input Data Shift B'!G$140&gt;0,'Input Data Shift B'!G$140,'Shift B Calculation'!$D223)/3600</f>
        <v>0</v>
      </c>
      <c r="I223" s="10">
        <f>'Input Data Shift B'!H92*IF('Input Data Shift B'!H$140&gt;0,'Input Data Shift B'!H$140,'Shift B Calculation'!$D223)/3600</f>
        <v>0</v>
      </c>
      <c r="J223" s="10">
        <f>'Input Data Shift B'!I92*IF('Input Data Shift B'!I$140&gt;0,'Input Data Shift B'!I$140,'Shift B Calculation'!$D223)/3600</f>
        <v>0</v>
      </c>
      <c r="K223" s="10">
        <f>'Input Data Shift B'!J92*IF('Input Data Shift B'!J$140&gt;0,'Input Data Shift B'!J$140,'Shift B Calculation'!$D223)/3600</f>
        <v>0</v>
      </c>
      <c r="L223" s="10">
        <f>'Input Data Shift B'!K92*IF('Input Data Shift B'!K$140&gt;0,'Input Data Shift B'!K$140,'Shift B Calculation'!$D223)/3600</f>
        <v>0</v>
      </c>
      <c r="M223" s="10">
        <f>'Input Data Shift B'!L92*IF('Input Data Shift B'!L$140&gt;0,'Input Data Shift B'!L$140,'Shift B Calculation'!$D223)/3600</f>
        <v>0</v>
      </c>
      <c r="N223" s="10">
        <f>'Input Data Shift B'!M92*IF('Input Data Shift B'!M$140&gt;0,'Input Data Shift B'!M$140,'Shift B Calculation'!$D223)/3600</f>
        <v>0</v>
      </c>
      <c r="O223" s="10">
        <f>'Input Data Shift B'!N92*IF('Input Data Shift B'!N$140&gt;0,'Input Data Shift B'!N$140,'Shift B Calculation'!$D223)/3600</f>
        <v>0</v>
      </c>
      <c r="P223" s="10">
        <f>'Input Data Shift B'!O92*IF('Input Data Shift B'!O$140&gt;0,'Input Data Shift B'!O$140,'Shift B Calculation'!$D223)/3600</f>
        <v>0</v>
      </c>
      <c r="Q223" s="10">
        <f>'Input Data Shift B'!P92*IF('Input Data Shift B'!P$140&gt;0,'Input Data Shift B'!P$140,'Shift B Calculation'!$D223)/3600</f>
        <v>0</v>
      </c>
      <c r="R223" s="10">
        <f>'Input Data Shift B'!Q92*IF('Input Data Shift B'!Q$140&gt;0,'Input Data Shift B'!Q$140,'Shift B Calculation'!$D223)/3600</f>
        <v>0</v>
      </c>
      <c r="S223" s="10">
        <f>'Input Data Shift B'!R92*IF('Input Data Shift B'!R$140&gt;0,'Input Data Shift B'!R$140,'Shift B Calculation'!$D223)/3600</f>
        <v>0</v>
      </c>
      <c r="T223" s="10">
        <f>'Input Data Shift B'!S92*IF('Input Data Shift B'!S$140&gt;0,'Input Data Shift B'!S$140,'Shift B Calculation'!$D223)/3600</f>
        <v>0</v>
      </c>
      <c r="U223" s="10">
        <f>'Input Data Shift B'!T92*IF('Input Data Shift B'!T$140&gt;0,'Input Data Shift B'!T$140,'Shift B Calculation'!$D223)/3600</f>
        <v>0</v>
      </c>
      <c r="V223" s="10">
        <f>'Input Data Shift B'!U92*IF('Input Data Shift B'!U$140&gt;0,'Input Data Shift B'!U$140,'Shift B Calculation'!$D223)/3600</f>
        <v>0</v>
      </c>
      <c r="W223" s="10">
        <f>'Input Data Shift B'!V92*IF('Input Data Shift B'!V$140&gt;0,'Input Data Shift B'!V$140,'Shift B Calculation'!$D223)/3600</f>
        <v>0</v>
      </c>
      <c r="X223" s="10">
        <f>'Input Data Shift B'!W92*IF('Input Data Shift B'!W$140&gt;0,'Input Data Shift B'!W$140,'Shift B Calculation'!$D223)/3600</f>
        <v>0</v>
      </c>
      <c r="Y223" s="10">
        <f>'Input Data Shift B'!X92*IF('Input Data Shift B'!X$140&gt;0,'Input Data Shift B'!X$140,'Shift B Calculation'!$D223)/3600</f>
        <v>0</v>
      </c>
      <c r="Z223" s="10">
        <f>'Input Data Shift B'!Y92*IF('Input Data Shift B'!Y$140&gt;0,'Input Data Shift B'!Y$140,'Shift B Calculation'!$D223)/3600</f>
        <v>0</v>
      </c>
      <c r="AA223" s="10">
        <f>'Input Data Shift B'!Z92*IF('Input Data Shift B'!Z$140&gt;0,'Input Data Shift B'!Z$140,'Shift B Calculation'!$D223)/3600</f>
        <v>0</v>
      </c>
      <c r="AB223" s="10">
        <f>'Input Data Shift B'!AA92*IF('Input Data Shift B'!AA$140&gt;0,'Input Data Shift B'!AA$140,'Shift B Calculation'!$D223)/3600</f>
        <v>0</v>
      </c>
      <c r="AC223" s="10">
        <f>'Input Data Shift B'!AB92*IF('Input Data Shift B'!AB$140&gt;0,'Input Data Shift B'!AB$140,'Shift B Calculation'!$D223)/3600</f>
        <v>0</v>
      </c>
      <c r="AD223" s="10">
        <f>'Input Data Shift B'!AC92*IF('Input Data Shift B'!AC$140&gt;0,'Input Data Shift B'!AC$140,'Shift B Calculation'!$D223)/3600</f>
        <v>0</v>
      </c>
      <c r="AE223" s="10">
        <f>'Input Data Shift B'!AD92*IF('Input Data Shift B'!AD$140&gt;0,'Input Data Shift B'!AD$140,'Shift B Calculation'!$D223)/3600</f>
        <v>0</v>
      </c>
      <c r="AF223" s="10">
        <f>'Input Data Shift B'!AE92*IF('Input Data Shift B'!AE$140&gt;0,'Input Data Shift B'!AE$140,'Shift B Calculation'!$D223)/3600</f>
        <v>0</v>
      </c>
      <c r="AG223" s="10">
        <f>'Input Data Shift B'!AF92*IF('Input Data Shift B'!AF$140&gt;0,'Input Data Shift B'!AF$140,'Shift B Calculation'!$D223)/3600</f>
        <v>0</v>
      </c>
      <c r="AH223" s="10">
        <f>'Input Data Shift B'!AG92*IF('Input Data Shift B'!AG$140&gt;0,'Input Data Shift B'!AG$140,'Shift B Calculation'!$D223)/3600</f>
        <v>0</v>
      </c>
      <c r="AI223" s="10">
        <f>'Input Data Shift B'!AH92*IF('Input Data Shift B'!AH$140&gt;0,'Input Data Shift B'!AH$140,'Shift B Calculation'!$D223)/3600</f>
        <v>0</v>
      </c>
      <c r="AJ223" s="10">
        <f t="shared" si="11"/>
        <v>0</v>
      </c>
    </row>
    <row r="224" spans="2:36">
      <c r="B224" s="8">
        <v>87</v>
      </c>
      <c r="C224" s="9" t="str">
        <f t="shared" si="10"/>
        <v>AE262100-78606G</v>
      </c>
      <c r="D224" s="8">
        <f>+Kousu!F97</f>
        <v>2.7</v>
      </c>
      <c r="E224" s="10">
        <f>'Input Data Shift B'!D93*IF('Input Data Shift B'!D$140&gt;0,'Input Data Shift B'!D$140,'Shift B Calculation'!$D224)/3600</f>
        <v>0</v>
      </c>
      <c r="F224" s="10">
        <f>'Input Data Shift B'!E93*IF('Input Data Shift B'!E$140&gt;0,'Input Data Shift B'!E$140,'Shift B Calculation'!$D224)/3600</f>
        <v>0</v>
      </c>
      <c r="G224" s="10">
        <f>'Input Data Shift B'!F93*IF('Input Data Shift B'!F$140&gt;0,'Input Data Shift B'!F$140,'Shift B Calculation'!$D224)/3600</f>
        <v>0</v>
      </c>
      <c r="H224" s="10">
        <f>'Input Data Shift B'!G93*IF('Input Data Shift B'!G$140&gt;0,'Input Data Shift B'!G$140,'Shift B Calculation'!$D224)/3600</f>
        <v>0</v>
      </c>
      <c r="I224" s="10">
        <f>'Input Data Shift B'!H93*IF('Input Data Shift B'!H$140&gt;0,'Input Data Shift B'!H$140,'Shift B Calculation'!$D224)/3600</f>
        <v>0</v>
      </c>
      <c r="J224" s="10">
        <f>'Input Data Shift B'!I93*IF('Input Data Shift B'!I$140&gt;0,'Input Data Shift B'!I$140,'Shift B Calculation'!$D224)/3600</f>
        <v>0</v>
      </c>
      <c r="K224" s="10">
        <f>'Input Data Shift B'!J93*IF('Input Data Shift B'!J$140&gt;0,'Input Data Shift B'!J$140,'Shift B Calculation'!$D224)/3600</f>
        <v>0</v>
      </c>
      <c r="L224" s="10">
        <f>'Input Data Shift B'!K93*IF('Input Data Shift B'!K$140&gt;0,'Input Data Shift B'!K$140,'Shift B Calculation'!$D224)/3600</f>
        <v>0</v>
      </c>
      <c r="M224" s="10">
        <f>'Input Data Shift B'!L93*IF('Input Data Shift B'!L$140&gt;0,'Input Data Shift B'!L$140,'Shift B Calculation'!$D224)/3600</f>
        <v>0</v>
      </c>
      <c r="N224" s="10">
        <f>'Input Data Shift B'!M93*IF('Input Data Shift B'!M$140&gt;0,'Input Data Shift B'!M$140,'Shift B Calculation'!$D224)/3600</f>
        <v>0</v>
      </c>
      <c r="O224" s="10">
        <f>'Input Data Shift B'!N93*IF('Input Data Shift B'!N$140&gt;0,'Input Data Shift B'!N$140,'Shift B Calculation'!$D224)/3600</f>
        <v>0</v>
      </c>
      <c r="P224" s="10">
        <f>'Input Data Shift B'!O93*IF('Input Data Shift B'!O$140&gt;0,'Input Data Shift B'!O$140,'Shift B Calculation'!$D224)/3600</f>
        <v>0</v>
      </c>
      <c r="Q224" s="10">
        <f>'Input Data Shift B'!P93*IF('Input Data Shift B'!P$140&gt;0,'Input Data Shift B'!P$140,'Shift B Calculation'!$D224)/3600</f>
        <v>0</v>
      </c>
      <c r="R224" s="10">
        <f>'Input Data Shift B'!Q93*IF('Input Data Shift B'!Q$140&gt;0,'Input Data Shift B'!Q$140,'Shift B Calculation'!$D224)/3600</f>
        <v>0</v>
      </c>
      <c r="S224" s="10">
        <f>'Input Data Shift B'!R93*IF('Input Data Shift B'!R$140&gt;0,'Input Data Shift B'!R$140,'Shift B Calculation'!$D224)/3600</f>
        <v>0</v>
      </c>
      <c r="T224" s="10">
        <f>'Input Data Shift B'!S93*IF('Input Data Shift B'!S$140&gt;0,'Input Data Shift B'!S$140,'Shift B Calculation'!$D224)/3600</f>
        <v>0</v>
      </c>
      <c r="U224" s="10">
        <f>'Input Data Shift B'!T93*IF('Input Data Shift B'!T$140&gt;0,'Input Data Shift B'!T$140,'Shift B Calculation'!$D224)/3600</f>
        <v>0</v>
      </c>
      <c r="V224" s="10">
        <f>'Input Data Shift B'!U93*IF('Input Data Shift B'!U$140&gt;0,'Input Data Shift B'!U$140,'Shift B Calculation'!$D224)/3600</f>
        <v>0</v>
      </c>
      <c r="W224" s="10">
        <f>'Input Data Shift B'!V93*IF('Input Data Shift B'!V$140&gt;0,'Input Data Shift B'!V$140,'Shift B Calculation'!$D224)/3600</f>
        <v>0</v>
      </c>
      <c r="X224" s="10">
        <f>'Input Data Shift B'!W93*IF('Input Data Shift B'!W$140&gt;0,'Input Data Shift B'!W$140,'Shift B Calculation'!$D224)/3600</f>
        <v>0</v>
      </c>
      <c r="Y224" s="10">
        <f>'Input Data Shift B'!X93*IF('Input Data Shift B'!X$140&gt;0,'Input Data Shift B'!X$140,'Shift B Calculation'!$D224)/3600</f>
        <v>0</v>
      </c>
      <c r="Z224" s="10">
        <f>'Input Data Shift B'!Y93*IF('Input Data Shift B'!Y$140&gt;0,'Input Data Shift B'!Y$140,'Shift B Calculation'!$D224)/3600</f>
        <v>0</v>
      </c>
      <c r="AA224" s="10">
        <f>'Input Data Shift B'!Z93*IF('Input Data Shift B'!Z$140&gt;0,'Input Data Shift B'!Z$140,'Shift B Calculation'!$D224)/3600</f>
        <v>0</v>
      </c>
      <c r="AB224" s="10">
        <f>'Input Data Shift B'!AA93*IF('Input Data Shift B'!AA$140&gt;0,'Input Data Shift B'!AA$140,'Shift B Calculation'!$D224)/3600</f>
        <v>0</v>
      </c>
      <c r="AC224" s="10">
        <f>'Input Data Shift B'!AB93*IF('Input Data Shift B'!AB$140&gt;0,'Input Data Shift B'!AB$140,'Shift B Calculation'!$D224)/3600</f>
        <v>0</v>
      </c>
      <c r="AD224" s="10">
        <f>'Input Data Shift B'!AC93*IF('Input Data Shift B'!AC$140&gt;0,'Input Data Shift B'!AC$140,'Shift B Calculation'!$D224)/3600</f>
        <v>0</v>
      </c>
      <c r="AE224" s="10">
        <f>'Input Data Shift B'!AD93*IF('Input Data Shift B'!AD$140&gt;0,'Input Data Shift B'!AD$140,'Shift B Calculation'!$D224)/3600</f>
        <v>0</v>
      </c>
      <c r="AF224" s="10">
        <f>'Input Data Shift B'!AE93*IF('Input Data Shift B'!AE$140&gt;0,'Input Data Shift B'!AE$140,'Shift B Calculation'!$D224)/3600</f>
        <v>0</v>
      </c>
      <c r="AG224" s="10">
        <f>'Input Data Shift B'!AF93*IF('Input Data Shift B'!AF$140&gt;0,'Input Data Shift B'!AF$140,'Shift B Calculation'!$D224)/3600</f>
        <v>0</v>
      </c>
      <c r="AH224" s="10">
        <f>'Input Data Shift B'!AG93*IF('Input Data Shift B'!AG$140&gt;0,'Input Data Shift B'!AG$140,'Shift B Calculation'!$D224)/3600</f>
        <v>0</v>
      </c>
      <c r="AI224" s="10">
        <f>'Input Data Shift B'!AH93*IF('Input Data Shift B'!AH$140&gt;0,'Input Data Shift B'!AH$140,'Shift B Calculation'!$D224)/3600</f>
        <v>0</v>
      </c>
      <c r="AJ224" s="10">
        <f t="shared" si="11"/>
        <v>0</v>
      </c>
    </row>
    <row r="225" spans="2:36">
      <c r="B225" s="8">
        <v>88</v>
      </c>
      <c r="C225" s="9" t="str">
        <f t="shared" si="10"/>
        <v>AE262100-7870</v>
      </c>
      <c r="D225" s="8">
        <f>+Kousu!F98</f>
        <v>2.7</v>
      </c>
      <c r="E225" s="10">
        <f>'Input Data Shift B'!D94*IF('Input Data Shift B'!D$140&gt;0,'Input Data Shift B'!D$140,'Shift B Calculation'!$D225)/3600</f>
        <v>0</v>
      </c>
      <c r="F225" s="10">
        <f>'Input Data Shift B'!E94*IF('Input Data Shift B'!E$140&gt;0,'Input Data Shift B'!E$140,'Shift B Calculation'!$D225)/3600</f>
        <v>0</v>
      </c>
      <c r="G225" s="10">
        <f>'Input Data Shift B'!F94*IF('Input Data Shift B'!F$140&gt;0,'Input Data Shift B'!F$140,'Shift B Calculation'!$D225)/3600</f>
        <v>0</v>
      </c>
      <c r="H225" s="10">
        <f>'Input Data Shift B'!G94*IF('Input Data Shift B'!G$140&gt;0,'Input Data Shift B'!G$140,'Shift B Calculation'!$D225)/3600</f>
        <v>0</v>
      </c>
      <c r="I225" s="10">
        <f>'Input Data Shift B'!H94*IF('Input Data Shift B'!H$140&gt;0,'Input Data Shift B'!H$140,'Shift B Calculation'!$D225)/3600</f>
        <v>0</v>
      </c>
      <c r="J225" s="10">
        <f>'Input Data Shift B'!I94*IF('Input Data Shift B'!I$140&gt;0,'Input Data Shift B'!I$140,'Shift B Calculation'!$D225)/3600</f>
        <v>0</v>
      </c>
      <c r="K225" s="10">
        <f>'Input Data Shift B'!J94*IF('Input Data Shift B'!J$140&gt;0,'Input Data Shift B'!J$140,'Shift B Calculation'!$D225)/3600</f>
        <v>0</v>
      </c>
      <c r="L225" s="10">
        <f>'Input Data Shift B'!K94*IF('Input Data Shift B'!K$140&gt;0,'Input Data Shift B'!K$140,'Shift B Calculation'!$D225)/3600</f>
        <v>0</v>
      </c>
      <c r="M225" s="10">
        <f>'Input Data Shift B'!L94*IF('Input Data Shift B'!L$140&gt;0,'Input Data Shift B'!L$140,'Shift B Calculation'!$D225)/3600</f>
        <v>0</v>
      </c>
      <c r="N225" s="10">
        <f>'Input Data Shift B'!M94*IF('Input Data Shift B'!M$140&gt;0,'Input Data Shift B'!M$140,'Shift B Calculation'!$D225)/3600</f>
        <v>0</v>
      </c>
      <c r="O225" s="10">
        <f>'Input Data Shift B'!N94*IF('Input Data Shift B'!N$140&gt;0,'Input Data Shift B'!N$140,'Shift B Calculation'!$D225)/3600</f>
        <v>0</v>
      </c>
      <c r="P225" s="10">
        <f>'Input Data Shift B'!O94*IF('Input Data Shift B'!O$140&gt;0,'Input Data Shift B'!O$140,'Shift B Calculation'!$D225)/3600</f>
        <v>0</v>
      </c>
      <c r="Q225" s="10">
        <f>'Input Data Shift B'!P94*IF('Input Data Shift B'!P$140&gt;0,'Input Data Shift B'!P$140,'Shift B Calculation'!$D225)/3600</f>
        <v>0</v>
      </c>
      <c r="R225" s="10">
        <f>'Input Data Shift B'!Q94*IF('Input Data Shift B'!Q$140&gt;0,'Input Data Shift B'!Q$140,'Shift B Calculation'!$D225)/3600</f>
        <v>0</v>
      </c>
      <c r="S225" s="10">
        <f>'Input Data Shift B'!R94*IF('Input Data Shift B'!R$140&gt;0,'Input Data Shift B'!R$140,'Shift B Calculation'!$D225)/3600</f>
        <v>0</v>
      </c>
      <c r="T225" s="10">
        <f>'Input Data Shift B'!S94*IF('Input Data Shift B'!S$140&gt;0,'Input Data Shift B'!S$140,'Shift B Calculation'!$D225)/3600</f>
        <v>0</v>
      </c>
      <c r="U225" s="10">
        <f>'Input Data Shift B'!T94*IF('Input Data Shift B'!T$140&gt;0,'Input Data Shift B'!T$140,'Shift B Calculation'!$D225)/3600</f>
        <v>0</v>
      </c>
      <c r="V225" s="10">
        <f>'Input Data Shift B'!U94*IF('Input Data Shift B'!U$140&gt;0,'Input Data Shift B'!U$140,'Shift B Calculation'!$D225)/3600</f>
        <v>0</v>
      </c>
      <c r="W225" s="10">
        <f>'Input Data Shift B'!V94*IF('Input Data Shift B'!V$140&gt;0,'Input Data Shift B'!V$140,'Shift B Calculation'!$D225)/3600</f>
        <v>0</v>
      </c>
      <c r="X225" s="10">
        <f>'Input Data Shift B'!W94*IF('Input Data Shift B'!W$140&gt;0,'Input Data Shift B'!W$140,'Shift B Calculation'!$D225)/3600</f>
        <v>0</v>
      </c>
      <c r="Y225" s="10">
        <f>'Input Data Shift B'!X94*IF('Input Data Shift B'!X$140&gt;0,'Input Data Shift B'!X$140,'Shift B Calculation'!$D225)/3600</f>
        <v>0</v>
      </c>
      <c r="Z225" s="10">
        <f>'Input Data Shift B'!Y94*IF('Input Data Shift B'!Y$140&gt;0,'Input Data Shift B'!Y$140,'Shift B Calculation'!$D225)/3600</f>
        <v>0</v>
      </c>
      <c r="AA225" s="10">
        <f>'Input Data Shift B'!Z94*IF('Input Data Shift B'!Z$140&gt;0,'Input Data Shift B'!Z$140,'Shift B Calculation'!$D225)/3600</f>
        <v>0</v>
      </c>
      <c r="AB225" s="10">
        <f>'Input Data Shift B'!AA94*IF('Input Data Shift B'!AA$140&gt;0,'Input Data Shift B'!AA$140,'Shift B Calculation'!$D225)/3600</f>
        <v>0</v>
      </c>
      <c r="AC225" s="10">
        <f>'Input Data Shift B'!AB94*IF('Input Data Shift B'!AB$140&gt;0,'Input Data Shift B'!AB$140,'Shift B Calculation'!$D225)/3600</f>
        <v>0</v>
      </c>
      <c r="AD225" s="10">
        <f>'Input Data Shift B'!AC94*IF('Input Data Shift B'!AC$140&gt;0,'Input Data Shift B'!AC$140,'Shift B Calculation'!$D225)/3600</f>
        <v>0</v>
      </c>
      <c r="AE225" s="10">
        <f>'Input Data Shift B'!AD94*IF('Input Data Shift B'!AD$140&gt;0,'Input Data Shift B'!AD$140,'Shift B Calculation'!$D225)/3600</f>
        <v>0</v>
      </c>
      <c r="AF225" s="10">
        <f>'Input Data Shift B'!AE94*IF('Input Data Shift B'!AE$140&gt;0,'Input Data Shift B'!AE$140,'Shift B Calculation'!$D225)/3600</f>
        <v>0</v>
      </c>
      <c r="AG225" s="10">
        <f>'Input Data Shift B'!AF94*IF('Input Data Shift B'!AF$140&gt;0,'Input Data Shift B'!AF$140,'Shift B Calculation'!$D225)/3600</f>
        <v>0</v>
      </c>
      <c r="AH225" s="10">
        <f>'Input Data Shift B'!AG94*IF('Input Data Shift B'!AG$140&gt;0,'Input Data Shift B'!AG$140,'Shift B Calculation'!$D225)/3600</f>
        <v>0</v>
      </c>
      <c r="AI225" s="10">
        <f>'Input Data Shift B'!AH94*IF('Input Data Shift B'!AH$140&gt;0,'Input Data Shift B'!AH$140,'Shift B Calculation'!$D225)/3600</f>
        <v>0</v>
      </c>
      <c r="AJ225" s="10">
        <f t="shared" si="11"/>
        <v>0</v>
      </c>
    </row>
    <row r="226" spans="2:36">
      <c r="B226" s="8">
        <v>89</v>
      </c>
      <c r="C226" s="9" t="str">
        <f t="shared" si="10"/>
        <v>AE262100-78706G</v>
      </c>
      <c r="D226" s="8">
        <f>+Kousu!F99</f>
        <v>2.7</v>
      </c>
      <c r="E226" s="10">
        <f>'Input Data Shift B'!D95*IF('Input Data Shift B'!D$140&gt;0,'Input Data Shift B'!D$140,'Shift B Calculation'!$D226)/3600</f>
        <v>0</v>
      </c>
      <c r="F226" s="10">
        <f>'Input Data Shift B'!E95*IF('Input Data Shift B'!E$140&gt;0,'Input Data Shift B'!E$140,'Shift B Calculation'!$D226)/3600</f>
        <v>0</v>
      </c>
      <c r="G226" s="10">
        <f>'Input Data Shift B'!F95*IF('Input Data Shift B'!F$140&gt;0,'Input Data Shift B'!F$140,'Shift B Calculation'!$D226)/3600</f>
        <v>0</v>
      </c>
      <c r="H226" s="10">
        <f>'Input Data Shift B'!G95*IF('Input Data Shift B'!G$140&gt;0,'Input Data Shift B'!G$140,'Shift B Calculation'!$D226)/3600</f>
        <v>0</v>
      </c>
      <c r="I226" s="10">
        <f>'Input Data Shift B'!H95*IF('Input Data Shift B'!H$140&gt;0,'Input Data Shift B'!H$140,'Shift B Calculation'!$D226)/3600</f>
        <v>0.44925000000000004</v>
      </c>
      <c r="J226" s="10">
        <f>'Input Data Shift B'!I95*IF('Input Data Shift B'!I$140&gt;0,'Input Data Shift B'!I$140,'Shift B Calculation'!$D226)/3600</f>
        <v>0</v>
      </c>
      <c r="K226" s="10">
        <f>'Input Data Shift B'!J95*IF('Input Data Shift B'!J$140&gt;0,'Input Data Shift B'!J$140,'Shift B Calculation'!$D226)/3600</f>
        <v>0</v>
      </c>
      <c r="L226" s="10">
        <f>'Input Data Shift B'!K95*IF('Input Data Shift B'!K$140&gt;0,'Input Data Shift B'!K$140,'Shift B Calculation'!$D226)/3600</f>
        <v>0</v>
      </c>
      <c r="M226" s="10">
        <f>'Input Data Shift B'!L95*IF('Input Data Shift B'!L$140&gt;0,'Input Data Shift B'!L$140,'Shift B Calculation'!$D226)/3600</f>
        <v>0</v>
      </c>
      <c r="N226" s="10">
        <f>'Input Data Shift B'!M95*IF('Input Data Shift B'!M$140&gt;0,'Input Data Shift B'!M$140,'Shift B Calculation'!$D226)/3600</f>
        <v>0</v>
      </c>
      <c r="O226" s="10">
        <f>'Input Data Shift B'!N95*IF('Input Data Shift B'!N$140&gt;0,'Input Data Shift B'!N$140,'Shift B Calculation'!$D226)/3600</f>
        <v>0</v>
      </c>
      <c r="P226" s="10">
        <f>'Input Data Shift B'!O95*IF('Input Data Shift B'!O$140&gt;0,'Input Data Shift B'!O$140,'Shift B Calculation'!$D226)/3600</f>
        <v>0</v>
      </c>
      <c r="Q226" s="10">
        <f>'Input Data Shift B'!P95*IF('Input Data Shift B'!P$140&gt;0,'Input Data Shift B'!P$140,'Shift B Calculation'!$D226)/3600</f>
        <v>0</v>
      </c>
      <c r="R226" s="10">
        <f>'Input Data Shift B'!Q95*IF('Input Data Shift B'!Q$140&gt;0,'Input Data Shift B'!Q$140,'Shift B Calculation'!$D226)/3600</f>
        <v>0</v>
      </c>
      <c r="S226" s="10">
        <f>'Input Data Shift B'!R95*IF('Input Data Shift B'!R$140&gt;0,'Input Data Shift B'!R$140,'Shift B Calculation'!$D226)/3600</f>
        <v>0</v>
      </c>
      <c r="T226" s="10">
        <f>'Input Data Shift B'!S95*IF('Input Data Shift B'!S$140&gt;0,'Input Data Shift B'!S$140,'Shift B Calculation'!$D226)/3600</f>
        <v>0</v>
      </c>
      <c r="U226" s="10">
        <f>'Input Data Shift B'!T95*IF('Input Data Shift B'!T$140&gt;0,'Input Data Shift B'!T$140,'Shift B Calculation'!$D226)/3600</f>
        <v>0.45</v>
      </c>
      <c r="V226" s="10">
        <f>'Input Data Shift B'!U95*IF('Input Data Shift B'!U$140&gt;0,'Input Data Shift B'!U$140,'Shift B Calculation'!$D226)/3600</f>
        <v>0</v>
      </c>
      <c r="W226" s="10">
        <f>'Input Data Shift B'!V95*IF('Input Data Shift B'!V$140&gt;0,'Input Data Shift B'!V$140,'Shift B Calculation'!$D226)/3600</f>
        <v>0</v>
      </c>
      <c r="X226" s="10">
        <f>'Input Data Shift B'!W95*IF('Input Data Shift B'!W$140&gt;0,'Input Data Shift B'!W$140,'Shift B Calculation'!$D226)/3600</f>
        <v>0</v>
      </c>
      <c r="Y226" s="10">
        <f>'Input Data Shift B'!X95*IF('Input Data Shift B'!X$140&gt;0,'Input Data Shift B'!X$140,'Shift B Calculation'!$D226)/3600</f>
        <v>0</v>
      </c>
      <c r="Z226" s="10">
        <f>'Input Data Shift B'!Y95*IF('Input Data Shift B'!Y$140&gt;0,'Input Data Shift B'!Y$140,'Shift B Calculation'!$D226)/3600</f>
        <v>0</v>
      </c>
      <c r="AA226" s="10">
        <f>'Input Data Shift B'!Z95*IF('Input Data Shift B'!Z$140&gt;0,'Input Data Shift B'!Z$140,'Shift B Calculation'!$D226)/3600</f>
        <v>0</v>
      </c>
      <c r="AB226" s="10">
        <f>'Input Data Shift B'!AA95*IF('Input Data Shift B'!AA$140&gt;0,'Input Data Shift B'!AA$140,'Shift B Calculation'!$D226)/3600</f>
        <v>0</v>
      </c>
      <c r="AC226" s="10">
        <f>'Input Data Shift B'!AB95*IF('Input Data Shift B'!AB$140&gt;0,'Input Data Shift B'!AB$140,'Shift B Calculation'!$D226)/3600</f>
        <v>0</v>
      </c>
      <c r="AD226" s="10">
        <f>'Input Data Shift B'!AC95*IF('Input Data Shift B'!AC$140&gt;0,'Input Data Shift B'!AC$140,'Shift B Calculation'!$D226)/3600</f>
        <v>0</v>
      </c>
      <c r="AE226" s="10">
        <f>'Input Data Shift B'!AD95*IF('Input Data Shift B'!AD$140&gt;0,'Input Data Shift B'!AD$140,'Shift B Calculation'!$D226)/3600</f>
        <v>0</v>
      </c>
      <c r="AF226" s="10">
        <f>'Input Data Shift B'!AE95*IF('Input Data Shift B'!AE$140&gt;0,'Input Data Shift B'!AE$140,'Shift B Calculation'!$D226)/3600</f>
        <v>0</v>
      </c>
      <c r="AG226" s="10">
        <f>'Input Data Shift B'!AF95*IF('Input Data Shift B'!AF$140&gt;0,'Input Data Shift B'!AF$140,'Shift B Calculation'!$D226)/3600</f>
        <v>0</v>
      </c>
      <c r="AH226" s="10">
        <f>'Input Data Shift B'!AG95*IF('Input Data Shift B'!AG$140&gt;0,'Input Data Shift B'!AG$140,'Shift B Calculation'!$D226)/3600</f>
        <v>0</v>
      </c>
      <c r="AI226" s="10">
        <f>'Input Data Shift B'!AH95*IF('Input Data Shift B'!AH$140&gt;0,'Input Data Shift B'!AH$140,'Shift B Calculation'!$D226)/3600</f>
        <v>0</v>
      </c>
      <c r="AJ226" s="10">
        <f t="shared" si="11"/>
        <v>0.8992500000000001</v>
      </c>
    </row>
    <row r="227" spans="2:36">
      <c r="B227" s="8">
        <v>90</v>
      </c>
      <c r="C227" s="9" t="str">
        <f t="shared" si="10"/>
        <v>AE262100-7880</v>
      </c>
      <c r="D227" s="8">
        <f>+Kousu!F100</f>
        <v>2.7</v>
      </c>
      <c r="E227" s="10">
        <f>'Input Data Shift B'!D96*IF('Input Data Shift B'!D$140&gt;0,'Input Data Shift B'!D$140,'Shift B Calculation'!$D227)/3600</f>
        <v>0</v>
      </c>
      <c r="F227" s="10">
        <f>'Input Data Shift B'!E96*IF('Input Data Shift B'!E$140&gt;0,'Input Data Shift B'!E$140,'Shift B Calculation'!$D227)/3600</f>
        <v>0</v>
      </c>
      <c r="G227" s="10">
        <f>'Input Data Shift B'!F96*IF('Input Data Shift B'!F$140&gt;0,'Input Data Shift B'!F$140,'Shift B Calculation'!$D227)/3600</f>
        <v>0</v>
      </c>
      <c r="H227" s="10">
        <f>'Input Data Shift B'!G96*IF('Input Data Shift B'!G$140&gt;0,'Input Data Shift B'!G$140,'Shift B Calculation'!$D227)/3600</f>
        <v>0</v>
      </c>
      <c r="I227" s="10">
        <f>'Input Data Shift B'!H96*IF('Input Data Shift B'!H$140&gt;0,'Input Data Shift B'!H$140,'Shift B Calculation'!$D227)/3600</f>
        <v>0</v>
      </c>
      <c r="J227" s="10">
        <f>'Input Data Shift B'!I96*IF('Input Data Shift B'!I$140&gt;0,'Input Data Shift B'!I$140,'Shift B Calculation'!$D227)/3600</f>
        <v>0</v>
      </c>
      <c r="K227" s="10">
        <f>'Input Data Shift B'!J96*IF('Input Data Shift B'!J$140&gt;0,'Input Data Shift B'!J$140,'Shift B Calculation'!$D227)/3600</f>
        <v>0</v>
      </c>
      <c r="L227" s="10">
        <f>'Input Data Shift B'!K96*IF('Input Data Shift B'!K$140&gt;0,'Input Data Shift B'!K$140,'Shift B Calculation'!$D227)/3600</f>
        <v>0</v>
      </c>
      <c r="M227" s="10">
        <f>'Input Data Shift B'!L96*IF('Input Data Shift B'!L$140&gt;0,'Input Data Shift B'!L$140,'Shift B Calculation'!$D227)/3600</f>
        <v>0</v>
      </c>
      <c r="N227" s="10">
        <f>'Input Data Shift B'!M96*IF('Input Data Shift B'!M$140&gt;0,'Input Data Shift B'!M$140,'Shift B Calculation'!$D227)/3600</f>
        <v>0</v>
      </c>
      <c r="O227" s="10">
        <f>'Input Data Shift B'!N96*IF('Input Data Shift B'!N$140&gt;0,'Input Data Shift B'!N$140,'Shift B Calculation'!$D227)/3600</f>
        <v>0</v>
      </c>
      <c r="P227" s="10">
        <f>'Input Data Shift B'!O96*IF('Input Data Shift B'!O$140&gt;0,'Input Data Shift B'!O$140,'Shift B Calculation'!$D227)/3600</f>
        <v>0</v>
      </c>
      <c r="Q227" s="10">
        <f>'Input Data Shift B'!P96*IF('Input Data Shift B'!P$140&gt;0,'Input Data Shift B'!P$140,'Shift B Calculation'!$D227)/3600</f>
        <v>0</v>
      </c>
      <c r="R227" s="10">
        <f>'Input Data Shift B'!Q96*IF('Input Data Shift B'!Q$140&gt;0,'Input Data Shift B'!Q$140,'Shift B Calculation'!$D227)/3600</f>
        <v>0</v>
      </c>
      <c r="S227" s="10">
        <f>'Input Data Shift B'!R96*IF('Input Data Shift B'!R$140&gt;0,'Input Data Shift B'!R$140,'Shift B Calculation'!$D227)/3600</f>
        <v>0</v>
      </c>
      <c r="T227" s="10">
        <f>'Input Data Shift B'!S96*IF('Input Data Shift B'!S$140&gt;0,'Input Data Shift B'!S$140,'Shift B Calculation'!$D227)/3600</f>
        <v>0</v>
      </c>
      <c r="U227" s="10">
        <f>'Input Data Shift B'!T96*IF('Input Data Shift B'!T$140&gt;0,'Input Data Shift B'!T$140,'Shift B Calculation'!$D227)/3600</f>
        <v>0</v>
      </c>
      <c r="V227" s="10">
        <f>'Input Data Shift B'!U96*IF('Input Data Shift B'!U$140&gt;0,'Input Data Shift B'!U$140,'Shift B Calculation'!$D227)/3600</f>
        <v>0</v>
      </c>
      <c r="W227" s="10">
        <f>'Input Data Shift B'!V96*IF('Input Data Shift B'!V$140&gt;0,'Input Data Shift B'!V$140,'Shift B Calculation'!$D227)/3600</f>
        <v>0</v>
      </c>
      <c r="X227" s="10">
        <f>'Input Data Shift B'!W96*IF('Input Data Shift B'!W$140&gt;0,'Input Data Shift B'!W$140,'Shift B Calculation'!$D227)/3600</f>
        <v>0</v>
      </c>
      <c r="Y227" s="10">
        <f>'Input Data Shift B'!X96*IF('Input Data Shift B'!X$140&gt;0,'Input Data Shift B'!X$140,'Shift B Calculation'!$D227)/3600</f>
        <v>0</v>
      </c>
      <c r="Z227" s="10">
        <f>'Input Data Shift B'!Y96*IF('Input Data Shift B'!Y$140&gt;0,'Input Data Shift B'!Y$140,'Shift B Calculation'!$D227)/3600</f>
        <v>0</v>
      </c>
      <c r="AA227" s="10">
        <f>'Input Data Shift B'!Z96*IF('Input Data Shift B'!Z$140&gt;0,'Input Data Shift B'!Z$140,'Shift B Calculation'!$D227)/3600</f>
        <v>0</v>
      </c>
      <c r="AB227" s="10">
        <f>'Input Data Shift B'!AA96*IF('Input Data Shift B'!AA$140&gt;0,'Input Data Shift B'!AA$140,'Shift B Calculation'!$D227)/3600</f>
        <v>0</v>
      </c>
      <c r="AC227" s="10">
        <f>'Input Data Shift B'!AB96*IF('Input Data Shift B'!AB$140&gt;0,'Input Data Shift B'!AB$140,'Shift B Calculation'!$D227)/3600</f>
        <v>0</v>
      </c>
      <c r="AD227" s="10">
        <f>'Input Data Shift B'!AC96*IF('Input Data Shift B'!AC$140&gt;0,'Input Data Shift B'!AC$140,'Shift B Calculation'!$D227)/3600</f>
        <v>0</v>
      </c>
      <c r="AE227" s="10">
        <f>'Input Data Shift B'!AD96*IF('Input Data Shift B'!AD$140&gt;0,'Input Data Shift B'!AD$140,'Shift B Calculation'!$D227)/3600</f>
        <v>0</v>
      </c>
      <c r="AF227" s="10">
        <f>'Input Data Shift B'!AE96*IF('Input Data Shift B'!AE$140&gt;0,'Input Data Shift B'!AE$140,'Shift B Calculation'!$D227)/3600</f>
        <v>0</v>
      </c>
      <c r="AG227" s="10">
        <f>'Input Data Shift B'!AF96*IF('Input Data Shift B'!AF$140&gt;0,'Input Data Shift B'!AF$140,'Shift B Calculation'!$D227)/3600</f>
        <v>0</v>
      </c>
      <c r="AH227" s="10">
        <f>'Input Data Shift B'!AG96*IF('Input Data Shift B'!AG$140&gt;0,'Input Data Shift B'!AG$140,'Shift B Calculation'!$D227)/3600</f>
        <v>0</v>
      </c>
      <c r="AI227" s="10">
        <f>'Input Data Shift B'!AH96*IF('Input Data Shift B'!AH$140&gt;0,'Input Data Shift B'!AH$140,'Shift B Calculation'!$D227)/3600</f>
        <v>0</v>
      </c>
      <c r="AJ227" s="10">
        <f t="shared" si="11"/>
        <v>0</v>
      </c>
    </row>
    <row r="228" spans="2:36">
      <c r="B228" s="8">
        <v>91</v>
      </c>
      <c r="C228" s="9" t="str">
        <f t="shared" si="10"/>
        <v>AE262100-78806G</v>
      </c>
      <c r="D228" s="8">
        <f>+Kousu!F101</f>
        <v>2.7</v>
      </c>
      <c r="E228" s="10">
        <f>'Input Data Shift B'!D97*IF('Input Data Shift B'!D$140&gt;0,'Input Data Shift B'!D$140,'Shift B Calculation'!$D228)/3600</f>
        <v>0</v>
      </c>
      <c r="F228" s="10">
        <f>'Input Data Shift B'!E97*IF('Input Data Shift B'!E$140&gt;0,'Input Data Shift B'!E$140,'Shift B Calculation'!$D228)/3600</f>
        <v>0</v>
      </c>
      <c r="G228" s="10">
        <f>'Input Data Shift B'!F97*IF('Input Data Shift B'!F$140&gt;0,'Input Data Shift B'!F$140,'Shift B Calculation'!$D228)/3600</f>
        <v>0</v>
      </c>
      <c r="H228" s="10">
        <f>'Input Data Shift B'!G97*IF('Input Data Shift B'!G$140&gt;0,'Input Data Shift B'!G$140,'Shift B Calculation'!$D228)/3600</f>
        <v>0.45075000000000004</v>
      </c>
      <c r="I228" s="10">
        <f>'Input Data Shift B'!H97*IF('Input Data Shift B'!H$140&gt;0,'Input Data Shift B'!H$140,'Shift B Calculation'!$D228)/3600</f>
        <v>0</v>
      </c>
      <c r="J228" s="10">
        <f>'Input Data Shift B'!I97*IF('Input Data Shift B'!I$140&gt;0,'Input Data Shift B'!I$140,'Shift B Calculation'!$D228)/3600</f>
        <v>0</v>
      </c>
      <c r="K228" s="10">
        <f>'Input Data Shift B'!J97*IF('Input Data Shift B'!J$140&gt;0,'Input Data Shift B'!J$140,'Shift B Calculation'!$D228)/3600</f>
        <v>0</v>
      </c>
      <c r="L228" s="10">
        <f>'Input Data Shift B'!K97*IF('Input Data Shift B'!K$140&gt;0,'Input Data Shift B'!K$140,'Shift B Calculation'!$D228)/3600</f>
        <v>0</v>
      </c>
      <c r="M228" s="10">
        <f>'Input Data Shift B'!L97*IF('Input Data Shift B'!L$140&gt;0,'Input Data Shift B'!L$140,'Shift B Calculation'!$D228)/3600</f>
        <v>0</v>
      </c>
      <c r="N228" s="10">
        <f>'Input Data Shift B'!M97*IF('Input Data Shift B'!M$140&gt;0,'Input Data Shift B'!M$140,'Shift B Calculation'!$D228)/3600</f>
        <v>0</v>
      </c>
      <c r="O228" s="10">
        <f>'Input Data Shift B'!N97*IF('Input Data Shift B'!N$140&gt;0,'Input Data Shift B'!N$140,'Shift B Calculation'!$D228)/3600</f>
        <v>0</v>
      </c>
      <c r="P228" s="10">
        <f>'Input Data Shift B'!O97*IF('Input Data Shift B'!O$140&gt;0,'Input Data Shift B'!O$140,'Shift B Calculation'!$D228)/3600</f>
        <v>0</v>
      </c>
      <c r="Q228" s="10">
        <f>'Input Data Shift B'!P97*IF('Input Data Shift B'!P$140&gt;0,'Input Data Shift B'!P$140,'Shift B Calculation'!$D228)/3600</f>
        <v>0</v>
      </c>
      <c r="R228" s="10">
        <f>'Input Data Shift B'!Q97*IF('Input Data Shift B'!Q$140&gt;0,'Input Data Shift B'!Q$140,'Shift B Calculation'!$D228)/3600</f>
        <v>0</v>
      </c>
      <c r="S228" s="10">
        <f>'Input Data Shift B'!R97*IF('Input Data Shift B'!R$140&gt;0,'Input Data Shift B'!R$140,'Shift B Calculation'!$D228)/3600</f>
        <v>0</v>
      </c>
      <c r="T228" s="10">
        <f>'Input Data Shift B'!S97*IF('Input Data Shift B'!S$140&gt;0,'Input Data Shift B'!S$140,'Shift B Calculation'!$D228)/3600</f>
        <v>0</v>
      </c>
      <c r="U228" s="10">
        <f>'Input Data Shift B'!T97*IF('Input Data Shift B'!T$140&gt;0,'Input Data Shift B'!T$140,'Shift B Calculation'!$D228)/3600</f>
        <v>0</v>
      </c>
      <c r="V228" s="10">
        <f>'Input Data Shift B'!U97*IF('Input Data Shift B'!U$140&gt;0,'Input Data Shift B'!U$140,'Shift B Calculation'!$D228)/3600</f>
        <v>0</v>
      </c>
      <c r="W228" s="10">
        <f>'Input Data Shift B'!V97*IF('Input Data Shift B'!V$140&gt;0,'Input Data Shift B'!V$140,'Shift B Calculation'!$D228)/3600</f>
        <v>0</v>
      </c>
      <c r="X228" s="10">
        <f>'Input Data Shift B'!W97*IF('Input Data Shift B'!W$140&gt;0,'Input Data Shift B'!W$140,'Shift B Calculation'!$D228)/3600</f>
        <v>0</v>
      </c>
      <c r="Y228" s="10">
        <f>'Input Data Shift B'!X97*IF('Input Data Shift B'!X$140&gt;0,'Input Data Shift B'!X$140,'Shift B Calculation'!$D228)/3600</f>
        <v>0</v>
      </c>
      <c r="Z228" s="10">
        <f>'Input Data Shift B'!Y97*IF('Input Data Shift B'!Y$140&gt;0,'Input Data Shift B'!Y$140,'Shift B Calculation'!$D228)/3600</f>
        <v>0</v>
      </c>
      <c r="AA228" s="10">
        <f>'Input Data Shift B'!Z97*IF('Input Data Shift B'!Z$140&gt;0,'Input Data Shift B'!Z$140,'Shift B Calculation'!$D228)/3600</f>
        <v>0</v>
      </c>
      <c r="AB228" s="10">
        <f>'Input Data Shift B'!AA97*IF('Input Data Shift B'!AA$140&gt;0,'Input Data Shift B'!AA$140,'Shift B Calculation'!$D228)/3600</f>
        <v>0</v>
      </c>
      <c r="AC228" s="10">
        <f>'Input Data Shift B'!AB97*IF('Input Data Shift B'!AB$140&gt;0,'Input Data Shift B'!AB$140,'Shift B Calculation'!$D228)/3600</f>
        <v>0</v>
      </c>
      <c r="AD228" s="10">
        <f>'Input Data Shift B'!AC97*IF('Input Data Shift B'!AC$140&gt;0,'Input Data Shift B'!AC$140,'Shift B Calculation'!$D228)/3600</f>
        <v>0</v>
      </c>
      <c r="AE228" s="10">
        <f>'Input Data Shift B'!AD97*IF('Input Data Shift B'!AD$140&gt;0,'Input Data Shift B'!AD$140,'Shift B Calculation'!$D228)/3600</f>
        <v>0</v>
      </c>
      <c r="AF228" s="10">
        <f>'Input Data Shift B'!AE97*IF('Input Data Shift B'!AE$140&gt;0,'Input Data Shift B'!AE$140,'Shift B Calculation'!$D228)/3600</f>
        <v>0</v>
      </c>
      <c r="AG228" s="10">
        <f>'Input Data Shift B'!AF97*IF('Input Data Shift B'!AF$140&gt;0,'Input Data Shift B'!AF$140,'Shift B Calculation'!$D228)/3600</f>
        <v>0</v>
      </c>
      <c r="AH228" s="10">
        <f>'Input Data Shift B'!AG97*IF('Input Data Shift B'!AG$140&gt;0,'Input Data Shift B'!AG$140,'Shift B Calculation'!$D228)/3600</f>
        <v>0</v>
      </c>
      <c r="AI228" s="10">
        <f>'Input Data Shift B'!AH97*IF('Input Data Shift B'!AH$140&gt;0,'Input Data Shift B'!AH$140,'Shift B Calculation'!$D228)/3600</f>
        <v>0</v>
      </c>
      <c r="AJ228" s="10">
        <f t="shared" si="11"/>
        <v>0.45075000000000004</v>
      </c>
    </row>
    <row r="229" spans="2:36">
      <c r="B229" s="8">
        <v>92</v>
      </c>
      <c r="C229" s="9" t="str">
        <f t="shared" si="10"/>
        <v>AE262100-7890</v>
      </c>
      <c r="D229" s="8">
        <f>+Kousu!F102</f>
        <v>2.7</v>
      </c>
      <c r="E229" s="10">
        <f>'Input Data Shift B'!D98*IF('Input Data Shift B'!D$140&gt;0,'Input Data Shift B'!D$140,'Shift B Calculation'!$D229)/3600</f>
        <v>0</v>
      </c>
      <c r="F229" s="10">
        <f>'Input Data Shift B'!E98*IF('Input Data Shift B'!E$140&gt;0,'Input Data Shift B'!E$140,'Shift B Calculation'!$D229)/3600</f>
        <v>0</v>
      </c>
      <c r="G229" s="10">
        <f>'Input Data Shift B'!F98*IF('Input Data Shift B'!F$140&gt;0,'Input Data Shift B'!F$140,'Shift B Calculation'!$D229)/3600</f>
        <v>0</v>
      </c>
      <c r="H229" s="10">
        <f>'Input Data Shift B'!G98*IF('Input Data Shift B'!G$140&gt;0,'Input Data Shift B'!G$140,'Shift B Calculation'!$D229)/3600</f>
        <v>0</v>
      </c>
      <c r="I229" s="10">
        <f>'Input Data Shift B'!H98*IF('Input Data Shift B'!H$140&gt;0,'Input Data Shift B'!H$140,'Shift B Calculation'!$D229)/3600</f>
        <v>0</v>
      </c>
      <c r="J229" s="10">
        <f>'Input Data Shift B'!I98*IF('Input Data Shift B'!I$140&gt;0,'Input Data Shift B'!I$140,'Shift B Calculation'!$D229)/3600</f>
        <v>0</v>
      </c>
      <c r="K229" s="10">
        <f>'Input Data Shift B'!J98*IF('Input Data Shift B'!J$140&gt;0,'Input Data Shift B'!J$140,'Shift B Calculation'!$D229)/3600</f>
        <v>0</v>
      </c>
      <c r="L229" s="10">
        <f>'Input Data Shift B'!K98*IF('Input Data Shift B'!K$140&gt;0,'Input Data Shift B'!K$140,'Shift B Calculation'!$D229)/3600</f>
        <v>0</v>
      </c>
      <c r="M229" s="10">
        <f>'Input Data Shift B'!L98*IF('Input Data Shift B'!L$140&gt;0,'Input Data Shift B'!L$140,'Shift B Calculation'!$D229)/3600</f>
        <v>0</v>
      </c>
      <c r="N229" s="10">
        <f>'Input Data Shift B'!M98*IF('Input Data Shift B'!M$140&gt;0,'Input Data Shift B'!M$140,'Shift B Calculation'!$D229)/3600</f>
        <v>0</v>
      </c>
      <c r="O229" s="10">
        <f>'Input Data Shift B'!N98*IF('Input Data Shift B'!N$140&gt;0,'Input Data Shift B'!N$140,'Shift B Calculation'!$D229)/3600</f>
        <v>0</v>
      </c>
      <c r="P229" s="10">
        <f>'Input Data Shift B'!O98*IF('Input Data Shift B'!O$140&gt;0,'Input Data Shift B'!O$140,'Shift B Calculation'!$D229)/3600</f>
        <v>0</v>
      </c>
      <c r="Q229" s="10">
        <f>'Input Data Shift B'!P98*IF('Input Data Shift B'!P$140&gt;0,'Input Data Shift B'!P$140,'Shift B Calculation'!$D229)/3600</f>
        <v>0</v>
      </c>
      <c r="R229" s="10">
        <f>'Input Data Shift B'!Q98*IF('Input Data Shift B'!Q$140&gt;0,'Input Data Shift B'!Q$140,'Shift B Calculation'!$D229)/3600</f>
        <v>0</v>
      </c>
      <c r="S229" s="10">
        <f>'Input Data Shift B'!R98*IF('Input Data Shift B'!R$140&gt;0,'Input Data Shift B'!R$140,'Shift B Calculation'!$D229)/3600</f>
        <v>0</v>
      </c>
      <c r="T229" s="10">
        <f>'Input Data Shift B'!S98*IF('Input Data Shift B'!S$140&gt;0,'Input Data Shift B'!S$140,'Shift B Calculation'!$D229)/3600</f>
        <v>0</v>
      </c>
      <c r="U229" s="10">
        <f>'Input Data Shift B'!T98*IF('Input Data Shift B'!T$140&gt;0,'Input Data Shift B'!T$140,'Shift B Calculation'!$D229)/3600</f>
        <v>0</v>
      </c>
      <c r="V229" s="10">
        <f>'Input Data Shift B'!U98*IF('Input Data Shift B'!U$140&gt;0,'Input Data Shift B'!U$140,'Shift B Calculation'!$D229)/3600</f>
        <v>0</v>
      </c>
      <c r="W229" s="10">
        <f>'Input Data Shift B'!V98*IF('Input Data Shift B'!V$140&gt;0,'Input Data Shift B'!V$140,'Shift B Calculation'!$D229)/3600</f>
        <v>0</v>
      </c>
      <c r="X229" s="10">
        <f>'Input Data Shift B'!W98*IF('Input Data Shift B'!W$140&gt;0,'Input Data Shift B'!W$140,'Shift B Calculation'!$D229)/3600</f>
        <v>0</v>
      </c>
      <c r="Y229" s="10">
        <f>'Input Data Shift B'!X98*IF('Input Data Shift B'!X$140&gt;0,'Input Data Shift B'!X$140,'Shift B Calculation'!$D229)/3600</f>
        <v>0</v>
      </c>
      <c r="Z229" s="10">
        <f>'Input Data Shift B'!Y98*IF('Input Data Shift B'!Y$140&gt;0,'Input Data Shift B'!Y$140,'Shift B Calculation'!$D229)/3600</f>
        <v>0</v>
      </c>
      <c r="AA229" s="10">
        <f>'Input Data Shift B'!Z98*IF('Input Data Shift B'!Z$140&gt;0,'Input Data Shift B'!Z$140,'Shift B Calculation'!$D229)/3600</f>
        <v>0</v>
      </c>
      <c r="AB229" s="10">
        <f>'Input Data Shift B'!AA98*IF('Input Data Shift B'!AA$140&gt;0,'Input Data Shift B'!AA$140,'Shift B Calculation'!$D229)/3600</f>
        <v>0</v>
      </c>
      <c r="AC229" s="10">
        <f>'Input Data Shift B'!AB98*IF('Input Data Shift B'!AB$140&gt;0,'Input Data Shift B'!AB$140,'Shift B Calculation'!$D229)/3600</f>
        <v>0</v>
      </c>
      <c r="AD229" s="10">
        <f>'Input Data Shift B'!AC98*IF('Input Data Shift B'!AC$140&gt;0,'Input Data Shift B'!AC$140,'Shift B Calculation'!$D229)/3600</f>
        <v>0</v>
      </c>
      <c r="AE229" s="10">
        <f>'Input Data Shift B'!AD98*IF('Input Data Shift B'!AD$140&gt;0,'Input Data Shift B'!AD$140,'Shift B Calculation'!$D229)/3600</f>
        <v>0</v>
      </c>
      <c r="AF229" s="10">
        <f>'Input Data Shift B'!AE98*IF('Input Data Shift B'!AE$140&gt;0,'Input Data Shift B'!AE$140,'Shift B Calculation'!$D229)/3600</f>
        <v>0</v>
      </c>
      <c r="AG229" s="10">
        <f>'Input Data Shift B'!AF98*IF('Input Data Shift B'!AF$140&gt;0,'Input Data Shift B'!AF$140,'Shift B Calculation'!$D229)/3600</f>
        <v>0</v>
      </c>
      <c r="AH229" s="10">
        <f>'Input Data Shift B'!AG98*IF('Input Data Shift B'!AG$140&gt;0,'Input Data Shift B'!AG$140,'Shift B Calculation'!$D229)/3600</f>
        <v>0</v>
      </c>
      <c r="AI229" s="10">
        <f>'Input Data Shift B'!AH98*IF('Input Data Shift B'!AH$140&gt;0,'Input Data Shift B'!AH$140,'Shift B Calculation'!$D229)/3600</f>
        <v>0</v>
      </c>
      <c r="AJ229" s="10">
        <f t="shared" si="11"/>
        <v>0</v>
      </c>
    </row>
    <row r="230" spans="2:36">
      <c r="B230" s="8">
        <v>93</v>
      </c>
      <c r="C230" s="9" t="str">
        <f t="shared" si="10"/>
        <v>AE262100-78906G</v>
      </c>
      <c r="D230" s="8">
        <f>+Kousu!F103</f>
        <v>2.7</v>
      </c>
      <c r="E230" s="10">
        <f>'Input Data Shift B'!D99*IF('Input Data Shift B'!D$140&gt;0,'Input Data Shift B'!D$140,'Shift B Calculation'!$D230)/3600</f>
        <v>0</v>
      </c>
      <c r="F230" s="10">
        <f>'Input Data Shift B'!E99*IF('Input Data Shift B'!E$140&gt;0,'Input Data Shift B'!E$140,'Shift B Calculation'!$D230)/3600</f>
        <v>0</v>
      </c>
      <c r="G230" s="10">
        <f>'Input Data Shift B'!F99*IF('Input Data Shift B'!F$140&gt;0,'Input Data Shift B'!F$140,'Shift B Calculation'!$D230)/3600</f>
        <v>0</v>
      </c>
      <c r="H230" s="10">
        <f>'Input Data Shift B'!G99*IF('Input Data Shift B'!G$140&gt;0,'Input Data Shift B'!G$140,'Shift B Calculation'!$D230)/3600</f>
        <v>0</v>
      </c>
      <c r="I230" s="10">
        <f>'Input Data Shift B'!H99*IF('Input Data Shift B'!H$140&gt;0,'Input Data Shift B'!H$140,'Shift B Calculation'!$D230)/3600</f>
        <v>0</v>
      </c>
      <c r="J230" s="10">
        <f>'Input Data Shift B'!I99*IF('Input Data Shift B'!I$140&gt;0,'Input Data Shift B'!I$140,'Shift B Calculation'!$D230)/3600</f>
        <v>0</v>
      </c>
      <c r="K230" s="10">
        <f>'Input Data Shift B'!J99*IF('Input Data Shift B'!J$140&gt;0,'Input Data Shift B'!J$140,'Shift B Calculation'!$D230)/3600</f>
        <v>0</v>
      </c>
      <c r="L230" s="10">
        <f>'Input Data Shift B'!K99*IF('Input Data Shift B'!K$140&gt;0,'Input Data Shift B'!K$140,'Shift B Calculation'!$D230)/3600</f>
        <v>0</v>
      </c>
      <c r="M230" s="10">
        <f>'Input Data Shift B'!L99*IF('Input Data Shift B'!L$140&gt;0,'Input Data Shift B'!L$140,'Shift B Calculation'!$D230)/3600</f>
        <v>0</v>
      </c>
      <c r="N230" s="10">
        <f>'Input Data Shift B'!M99*IF('Input Data Shift B'!M$140&gt;0,'Input Data Shift B'!M$140,'Shift B Calculation'!$D230)/3600</f>
        <v>0</v>
      </c>
      <c r="O230" s="10">
        <f>'Input Data Shift B'!N99*IF('Input Data Shift B'!N$140&gt;0,'Input Data Shift B'!N$140,'Shift B Calculation'!$D230)/3600</f>
        <v>0</v>
      </c>
      <c r="P230" s="10">
        <f>'Input Data Shift B'!O99*IF('Input Data Shift B'!O$140&gt;0,'Input Data Shift B'!O$140,'Shift B Calculation'!$D230)/3600</f>
        <v>0</v>
      </c>
      <c r="Q230" s="10">
        <f>'Input Data Shift B'!P99*IF('Input Data Shift B'!P$140&gt;0,'Input Data Shift B'!P$140,'Shift B Calculation'!$D230)/3600</f>
        <v>0</v>
      </c>
      <c r="R230" s="10">
        <f>'Input Data Shift B'!Q99*IF('Input Data Shift B'!Q$140&gt;0,'Input Data Shift B'!Q$140,'Shift B Calculation'!$D230)/3600</f>
        <v>0</v>
      </c>
      <c r="S230" s="10">
        <f>'Input Data Shift B'!R99*IF('Input Data Shift B'!R$140&gt;0,'Input Data Shift B'!R$140,'Shift B Calculation'!$D230)/3600</f>
        <v>0</v>
      </c>
      <c r="T230" s="10">
        <f>'Input Data Shift B'!S99*IF('Input Data Shift B'!S$140&gt;0,'Input Data Shift B'!S$140,'Shift B Calculation'!$D230)/3600</f>
        <v>0</v>
      </c>
      <c r="U230" s="10">
        <f>'Input Data Shift B'!T99*IF('Input Data Shift B'!T$140&gt;0,'Input Data Shift B'!T$140,'Shift B Calculation'!$D230)/3600</f>
        <v>0</v>
      </c>
      <c r="V230" s="10">
        <f>'Input Data Shift B'!U99*IF('Input Data Shift B'!U$140&gt;0,'Input Data Shift B'!U$140,'Shift B Calculation'!$D230)/3600</f>
        <v>0</v>
      </c>
      <c r="W230" s="10">
        <f>'Input Data Shift B'!V99*IF('Input Data Shift B'!V$140&gt;0,'Input Data Shift B'!V$140,'Shift B Calculation'!$D230)/3600</f>
        <v>0</v>
      </c>
      <c r="X230" s="10">
        <f>'Input Data Shift B'!W99*IF('Input Data Shift B'!W$140&gt;0,'Input Data Shift B'!W$140,'Shift B Calculation'!$D230)/3600</f>
        <v>0</v>
      </c>
      <c r="Y230" s="10">
        <f>'Input Data Shift B'!X99*IF('Input Data Shift B'!X$140&gt;0,'Input Data Shift B'!X$140,'Shift B Calculation'!$D230)/3600</f>
        <v>0</v>
      </c>
      <c r="Z230" s="10">
        <f>'Input Data Shift B'!Y99*IF('Input Data Shift B'!Y$140&gt;0,'Input Data Shift B'!Y$140,'Shift B Calculation'!$D230)/3600</f>
        <v>0</v>
      </c>
      <c r="AA230" s="10">
        <f>'Input Data Shift B'!Z99*IF('Input Data Shift B'!Z$140&gt;0,'Input Data Shift B'!Z$140,'Shift B Calculation'!$D230)/3600</f>
        <v>0</v>
      </c>
      <c r="AB230" s="10">
        <f>'Input Data Shift B'!AA99*IF('Input Data Shift B'!AA$140&gt;0,'Input Data Shift B'!AA$140,'Shift B Calculation'!$D230)/3600</f>
        <v>0</v>
      </c>
      <c r="AC230" s="10">
        <f>'Input Data Shift B'!AB99*IF('Input Data Shift B'!AB$140&gt;0,'Input Data Shift B'!AB$140,'Shift B Calculation'!$D230)/3600</f>
        <v>0</v>
      </c>
      <c r="AD230" s="10">
        <f>'Input Data Shift B'!AC99*IF('Input Data Shift B'!AC$140&gt;0,'Input Data Shift B'!AC$140,'Shift B Calculation'!$D230)/3600</f>
        <v>0</v>
      </c>
      <c r="AE230" s="10">
        <f>'Input Data Shift B'!AD99*IF('Input Data Shift B'!AD$140&gt;0,'Input Data Shift B'!AD$140,'Shift B Calculation'!$D230)/3600</f>
        <v>0</v>
      </c>
      <c r="AF230" s="10">
        <f>'Input Data Shift B'!AE99*IF('Input Data Shift B'!AE$140&gt;0,'Input Data Shift B'!AE$140,'Shift B Calculation'!$D230)/3600</f>
        <v>0</v>
      </c>
      <c r="AG230" s="10">
        <f>'Input Data Shift B'!AF99*IF('Input Data Shift B'!AF$140&gt;0,'Input Data Shift B'!AF$140,'Shift B Calculation'!$D230)/3600</f>
        <v>0</v>
      </c>
      <c r="AH230" s="10">
        <f>'Input Data Shift B'!AG99*IF('Input Data Shift B'!AG$140&gt;0,'Input Data Shift B'!AG$140,'Shift B Calculation'!$D230)/3600</f>
        <v>0</v>
      </c>
      <c r="AI230" s="10">
        <f>'Input Data Shift B'!AH99*IF('Input Data Shift B'!AH$140&gt;0,'Input Data Shift B'!AH$140,'Shift B Calculation'!$D230)/3600</f>
        <v>0</v>
      </c>
      <c r="AJ230" s="10">
        <f t="shared" ref="AJ230:AJ261" si="12">+SUM(E230:AI230)</f>
        <v>0</v>
      </c>
    </row>
    <row r="231" spans="2:36">
      <c r="B231" s="8">
        <v>94</v>
      </c>
      <c r="C231" s="9" t="str">
        <f t="shared" si="10"/>
        <v>AE262100-67518R</v>
      </c>
      <c r="D231" s="8">
        <f>+Kousu!F104</f>
        <v>2.7</v>
      </c>
      <c r="E231" s="10">
        <f>'Input Data Shift B'!D100*IF('Input Data Shift B'!D$140&gt;0,'Input Data Shift B'!D$140,'Shift B Calculation'!$D231)/3600</f>
        <v>0</v>
      </c>
      <c r="F231" s="10">
        <f>'Input Data Shift B'!E100*IF('Input Data Shift B'!E$140&gt;0,'Input Data Shift B'!E$140,'Shift B Calculation'!$D231)/3600</f>
        <v>0</v>
      </c>
      <c r="G231" s="10">
        <f>'Input Data Shift B'!F100*IF('Input Data Shift B'!F$140&gt;0,'Input Data Shift B'!F$140,'Shift B Calculation'!$D231)/3600</f>
        <v>0</v>
      </c>
      <c r="H231" s="10">
        <f>'Input Data Shift B'!G100*IF('Input Data Shift B'!G$140&gt;0,'Input Data Shift B'!G$140,'Shift B Calculation'!$D231)/3600</f>
        <v>0</v>
      </c>
      <c r="I231" s="10">
        <f>'Input Data Shift B'!H100*IF('Input Data Shift B'!H$140&gt;0,'Input Data Shift B'!H$140,'Shift B Calculation'!$D231)/3600</f>
        <v>0</v>
      </c>
      <c r="J231" s="10">
        <f>'Input Data Shift B'!I100*IF('Input Data Shift B'!I$140&gt;0,'Input Data Shift B'!I$140,'Shift B Calculation'!$D231)/3600</f>
        <v>1.35E-2</v>
      </c>
      <c r="K231" s="10">
        <f>'Input Data Shift B'!J100*IF('Input Data Shift B'!J$140&gt;0,'Input Data Shift B'!J$140,'Shift B Calculation'!$D231)/3600</f>
        <v>0</v>
      </c>
      <c r="L231" s="10">
        <f>'Input Data Shift B'!K100*IF('Input Data Shift B'!K$140&gt;0,'Input Data Shift B'!K$140,'Shift B Calculation'!$D231)/3600</f>
        <v>0</v>
      </c>
      <c r="M231" s="10">
        <f>'Input Data Shift B'!L100*IF('Input Data Shift B'!L$140&gt;0,'Input Data Shift B'!L$140,'Shift B Calculation'!$D231)/3600</f>
        <v>0</v>
      </c>
      <c r="N231" s="10">
        <f>'Input Data Shift B'!M100*IF('Input Data Shift B'!M$140&gt;0,'Input Data Shift B'!M$140,'Shift B Calculation'!$D231)/3600</f>
        <v>0</v>
      </c>
      <c r="O231" s="10">
        <f>'Input Data Shift B'!N100*IF('Input Data Shift B'!N$140&gt;0,'Input Data Shift B'!N$140,'Shift B Calculation'!$D231)/3600</f>
        <v>0</v>
      </c>
      <c r="P231" s="10">
        <f>'Input Data Shift B'!O100*IF('Input Data Shift B'!O$140&gt;0,'Input Data Shift B'!O$140,'Shift B Calculation'!$D231)/3600</f>
        <v>0</v>
      </c>
      <c r="Q231" s="10">
        <f>'Input Data Shift B'!P100*IF('Input Data Shift B'!P$140&gt;0,'Input Data Shift B'!P$140,'Shift B Calculation'!$D231)/3600</f>
        <v>0</v>
      </c>
      <c r="R231" s="10">
        <f>'Input Data Shift B'!Q100*IF('Input Data Shift B'!Q$140&gt;0,'Input Data Shift B'!Q$140,'Shift B Calculation'!$D231)/3600</f>
        <v>0</v>
      </c>
      <c r="S231" s="10">
        <f>'Input Data Shift B'!R100*IF('Input Data Shift B'!R$140&gt;0,'Input Data Shift B'!R$140,'Shift B Calculation'!$D231)/3600</f>
        <v>0</v>
      </c>
      <c r="T231" s="10">
        <f>'Input Data Shift B'!S100*IF('Input Data Shift B'!S$140&gt;0,'Input Data Shift B'!S$140,'Shift B Calculation'!$D231)/3600</f>
        <v>0</v>
      </c>
      <c r="U231" s="10">
        <f>'Input Data Shift B'!T100*IF('Input Data Shift B'!T$140&gt;0,'Input Data Shift B'!T$140,'Shift B Calculation'!$D231)/3600</f>
        <v>0</v>
      </c>
      <c r="V231" s="10">
        <f>'Input Data Shift B'!U100*IF('Input Data Shift B'!U$140&gt;0,'Input Data Shift B'!U$140,'Shift B Calculation'!$D231)/3600</f>
        <v>0</v>
      </c>
      <c r="W231" s="10">
        <f>'Input Data Shift B'!V100*IF('Input Data Shift B'!V$140&gt;0,'Input Data Shift B'!V$140,'Shift B Calculation'!$D231)/3600</f>
        <v>0</v>
      </c>
      <c r="X231" s="10">
        <f>'Input Data Shift B'!W100*IF('Input Data Shift B'!W$140&gt;0,'Input Data Shift B'!W$140,'Shift B Calculation'!$D231)/3600</f>
        <v>0</v>
      </c>
      <c r="Y231" s="10">
        <f>'Input Data Shift B'!X100*IF('Input Data Shift B'!X$140&gt;0,'Input Data Shift B'!X$140,'Shift B Calculation'!$D231)/3600</f>
        <v>0</v>
      </c>
      <c r="Z231" s="10">
        <f>'Input Data Shift B'!Y100*IF('Input Data Shift B'!Y$140&gt;0,'Input Data Shift B'!Y$140,'Shift B Calculation'!$D231)/3600</f>
        <v>0</v>
      </c>
      <c r="AA231" s="10">
        <f>'Input Data Shift B'!Z100*IF('Input Data Shift B'!Z$140&gt;0,'Input Data Shift B'!Z$140,'Shift B Calculation'!$D231)/3600</f>
        <v>0</v>
      </c>
      <c r="AB231" s="10">
        <f>'Input Data Shift B'!AA100*IF('Input Data Shift B'!AA$140&gt;0,'Input Data Shift B'!AA$140,'Shift B Calculation'!$D231)/3600</f>
        <v>0</v>
      </c>
      <c r="AC231" s="10">
        <f>'Input Data Shift B'!AB100*IF('Input Data Shift B'!AB$140&gt;0,'Input Data Shift B'!AB$140,'Shift B Calculation'!$D231)/3600</f>
        <v>0</v>
      </c>
      <c r="AD231" s="10">
        <f>'Input Data Shift B'!AC100*IF('Input Data Shift B'!AC$140&gt;0,'Input Data Shift B'!AC$140,'Shift B Calculation'!$D231)/3600</f>
        <v>0</v>
      </c>
      <c r="AE231" s="10">
        <f>'Input Data Shift B'!AD100*IF('Input Data Shift B'!AD$140&gt;0,'Input Data Shift B'!AD$140,'Shift B Calculation'!$D231)/3600</f>
        <v>0</v>
      </c>
      <c r="AF231" s="10">
        <f>'Input Data Shift B'!AE100*IF('Input Data Shift B'!AE$140&gt;0,'Input Data Shift B'!AE$140,'Shift B Calculation'!$D231)/3600</f>
        <v>0</v>
      </c>
      <c r="AG231" s="10">
        <f>'Input Data Shift B'!AF100*IF('Input Data Shift B'!AF$140&gt;0,'Input Data Shift B'!AF$140,'Shift B Calculation'!$D231)/3600</f>
        <v>0</v>
      </c>
      <c r="AH231" s="10">
        <f>'Input Data Shift B'!AG100*IF('Input Data Shift B'!AG$140&gt;0,'Input Data Shift B'!AG$140,'Shift B Calculation'!$D231)/3600</f>
        <v>0</v>
      </c>
      <c r="AI231" s="10">
        <f>'Input Data Shift B'!AH100*IF('Input Data Shift B'!AH$140&gt;0,'Input Data Shift B'!AH$140,'Shift B Calculation'!$D231)/3600</f>
        <v>0</v>
      </c>
      <c r="AJ231" s="10">
        <f t="shared" si="12"/>
        <v>1.35E-2</v>
      </c>
    </row>
    <row r="232" spans="2:36">
      <c r="B232" s="8">
        <v>95</v>
      </c>
      <c r="C232" s="9" t="str">
        <f t="shared" si="10"/>
        <v>AE262100-67618R</v>
      </c>
      <c r="D232" s="8">
        <f>+Kousu!F105</f>
        <v>2.7</v>
      </c>
      <c r="E232" s="10">
        <f>'Input Data Shift B'!D101*IF('Input Data Shift B'!D$140&gt;0,'Input Data Shift B'!D$140,'Shift B Calculation'!$D232)/3600</f>
        <v>0</v>
      </c>
      <c r="F232" s="10">
        <f>'Input Data Shift B'!E101*IF('Input Data Shift B'!E$140&gt;0,'Input Data Shift B'!E$140,'Shift B Calculation'!$D232)/3600</f>
        <v>0</v>
      </c>
      <c r="G232" s="10">
        <f>'Input Data Shift B'!F101*IF('Input Data Shift B'!F$140&gt;0,'Input Data Shift B'!F$140,'Shift B Calculation'!$D232)/3600</f>
        <v>0</v>
      </c>
      <c r="H232" s="10">
        <f>'Input Data Shift B'!G101*IF('Input Data Shift B'!G$140&gt;0,'Input Data Shift B'!G$140,'Shift B Calculation'!$D232)/3600</f>
        <v>1.2E-2</v>
      </c>
      <c r="I232" s="10">
        <f>'Input Data Shift B'!H101*IF('Input Data Shift B'!H$140&gt;0,'Input Data Shift B'!H$140,'Shift B Calculation'!$D232)/3600</f>
        <v>0</v>
      </c>
      <c r="J232" s="10">
        <f>'Input Data Shift B'!I101*IF('Input Data Shift B'!I$140&gt;0,'Input Data Shift B'!I$140,'Shift B Calculation'!$D232)/3600</f>
        <v>0</v>
      </c>
      <c r="K232" s="10">
        <f>'Input Data Shift B'!J101*IF('Input Data Shift B'!J$140&gt;0,'Input Data Shift B'!J$140,'Shift B Calculation'!$D232)/3600</f>
        <v>0</v>
      </c>
      <c r="L232" s="10">
        <f>'Input Data Shift B'!K101*IF('Input Data Shift B'!K$140&gt;0,'Input Data Shift B'!K$140,'Shift B Calculation'!$D232)/3600</f>
        <v>0</v>
      </c>
      <c r="M232" s="10">
        <f>'Input Data Shift B'!L101*IF('Input Data Shift B'!L$140&gt;0,'Input Data Shift B'!L$140,'Shift B Calculation'!$D232)/3600</f>
        <v>0</v>
      </c>
      <c r="N232" s="10">
        <f>'Input Data Shift B'!M101*IF('Input Data Shift B'!M$140&gt;0,'Input Data Shift B'!M$140,'Shift B Calculation'!$D232)/3600</f>
        <v>0</v>
      </c>
      <c r="O232" s="10">
        <f>'Input Data Shift B'!N101*IF('Input Data Shift B'!N$140&gt;0,'Input Data Shift B'!N$140,'Shift B Calculation'!$D232)/3600</f>
        <v>0</v>
      </c>
      <c r="P232" s="10">
        <f>'Input Data Shift B'!O101*IF('Input Data Shift B'!O$140&gt;0,'Input Data Shift B'!O$140,'Shift B Calculation'!$D232)/3600</f>
        <v>0</v>
      </c>
      <c r="Q232" s="10">
        <f>'Input Data Shift B'!P101*IF('Input Data Shift B'!P$140&gt;0,'Input Data Shift B'!P$140,'Shift B Calculation'!$D232)/3600</f>
        <v>0</v>
      </c>
      <c r="R232" s="10">
        <f>'Input Data Shift B'!Q101*IF('Input Data Shift B'!Q$140&gt;0,'Input Data Shift B'!Q$140,'Shift B Calculation'!$D232)/3600</f>
        <v>0</v>
      </c>
      <c r="S232" s="10">
        <f>'Input Data Shift B'!R101*IF('Input Data Shift B'!R$140&gt;0,'Input Data Shift B'!R$140,'Shift B Calculation'!$D232)/3600</f>
        <v>0</v>
      </c>
      <c r="T232" s="10">
        <f>'Input Data Shift B'!S101*IF('Input Data Shift B'!S$140&gt;0,'Input Data Shift B'!S$140,'Shift B Calculation'!$D232)/3600</f>
        <v>0</v>
      </c>
      <c r="U232" s="10">
        <f>'Input Data Shift B'!T101*IF('Input Data Shift B'!T$140&gt;0,'Input Data Shift B'!T$140,'Shift B Calculation'!$D232)/3600</f>
        <v>0</v>
      </c>
      <c r="V232" s="10">
        <f>'Input Data Shift B'!U101*IF('Input Data Shift B'!U$140&gt;0,'Input Data Shift B'!U$140,'Shift B Calculation'!$D232)/3600</f>
        <v>0</v>
      </c>
      <c r="W232" s="10">
        <f>'Input Data Shift B'!V101*IF('Input Data Shift B'!V$140&gt;0,'Input Data Shift B'!V$140,'Shift B Calculation'!$D232)/3600</f>
        <v>0</v>
      </c>
      <c r="X232" s="10">
        <f>'Input Data Shift B'!W101*IF('Input Data Shift B'!W$140&gt;0,'Input Data Shift B'!W$140,'Shift B Calculation'!$D232)/3600</f>
        <v>0</v>
      </c>
      <c r="Y232" s="10">
        <f>'Input Data Shift B'!X101*IF('Input Data Shift B'!X$140&gt;0,'Input Data Shift B'!X$140,'Shift B Calculation'!$D232)/3600</f>
        <v>0</v>
      </c>
      <c r="Z232" s="10">
        <f>'Input Data Shift B'!Y101*IF('Input Data Shift B'!Y$140&gt;0,'Input Data Shift B'!Y$140,'Shift B Calculation'!$D232)/3600</f>
        <v>0</v>
      </c>
      <c r="AA232" s="10">
        <f>'Input Data Shift B'!Z101*IF('Input Data Shift B'!Z$140&gt;0,'Input Data Shift B'!Z$140,'Shift B Calculation'!$D232)/3600</f>
        <v>0</v>
      </c>
      <c r="AB232" s="10">
        <f>'Input Data Shift B'!AA101*IF('Input Data Shift B'!AA$140&gt;0,'Input Data Shift B'!AA$140,'Shift B Calculation'!$D232)/3600</f>
        <v>0</v>
      </c>
      <c r="AC232" s="10">
        <f>'Input Data Shift B'!AB101*IF('Input Data Shift B'!AB$140&gt;0,'Input Data Shift B'!AB$140,'Shift B Calculation'!$D232)/3600</f>
        <v>0</v>
      </c>
      <c r="AD232" s="10">
        <f>'Input Data Shift B'!AC101*IF('Input Data Shift B'!AC$140&gt;0,'Input Data Shift B'!AC$140,'Shift B Calculation'!$D232)/3600</f>
        <v>0</v>
      </c>
      <c r="AE232" s="10">
        <f>'Input Data Shift B'!AD101*IF('Input Data Shift B'!AD$140&gt;0,'Input Data Shift B'!AD$140,'Shift B Calculation'!$D232)/3600</f>
        <v>0</v>
      </c>
      <c r="AF232" s="10">
        <f>'Input Data Shift B'!AE101*IF('Input Data Shift B'!AE$140&gt;0,'Input Data Shift B'!AE$140,'Shift B Calculation'!$D232)/3600</f>
        <v>0</v>
      </c>
      <c r="AG232" s="10">
        <f>'Input Data Shift B'!AF101*IF('Input Data Shift B'!AF$140&gt;0,'Input Data Shift B'!AF$140,'Shift B Calculation'!$D232)/3600</f>
        <v>0</v>
      </c>
      <c r="AH232" s="10">
        <f>'Input Data Shift B'!AG101*IF('Input Data Shift B'!AG$140&gt;0,'Input Data Shift B'!AG$140,'Shift B Calculation'!$D232)/3600</f>
        <v>0</v>
      </c>
      <c r="AI232" s="10">
        <f>'Input Data Shift B'!AH101*IF('Input Data Shift B'!AH$140&gt;0,'Input Data Shift B'!AH$140,'Shift B Calculation'!$D232)/3600</f>
        <v>0</v>
      </c>
      <c r="AJ232" s="10">
        <f t="shared" si="12"/>
        <v>1.2E-2</v>
      </c>
    </row>
    <row r="233" spans="2:36">
      <c r="B233" s="8">
        <v>96</v>
      </c>
      <c r="C233" s="9">
        <f t="shared" si="10"/>
        <v>0</v>
      </c>
      <c r="D233" s="8">
        <f>+Kousu!F106</f>
        <v>0</v>
      </c>
      <c r="E233" s="10">
        <f>'Input Data Shift B'!D102*IF('Input Data Shift B'!D$140&gt;0,'Input Data Shift B'!D$140,'Shift B Calculation'!$D233)/3600</f>
        <v>0</v>
      </c>
      <c r="F233" s="10">
        <f>'Input Data Shift B'!E102*IF('Input Data Shift B'!E$140&gt;0,'Input Data Shift B'!E$140,'Shift B Calculation'!$D233)/3600</f>
        <v>0</v>
      </c>
      <c r="G233" s="10">
        <f>'Input Data Shift B'!F102*IF('Input Data Shift B'!F$140&gt;0,'Input Data Shift B'!F$140,'Shift B Calculation'!$D233)/3600</f>
        <v>0</v>
      </c>
      <c r="H233" s="10">
        <f>'Input Data Shift B'!G102*IF('Input Data Shift B'!G$140&gt;0,'Input Data Shift B'!G$140,'Shift B Calculation'!$D233)/3600</f>
        <v>0</v>
      </c>
      <c r="I233" s="10">
        <f>'Input Data Shift B'!H102*IF('Input Data Shift B'!H$140&gt;0,'Input Data Shift B'!H$140,'Shift B Calculation'!$D233)/3600</f>
        <v>0</v>
      </c>
      <c r="J233" s="10">
        <f>'Input Data Shift B'!I102*IF('Input Data Shift B'!I$140&gt;0,'Input Data Shift B'!I$140,'Shift B Calculation'!$D233)/3600</f>
        <v>0</v>
      </c>
      <c r="K233" s="10">
        <f>'Input Data Shift B'!J102*IF('Input Data Shift B'!J$140&gt;0,'Input Data Shift B'!J$140,'Shift B Calculation'!$D233)/3600</f>
        <v>0</v>
      </c>
      <c r="L233" s="10">
        <f>'Input Data Shift B'!K102*IF('Input Data Shift B'!K$140&gt;0,'Input Data Shift B'!K$140,'Shift B Calculation'!$D233)/3600</f>
        <v>0</v>
      </c>
      <c r="M233" s="10">
        <f>'Input Data Shift B'!L102*IF('Input Data Shift B'!L$140&gt;0,'Input Data Shift B'!L$140,'Shift B Calculation'!$D233)/3600</f>
        <v>0</v>
      </c>
      <c r="N233" s="10">
        <f>'Input Data Shift B'!M102*IF('Input Data Shift B'!M$140&gt;0,'Input Data Shift B'!M$140,'Shift B Calculation'!$D233)/3600</f>
        <v>0</v>
      </c>
      <c r="O233" s="10">
        <f>'Input Data Shift B'!N102*IF('Input Data Shift B'!N$140&gt;0,'Input Data Shift B'!N$140,'Shift B Calculation'!$D233)/3600</f>
        <v>0</v>
      </c>
      <c r="P233" s="10">
        <f>'Input Data Shift B'!O102*IF('Input Data Shift B'!O$140&gt;0,'Input Data Shift B'!O$140,'Shift B Calculation'!$D233)/3600</f>
        <v>0</v>
      </c>
      <c r="Q233" s="10">
        <f>'Input Data Shift B'!P102*IF('Input Data Shift B'!P$140&gt;0,'Input Data Shift B'!P$140,'Shift B Calculation'!$D233)/3600</f>
        <v>0</v>
      </c>
      <c r="R233" s="10">
        <f>'Input Data Shift B'!Q102*IF('Input Data Shift B'!Q$140&gt;0,'Input Data Shift B'!Q$140,'Shift B Calculation'!$D233)/3600</f>
        <v>0</v>
      </c>
      <c r="S233" s="10">
        <f>'Input Data Shift B'!R102*IF('Input Data Shift B'!R$140&gt;0,'Input Data Shift B'!R$140,'Shift B Calculation'!$D233)/3600</f>
        <v>0</v>
      </c>
      <c r="T233" s="10">
        <f>'Input Data Shift B'!S102*IF('Input Data Shift B'!S$140&gt;0,'Input Data Shift B'!S$140,'Shift B Calculation'!$D233)/3600</f>
        <v>0</v>
      </c>
      <c r="U233" s="10">
        <f>'Input Data Shift B'!T102*IF('Input Data Shift B'!T$140&gt;0,'Input Data Shift B'!T$140,'Shift B Calculation'!$D233)/3600</f>
        <v>0</v>
      </c>
      <c r="V233" s="10">
        <f>'Input Data Shift B'!U102*IF('Input Data Shift B'!U$140&gt;0,'Input Data Shift B'!U$140,'Shift B Calculation'!$D233)/3600</f>
        <v>0</v>
      </c>
      <c r="W233" s="10">
        <f>'Input Data Shift B'!V102*IF('Input Data Shift B'!V$140&gt;0,'Input Data Shift B'!V$140,'Shift B Calculation'!$D233)/3600</f>
        <v>0</v>
      </c>
      <c r="X233" s="10">
        <f>'Input Data Shift B'!W102*IF('Input Data Shift B'!W$140&gt;0,'Input Data Shift B'!W$140,'Shift B Calculation'!$D233)/3600</f>
        <v>0</v>
      </c>
      <c r="Y233" s="10">
        <f>'Input Data Shift B'!X102*IF('Input Data Shift B'!X$140&gt;0,'Input Data Shift B'!X$140,'Shift B Calculation'!$D233)/3600</f>
        <v>0</v>
      </c>
      <c r="Z233" s="10">
        <f>'Input Data Shift B'!Y102*IF('Input Data Shift B'!Y$140&gt;0,'Input Data Shift B'!Y$140,'Shift B Calculation'!$D233)/3600</f>
        <v>0</v>
      </c>
      <c r="AA233" s="10">
        <f>'Input Data Shift B'!Z102*IF('Input Data Shift B'!Z$140&gt;0,'Input Data Shift B'!Z$140,'Shift B Calculation'!$D233)/3600</f>
        <v>0</v>
      </c>
      <c r="AB233" s="10">
        <f>'Input Data Shift B'!AA102*IF('Input Data Shift B'!AA$140&gt;0,'Input Data Shift B'!AA$140,'Shift B Calculation'!$D233)/3600</f>
        <v>0</v>
      </c>
      <c r="AC233" s="10">
        <f>'Input Data Shift B'!AB102*IF('Input Data Shift B'!AB$140&gt;0,'Input Data Shift B'!AB$140,'Shift B Calculation'!$D233)/3600</f>
        <v>0</v>
      </c>
      <c r="AD233" s="10">
        <f>'Input Data Shift B'!AC102*IF('Input Data Shift B'!AC$140&gt;0,'Input Data Shift B'!AC$140,'Shift B Calculation'!$D233)/3600</f>
        <v>0</v>
      </c>
      <c r="AE233" s="10">
        <f>'Input Data Shift B'!AD102*IF('Input Data Shift B'!AD$140&gt;0,'Input Data Shift B'!AD$140,'Shift B Calculation'!$D233)/3600</f>
        <v>0</v>
      </c>
      <c r="AF233" s="10">
        <f>'Input Data Shift B'!AE102*IF('Input Data Shift B'!AE$140&gt;0,'Input Data Shift B'!AE$140,'Shift B Calculation'!$D233)/3600</f>
        <v>0</v>
      </c>
      <c r="AG233" s="10">
        <f>'Input Data Shift B'!AF102*IF('Input Data Shift B'!AF$140&gt;0,'Input Data Shift B'!AF$140,'Shift B Calculation'!$D233)/3600</f>
        <v>0</v>
      </c>
      <c r="AH233" s="10">
        <f>'Input Data Shift B'!AG102*IF('Input Data Shift B'!AG$140&gt;0,'Input Data Shift B'!AG$140,'Shift B Calculation'!$D233)/3600</f>
        <v>0</v>
      </c>
      <c r="AI233" s="10">
        <f>'Input Data Shift B'!AH102*IF('Input Data Shift B'!AH$140&gt;0,'Input Data Shift B'!AH$140,'Shift B Calculation'!$D233)/3600</f>
        <v>0</v>
      </c>
      <c r="AJ233" s="10">
        <f t="shared" si="12"/>
        <v>0</v>
      </c>
    </row>
    <row r="234" spans="2:36">
      <c r="B234" s="8">
        <v>97</v>
      </c>
      <c r="C234" s="9">
        <f t="shared" si="10"/>
        <v>0</v>
      </c>
      <c r="D234" s="8">
        <f>+Kousu!F107</f>
        <v>0</v>
      </c>
      <c r="E234" s="10">
        <f>'Input Data Shift B'!D103*IF('Input Data Shift B'!D$140&gt;0,'Input Data Shift B'!D$140,'Shift B Calculation'!$D234)/3600</f>
        <v>0</v>
      </c>
      <c r="F234" s="10">
        <f>'Input Data Shift B'!E103*IF('Input Data Shift B'!E$140&gt;0,'Input Data Shift B'!E$140,'Shift B Calculation'!$D234)/3600</f>
        <v>0</v>
      </c>
      <c r="G234" s="10">
        <f>'Input Data Shift B'!F103*IF('Input Data Shift B'!F$140&gt;0,'Input Data Shift B'!F$140,'Shift B Calculation'!$D234)/3600</f>
        <v>0</v>
      </c>
      <c r="H234" s="10">
        <f>'Input Data Shift B'!G103*IF('Input Data Shift B'!G$140&gt;0,'Input Data Shift B'!G$140,'Shift B Calculation'!$D234)/3600</f>
        <v>0</v>
      </c>
      <c r="I234" s="10">
        <f>'Input Data Shift B'!H103*IF('Input Data Shift B'!H$140&gt;0,'Input Data Shift B'!H$140,'Shift B Calculation'!$D234)/3600</f>
        <v>0</v>
      </c>
      <c r="J234" s="10">
        <f>'Input Data Shift B'!I103*IF('Input Data Shift B'!I$140&gt;0,'Input Data Shift B'!I$140,'Shift B Calculation'!$D234)/3600</f>
        <v>0</v>
      </c>
      <c r="K234" s="10">
        <f>'Input Data Shift B'!J103*IF('Input Data Shift B'!J$140&gt;0,'Input Data Shift B'!J$140,'Shift B Calculation'!$D234)/3600</f>
        <v>0</v>
      </c>
      <c r="L234" s="10">
        <f>'Input Data Shift B'!K103*IF('Input Data Shift B'!K$140&gt;0,'Input Data Shift B'!K$140,'Shift B Calculation'!$D234)/3600</f>
        <v>0</v>
      </c>
      <c r="M234" s="10">
        <f>'Input Data Shift B'!L103*IF('Input Data Shift B'!L$140&gt;0,'Input Data Shift B'!L$140,'Shift B Calculation'!$D234)/3600</f>
        <v>0</v>
      </c>
      <c r="N234" s="10">
        <f>'Input Data Shift B'!M103*IF('Input Data Shift B'!M$140&gt;0,'Input Data Shift B'!M$140,'Shift B Calculation'!$D234)/3600</f>
        <v>0</v>
      </c>
      <c r="O234" s="10">
        <f>'Input Data Shift B'!N103*IF('Input Data Shift B'!N$140&gt;0,'Input Data Shift B'!N$140,'Shift B Calculation'!$D234)/3600</f>
        <v>0</v>
      </c>
      <c r="P234" s="10">
        <f>'Input Data Shift B'!O103*IF('Input Data Shift B'!O$140&gt;0,'Input Data Shift B'!O$140,'Shift B Calculation'!$D234)/3600</f>
        <v>0</v>
      </c>
      <c r="Q234" s="10">
        <f>'Input Data Shift B'!P103*IF('Input Data Shift B'!P$140&gt;0,'Input Data Shift B'!P$140,'Shift B Calculation'!$D234)/3600</f>
        <v>0</v>
      </c>
      <c r="R234" s="10">
        <f>'Input Data Shift B'!Q103*IF('Input Data Shift B'!Q$140&gt;0,'Input Data Shift B'!Q$140,'Shift B Calculation'!$D234)/3600</f>
        <v>0</v>
      </c>
      <c r="S234" s="10">
        <f>'Input Data Shift B'!R103*IF('Input Data Shift B'!R$140&gt;0,'Input Data Shift B'!R$140,'Shift B Calculation'!$D234)/3600</f>
        <v>0</v>
      </c>
      <c r="T234" s="10">
        <f>'Input Data Shift B'!S103*IF('Input Data Shift B'!S$140&gt;0,'Input Data Shift B'!S$140,'Shift B Calculation'!$D234)/3600</f>
        <v>0</v>
      </c>
      <c r="U234" s="10">
        <f>'Input Data Shift B'!T103*IF('Input Data Shift B'!T$140&gt;0,'Input Data Shift B'!T$140,'Shift B Calculation'!$D234)/3600</f>
        <v>0</v>
      </c>
      <c r="V234" s="10">
        <f>'Input Data Shift B'!U103*IF('Input Data Shift B'!U$140&gt;0,'Input Data Shift B'!U$140,'Shift B Calculation'!$D234)/3600</f>
        <v>0</v>
      </c>
      <c r="W234" s="10">
        <f>'Input Data Shift B'!V103*IF('Input Data Shift B'!V$140&gt;0,'Input Data Shift B'!V$140,'Shift B Calculation'!$D234)/3600</f>
        <v>0</v>
      </c>
      <c r="X234" s="10">
        <f>'Input Data Shift B'!W103*IF('Input Data Shift B'!W$140&gt;0,'Input Data Shift B'!W$140,'Shift B Calculation'!$D234)/3600</f>
        <v>0</v>
      </c>
      <c r="Y234" s="10">
        <f>'Input Data Shift B'!X103*IF('Input Data Shift B'!X$140&gt;0,'Input Data Shift B'!X$140,'Shift B Calculation'!$D234)/3600</f>
        <v>0</v>
      </c>
      <c r="Z234" s="10">
        <f>'Input Data Shift B'!Y103*IF('Input Data Shift B'!Y$140&gt;0,'Input Data Shift B'!Y$140,'Shift B Calculation'!$D234)/3600</f>
        <v>0</v>
      </c>
      <c r="AA234" s="10">
        <f>'Input Data Shift B'!Z103*IF('Input Data Shift B'!Z$140&gt;0,'Input Data Shift B'!Z$140,'Shift B Calculation'!$D234)/3600</f>
        <v>0</v>
      </c>
      <c r="AB234" s="10">
        <f>'Input Data Shift B'!AA103*IF('Input Data Shift B'!AA$140&gt;0,'Input Data Shift B'!AA$140,'Shift B Calculation'!$D234)/3600</f>
        <v>0</v>
      </c>
      <c r="AC234" s="10">
        <f>'Input Data Shift B'!AB103*IF('Input Data Shift B'!AB$140&gt;0,'Input Data Shift B'!AB$140,'Shift B Calculation'!$D234)/3600</f>
        <v>0</v>
      </c>
      <c r="AD234" s="10">
        <f>'Input Data Shift B'!AC103*IF('Input Data Shift B'!AC$140&gt;0,'Input Data Shift B'!AC$140,'Shift B Calculation'!$D234)/3600</f>
        <v>0</v>
      </c>
      <c r="AE234" s="10">
        <f>'Input Data Shift B'!AD103*IF('Input Data Shift B'!AD$140&gt;0,'Input Data Shift B'!AD$140,'Shift B Calculation'!$D234)/3600</f>
        <v>0</v>
      </c>
      <c r="AF234" s="10">
        <f>'Input Data Shift B'!AE103*IF('Input Data Shift B'!AE$140&gt;0,'Input Data Shift B'!AE$140,'Shift B Calculation'!$D234)/3600</f>
        <v>0</v>
      </c>
      <c r="AG234" s="10">
        <f>'Input Data Shift B'!AF103*IF('Input Data Shift B'!AF$140&gt;0,'Input Data Shift B'!AF$140,'Shift B Calculation'!$D234)/3600</f>
        <v>0</v>
      </c>
      <c r="AH234" s="10">
        <f>'Input Data Shift B'!AG103*IF('Input Data Shift B'!AG$140&gt;0,'Input Data Shift B'!AG$140,'Shift B Calculation'!$D234)/3600</f>
        <v>0</v>
      </c>
      <c r="AI234" s="10">
        <f>'Input Data Shift B'!AH103*IF('Input Data Shift B'!AH$140&gt;0,'Input Data Shift B'!AH$140,'Shift B Calculation'!$D234)/3600</f>
        <v>0</v>
      </c>
      <c r="AJ234" s="10">
        <f t="shared" si="12"/>
        <v>0</v>
      </c>
    </row>
    <row r="235" spans="2:36">
      <c r="B235" s="8">
        <v>98</v>
      </c>
      <c r="C235" s="9">
        <f t="shared" si="10"/>
        <v>0</v>
      </c>
      <c r="D235" s="8">
        <f>+Kousu!F108</f>
        <v>0</v>
      </c>
      <c r="E235" s="10">
        <f>'Input Data Shift B'!D104*IF('Input Data Shift B'!D$140&gt;0,'Input Data Shift B'!D$140,'Shift B Calculation'!$D235)/3600</f>
        <v>0</v>
      </c>
      <c r="F235" s="10">
        <f>'Input Data Shift B'!E104*IF('Input Data Shift B'!E$140&gt;0,'Input Data Shift B'!E$140,'Shift B Calculation'!$D235)/3600</f>
        <v>0</v>
      </c>
      <c r="G235" s="10">
        <f>'Input Data Shift B'!F104*IF('Input Data Shift B'!F$140&gt;0,'Input Data Shift B'!F$140,'Shift B Calculation'!$D235)/3600</f>
        <v>0</v>
      </c>
      <c r="H235" s="10">
        <f>'Input Data Shift B'!G104*IF('Input Data Shift B'!G$140&gt;0,'Input Data Shift B'!G$140,'Shift B Calculation'!$D235)/3600</f>
        <v>0</v>
      </c>
      <c r="I235" s="10">
        <f>'Input Data Shift B'!H104*IF('Input Data Shift B'!H$140&gt;0,'Input Data Shift B'!H$140,'Shift B Calculation'!$D235)/3600</f>
        <v>0</v>
      </c>
      <c r="J235" s="10">
        <f>'Input Data Shift B'!I104*IF('Input Data Shift B'!I$140&gt;0,'Input Data Shift B'!I$140,'Shift B Calculation'!$D235)/3600</f>
        <v>0</v>
      </c>
      <c r="K235" s="10">
        <f>'Input Data Shift B'!J104*IF('Input Data Shift B'!J$140&gt;0,'Input Data Shift B'!J$140,'Shift B Calculation'!$D235)/3600</f>
        <v>0</v>
      </c>
      <c r="L235" s="10">
        <f>'Input Data Shift B'!K104*IF('Input Data Shift B'!K$140&gt;0,'Input Data Shift B'!K$140,'Shift B Calculation'!$D235)/3600</f>
        <v>0</v>
      </c>
      <c r="M235" s="10">
        <f>'Input Data Shift B'!L104*IF('Input Data Shift B'!L$140&gt;0,'Input Data Shift B'!L$140,'Shift B Calculation'!$D235)/3600</f>
        <v>0</v>
      </c>
      <c r="N235" s="10">
        <f>'Input Data Shift B'!M104*IF('Input Data Shift B'!M$140&gt;0,'Input Data Shift B'!M$140,'Shift B Calculation'!$D235)/3600</f>
        <v>0</v>
      </c>
      <c r="O235" s="10">
        <f>'Input Data Shift B'!N104*IF('Input Data Shift B'!N$140&gt;0,'Input Data Shift B'!N$140,'Shift B Calculation'!$D235)/3600</f>
        <v>0</v>
      </c>
      <c r="P235" s="10">
        <f>'Input Data Shift B'!O104*IF('Input Data Shift B'!O$140&gt;0,'Input Data Shift B'!O$140,'Shift B Calculation'!$D235)/3600</f>
        <v>0</v>
      </c>
      <c r="Q235" s="10">
        <f>'Input Data Shift B'!P104*IF('Input Data Shift B'!P$140&gt;0,'Input Data Shift B'!P$140,'Shift B Calculation'!$D235)/3600</f>
        <v>0</v>
      </c>
      <c r="R235" s="10">
        <f>'Input Data Shift B'!Q104*IF('Input Data Shift B'!Q$140&gt;0,'Input Data Shift B'!Q$140,'Shift B Calculation'!$D235)/3600</f>
        <v>0</v>
      </c>
      <c r="S235" s="10">
        <f>'Input Data Shift B'!R104*IF('Input Data Shift B'!R$140&gt;0,'Input Data Shift B'!R$140,'Shift B Calculation'!$D235)/3600</f>
        <v>0</v>
      </c>
      <c r="T235" s="10">
        <f>'Input Data Shift B'!S104*IF('Input Data Shift B'!S$140&gt;0,'Input Data Shift B'!S$140,'Shift B Calculation'!$D235)/3600</f>
        <v>0</v>
      </c>
      <c r="U235" s="10">
        <f>'Input Data Shift B'!T104*IF('Input Data Shift B'!T$140&gt;0,'Input Data Shift B'!T$140,'Shift B Calculation'!$D235)/3600</f>
        <v>0</v>
      </c>
      <c r="V235" s="10">
        <f>'Input Data Shift B'!U104*IF('Input Data Shift B'!U$140&gt;0,'Input Data Shift B'!U$140,'Shift B Calculation'!$D235)/3600</f>
        <v>0</v>
      </c>
      <c r="W235" s="10">
        <f>'Input Data Shift B'!V104*IF('Input Data Shift B'!V$140&gt;0,'Input Data Shift B'!V$140,'Shift B Calculation'!$D235)/3600</f>
        <v>0</v>
      </c>
      <c r="X235" s="10">
        <f>'Input Data Shift B'!W104*IF('Input Data Shift B'!W$140&gt;0,'Input Data Shift B'!W$140,'Shift B Calculation'!$D235)/3600</f>
        <v>0</v>
      </c>
      <c r="Y235" s="10">
        <f>'Input Data Shift B'!X104*IF('Input Data Shift B'!X$140&gt;0,'Input Data Shift B'!X$140,'Shift B Calculation'!$D235)/3600</f>
        <v>0</v>
      </c>
      <c r="Z235" s="10">
        <f>'Input Data Shift B'!Y104*IF('Input Data Shift B'!Y$140&gt;0,'Input Data Shift B'!Y$140,'Shift B Calculation'!$D235)/3600</f>
        <v>0</v>
      </c>
      <c r="AA235" s="10">
        <f>'Input Data Shift B'!Z104*IF('Input Data Shift B'!Z$140&gt;0,'Input Data Shift B'!Z$140,'Shift B Calculation'!$D235)/3600</f>
        <v>0</v>
      </c>
      <c r="AB235" s="10">
        <f>'Input Data Shift B'!AA104*IF('Input Data Shift B'!AA$140&gt;0,'Input Data Shift B'!AA$140,'Shift B Calculation'!$D235)/3600</f>
        <v>0</v>
      </c>
      <c r="AC235" s="10">
        <f>'Input Data Shift B'!AB104*IF('Input Data Shift B'!AB$140&gt;0,'Input Data Shift B'!AB$140,'Shift B Calculation'!$D235)/3600</f>
        <v>0</v>
      </c>
      <c r="AD235" s="10">
        <f>'Input Data Shift B'!AC104*IF('Input Data Shift B'!AC$140&gt;0,'Input Data Shift B'!AC$140,'Shift B Calculation'!$D235)/3600</f>
        <v>0</v>
      </c>
      <c r="AE235" s="10">
        <f>'Input Data Shift B'!AD104*IF('Input Data Shift B'!AD$140&gt;0,'Input Data Shift B'!AD$140,'Shift B Calculation'!$D235)/3600</f>
        <v>0</v>
      </c>
      <c r="AF235" s="10">
        <f>'Input Data Shift B'!AE104*IF('Input Data Shift B'!AE$140&gt;0,'Input Data Shift B'!AE$140,'Shift B Calculation'!$D235)/3600</f>
        <v>0</v>
      </c>
      <c r="AG235" s="10">
        <f>'Input Data Shift B'!AF104*IF('Input Data Shift B'!AF$140&gt;0,'Input Data Shift B'!AF$140,'Shift B Calculation'!$D235)/3600</f>
        <v>0</v>
      </c>
      <c r="AH235" s="10">
        <f>'Input Data Shift B'!AG104*IF('Input Data Shift B'!AG$140&gt;0,'Input Data Shift B'!AG$140,'Shift B Calculation'!$D235)/3600</f>
        <v>0</v>
      </c>
      <c r="AI235" s="10">
        <f>'Input Data Shift B'!AH104*IF('Input Data Shift B'!AH$140&gt;0,'Input Data Shift B'!AH$140,'Shift B Calculation'!$D235)/3600</f>
        <v>0</v>
      </c>
      <c r="AJ235" s="10">
        <f t="shared" si="12"/>
        <v>0</v>
      </c>
    </row>
    <row r="236" spans="2:36">
      <c r="B236" s="8">
        <v>99</v>
      </c>
      <c r="C236" s="9">
        <f t="shared" si="10"/>
        <v>0</v>
      </c>
      <c r="D236" s="8">
        <f>+Kousu!F109</f>
        <v>0</v>
      </c>
      <c r="E236" s="10">
        <f>'Input Data Shift B'!D105*IF('Input Data Shift B'!D$140&gt;0,'Input Data Shift B'!D$140,'Shift B Calculation'!$D236)/3600</f>
        <v>0</v>
      </c>
      <c r="F236" s="10">
        <f>'Input Data Shift B'!E105*IF('Input Data Shift B'!E$140&gt;0,'Input Data Shift B'!E$140,'Shift B Calculation'!$D236)/3600</f>
        <v>0</v>
      </c>
      <c r="G236" s="10">
        <f>'Input Data Shift B'!F105*IF('Input Data Shift B'!F$140&gt;0,'Input Data Shift B'!F$140,'Shift B Calculation'!$D236)/3600</f>
        <v>0</v>
      </c>
      <c r="H236" s="10">
        <f>'Input Data Shift B'!G105*IF('Input Data Shift B'!G$140&gt;0,'Input Data Shift B'!G$140,'Shift B Calculation'!$D236)/3600</f>
        <v>0</v>
      </c>
      <c r="I236" s="10">
        <f>'Input Data Shift B'!H105*IF('Input Data Shift B'!H$140&gt;0,'Input Data Shift B'!H$140,'Shift B Calculation'!$D236)/3600</f>
        <v>0</v>
      </c>
      <c r="J236" s="10">
        <f>'Input Data Shift B'!I105*IF('Input Data Shift B'!I$140&gt;0,'Input Data Shift B'!I$140,'Shift B Calculation'!$D236)/3600</f>
        <v>0</v>
      </c>
      <c r="K236" s="10">
        <f>'Input Data Shift B'!J105*IF('Input Data Shift B'!J$140&gt;0,'Input Data Shift B'!J$140,'Shift B Calculation'!$D236)/3600</f>
        <v>0</v>
      </c>
      <c r="L236" s="10">
        <f>'Input Data Shift B'!K105*IF('Input Data Shift B'!K$140&gt;0,'Input Data Shift B'!K$140,'Shift B Calculation'!$D236)/3600</f>
        <v>0</v>
      </c>
      <c r="M236" s="10">
        <f>'Input Data Shift B'!L105*IF('Input Data Shift B'!L$140&gt;0,'Input Data Shift B'!L$140,'Shift B Calculation'!$D236)/3600</f>
        <v>0</v>
      </c>
      <c r="N236" s="10">
        <f>'Input Data Shift B'!M105*IF('Input Data Shift B'!M$140&gt;0,'Input Data Shift B'!M$140,'Shift B Calculation'!$D236)/3600</f>
        <v>0</v>
      </c>
      <c r="O236" s="10">
        <f>'Input Data Shift B'!N105*IF('Input Data Shift B'!N$140&gt;0,'Input Data Shift B'!N$140,'Shift B Calculation'!$D236)/3600</f>
        <v>0</v>
      </c>
      <c r="P236" s="10">
        <f>'Input Data Shift B'!O105*IF('Input Data Shift B'!O$140&gt;0,'Input Data Shift B'!O$140,'Shift B Calculation'!$D236)/3600</f>
        <v>0</v>
      </c>
      <c r="Q236" s="10">
        <f>'Input Data Shift B'!P105*IF('Input Data Shift B'!P$140&gt;0,'Input Data Shift B'!P$140,'Shift B Calculation'!$D236)/3600</f>
        <v>0</v>
      </c>
      <c r="R236" s="10">
        <f>'Input Data Shift B'!Q105*IF('Input Data Shift B'!Q$140&gt;0,'Input Data Shift B'!Q$140,'Shift B Calculation'!$D236)/3600</f>
        <v>0</v>
      </c>
      <c r="S236" s="10">
        <f>'Input Data Shift B'!R105*IF('Input Data Shift B'!R$140&gt;0,'Input Data Shift B'!R$140,'Shift B Calculation'!$D236)/3600</f>
        <v>0</v>
      </c>
      <c r="T236" s="10">
        <f>'Input Data Shift B'!S105*IF('Input Data Shift B'!S$140&gt;0,'Input Data Shift B'!S$140,'Shift B Calculation'!$D236)/3600</f>
        <v>0</v>
      </c>
      <c r="U236" s="10">
        <f>'Input Data Shift B'!T105*IF('Input Data Shift B'!T$140&gt;0,'Input Data Shift B'!T$140,'Shift B Calculation'!$D236)/3600</f>
        <v>0</v>
      </c>
      <c r="V236" s="10">
        <f>'Input Data Shift B'!U105*IF('Input Data Shift B'!U$140&gt;0,'Input Data Shift B'!U$140,'Shift B Calculation'!$D236)/3600</f>
        <v>0</v>
      </c>
      <c r="W236" s="10">
        <f>'Input Data Shift B'!V105*IF('Input Data Shift B'!V$140&gt;0,'Input Data Shift B'!V$140,'Shift B Calculation'!$D236)/3600</f>
        <v>0</v>
      </c>
      <c r="X236" s="10">
        <f>'Input Data Shift B'!W105*IF('Input Data Shift B'!W$140&gt;0,'Input Data Shift B'!W$140,'Shift B Calculation'!$D236)/3600</f>
        <v>0</v>
      </c>
      <c r="Y236" s="10">
        <f>'Input Data Shift B'!X105*IF('Input Data Shift B'!X$140&gt;0,'Input Data Shift B'!X$140,'Shift B Calculation'!$D236)/3600</f>
        <v>0</v>
      </c>
      <c r="Z236" s="10">
        <f>'Input Data Shift B'!Y105*IF('Input Data Shift B'!Y$140&gt;0,'Input Data Shift B'!Y$140,'Shift B Calculation'!$D236)/3600</f>
        <v>0</v>
      </c>
      <c r="AA236" s="10">
        <f>'Input Data Shift B'!Z105*IF('Input Data Shift B'!Z$140&gt;0,'Input Data Shift B'!Z$140,'Shift B Calculation'!$D236)/3600</f>
        <v>0</v>
      </c>
      <c r="AB236" s="10">
        <f>'Input Data Shift B'!AA105*IF('Input Data Shift B'!AA$140&gt;0,'Input Data Shift B'!AA$140,'Shift B Calculation'!$D236)/3600</f>
        <v>0</v>
      </c>
      <c r="AC236" s="10">
        <f>'Input Data Shift B'!AB105*IF('Input Data Shift B'!AB$140&gt;0,'Input Data Shift B'!AB$140,'Shift B Calculation'!$D236)/3600</f>
        <v>0</v>
      </c>
      <c r="AD236" s="10">
        <f>'Input Data Shift B'!AC105*IF('Input Data Shift B'!AC$140&gt;0,'Input Data Shift B'!AC$140,'Shift B Calculation'!$D236)/3600</f>
        <v>0</v>
      </c>
      <c r="AE236" s="10">
        <f>'Input Data Shift B'!AD105*IF('Input Data Shift B'!AD$140&gt;0,'Input Data Shift B'!AD$140,'Shift B Calculation'!$D236)/3600</f>
        <v>0</v>
      </c>
      <c r="AF236" s="10">
        <f>'Input Data Shift B'!AE105*IF('Input Data Shift B'!AE$140&gt;0,'Input Data Shift B'!AE$140,'Shift B Calculation'!$D236)/3600</f>
        <v>0</v>
      </c>
      <c r="AG236" s="10">
        <f>'Input Data Shift B'!AF105*IF('Input Data Shift B'!AF$140&gt;0,'Input Data Shift B'!AF$140,'Shift B Calculation'!$D236)/3600</f>
        <v>0</v>
      </c>
      <c r="AH236" s="10">
        <f>'Input Data Shift B'!AG105*IF('Input Data Shift B'!AG$140&gt;0,'Input Data Shift B'!AG$140,'Shift B Calculation'!$D236)/3600</f>
        <v>0</v>
      </c>
      <c r="AI236" s="10">
        <f>'Input Data Shift B'!AH105*IF('Input Data Shift B'!AH$140&gt;0,'Input Data Shift B'!AH$140,'Shift B Calculation'!$D236)/3600</f>
        <v>0</v>
      </c>
      <c r="AJ236" s="10">
        <f t="shared" si="12"/>
        <v>0</v>
      </c>
    </row>
    <row r="237" spans="2:36">
      <c r="B237" s="8">
        <v>100</v>
      </c>
      <c r="C237" s="9">
        <f t="shared" si="10"/>
        <v>0</v>
      </c>
      <c r="D237" s="8">
        <f>+Kousu!F110</f>
        <v>0</v>
      </c>
      <c r="E237" s="10">
        <f>'Input Data Shift B'!D106*IF('Input Data Shift B'!D$140&gt;0,'Input Data Shift B'!D$140,'Shift B Calculation'!$D237)/3600</f>
        <v>0</v>
      </c>
      <c r="F237" s="10">
        <f>'Input Data Shift B'!E106*IF('Input Data Shift B'!E$140&gt;0,'Input Data Shift B'!E$140,'Shift B Calculation'!$D237)/3600</f>
        <v>0</v>
      </c>
      <c r="G237" s="10">
        <f>'Input Data Shift B'!F106*IF('Input Data Shift B'!F$140&gt;0,'Input Data Shift B'!F$140,'Shift B Calculation'!$D237)/3600</f>
        <v>0</v>
      </c>
      <c r="H237" s="10">
        <f>'Input Data Shift B'!G106*IF('Input Data Shift B'!G$140&gt;0,'Input Data Shift B'!G$140,'Shift B Calculation'!$D237)/3600</f>
        <v>0</v>
      </c>
      <c r="I237" s="10">
        <f>'Input Data Shift B'!H106*IF('Input Data Shift B'!H$140&gt;0,'Input Data Shift B'!H$140,'Shift B Calculation'!$D237)/3600</f>
        <v>0</v>
      </c>
      <c r="J237" s="10">
        <f>'Input Data Shift B'!I106*IF('Input Data Shift B'!I$140&gt;0,'Input Data Shift B'!I$140,'Shift B Calculation'!$D237)/3600</f>
        <v>0</v>
      </c>
      <c r="K237" s="10">
        <f>'Input Data Shift B'!J106*IF('Input Data Shift B'!J$140&gt;0,'Input Data Shift B'!J$140,'Shift B Calculation'!$D237)/3600</f>
        <v>0</v>
      </c>
      <c r="L237" s="10">
        <f>'Input Data Shift B'!K106*IF('Input Data Shift B'!K$140&gt;0,'Input Data Shift B'!K$140,'Shift B Calculation'!$D237)/3600</f>
        <v>0</v>
      </c>
      <c r="M237" s="10">
        <f>'Input Data Shift B'!L106*IF('Input Data Shift B'!L$140&gt;0,'Input Data Shift B'!L$140,'Shift B Calculation'!$D237)/3600</f>
        <v>0</v>
      </c>
      <c r="N237" s="10">
        <f>'Input Data Shift B'!M106*IF('Input Data Shift B'!M$140&gt;0,'Input Data Shift B'!M$140,'Shift B Calculation'!$D237)/3600</f>
        <v>0</v>
      </c>
      <c r="O237" s="10">
        <f>'Input Data Shift B'!N106*IF('Input Data Shift B'!N$140&gt;0,'Input Data Shift B'!N$140,'Shift B Calculation'!$D237)/3600</f>
        <v>0</v>
      </c>
      <c r="P237" s="10">
        <f>'Input Data Shift B'!O106*IF('Input Data Shift B'!O$140&gt;0,'Input Data Shift B'!O$140,'Shift B Calculation'!$D237)/3600</f>
        <v>0</v>
      </c>
      <c r="Q237" s="10">
        <f>'Input Data Shift B'!P106*IF('Input Data Shift B'!P$140&gt;0,'Input Data Shift B'!P$140,'Shift B Calculation'!$D237)/3600</f>
        <v>0</v>
      </c>
      <c r="R237" s="10">
        <f>'Input Data Shift B'!Q106*IF('Input Data Shift B'!Q$140&gt;0,'Input Data Shift B'!Q$140,'Shift B Calculation'!$D237)/3600</f>
        <v>0</v>
      </c>
      <c r="S237" s="10">
        <f>'Input Data Shift B'!R106*IF('Input Data Shift B'!R$140&gt;0,'Input Data Shift B'!R$140,'Shift B Calculation'!$D237)/3600</f>
        <v>0</v>
      </c>
      <c r="T237" s="10">
        <f>'Input Data Shift B'!S106*IF('Input Data Shift B'!S$140&gt;0,'Input Data Shift B'!S$140,'Shift B Calculation'!$D237)/3600</f>
        <v>0</v>
      </c>
      <c r="U237" s="10">
        <f>'Input Data Shift B'!T106*IF('Input Data Shift B'!T$140&gt;0,'Input Data Shift B'!T$140,'Shift B Calculation'!$D237)/3600</f>
        <v>0</v>
      </c>
      <c r="V237" s="10">
        <f>'Input Data Shift B'!U106*IF('Input Data Shift B'!U$140&gt;0,'Input Data Shift B'!U$140,'Shift B Calculation'!$D237)/3600</f>
        <v>0</v>
      </c>
      <c r="W237" s="10">
        <f>'Input Data Shift B'!V106*IF('Input Data Shift B'!V$140&gt;0,'Input Data Shift B'!V$140,'Shift B Calculation'!$D237)/3600</f>
        <v>0</v>
      </c>
      <c r="X237" s="10">
        <f>'Input Data Shift B'!W106*IF('Input Data Shift B'!W$140&gt;0,'Input Data Shift B'!W$140,'Shift B Calculation'!$D237)/3600</f>
        <v>0</v>
      </c>
      <c r="Y237" s="10">
        <f>'Input Data Shift B'!X106*IF('Input Data Shift B'!X$140&gt;0,'Input Data Shift B'!X$140,'Shift B Calculation'!$D237)/3600</f>
        <v>0</v>
      </c>
      <c r="Z237" s="10">
        <f>'Input Data Shift B'!Y106*IF('Input Data Shift B'!Y$140&gt;0,'Input Data Shift B'!Y$140,'Shift B Calculation'!$D237)/3600</f>
        <v>0</v>
      </c>
      <c r="AA237" s="10">
        <f>'Input Data Shift B'!Z106*IF('Input Data Shift B'!Z$140&gt;0,'Input Data Shift B'!Z$140,'Shift B Calculation'!$D237)/3600</f>
        <v>0</v>
      </c>
      <c r="AB237" s="10">
        <f>'Input Data Shift B'!AA106*IF('Input Data Shift B'!AA$140&gt;0,'Input Data Shift B'!AA$140,'Shift B Calculation'!$D237)/3600</f>
        <v>0</v>
      </c>
      <c r="AC237" s="10">
        <f>'Input Data Shift B'!AB106*IF('Input Data Shift B'!AB$140&gt;0,'Input Data Shift B'!AB$140,'Shift B Calculation'!$D237)/3600</f>
        <v>0</v>
      </c>
      <c r="AD237" s="10">
        <f>'Input Data Shift B'!AC106*IF('Input Data Shift B'!AC$140&gt;0,'Input Data Shift B'!AC$140,'Shift B Calculation'!$D237)/3600</f>
        <v>0</v>
      </c>
      <c r="AE237" s="10">
        <f>'Input Data Shift B'!AD106*IF('Input Data Shift B'!AD$140&gt;0,'Input Data Shift B'!AD$140,'Shift B Calculation'!$D237)/3600</f>
        <v>0</v>
      </c>
      <c r="AF237" s="10">
        <f>'Input Data Shift B'!AE106*IF('Input Data Shift B'!AE$140&gt;0,'Input Data Shift B'!AE$140,'Shift B Calculation'!$D237)/3600</f>
        <v>0</v>
      </c>
      <c r="AG237" s="10">
        <f>'Input Data Shift B'!AF106*IF('Input Data Shift B'!AF$140&gt;0,'Input Data Shift B'!AF$140,'Shift B Calculation'!$D237)/3600</f>
        <v>0</v>
      </c>
      <c r="AH237" s="10">
        <f>'Input Data Shift B'!AG106*IF('Input Data Shift B'!AG$140&gt;0,'Input Data Shift B'!AG$140,'Shift B Calculation'!$D237)/3600</f>
        <v>0</v>
      </c>
      <c r="AI237" s="10">
        <f>'Input Data Shift B'!AH106*IF('Input Data Shift B'!AH$140&gt;0,'Input Data Shift B'!AH$140,'Shift B Calculation'!$D237)/3600</f>
        <v>0</v>
      </c>
      <c r="AJ237" s="10">
        <f t="shared" si="12"/>
        <v>0</v>
      </c>
    </row>
    <row r="238" spans="2:36">
      <c r="B238" s="8">
        <v>101</v>
      </c>
      <c r="C238" s="9">
        <f t="shared" si="10"/>
        <v>0</v>
      </c>
      <c r="D238" s="8">
        <f>+Kousu!F111</f>
        <v>0</v>
      </c>
      <c r="E238" s="10">
        <f>'Input Data Shift B'!D107*IF('Input Data Shift B'!D$140&gt;0,'Input Data Shift B'!D$140,'Shift B Calculation'!$D238)/3600</f>
        <v>0</v>
      </c>
      <c r="F238" s="10">
        <f>'Input Data Shift B'!E107*IF('Input Data Shift B'!E$140&gt;0,'Input Data Shift B'!E$140,'Shift B Calculation'!$D238)/3600</f>
        <v>0</v>
      </c>
      <c r="G238" s="10">
        <f>'Input Data Shift B'!F107*IF('Input Data Shift B'!F$140&gt;0,'Input Data Shift B'!F$140,'Shift B Calculation'!$D238)/3600</f>
        <v>0</v>
      </c>
      <c r="H238" s="10">
        <f>'Input Data Shift B'!G107*IF('Input Data Shift B'!G$140&gt;0,'Input Data Shift B'!G$140,'Shift B Calculation'!$D238)/3600</f>
        <v>0</v>
      </c>
      <c r="I238" s="10">
        <f>'Input Data Shift B'!H107*IF('Input Data Shift B'!H$140&gt;0,'Input Data Shift B'!H$140,'Shift B Calculation'!$D238)/3600</f>
        <v>0</v>
      </c>
      <c r="J238" s="10">
        <f>'Input Data Shift B'!I107*IF('Input Data Shift B'!I$140&gt;0,'Input Data Shift B'!I$140,'Shift B Calculation'!$D238)/3600</f>
        <v>0</v>
      </c>
      <c r="K238" s="10">
        <f>'Input Data Shift B'!J107*IF('Input Data Shift B'!J$140&gt;0,'Input Data Shift B'!J$140,'Shift B Calculation'!$D238)/3600</f>
        <v>0</v>
      </c>
      <c r="L238" s="10">
        <f>'Input Data Shift B'!K107*IF('Input Data Shift B'!K$140&gt;0,'Input Data Shift B'!K$140,'Shift B Calculation'!$D238)/3600</f>
        <v>0</v>
      </c>
      <c r="M238" s="10">
        <f>'Input Data Shift B'!L107*IF('Input Data Shift B'!L$140&gt;0,'Input Data Shift B'!L$140,'Shift B Calculation'!$D238)/3600</f>
        <v>0</v>
      </c>
      <c r="N238" s="10">
        <f>'Input Data Shift B'!M107*IF('Input Data Shift B'!M$140&gt;0,'Input Data Shift B'!M$140,'Shift B Calculation'!$D238)/3600</f>
        <v>0</v>
      </c>
      <c r="O238" s="10">
        <f>'Input Data Shift B'!N107*IF('Input Data Shift B'!N$140&gt;0,'Input Data Shift B'!N$140,'Shift B Calculation'!$D238)/3600</f>
        <v>0</v>
      </c>
      <c r="P238" s="10">
        <f>'Input Data Shift B'!O107*IF('Input Data Shift B'!O$140&gt;0,'Input Data Shift B'!O$140,'Shift B Calculation'!$D238)/3600</f>
        <v>0</v>
      </c>
      <c r="Q238" s="10">
        <f>'Input Data Shift B'!P107*IF('Input Data Shift B'!P$140&gt;0,'Input Data Shift B'!P$140,'Shift B Calculation'!$D238)/3600</f>
        <v>0</v>
      </c>
      <c r="R238" s="10">
        <f>'Input Data Shift B'!Q107*IF('Input Data Shift B'!Q$140&gt;0,'Input Data Shift B'!Q$140,'Shift B Calculation'!$D238)/3600</f>
        <v>0</v>
      </c>
      <c r="S238" s="10">
        <f>'Input Data Shift B'!R107*IF('Input Data Shift B'!R$140&gt;0,'Input Data Shift B'!R$140,'Shift B Calculation'!$D238)/3600</f>
        <v>0</v>
      </c>
      <c r="T238" s="10">
        <f>'Input Data Shift B'!S107*IF('Input Data Shift B'!S$140&gt;0,'Input Data Shift B'!S$140,'Shift B Calculation'!$D238)/3600</f>
        <v>0</v>
      </c>
      <c r="U238" s="10">
        <f>'Input Data Shift B'!T107*IF('Input Data Shift B'!T$140&gt;0,'Input Data Shift B'!T$140,'Shift B Calculation'!$D238)/3600</f>
        <v>0</v>
      </c>
      <c r="V238" s="10">
        <f>'Input Data Shift B'!U107*IF('Input Data Shift B'!U$140&gt;0,'Input Data Shift B'!U$140,'Shift B Calculation'!$D238)/3600</f>
        <v>0</v>
      </c>
      <c r="W238" s="10">
        <f>'Input Data Shift B'!V107*IF('Input Data Shift B'!V$140&gt;0,'Input Data Shift B'!V$140,'Shift B Calculation'!$D238)/3600</f>
        <v>0</v>
      </c>
      <c r="X238" s="10">
        <f>'Input Data Shift B'!W107*IF('Input Data Shift B'!W$140&gt;0,'Input Data Shift B'!W$140,'Shift B Calculation'!$D238)/3600</f>
        <v>0</v>
      </c>
      <c r="Y238" s="10">
        <f>'Input Data Shift B'!X107*IF('Input Data Shift B'!X$140&gt;0,'Input Data Shift B'!X$140,'Shift B Calculation'!$D238)/3600</f>
        <v>0</v>
      </c>
      <c r="Z238" s="10">
        <f>'Input Data Shift B'!Y107*IF('Input Data Shift B'!Y$140&gt;0,'Input Data Shift B'!Y$140,'Shift B Calculation'!$D238)/3600</f>
        <v>0</v>
      </c>
      <c r="AA238" s="10">
        <f>'Input Data Shift B'!Z107*IF('Input Data Shift B'!Z$140&gt;0,'Input Data Shift B'!Z$140,'Shift B Calculation'!$D238)/3600</f>
        <v>0</v>
      </c>
      <c r="AB238" s="10">
        <f>'Input Data Shift B'!AA107*IF('Input Data Shift B'!AA$140&gt;0,'Input Data Shift B'!AA$140,'Shift B Calculation'!$D238)/3600</f>
        <v>0</v>
      </c>
      <c r="AC238" s="10">
        <f>'Input Data Shift B'!AB107*IF('Input Data Shift B'!AB$140&gt;0,'Input Data Shift B'!AB$140,'Shift B Calculation'!$D238)/3600</f>
        <v>0</v>
      </c>
      <c r="AD238" s="10">
        <f>'Input Data Shift B'!AC107*IF('Input Data Shift B'!AC$140&gt;0,'Input Data Shift B'!AC$140,'Shift B Calculation'!$D238)/3600</f>
        <v>0</v>
      </c>
      <c r="AE238" s="10">
        <f>'Input Data Shift B'!AD107*IF('Input Data Shift B'!AD$140&gt;0,'Input Data Shift B'!AD$140,'Shift B Calculation'!$D238)/3600</f>
        <v>0</v>
      </c>
      <c r="AF238" s="10">
        <f>'Input Data Shift B'!AE107*IF('Input Data Shift B'!AE$140&gt;0,'Input Data Shift B'!AE$140,'Shift B Calculation'!$D238)/3600</f>
        <v>0</v>
      </c>
      <c r="AG238" s="10">
        <f>'Input Data Shift B'!AF107*IF('Input Data Shift B'!AF$140&gt;0,'Input Data Shift B'!AF$140,'Shift B Calculation'!$D238)/3600</f>
        <v>0</v>
      </c>
      <c r="AH238" s="10">
        <f>'Input Data Shift B'!AG107*IF('Input Data Shift B'!AG$140&gt;0,'Input Data Shift B'!AG$140,'Shift B Calculation'!$D238)/3600</f>
        <v>0</v>
      </c>
      <c r="AI238" s="10">
        <f>'Input Data Shift B'!AH107*IF('Input Data Shift B'!AH$140&gt;0,'Input Data Shift B'!AH$140,'Shift B Calculation'!$D238)/3600</f>
        <v>0</v>
      </c>
      <c r="AJ238" s="10">
        <f t="shared" si="12"/>
        <v>0</v>
      </c>
    </row>
    <row r="239" spans="2:36">
      <c r="B239" s="8">
        <v>102</v>
      </c>
      <c r="C239" s="9">
        <f t="shared" si="10"/>
        <v>0</v>
      </c>
      <c r="D239" s="8">
        <f>+Kousu!F112</f>
        <v>0</v>
      </c>
      <c r="E239" s="10">
        <f>'Input Data Shift B'!D108*IF('Input Data Shift B'!D$140&gt;0,'Input Data Shift B'!D$140,'Shift B Calculation'!$D239)/3600</f>
        <v>0</v>
      </c>
      <c r="F239" s="10">
        <f>'Input Data Shift B'!E108*IF('Input Data Shift B'!E$140&gt;0,'Input Data Shift B'!E$140,'Shift B Calculation'!$D239)/3600</f>
        <v>0</v>
      </c>
      <c r="G239" s="10">
        <f>'Input Data Shift B'!F108*IF('Input Data Shift B'!F$140&gt;0,'Input Data Shift B'!F$140,'Shift B Calculation'!$D239)/3600</f>
        <v>0</v>
      </c>
      <c r="H239" s="10">
        <f>'Input Data Shift B'!G108*IF('Input Data Shift B'!G$140&gt;0,'Input Data Shift B'!G$140,'Shift B Calculation'!$D239)/3600</f>
        <v>0</v>
      </c>
      <c r="I239" s="10">
        <f>'Input Data Shift B'!H108*IF('Input Data Shift B'!H$140&gt;0,'Input Data Shift B'!H$140,'Shift B Calculation'!$D239)/3600</f>
        <v>0</v>
      </c>
      <c r="J239" s="10">
        <f>'Input Data Shift B'!I108*IF('Input Data Shift B'!I$140&gt;0,'Input Data Shift B'!I$140,'Shift B Calculation'!$D239)/3600</f>
        <v>0</v>
      </c>
      <c r="K239" s="10">
        <f>'Input Data Shift B'!J108*IF('Input Data Shift B'!J$140&gt;0,'Input Data Shift B'!J$140,'Shift B Calculation'!$D239)/3600</f>
        <v>0</v>
      </c>
      <c r="L239" s="10">
        <f>'Input Data Shift B'!K108*IF('Input Data Shift B'!K$140&gt;0,'Input Data Shift B'!K$140,'Shift B Calculation'!$D239)/3600</f>
        <v>0</v>
      </c>
      <c r="M239" s="10">
        <f>'Input Data Shift B'!L108*IF('Input Data Shift B'!L$140&gt;0,'Input Data Shift B'!L$140,'Shift B Calculation'!$D239)/3600</f>
        <v>0</v>
      </c>
      <c r="N239" s="10">
        <f>'Input Data Shift B'!M108*IF('Input Data Shift B'!M$140&gt;0,'Input Data Shift B'!M$140,'Shift B Calculation'!$D239)/3600</f>
        <v>0</v>
      </c>
      <c r="O239" s="10">
        <f>'Input Data Shift B'!N108*IF('Input Data Shift B'!N$140&gt;0,'Input Data Shift B'!N$140,'Shift B Calculation'!$D239)/3600</f>
        <v>0</v>
      </c>
      <c r="P239" s="10">
        <f>'Input Data Shift B'!O108*IF('Input Data Shift B'!O$140&gt;0,'Input Data Shift B'!O$140,'Shift B Calculation'!$D239)/3600</f>
        <v>0</v>
      </c>
      <c r="Q239" s="10">
        <f>'Input Data Shift B'!P108*IF('Input Data Shift B'!P$140&gt;0,'Input Data Shift B'!P$140,'Shift B Calculation'!$D239)/3600</f>
        <v>0</v>
      </c>
      <c r="R239" s="10">
        <f>'Input Data Shift B'!Q108*IF('Input Data Shift B'!Q$140&gt;0,'Input Data Shift B'!Q$140,'Shift B Calculation'!$D239)/3600</f>
        <v>0</v>
      </c>
      <c r="S239" s="10">
        <f>'Input Data Shift B'!R108*IF('Input Data Shift B'!R$140&gt;0,'Input Data Shift B'!R$140,'Shift B Calculation'!$D239)/3600</f>
        <v>0</v>
      </c>
      <c r="T239" s="10">
        <f>'Input Data Shift B'!S108*IF('Input Data Shift B'!S$140&gt;0,'Input Data Shift B'!S$140,'Shift B Calculation'!$D239)/3600</f>
        <v>0</v>
      </c>
      <c r="U239" s="10">
        <f>'Input Data Shift B'!T108*IF('Input Data Shift B'!T$140&gt;0,'Input Data Shift B'!T$140,'Shift B Calculation'!$D239)/3600</f>
        <v>0</v>
      </c>
      <c r="V239" s="10">
        <f>'Input Data Shift B'!U108*IF('Input Data Shift B'!U$140&gt;0,'Input Data Shift B'!U$140,'Shift B Calculation'!$D239)/3600</f>
        <v>0</v>
      </c>
      <c r="W239" s="10">
        <f>'Input Data Shift B'!V108*IF('Input Data Shift B'!V$140&gt;0,'Input Data Shift B'!V$140,'Shift B Calculation'!$D239)/3600</f>
        <v>0</v>
      </c>
      <c r="X239" s="10">
        <f>'Input Data Shift B'!W108*IF('Input Data Shift B'!W$140&gt;0,'Input Data Shift B'!W$140,'Shift B Calculation'!$D239)/3600</f>
        <v>0</v>
      </c>
      <c r="Y239" s="10">
        <f>'Input Data Shift B'!X108*IF('Input Data Shift B'!X$140&gt;0,'Input Data Shift B'!X$140,'Shift B Calculation'!$D239)/3600</f>
        <v>0</v>
      </c>
      <c r="Z239" s="10">
        <f>'Input Data Shift B'!Y108*IF('Input Data Shift B'!Y$140&gt;0,'Input Data Shift B'!Y$140,'Shift B Calculation'!$D239)/3600</f>
        <v>0</v>
      </c>
      <c r="AA239" s="10">
        <f>'Input Data Shift B'!Z108*IF('Input Data Shift B'!Z$140&gt;0,'Input Data Shift B'!Z$140,'Shift B Calculation'!$D239)/3600</f>
        <v>0</v>
      </c>
      <c r="AB239" s="10">
        <f>'Input Data Shift B'!AA108*IF('Input Data Shift B'!AA$140&gt;0,'Input Data Shift B'!AA$140,'Shift B Calculation'!$D239)/3600</f>
        <v>0</v>
      </c>
      <c r="AC239" s="10">
        <f>'Input Data Shift B'!AB108*IF('Input Data Shift B'!AB$140&gt;0,'Input Data Shift B'!AB$140,'Shift B Calculation'!$D239)/3600</f>
        <v>0</v>
      </c>
      <c r="AD239" s="10">
        <f>'Input Data Shift B'!AC108*IF('Input Data Shift B'!AC$140&gt;0,'Input Data Shift B'!AC$140,'Shift B Calculation'!$D239)/3600</f>
        <v>0</v>
      </c>
      <c r="AE239" s="10">
        <f>'Input Data Shift B'!AD108*IF('Input Data Shift B'!AD$140&gt;0,'Input Data Shift B'!AD$140,'Shift B Calculation'!$D239)/3600</f>
        <v>0</v>
      </c>
      <c r="AF239" s="10">
        <f>'Input Data Shift B'!AE108*IF('Input Data Shift B'!AE$140&gt;0,'Input Data Shift B'!AE$140,'Shift B Calculation'!$D239)/3600</f>
        <v>0</v>
      </c>
      <c r="AG239" s="10">
        <f>'Input Data Shift B'!AF108*IF('Input Data Shift B'!AF$140&gt;0,'Input Data Shift B'!AF$140,'Shift B Calculation'!$D239)/3600</f>
        <v>0</v>
      </c>
      <c r="AH239" s="10">
        <f>'Input Data Shift B'!AG108*IF('Input Data Shift B'!AG$140&gt;0,'Input Data Shift B'!AG$140,'Shift B Calculation'!$D239)/3600</f>
        <v>0</v>
      </c>
      <c r="AI239" s="10">
        <f>'Input Data Shift B'!AH108*IF('Input Data Shift B'!AH$140&gt;0,'Input Data Shift B'!AH$140,'Shift B Calculation'!$D239)/3600</f>
        <v>0</v>
      </c>
      <c r="AJ239" s="10">
        <f t="shared" si="12"/>
        <v>0</v>
      </c>
    </row>
    <row r="240" spans="2:36">
      <c r="B240" s="8">
        <v>103</v>
      </c>
      <c r="C240" s="9">
        <f t="shared" si="10"/>
        <v>0</v>
      </c>
      <c r="D240" s="8">
        <f>+Kousu!F113</f>
        <v>0</v>
      </c>
      <c r="E240" s="10">
        <f>'Input Data Shift B'!D109*IF('Input Data Shift B'!D$140&gt;0,'Input Data Shift B'!D$140,'Shift B Calculation'!$D240)/3600</f>
        <v>0</v>
      </c>
      <c r="F240" s="10">
        <f>'Input Data Shift B'!E109*IF('Input Data Shift B'!E$140&gt;0,'Input Data Shift B'!E$140,'Shift B Calculation'!$D240)/3600</f>
        <v>0</v>
      </c>
      <c r="G240" s="10">
        <f>'Input Data Shift B'!F109*IF('Input Data Shift B'!F$140&gt;0,'Input Data Shift B'!F$140,'Shift B Calculation'!$D240)/3600</f>
        <v>0</v>
      </c>
      <c r="H240" s="10">
        <f>'Input Data Shift B'!G109*IF('Input Data Shift B'!G$140&gt;0,'Input Data Shift B'!G$140,'Shift B Calculation'!$D240)/3600</f>
        <v>0</v>
      </c>
      <c r="I240" s="10">
        <f>'Input Data Shift B'!H109*IF('Input Data Shift B'!H$140&gt;0,'Input Data Shift B'!H$140,'Shift B Calculation'!$D240)/3600</f>
        <v>0</v>
      </c>
      <c r="J240" s="10">
        <f>'Input Data Shift B'!I109*IF('Input Data Shift B'!I$140&gt;0,'Input Data Shift B'!I$140,'Shift B Calculation'!$D240)/3600</f>
        <v>0</v>
      </c>
      <c r="K240" s="10">
        <f>'Input Data Shift B'!J109*IF('Input Data Shift B'!J$140&gt;0,'Input Data Shift B'!J$140,'Shift B Calculation'!$D240)/3600</f>
        <v>0</v>
      </c>
      <c r="L240" s="10">
        <f>'Input Data Shift B'!K109*IF('Input Data Shift B'!K$140&gt;0,'Input Data Shift B'!K$140,'Shift B Calculation'!$D240)/3600</f>
        <v>0</v>
      </c>
      <c r="M240" s="10">
        <f>'Input Data Shift B'!L109*IF('Input Data Shift B'!L$140&gt;0,'Input Data Shift B'!L$140,'Shift B Calculation'!$D240)/3600</f>
        <v>0</v>
      </c>
      <c r="N240" s="10">
        <f>'Input Data Shift B'!M109*IF('Input Data Shift B'!M$140&gt;0,'Input Data Shift B'!M$140,'Shift B Calculation'!$D240)/3600</f>
        <v>0</v>
      </c>
      <c r="O240" s="10">
        <f>'Input Data Shift B'!N109*IF('Input Data Shift B'!N$140&gt;0,'Input Data Shift B'!N$140,'Shift B Calculation'!$D240)/3600</f>
        <v>0</v>
      </c>
      <c r="P240" s="10">
        <f>'Input Data Shift B'!O109*IF('Input Data Shift B'!O$140&gt;0,'Input Data Shift B'!O$140,'Shift B Calculation'!$D240)/3600</f>
        <v>0</v>
      </c>
      <c r="Q240" s="10">
        <f>'Input Data Shift B'!P109*IF('Input Data Shift B'!P$140&gt;0,'Input Data Shift B'!P$140,'Shift B Calculation'!$D240)/3600</f>
        <v>0</v>
      </c>
      <c r="R240" s="10">
        <f>'Input Data Shift B'!Q109*IF('Input Data Shift B'!Q$140&gt;0,'Input Data Shift B'!Q$140,'Shift B Calculation'!$D240)/3600</f>
        <v>0</v>
      </c>
      <c r="S240" s="10">
        <f>'Input Data Shift B'!R109*IF('Input Data Shift B'!R$140&gt;0,'Input Data Shift B'!R$140,'Shift B Calculation'!$D240)/3600</f>
        <v>0</v>
      </c>
      <c r="T240" s="10">
        <f>'Input Data Shift B'!S109*IF('Input Data Shift B'!S$140&gt;0,'Input Data Shift B'!S$140,'Shift B Calculation'!$D240)/3600</f>
        <v>0</v>
      </c>
      <c r="U240" s="10">
        <f>'Input Data Shift B'!T109*IF('Input Data Shift B'!T$140&gt;0,'Input Data Shift B'!T$140,'Shift B Calculation'!$D240)/3600</f>
        <v>0</v>
      </c>
      <c r="V240" s="10">
        <f>'Input Data Shift B'!U109*IF('Input Data Shift B'!U$140&gt;0,'Input Data Shift B'!U$140,'Shift B Calculation'!$D240)/3600</f>
        <v>0</v>
      </c>
      <c r="W240" s="10">
        <f>'Input Data Shift B'!V109*IF('Input Data Shift B'!V$140&gt;0,'Input Data Shift B'!V$140,'Shift B Calculation'!$D240)/3600</f>
        <v>0</v>
      </c>
      <c r="X240" s="10">
        <f>'Input Data Shift B'!W109*IF('Input Data Shift B'!W$140&gt;0,'Input Data Shift B'!W$140,'Shift B Calculation'!$D240)/3600</f>
        <v>0</v>
      </c>
      <c r="Y240" s="10">
        <f>'Input Data Shift B'!X109*IF('Input Data Shift B'!X$140&gt;0,'Input Data Shift B'!X$140,'Shift B Calculation'!$D240)/3600</f>
        <v>0</v>
      </c>
      <c r="Z240" s="10">
        <f>'Input Data Shift B'!Y109*IF('Input Data Shift B'!Y$140&gt;0,'Input Data Shift B'!Y$140,'Shift B Calculation'!$D240)/3600</f>
        <v>0</v>
      </c>
      <c r="AA240" s="10">
        <f>'Input Data Shift B'!Z109*IF('Input Data Shift B'!Z$140&gt;0,'Input Data Shift B'!Z$140,'Shift B Calculation'!$D240)/3600</f>
        <v>0</v>
      </c>
      <c r="AB240" s="10">
        <f>'Input Data Shift B'!AA109*IF('Input Data Shift B'!AA$140&gt;0,'Input Data Shift B'!AA$140,'Shift B Calculation'!$D240)/3600</f>
        <v>0</v>
      </c>
      <c r="AC240" s="10">
        <f>'Input Data Shift B'!AB109*IF('Input Data Shift B'!AB$140&gt;0,'Input Data Shift B'!AB$140,'Shift B Calculation'!$D240)/3600</f>
        <v>0</v>
      </c>
      <c r="AD240" s="10">
        <f>'Input Data Shift B'!AC109*IF('Input Data Shift B'!AC$140&gt;0,'Input Data Shift B'!AC$140,'Shift B Calculation'!$D240)/3600</f>
        <v>0</v>
      </c>
      <c r="AE240" s="10">
        <f>'Input Data Shift B'!AD109*IF('Input Data Shift B'!AD$140&gt;0,'Input Data Shift B'!AD$140,'Shift B Calculation'!$D240)/3600</f>
        <v>0</v>
      </c>
      <c r="AF240" s="10">
        <f>'Input Data Shift B'!AE109*IF('Input Data Shift B'!AE$140&gt;0,'Input Data Shift B'!AE$140,'Shift B Calculation'!$D240)/3600</f>
        <v>0</v>
      </c>
      <c r="AG240" s="10">
        <f>'Input Data Shift B'!AF109*IF('Input Data Shift B'!AF$140&gt;0,'Input Data Shift B'!AF$140,'Shift B Calculation'!$D240)/3600</f>
        <v>0</v>
      </c>
      <c r="AH240" s="10">
        <f>'Input Data Shift B'!AG109*IF('Input Data Shift B'!AG$140&gt;0,'Input Data Shift B'!AG$140,'Shift B Calculation'!$D240)/3600</f>
        <v>0</v>
      </c>
      <c r="AI240" s="10">
        <f>'Input Data Shift B'!AH109*IF('Input Data Shift B'!AH$140&gt;0,'Input Data Shift B'!AH$140,'Shift B Calculation'!$D240)/3600</f>
        <v>0</v>
      </c>
      <c r="AJ240" s="10">
        <f t="shared" si="12"/>
        <v>0</v>
      </c>
    </row>
    <row r="241" spans="2:36">
      <c r="B241" s="8">
        <v>104</v>
      </c>
      <c r="C241" s="9">
        <f t="shared" si="10"/>
        <v>0</v>
      </c>
      <c r="D241" s="8">
        <f>+Kousu!F114</f>
        <v>0</v>
      </c>
      <c r="E241" s="10">
        <f>'Input Data Shift B'!D110*IF('Input Data Shift B'!D$140&gt;0,'Input Data Shift B'!D$140,'Shift B Calculation'!$D241)/3600</f>
        <v>0</v>
      </c>
      <c r="F241" s="10">
        <f>'Input Data Shift B'!E110*IF('Input Data Shift B'!E$140&gt;0,'Input Data Shift B'!E$140,'Shift B Calculation'!$D241)/3600</f>
        <v>0</v>
      </c>
      <c r="G241" s="10">
        <f>'Input Data Shift B'!F110*IF('Input Data Shift B'!F$140&gt;0,'Input Data Shift B'!F$140,'Shift B Calculation'!$D241)/3600</f>
        <v>0</v>
      </c>
      <c r="H241" s="10">
        <f>'Input Data Shift B'!G110*IF('Input Data Shift B'!G$140&gt;0,'Input Data Shift B'!G$140,'Shift B Calculation'!$D241)/3600</f>
        <v>0</v>
      </c>
      <c r="I241" s="10">
        <f>'Input Data Shift B'!H110*IF('Input Data Shift B'!H$140&gt;0,'Input Data Shift B'!H$140,'Shift B Calculation'!$D241)/3600</f>
        <v>0</v>
      </c>
      <c r="J241" s="10">
        <f>'Input Data Shift B'!I110*IF('Input Data Shift B'!I$140&gt;0,'Input Data Shift B'!I$140,'Shift B Calculation'!$D241)/3600</f>
        <v>0</v>
      </c>
      <c r="K241" s="10">
        <f>'Input Data Shift B'!J110*IF('Input Data Shift B'!J$140&gt;0,'Input Data Shift B'!J$140,'Shift B Calculation'!$D241)/3600</f>
        <v>0</v>
      </c>
      <c r="L241" s="10">
        <f>'Input Data Shift B'!K110*IF('Input Data Shift B'!K$140&gt;0,'Input Data Shift B'!K$140,'Shift B Calculation'!$D241)/3600</f>
        <v>0</v>
      </c>
      <c r="M241" s="10">
        <f>'Input Data Shift B'!L110*IF('Input Data Shift B'!L$140&gt;0,'Input Data Shift B'!L$140,'Shift B Calculation'!$D241)/3600</f>
        <v>0</v>
      </c>
      <c r="N241" s="10">
        <f>'Input Data Shift B'!M110*IF('Input Data Shift B'!M$140&gt;0,'Input Data Shift B'!M$140,'Shift B Calculation'!$D241)/3600</f>
        <v>0</v>
      </c>
      <c r="O241" s="10">
        <f>'Input Data Shift B'!N110*IF('Input Data Shift B'!N$140&gt;0,'Input Data Shift B'!N$140,'Shift B Calculation'!$D241)/3600</f>
        <v>0</v>
      </c>
      <c r="P241" s="10">
        <f>'Input Data Shift B'!O110*IF('Input Data Shift B'!O$140&gt;0,'Input Data Shift B'!O$140,'Shift B Calculation'!$D241)/3600</f>
        <v>0</v>
      </c>
      <c r="Q241" s="10">
        <f>'Input Data Shift B'!P110*IF('Input Data Shift B'!P$140&gt;0,'Input Data Shift B'!P$140,'Shift B Calculation'!$D241)/3600</f>
        <v>0</v>
      </c>
      <c r="R241" s="10">
        <f>'Input Data Shift B'!Q110*IF('Input Data Shift B'!Q$140&gt;0,'Input Data Shift B'!Q$140,'Shift B Calculation'!$D241)/3600</f>
        <v>0</v>
      </c>
      <c r="S241" s="10">
        <f>'Input Data Shift B'!R110*IF('Input Data Shift B'!R$140&gt;0,'Input Data Shift B'!R$140,'Shift B Calculation'!$D241)/3600</f>
        <v>0</v>
      </c>
      <c r="T241" s="10">
        <f>'Input Data Shift B'!S110*IF('Input Data Shift B'!S$140&gt;0,'Input Data Shift B'!S$140,'Shift B Calculation'!$D241)/3600</f>
        <v>0</v>
      </c>
      <c r="U241" s="10">
        <f>'Input Data Shift B'!T110*IF('Input Data Shift B'!T$140&gt;0,'Input Data Shift B'!T$140,'Shift B Calculation'!$D241)/3600</f>
        <v>0</v>
      </c>
      <c r="V241" s="10">
        <f>'Input Data Shift B'!U110*IF('Input Data Shift B'!U$140&gt;0,'Input Data Shift B'!U$140,'Shift B Calculation'!$D241)/3600</f>
        <v>0</v>
      </c>
      <c r="W241" s="10">
        <f>'Input Data Shift B'!V110*IF('Input Data Shift B'!V$140&gt;0,'Input Data Shift B'!V$140,'Shift B Calculation'!$D241)/3600</f>
        <v>0</v>
      </c>
      <c r="X241" s="10">
        <f>'Input Data Shift B'!W110*IF('Input Data Shift B'!W$140&gt;0,'Input Data Shift B'!W$140,'Shift B Calculation'!$D241)/3600</f>
        <v>0</v>
      </c>
      <c r="Y241" s="10">
        <f>'Input Data Shift B'!X110*IF('Input Data Shift B'!X$140&gt;0,'Input Data Shift B'!X$140,'Shift B Calculation'!$D241)/3600</f>
        <v>0</v>
      </c>
      <c r="Z241" s="10">
        <f>'Input Data Shift B'!Y110*IF('Input Data Shift B'!Y$140&gt;0,'Input Data Shift B'!Y$140,'Shift B Calculation'!$D241)/3600</f>
        <v>0</v>
      </c>
      <c r="AA241" s="10">
        <f>'Input Data Shift B'!Z110*IF('Input Data Shift B'!Z$140&gt;0,'Input Data Shift B'!Z$140,'Shift B Calculation'!$D241)/3600</f>
        <v>0</v>
      </c>
      <c r="AB241" s="10">
        <f>'Input Data Shift B'!AA110*IF('Input Data Shift B'!AA$140&gt;0,'Input Data Shift B'!AA$140,'Shift B Calculation'!$D241)/3600</f>
        <v>0</v>
      </c>
      <c r="AC241" s="10">
        <f>'Input Data Shift B'!AB110*IF('Input Data Shift B'!AB$140&gt;0,'Input Data Shift B'!AB$140,'Shift B Calculation'!$D241)/3600</f>
        <v>0</v>
      </c>
      <c r="AD241" s="10">
        <f>'Input Data Shift B'!AC110*IF('Input Data Shift B'!AC$140&gt;0,'Input Data Shift B'!AC$140,'Shift B Calculation'!$D241)/3600</f>
        <v>0</v>
      </c>
      <c r="AE241" s="10">
        <f>'Input Data Shift B'!AD110*IF('Input Data Shift B'!AD$140&gt;0,'Input Data Shift B'!AD$140,'Shift B Calculation'!$D241)/3600</f>
        <v>0</v>
      </c>
      <c r="AF241" s="10">
        <f>'Input Data Shift B'!AE110*IF('Input Data Shift B'!AE$140&gt;0,'Input Data Shift B'!AE$140,'Shift B Calculation'!$D241)/3600</f>
        <v>0</v>
      </c>
      <c r="AG241" s="10">
        <f>'Input Data Shift B'!AF110*IF('Input Data Shift B'!AF$140&gt;0,'Input Data Shift B'!AF$140,'Shift B Calculation'!$D241)/3600</f>
        <v>0</v>
      </c>
      <c r="AH241" s="10">
        <f>'Input Data Shift B'!AG110*IF('Input Data Shift B'!AG$140&gt;0,'Input Data Shift B'!AG$140,'Shift B Calculation'!$D241)/3600</f>
        <v>0</v>
      </c>
      <c r="AI241" s="10">
        <f>'Input Data Shift B'!AH110*IF('Input Data Shift B'!AH$140&gt;0,'Input Data Shift B'!AH$140,'Shift B Calculation'!$D241)/3600</f>
        <v>0</v>
      </c>
      <c r="AJ241" s="10">
        <f t="shared" si="12"/>
        <v>0</v>
      </c>
    </row>
    <row r="242" spans="2:36">
      <c r="B242" s="8">
        <v>105</v>
      </c>
      <c r="C242" s="9">
        <f t="shared" si="10"/>
        <v>0</v>
      </c>
      <c r="D242" s="8">
        <f>+Kousu!F115</f>
        <v>0</v>
      </c>
      <c r="E242" s="10">
        <f>'Input Data Shift B'!D111*IF('Input Data Shift B'!D$140&gt;0,'Input Data Shift B'!D$140,'Shift B Calculation'!$D242)/3600</f>
        <v>0</v>
      </c>
      <c r="F242" s="10">
        <f>'Input Data Shift B'!E111*IF('Input Data Shift B'!E$140&gt;0,'Input Data Shift B'!E$140,'Shift B Calculation'!$D242)/3600</f>
        <v>0</v>
      </c>
      <c r="G242" s="10">
        <f>'Input Data Shift B'!F111*IF('Input Data Shift B'!F$140&gt;0,'Input Data Shift B'!F$140,'Shift B Calculation'!$D242)/3600</f>
        <v>0</v>
      </c>
      <c r="H242" s="10">
        <f>'Input Data Shift B'!G111*IF('Input Data Shift B'!G$140&gt;0,'Input Data Shift B'!G$140,'Shift B Calculation'!$D242)/3600</f>
        <v>0</v>
      </c>
      <c r="I242" s="10">
        <f>'Input Data Shift B'!H111*IF('Input Data Shift B'!H$140&gt;0,'Input Data Shift B'!H$140,'Shift B Calculation'!$D242)/3600</f>
        <v>0</v>
      </c>
      <c r="J242" s="10">
        <f>'Input Data Shift B'!I111*IF('Input Data Shift B'!I$140&gt;0,'Input Data Shift B'!I$140,'Shift B Calculation'!$D242)/3600</f>
        <v>0</v>
      </c>
      <c r="K242" s="10">
        <f>'Input Data Shift B'!J111*IF('Input Data Shift B'!J$140&gt;0,'Input Data Shift B'!J$140,'Shift B Calculation'!$D242)/3600</f>
        <v>0</v>
      </c>
      <c r="L242" s="10">
        <f>'Input Data Shift B'!K111*IF('Input Data Shift B'!K$140&gt;0,'Input Data Shift B'!K$140,'Shift B Calculation'!$D242)/3600</f>
        <v>0</v>
      </c>
      <c r="M242" s="10">
        <f>'Input Data Shift B'!L111*IF('Input Data Shift B'!L$140&gt;0,'Input Data Shift B'!L$140,'Shift B Calculation'!$D242)/3600</f>
        <v>0</v>
      </c>
      <c r="N242" s="10">
        <f>'Input Data Shift B'!M111*IF('Input Data Shift B'!M$140&gt;0,'Input Data Shift B'!M$140,'Shift B Calculation'!$D242)/3600</f>
        <v>0</v>
      </c>
      <c r="O242" s="10">
        <f>'Input Data Shift B'!N111*IF('Input Data Shift B'!N$140&gt;0,'Input Data Shift B'!N$140,'Shift B Calculation'!$D242)/3600</f>
        <v>0</v>
      </c>
      <c r="P242" s="10">
        <f>'Input Data Shift B'!O111*IF('Input Data Shift B'!O$140&gt;0,'Input Data Shift B'!O$140,'Shift B Calculation'!$D242)/3600</f>
        <v>0</v>
      </c>
      <c r="Q242" s="10">
        <f>'Input Data Shift B'!P111*IF('Input Data Shift B'!P$140&gt;0,'Input Data Shift B'!P$140,'Shift B Calculation'!$D242)/3600</f>
        <v>0</v>
      </c>
      <c r="R242" s="10">
        <f>'Input Data Shift B'!Q111*IF('Input Data Shift B'!Q$140&gt;0,'Input Data Shift B'!Q$140,'Shift B Calculation'!$D242)/3600</f>
        <v>0</v>
      </c>
      <c r="S242" s="10">
        <f>'Input Data Shift B'!R111*IF('Input Data Shift B'!R$140&gt;0,'Input Data Shift B'!R$140,'Shift B Calculation'!$D242)/3600</f>
        <v>0</v>
      </c>
      <c r="T242" s="10">
        <f>'Input Data Shift B'!S111*IF('Input Data Shift B'!S$140&gt;0,'Input Data Shift B'!S$140,'Shift B Calculation'!$D242)/3600</f>
        <v>0</v>
      </c>
      <c r="U242" s="10">
        <f>'Input Data Shift B'!T111*IF('Input Data Shift B'!T$140&gt;0,'Input Data Shift B'!T$140,'Shift B Calculation'!$D242)/3600</f>
        <v>0</v>
      </c>
      <c r="V242" s="10">
        <f>'Input Data Shift B'!U111*IF('Input Data Shift B'!U$140&gt;0,'Input Data Shift B'!U$140,'Shift B Calculation'!$D242)/3600</f>
        <v>0</v>
      </c>
      <c r="W242" s="10">
        <f>'Input Data Shift B'!V111*IF('Input Data Shift B'!V$140&gt;0,'Input Data Shift B'!V$140,'Shift B Calculation'!$D242)/3600</f>
        <v>0</v>
      </c>
      <c r="X242" s="10">
        <f>'Input Data Shift B'!W111*IF('Input Data Shift B'!W$140&gt;0,'Input Data Shift B'!W$140,'Shift B Calculation'!$D242)/3600</f>
        <v>0</v>
      </c>
      <c r="Y242" s="10">
        <f>'Input Data Shift B'!X111*IF('Input Data Shift B'!X$140&gt;0,'Input Data Shift B'!X$140,'Shift B Calculation'!$D242)/3600</f>
        <v>0</v>
      </c>
      <c r="Z242" s="10">
        <f>'Input Data Shift B'!Y111*IF('Input Data Shift B'!Y$140&gt;0,'Input Data Shift B'!Y$140,'Shift B Calculation'!$D242)/3600</f>
        <v>0</v>
      </c>
      <c r="AA242" s="10">
        <f>'Input Data Shift B'!Z111*IF('Input Data Shift B'!Z$140&gt;0,'Input Data Shift B'!Z$140,'Shift B Calculation'!$D242)/3600</f>
        <v>0</v>
      </c>
      <c r="AB242" s="10">
        <f>'Input Data Shift B'!AA111*IF('Input Data Shift B'!AA$140&gt;0,'Input Data Shift B'!AA$140,'Shift B Calculation'!$D242)/3600</f>
        <v>0</v>
      </c>
      <c r="AC242" s="10">
        <f>'Input Data Shift B'!AB111*IF('Input Data Shift B'!AB$140&gt;0,'Input Data Shift B'!AB$140,'Shift B Calculation'!$D242)/3600</f>
        <v>0</v>
      </c>
      <c r="AD242" s="10">
        <f>'Input Data Shift B'!AC111*IF('Input Data Shift B'!AC$140&gt;0,'Input Data Shift B'!AC$140,'Shift B Calculation'!$D242)/3600</f>
        <v>0</v>
      </c>
      <c r="AE242" s="10">
        <f>'Input Data Shift B'!AD111*IF('Input Data Shift B'!AD$140&gt;0,'Input Data Shift B'!AD$140,'Shift B Calculation'!$D242)/3600</f>
        <v>0</v>
      </c>
      <c r="AF242" s="10">
        <f>'Input Data Shift B'!AE111*IF('Input Data Shift B'!AE$140&gt;0,'Input Data Shift B'!AE$140,'Shift B Calculation'!$D242)/3600</f>
        <v>0</v>
      </c>
      <c r="AG242" s="10">
        <f>'Input Data Shift B'!AF111*IF('Input Data Shift B'!AF$140&gt;0,'Input Data Shift B'!AF$140,'Shift B Calculation'!$D242)/3600</f>
        <v>0</v>
      </c>
      <c r="AH242" s="10">
        <f>'Input Data Shift B'!AG111*IF('Input Data Shift B'!AG$140&gt;0,'Input Data Shift B'!AG$140,'Shift B Calculation'!$D242)/3600</f>
        <v>0</v>
      </c>
      <c r="AI242" s="10">
        <f>'Input Data Shift B'!AH111*IF('Input Data Shift B'!AH$140&gt;0,'Input Data Shift B'!AH$140,'Shift B Calculation'!$D242)/3600</f>
        <v>0</v>
      </c>
      <c r="AJ242" s="10">
        <f t="shared" si="12"/>
        <v>0</v>
      </c>
    </row>
    <row r="243" spans="2:36">
      <c r="B243" s="8">
        <v>106</v>
      </c>
      <c r="C243" s="9">
        <f t="shared" si="10"/>
        <v>0</v>
      </c>
      <c r="D243" s="8">
        <f>+Kousu!F116</f>
        <v>0</v>
      </c>
      <c r="E243" s="10">
        <f>'Input Data Shift B'!D112*IF('Input Data Shift B'!D$140&gt;0,'Input Data Shift B'!D$140,'Shift B Calculation'!$D243)/3600</f>
        <v>0</v>
      </c>
      <c r="F243" s="10">
        <f>'Input Data Shift B'!E112*IF('Input Data Shift B'!E$140&gt;0,'Input Data Shift B'!E$140,'Shift B Calculation'!$D243)/3600</f>
        <v>0</v>
      </c>
      <c r="G243" s="10">
        <f>'Input Data Shift B'!F112*IF('Input Data Shift B'!F$140&gt;0,'Input Data Shift B'!F$140,'Shift B Calculation'!$D243)/3600</f>
        <v>0</v>
      </c>
      <c r="H243" s="10">
        <f>'Input Data Shift B'!G112*IF('Input Data Shift B'!G$140&gt;0,'Input Data Shift B'!G$140,'Shift B Calculation'!$D243)/3600</f>
        <v>0</v>
      </c>
      <c r="I243" s="10">
        <f>'Input Data Shift B'!H112*IF('Input Data Shift B'!H$140&gt;0,'Input Data Shift B'!H$140,'Shift B Calculation'!$D243)/3600</f>
        <v>0</v>
      </c>
      <c r="J243" s="10">
        <f>'Input Data Shift B'!I112*IF('Input Data Shift B'!I$140&gt;0,'Input Data Shift B'!I$140,'Shift B Calculation'!$D243)/3600</f>
        <v>0</v>
      </c>
      <c r="K243" s="10">
        <f>'Input Data Shift B'!J112*IF('Input Data Shift B'!J$140&gt;0,'Input Data Shift B'!J$140,'Shift B Calculation'!$D243)/3600</f>
        <v>0</v>
      </c>
      <c r="L243" s="10">
        <f>'Input Data Shift B'!K112*IF('Input Data Shift B'!K$140&gt;0,'Input Data Shift B'!K$140,'Shift B Calculation'!$D243)/3600</f>
        <v>0</v>
      </c>
      <c r="M243" s="10">
        <f>'Input Data Shift B'!L112*IF('Input Data Shift B'!L$140&gt;0,'Input Data Shift B'!L$140,'Shift B Calculation'!$D243)/3600</f>
        <v>0</v>
      </c>
      <c r="N243" s="10">
        <f>'Input Data Shift B'!M112*IF('Input Data Shift B'!M$140&gt;0,'Input Data Shift B'!M$140,'Shift B Calculation'!$D243)/3600</f>
        <v>0</v>
      </c>
      <c r="O243" s="10">
        <f>'Input Data Shift B'!N112*IF('Input Data Shift B'!N$140&gt;0,'Input Data Shift B'!N$140,'Shift B Calculation'!$D243)/3600</f>
        <v>0</v>
      </c>
      <c r="P243" s="10">
        <f>'Input Data Shift B'!O112*IF('Input Data Shift B'!O$140&gt;0,'Input Data Shift B'!O$140,'Shift B Calculation'!$D243)/3600</f>
        <v>0</v>
      </c>
      <c r="Q243" s="10">
        <f>'Input Data Shift B'!P112*IF('Input Data Shift B'!P$140&gt;0,'Input Data Shift B'!P$140,'Shift B Calculation'!$D243)/3600</f>
        <v>0</v>
      </c>
      <c r="R243" s="10">
        <f>'Input Data Shift B'!Q112*IF('Input Data Shift B'!Q$140&gt;0,'Input Data Shift B'!Q$140,'Shift B Calculation'!$D243)/3600</f>
        <v>0</v>
      </c>
      <c r="S243" s="10">
        <f>'Input Data Shift B'!R112*IF('Input Data Shift B'!R$140&gt;0,'Input Data Shift B'!R$140,'Shift B Calculation'!$D243)/3600</f>
        <v>0</v>
      </c>
      <c r="T243" s="10">
        <f>'Input Data Shift B'!S112*IF('Input Data Shift B'!S$140&gt;0,'Input Data Shift B'!S$140,'Shift B Calculation'!$D243)/3600</f>
        <v>0</v>
      </c>
      <c r="U243" s="10">
        <f>'Input Data Shift B'!T112*IF('Input Data Shift B'!T$140&gt;0,'Input Data Shift B'!T$140,'Shift B Calculation'!$D243)/3600</f>
        <v>0</v>
      </c>
      <c r="V243" s="10">
        <f>'Input Data Shift B'!U112*IF('Input Data Shift B'!U$140&gt;0,'Input Data Shift B'!U$140,'Shift B Calculation'!$D243)/3600</f>
        <v>0</v>
      </c>
      <c r="W243" s="10">
        <f>'Input Data Shift B'!V112*IF('Input Data Shift B'!V$140&gt;0,'Input Data Shift B'!V$140,'Shift B Calculation'!$D243)/3600</f>
        <v>0</v>
      </c>
      <c r="X243" s="10">
        <f>'Input Data Shift B'!W112*IF('Input Data Shift B'!W$140&gt;0,'Input Data Shift B'!W$140,'Shift B Calculation'!$D243)/3600</f>
        <v>0</v>
      </c>
      <c r="Y243" s="10">
        <f>'Input Data Shift B'!X112*IF('Input Data Shift B'!X$140&gt;0,'Input Data Shift B'!X$140,'Shift B Calculation'!$D243)/3600</f>
        <v>0</v>
      </c>
      <c r="Z243" s="10">
        <f>'Input Data Shift B'!Y112*IF('Input Data Shift B'!Y$140&gt;0,'Input Data Shift B'!Y$140,'Shift B Calculation'!$D243)/3600</f>
        <v>0</v>
      </c>
      <c r="AA243" s="10">
        <f>'Input Data Shift B'!Z112*IF('Input Data Shift B'!Z$140&gt;0,'Input Data Shift B'!Z$140,'Shift B Calculation'!$D243)/3600</f>
        <v>0</v>
      </c>
      <c r="AB243" s="10">
        <f>'Input Data Shift B'!AA112*IF('Input Data Shift B'!AA$140&gt;0,'Input Data Shift B'!AA$140,'Shift B Calculation'!$D243)/3600</f>
        <v>0</v>
      </c>
      <c r="AC243" s="10">
        <f>'Input Data Shift B'!AB112*IF('Input Data Shift B'!AB$140&gt;0,'Input Data Shift B'!AB$140,'Shift B Calculation'!$D243)/3600</f>
        <v>0</v>
      </c>
      <c r="AD243" s="10">
        <f>'Input Data Shift B'!AC112*IF('Input Data Shift B'!AC$140&gt;0,'Input Data Shift B'!AC$140,'Shift B Calculation'!$D243)/3600</f>
        <v>0</v>
      </c>
      <c r="AE243" s="10">
        <f>'Input Data Shift B'!AD112*IF('Input Data Shift B'!AD$140&gt;0,'Input Data Shift B'!AD$140,'Shift B Calculation'!$D243)/3600</f>
        <v>0</v>
      </c>
      <c r="AF243" s="10">
        <f>'Input Data Shift B'!AE112*IF('Input Data Shift B'!AE$140&gt;0,'Input Data Shift B'!AE$140,'Shift B Calculation'!$D243)/3600</f>
        <v>0</v>
      </c>
      <c r="AG243" s="10">
        <f>'Input Data Shift B'!AF112*IF('Input Data Shift B'!AF$140&gt;0,'Input Data Shift B'!AF$140,'Shift B Calculation'!$D243)/3600</f>
        <v>0</v>
      </c>
      <c r="AH243" s="10">
        <f>'Input Data Shift B'!AG112*IF('Input Data Shift B'!AG$140&gt;0,'Input Data Shift B'!AG$140,'Shift B Calculation'!$D243)/3600</f>
        <v>0</v>
      </c>
      <c r="AI243" s="10">
        <f>'Input Data Shift B'!AH112*IF('Input Data Shift B'!AH$140&gt;0,'Input Data Shift B'!AH$140,'Shift B Calculation'!$D243)/3600</f>
        <v>0</v>
      </c>
      <c r="AJ243" s="10">
        <f t="shared" si="12"/>
        <v>0</v>
      </c>
    </row>
    <row r="244" spans="2:36">
      <c r="B244" s="8">
        <v>107</v>
      </c>
      <c r="C244" s="9">
        <f t="shared" si="10"/>
        <v>0</v>
      </c>
      <c r="D244" s="8">
        <f>+Kousu!F117</f>
        <v>0</v>
      </c>
      <c r="E244" s="10">
        <f>'Input Data Shift B'!D113*IF('Input Data Shift B'!D$140&gt;0,'Input Data Shift B'!D$140,'Shift B Calculation'!$D244)/3600</f>
        <v>0</v>
      </c>
      <c r="F244" s="10">
        <f>'Input Data Shift B'!E113*IF('Input Data Shift B'!E$140&gt;0,'Input Data Shift B'!E$140,'Shift B Calculation'!$D244)/3600</f>
        <v>0</v>
      </c>
      <c r="G244" s="10">
        <f>'Input Data Shift B'!F113*IF('Input Data Shift B'!F$140&gt;0,'Input Data Shift B'!F$140,'Shift B Calculation'!$D244)/3600</f>
        <v>0</v>
      </c>
      <c r="H244" s="10">
        <f>'Input Data Shift B'!G113*IF('Input Data Shift B'!G$140&gt;0,'Input Data Shift B'!G$140,'Shift B Calculation'!$D244)/3600</f>
        <v>0</v>
      </c>
      <c r="I244" s="10">
        <f>'Input Data Shift B'!H113*IF('Input Data Shift B'!H$140&gt;0,'Input Data Shift B'!H$140,'Shift B Calculation'!$D244)/3600</f>
        <v>0</v>
      </c>
      <c r="J244" s="10">
        <f>'Input Data Shift B'!I113*IF('Input Data Shift B'!I$140&gt;0,'Input Data Shift B'!I$140,'Shift B Calculation'!$D244)/3600</f>
        <v>0</v>
      </c>
      <c r="K244" s="10">
        <f>'Input Data Shift B'!J113*IF('Input Data Shift B'!J$140&gt;0,'Input Data Shift B'!J$140,'Shift B Calculation'!$D244)/3600</f>
        <v>0</v>
      </c>
      <c r="L244" s="10">
        <f>'Input Data Shift B'!K113*IF('Input Data Shift B'!K$140&gt;0,'Input Data Shift B'!K$140,'Shift B Calculation'!$D244)/3600</f>
        <v>0</v>
      </c>
      <c r="M244" s="10">
        <f>'Input Data Shift B'!L113*IF('Input Data Shift B'!L$140&gt;0,'Input Data Shift B'!L$140,'Shift B Calculation'!$D244)/3600</f>
        <v>0</v>
      </c>
      <c r="N244" s="10">
        <f>'Input Data Shift B'!M113*IF('Input Data Shift B'!M$140&gt;0,'Input Data Shift B'!M$140,'Shift B Calculation'!$D244)/3600</f>
        <v>0</v>
      </c>
      <c r="O244" s="10">
        <f>'Input Data Shift B'!N113*IF('Input Data Shift B'!N$140&gt;0,'Input Data Shift B'!N$140,'Shift B Calculation'!$D244)/3600</f>
        <v>0</v>
      </c>
      <c r="P244" s="10">
        <f>'Input Data Shift B'!O113*IF('Input Data Shift B'!O$140&gt;0,'Input Data Shift B'!O$140,'Shift B Calculation'!$D244)/3600</f>
        <v>0</v>
      </c>
      <c r="Q244" s="10">
        <f>'Input Data Shift B'!P113*IF('Input Data Shift B'!P$140&gt;0,'Input Data Shift B'!P$140,'Shift B Calculation'!$D244)/3600</f>
        <v>0</v>
      </c>
      <c r="R244" s="10">
        <f>'Input Data Shift B'!Q113*IF('Input Data Shift B'!Q$140&gt;0,'Input Data Shift B'!Q$140,'Shift B Calculation'!$D244)/3600</f>
        <v>0</v>
      </c>
      <c r="S244" s="10">
        <f>'Input Data Shift B'!R113*IF('Input Data Shift B'!R$140&gt;0,'Input Data Shift B'!R$140,'Shift B Calculation'!$D244)/3600</f>
        <v>0</v>
      </c>
      <c r="T244" s="10">
        <f>'Input Data Shift B'!S113*IF('Input Data Shift B'!S$140&gt;0,'Input Data Shift B'!S$140,'Shift B Calculation'!$D244)/3600</f>
        <v>0</v>
      </c>
      <c r="U244" s="10">
        <f>'Input Data Shift B'!T113*IF('Input Data Shift B'!T$140&gt;0,'Input Data Shift B'!T$140,'Shift B Calculation'!$D244)/3600</f>
        <v>0</v>
      </c>
      <c r="V244" s="10">
        <f>'Input Data Shift B'!U113*IF('Input Data Shift B'!U$140&gt;0,'Input Data Shift B'!U$140,'Shift B Calculation'!$D244)/3600</f>
        <v>0</v>
      </c>
      <c r="W244" s="10">
        <f>'Input Data Shift B'!V113*IF('Input Data Shift B'!V$140&gt;0,'Input Data Shift B'!V$140,'Shift B Calculation'!$D244)/3600</f>
        <v>0</v>
      </c>
      <c r="X244" s="10">
        <f>'Input Data Shift B'!W113*IF('Input Data Shift B'!W$140&gt;0,'Input Data Shift B'!W$140,'Shift B Calculation'!$D244)/3600</f>
        <v>0</v>
      </c>
      <c r="Y244" s="10">
        <f>'Input Data Shift B'!X113*IF('Input Data Shift B'!X$140&gt;0,'Input Data Shift B'!X$140,'Shift B Calculation'!$D244)/3600</f>
        <v>0</v>
      </c>
      <c r="Z244" s="10">
        <f>'Input Data Shift B'!Y113*IF('Input Data Shift B'!Y$140&gt;0,'Input Data Shift B'!Y$140,'Shift B Calculation'!$D244)/3600</f>
        <v>0</v>
      </c>
      <c r="AA244" s="10">
        <f>'Input Data Shift B'!Z113*IF('Input Data Shift B'!Z$140&gt;0,'Input Data Shift B'!Z$140,'Shift B Calculation'!$D244)/3600</f>
        <v>0</v>
      </c>
      <c r="AB244" s="10">
        <f>'Input Data Shift B'!AA113*IF('Input Data Shift B'!AA$140&gt;0,'Input Data Shift B'!AA$140,'Shift B Calculation'!$D244)/3600</f>
        <v>0</v>
      </c>
      <c r="AC244" s="10">
        <f>'Input Data Shift B'!AB113*IF('Input Data Shift B'!AB$140&gt;0,'Input Data Shift B'!AB$140,'Shift B Calculation'!$D244)/3600</f>
        <v>0</v>
      </c>
      <c r="AD244" s="10">
        <f>'Input Data Shift B'!AC113*IF('Input Data Shift B'!AC$140&gt;0,'Input Data Shift B'!AC$140,'Shift B Calculation'!$D244)/3600</f>
        <v>0</v>
      </c>
      <c r="AE244" s="10">
        <f>'Input Data Shift B'!AD113*IF('Input Data Shift B'!AD$140&gt;0,'Input Data Shift B'!AD$140,'Shift B Calculation'!$D244)/3600</f>
        <v>0</v>
      </c>
      <c r="AF244" s="10">
        <f>'Input Data Shift B'!AE113*IF('Input Data Shift B'!AE$140&gt;0,'Input Data Shift B'!AE$140,'Shift B Calculation'!$D244)/3600</f>
        <v>0</v>
      </c>
      <c r="AG244" s="10">
        <f>'Input Data Shift B'!AF113*IF('Input Data Shift B'!AF$140&gt;0,'Input Data Shift B'!AF$140,'Shift B Calculation'!$D244)/3600</f>
        <v>0</v>
      </c>
      <c r="AH244" s="10">
        <f>'Input Data Shift B'!AG113*IF('Input Data Shift B'!AG$140&gt;0,'Input Data Shift B'!AG$140,'Shift B Calculation'!$D244)/3600</f>
        <v>0</v>
      </c>
      <c r="AI244" s="10">
        <f>'Input Data Shift B'!AH113*IF('Input Data Shift B'!AH$140&gt;0,'Input Data Shift B'!AH$140,'Shift B Calculation'!$D244)/3600</f>
        <v>0</v>
      </c>
      <c r="AJ244" s="10">
        <f t="shared" si="12"/>
        <v>0</v>
      </c>
    </row>
    <row r="245" spans="2:36">
      <c r="B245" s="8">
        <v>108</v>
      </c>
      <c r="C245" s="9">
        <f t="shared" si="10"/>
        <v>0</v>
      </c>
      <c r="D245" s="8">
        <f>+Kousu!F118</f>
        <v>0</v>
      </c>
      <c r="E245" s="10">
        <f>'Input Data Shift B'!D114*IF('Input Data Shift B'!D$140&gt;0,'Input Data Shift B'!D$140,'Shift B Calculation'!$D245)/3600</f>
        <v>0</v>
      </c>
      <c r="F245" s="10">
        <f>'Input Data Shift B'!E114*IF('Input Data Shift B'!E$140&gt;0,'Input Data Shift B'!E$140,'Shift B Calculation'!$D245)/3600</f>
        <v>0</v>
      </c>
      <c r="G245" s="10">
        <f>'Input Data Shift B'!F114*IF('Input Data Shift B'!F$140&gt;0,'Input Data Shift B'!F$140,'Shift B Calculation'!$D245)/3600</f>
        <v>0</v>
      </c>
      <c r="H245" s="10">
        <f>'Input Data Shift B'!G114*IF('Input Data Shift B'!G$140&gt;0,'Input Data Shift B'!G$140,'Shift B Calculation'!$D245)/3600</f>
        <v>0</v>
      </c>
      <c r="I245" s="10">
        <f>'Input Data Shift B'!H114*IF('Input Data Shift B'!H$140&gt;0,'Input Data Shift B'!H$140,'Shift B Calculation'!$D245)/3600</f>
        <v>0</v>
      </c>
      <c r="J245" s="10">
        <f>'Input Data Shift B'!I114*IF('Input Data Shift B'!I$140&gt;0,'Input Data Shift B'!I$140,'Shift B Calculation'!$D245)/3600</f>
        <v>0</v>
      </c>
      <c r="K245" s="10">
        <f>'Input Data Shift B'!J114*IF('Input Data Shift B'!J$140&gt;0,'Input Data Shift B'!J$140,'Shift B Calculation'!$D245)/3600</f>
        <v>0</v>
      </c>
      <c r="L245" s="10">
        <f>'Input Data Shift B'!K114*IF('Input Data Shift B'!K$140&gt;0,'Input Data Shift B'!K$140,'Shift B Calculation'!$D245)/3600</f>
        <v>0</v>
      </c>
      <c r="M245" s="10">
        <f>'Input Data Shift B'!L114*IF('Input Data Shift B'!L$140&gt;0,'Input Data Shift B'!L$140,'Shift B Calculation'!$D245)/3600</f>
        <v>0</v>
      </c>
      <c r="N245" s="10">
        <f>'Input Data Shift B'!M114*IF('Input Data Shift B'!M$140&gt;0,'Input Data Shift B'!M$140,'Shift B Calculation'!$D245)/3600</f>
        <v>0</v>
      </c>
      <c r="O245" s="10">
        <f>'Input Data Shift B'!N114*IF('Input Data Shift B'!N$140&gt;0,'Input Data Shift B'!N$140,'Shift B Calculation'!$D245)/3600</f>
        <v>0</v>
      </c>
      <c r="P245" s="10">
        <f>'Input Data Shift B'!O114*IF('Input Data Shift B'!O$140&gt;0,'Input Data Shift B'!O$140,'Shift B Calculation'!$D245)/3600</f>
        <v>0</v>
      </c>
      <c r="Q245" s="10">
        <f>'Input Data Shift B'!P114*IF('Input Data Shift B'!P$140&gt;0,'Input Data Shift B'!P$140,'Shift B Calculation'!$D245)/3600</f>
        <v>0</v>
      </c>
      <c r="R245" s="10">
        <f>'Input Data Shift B'!Q114*IF('Input Data Shift B'!Q$140&gt;0,'Input Data Shift B'!Q$140,'Shift B Calculation'!$D245)/3600</f>
        <v>0</v>
      </c>
      <c r="S245" s="10">
        <f>'Input Data Shift B'!R114*IF('Input Data Shift B'!R$140&gt;0,'Input Data Shift B'!R$140,'Shift B Calculation'!$D245)/3600</f>
        <v>0</v>
      </c>
      <c r="T245" s="10">
        <f>'Input Data Shift B'!S114*IF('Input Data Shift B'!S$140&gt;0,'Input Data Shift B'!S$140,'Shift B Calculation'!$D245)/3600</f>
        <v>0</v>
      </c>
      <c r="U245" s="10">
        <f>'Input Data Shift B'!T114*IF('Input Data Shift B'!T$140&gt;0,'Input Data Shift B'!T$140,'Shift B Calculation'!$D245)/3600</f>
        <v>0</v>
      </c>
      <c r="V245" s="10">
        <f>'Input Data Shift B'!U114*IF('Input Data Shift B'!U$140&gt;0,'Input Data Shift B'!U$140,'Shift B Calculation'!$D245)/3600</f>
        <v>0</v>
      </c>
      <c r="W245" s="10">
        <f>'Input Data Shift B'!V114*IF('Input Data Shift B'!V$140&gt;0,'Input Data Shift B'!V$140,'Shift B Calculation'!$D245)/3600</f>
        <v>0</v>
      </c>
      <c r="X245" s="10">
        <f>'Input Data Shift B'!W114*IF('Input Data Shift B'!W$140&gt;0,'Input Data Shift B'!W$140,'Shift B Calculation'!$D245)/3600</f>
        <v>0</v>
      </c>
      <c r="Y245" s="10">
        <f>'Input Data Shift B'!X114*IF('Input Data Shift B'!X$140&gt;0,'Input Data Shift B'!X$140,'Shift B Calculation'!$D245)/3600</f>
        <v>0</v>
      </c>
      <c r="Z245" s="10">
        <f>'Input Data Shift B'!Y114*IF('Input Data Shift B'!Y$140&gt;0,'Input Data Shift B'!Y$140,'Shift B Calculation'!$D245)/3600</f>
        <v>0</v>
      </c>
      <c r="AA245" s="10">
        <f>'Input Data Shift B'!Z114*IF('Input Data Shift B'!Z$140&gt;0,'Input Data Shift B'!Z$140,'Shift B Calculation'!$D245)/3600</f>
        <v>0</v>
      </c>
      <c r="AB245" s="10">
        <f>'Input Data Shift B'!AA114*IF('Input Data Shift B'!AA$140&gt;0,'Input Data Shift B'!AA$140,'Shift B Calculation'!$D245)/3600</f>
        <v>0</v>
      </c>
      <c r="AC245" s="10">
        <f>'Input Data Shift B'!AB114*IF('Input Data Shift B'!AB$140&gt;0,'Input Data Shift B'!AB$140,'Shift B Calculation'!$D245)/3600</f>
        <v>0</v>
      </c>
      <c r="AD245" s="10">
        <f>'Input Data Shift B'!AC114*IF('Input Data Shift B'!AC$140&gt;0,'Input Data Shift B'!AC$140,'Shift B Calculation'!$D245)/3600</f>
        <v>0</v>
      </c>
      <c r="AE245" s="10">
        <f>'Input Data Shift B'!AD114*IF('Input Data Shift B'!AD$140&gt;0,'Input Data Shift B'!AD$140,'Shift B Calculation'!$D245)/3600</f>
        <v>0</v>
      </c>
      <c r="AF245" s="10">
        <f>'Input Data Shift B'!AE114*IF('Input Data Shift B'!AE$140&gt;0,'Input Data Shift B'!AE$140,'Shift B Calculation'!$D245)/3600</f>
        <v>0</v>
      </c>
      <c r="AG245" s="10">
        <f>'Input Data Shift B'!AF114*IF('Input Data Shift B'!AF$140&gt;0,'Input Data Shift B'!AF$140,'Shift B Calculation'!$D245)/3600</f>
        <v>0</v>
      </c>
      <c r="AH245" s="10">
        <f>'Input Data Shift B'!AG114*IF('Input Data Shift B'!AG$140&gt;0,'Input Data Shift B'!AG$140,'Shift B Calculation'!$D245)/3600</f>
        <v>0</v>
      </c>
      <c r="AI245" s="10">
        <f>'Input Data Shift B'!AH114*IF('Input Data Shift B'!AH$140&gt;0,'Input Data Shift B'!AH$140,'Shift B Calculation'!$D245)/3600</f>
        <v>0</v>
      </c>
      <c r="AJ245" s="10">
        <f t="shared" si="12"/>
        <v>0</v>
      </c>
    </row>
    <row r="246" spans="2:36">
      <c r="B246" s="8">
        <v>109</v>
      </c>
      <c r="C246" s="9">
        <f t="shared" si="10"/>
        <v>0</v>
      </c>
      <c r="D246" s="8">
        <f>+Kousu!F119</f>
        <v>0</v>
      </c>
      <c r="E246" s="10">
        <f>'Input Data Shift B'!D115*IF('Input Data Shift B'!D$140&gt;0,'Input Data Shift B'!D$140,'Shift B Calculation'!$D246)/3600</f>
        <v>0</v>
      </c>
      <c r="F246" s="10">
        <f>'Input Data Shift B'!E115*IF('Input Data Shift B'!E$140&gt;0,'Input Data Shift B'!E$140,'Shift B Calculation'!$D246)/3600</f>
        <v>0</v>
      </c>
      <c r="G246" s="10">
        <f>'Input Data Shift B'!F115*IF('Input Data Shift B'!F$140&gt;0,'Input Data Shift B'!F$140,'Shift B Calculation'!$D246)/3600</f>
        <v>0</v>
      </c>
      <c r="H246" s="10">
        <f>'Input Data Shift B'!G115*IF('Input Data Shift B'!G$140&gt;0,'Input Data Shift B'!G$140,'Shift B Calculation'!$D246)/3600</f>
        <v>0</v>
      </c>
      <c r="I246" s="10">
        <f>'Input Data Shift B'!H115*IF('Input Data Shift B'!H$140&gt;0,'Input Data Shift B'!H$140,'Shift B Calculation'!$D246)/3600</f>
        <v>0</v>
      </c>
      <c r="J246" s="10">
        <f>'Input Data Shift B'!I115*IF('Input Data Shift B'!I$140&gt;0,'Input Data Shift B'!I$140,'Shift B Calculation'!$D246)/3600</f>
        <v>0</v>
      </c>
      <c r="K246" s="10">
        <f>'Input Data Shift B'!J115*IF('Input Data Shift B'!J$140&gt;0,'Input Data Shift B'!J$140,'Shift B Calculation'!$D246)/3600</f>
        <v>0</v>
      </c>
      <c r="L246" s="10">
        <f>'Input Data Shift B'!K115*IF('Input Data Shift B'!K$140&gt;0,'Input Data Shift B'!K$140,'Shift B Calculation'!$D246)/3600</f>
        <v>0</v>
      </c>
      <c r="M246" s="10">
        <f>'Input Data Shift B'!L115*IF('Input Data Shift B'!L$140&gt;0,'Input Data Shift B'!L$140,'Shift B Calculation'!$D246)/3600</f>
        <v>0</v>
      </c>
      <c r="N246" s="10">
        <f>'Input Data Shift B'!M115*IF('Input Data Shift B'!M$140&gt;0,'Input Data Shift B'!M$140,'Shift B Calculation'!$D246)/3600</f>
        <v>0</v>
      </c>
      <c r="O246" s="10">
        <f>'Input Data Shift B'!N115*IF('Input Data Shift B'!N$140&gt;0,'Input Data Shift B'!N$140,'Shift B Calculation'!$D246)/3600</f>
        <v>0</v>
      </c>
      <c r="P246" s="10">
        <f>'Input Data Shift B'!O115*IF('Input Data Shift B'!O$140&gt;0,'Input Data Shift B'!O$140,'Shift B Calculation'!$D246)/3600</f>
        <v>0</v>
      </c>
      <c r="Q246" s="10">
        <f>'Input Data Shift B'!P115*IF('Input Data Shift B'!P$140&gt;0,'Input Data Shift B'!P$140,'Shift B Calculation'!$D246)/3600</f>
        <v>0</v>
      </c>
      <c r="R246" s="10">
        <f>'Input Data Shift B'!Q115*IF('Input Data Shift B'!Q$140&gt;0,'Input Data Shift B'!Q$140,'Shift B Calculation'!$D246)/3600</f>
        <v>0</v>
      </c>
      <c r="S246" s="10">
        <f>'Input Data Shift B'!R115*IF('Input Data Shift B'!R$140&gt;0,'Input Data Shift B'!R$140,'Shift B Calculation'!$D246)/3600</f>
        <v>0</v>
      </c>
      <c r="T246" s="10">
        <f>'Input Data Shift B'!S115*IF('Input Data Shift B'!S$140&gt;0,'Input Data Shift B'!S$140,'Shift B Calculation'!$D246)/3600</f>
        <v>0</v>
      </c>
      <c r="U246" s="10">
        <f>'Input Data Shift B'!T115*IF('Input Data Shift B'!T$140&gt;0,'Input Data Shift B'!T$140,'Shift B Calculation'!$D246)/3600</f>
        <v>0</v>
      </c>
      <c r="V246" s="10">
        <f>'Input Data Shift B'!U115*IF('Input Data Shift B'!U$140&gt;0,'Input Data Shift B'!U$140,'Shift B Calculation'!$D246)/3600</f>
        <v>0</v>
      </c>
      <c r="W246" s="10">
        <f>'Input Data Shift B'!V115*IF('Input Data Shift B'!V$140&gt;0,'Input Data Shift B'!V$140,'Shift B Calculation'!$D246)/3600</f>
        <v>0</v>
      </c>
      <c r="X246" s="10">
        <f>'Input Data Shift B'!W115*IF('Input Data Shift B'!W$140&gt;0,'Input Data Shift B'!W$140,'Shift B Calculation'!$D246)/3600</f>
        <v>0</v>
      </c>
      <c r="Y246" s="10">
        <f>'Input Data Shift B'!X115*IF('Input Data Shift B'!X$140&gt;0,'Input Data Shift B'!X$140,'Shift B Calculation'!$D246)/3600</f>
        <v>0</v>
      </c>
      <c r="Z246" s="10">
        <f>'Input Data Shift B'!Y115*IF('Input Data Shift B'!Y$140&gt;0,'Input Data Shift B'!Y$140,'Shift B Calculation'!$D246)/3600</f>
        <v>0</v>
      </c>
      <c r="AA246" s="10">
        <f>'Input Data Shift B'!Z115*IF('Input Data Shift B'!Z$140&gt;0,'Input Data Shift B'!Z$140,'Shift B Calculation'!$D246)/3600</f>
        <v>0</v>
      </c>
      <c r="AB246" s="10">
        <f>'Input Data Shift B'!AA115*IF('Input Data Shift B'!AA$140&gt;0,'Input Data Shift B'!AA$140,'Shift B Calculation'!$D246)/3600</f>
        <v>0</v>
      </c>
      <c r="AC246" s="10">
        <f>'Input Data Shift B'!AB115*IF('Input Data Shift B'!AB$140&gt;0,'Input Data Shift B'!AB$140,'Shift B Calculation'!$D246)/3600</f>
        <v>0</v>
      </c>
      <c r="AD246" s="10">
        <f>'Input Data Shift B'!AC115*IF('Input Data Shift B'!AC$140&gt;0,'Input Data Shift B'!AC$140,'Shift B Calculation'!$D246)/3600</f>
        <v>0</v>
      </c>
      <c r="AE246" s="10">
        <f>'Input Data Shift B'!AD115*IF('Input Data Shift B'!AD$140&gt;0,'Input Data Shift B'!AD$140,'Shift B Calculation'!$D246)/3600</f>
        <v>0</v>
      </c>
      <c r="AF246" s="10">
        <f>'Input Data Shift B'!AE115*IF('Input Data Shift B'!AE$140&gt;0,'Input Data Shift B'!AE$140,'Shift B Calculation'!$D246)/3600</f>
        <v>0</v>
      </c>
      <c r="AG246" s="10">
        <f>'Input Data Shift B'!AF115*IF('Input Data Shift B'!AF$140&gt;0,'Input Data Shift B'!AF$140,'Shift B Calculation'!$D246)/3600</f>
        <v>0</v>
      </c>
      <c r="AH246" s="10">
        <f>'Input Data Shift B'!AG115*IF('Input Data Shift B'!AG$140&gt;0,'Input Data Shift B'!AG$140,'Shift B Calculation'!$D246)/3600</f>
        <v>0</v>
      </c>
      <c r="AI246" s="10">
        <f>'Input Data Shift B'!AH115*IF('Input Data Shift B'!AH$140&gt;0,'Input Data Shift B'!AH$140,'Shift B Calculation'!$D246)/3600</f>
        <v>0</v>
      </c>
      <c r="AJ246" s="10">
        <f t="shared" si="12"/>
        <v>0</v>
      </c>
    </row>
    <row r="247" spans="2:36">
      <c r="B247" s="8">
        <v>110</v>
      </c>
      <c r="C247" s="9">
        <f t="shared" si="10"/>
        <v>0</v>
      </c>
      <c r="D247" s="8">
        <f>+Kousu!F120</f>
        <v>0</v>
      </c>
      <c r="E247" s="10">
        <f>'Input Data Shift B'!D116*IF('Input Data Shift B'!D$140&gt;0,'Input Data Shift B'!D$140,'Shift B Calculation'!$D247)/3600</f>
        <v>0</v>
      </c>
      <c r="F247" s="10">
        <f>'Input Data Shift B'!E116*IF('Input Data Shift B'!E$140&gt;0,'Input Data Shift B'!E$140,'Shift B Calculation'!$D247)/3600</f>
        <v>0</v>
      </c>
      <c r="G247" s="10">
        <f>'Input Data Shift B'!F116*IF('Input Data Shift B'!F$140&gt;0,'Input Data Shift B'!F$140,'Shift B Calculation'!$D247)/3600</f>
        <v>0</v>
      </c>
      <c r="H247" s="10">
        <f>'Input Data Shift B'!G116*IF('Input Data Shift B'!G$140&gt;0,'Input Data Shift B'!G$140,'Shift B Calculation'!$D247)/3600</f>
        <v>0</v>
      </c>
      <c r="I247" s="10">
        <f>'Input Data Shift B'!H116*IF('Input Data Shift B'!H$140&gt;0,'Input Data Shift B'!H$140,'Shift B Calculation'!$D247)/3600</f>
        <v>0</v>
      </c>
      <c r="J247" s="10">
        <f>'Input Data Shift B'!I116*IF('Input Data Shift B'!I$140&gt;0,'Input Data Shift B'!I$140,'Shift B Calculation'!$D247)/3600</f>
        <v>0</v>
      </c>
      <c r="K247" s="10">
        <f>'Input Data Shift B'!J116*IF('Input Data Shift B'!J$140&gt;0,'Input Data Shift B'!J$140,'Shift B Calculation'!$D247)/3600</f>
        <v>0</v>
      </c>
      <c r="L247" s="10">
        <f>'Input Data Shift B'!K116*IF('Input Data Shift B'!K$140&gt;0,'Input Data Shift B'!K$140,'Shift B Calculation'!$D247)/3600</f>
        <v>0</v>
      </c>
      <c r="M247" s="10">
        <f>'Input Data Shift B'!L116*IF('Input Data Shift B'!L$140&gt;0,'Input Data Shift B'!L$140,'Shift B Calculation'!$D247)/3600</f>
        <v>0</v>
      </c>
      <c r="N247" s="10">
        <f>'Input Data Shift B'!M116*IF('Input Data Shift B'!M$140&gt;0,'Input Data Shift B'!M$140,'Shift B Calculation'!$D247)/3600</f>
        <v>0</v>
      </c>
      <c r="O247" s="10">
        <f>'Input Data Shift B'!N116*IF('Input Data Shift B'!N$140&gt;0,'Input Data Shift B'!N$140,'Shift B Calculation'!$D247)/3600</f>
        <v>0</v>
      </c>
      <c r="P247" s="10">
        <f>'Input Data Shift B'!O116*IF('Input Data Shift B'!O$140&gt;0,'Input Data Shift B'!O$140,'Shift B Calculation'!$D247)/3600</f>
        <v>0</v>
      </c>
      <c r="Q247" s="10">
        <f>'Input Data Shift B'!P116*IF('Input Data Shift B'!P$140&gt;0,'Input Data Shift B'!P$140,'Shift B Calculation'!$D247)/3600</f>
        <v>0</v>
      </c>
      <c r="R247" s="10">
        <f>'Input Data Shift B'!Q116*IF('Input Data Shift B'!Q$140&gt;0,'Input Data Shift B'!Q$140,'Shift B Calculation'!$D247)/3600</f>
        <v>0</v>
      </c>
      <c r="S247" s="10">
        <f>'Input Data Shift B'!R116*IF('Input Data Shift B'!R$140&gt;0,'Input Data Shift B'!R$140,'Shift B Calculation'!$D247)/3600</f>
        <v>0</v>
      </c>
      <c r="T247" s="10">
        <f>'Input Data Shift B'!S116*IF('Input Data Shift B'!S$140&gt;0,'Input Data Shift B'!S$140,'Shift B Calculation'!$D247)/3600</f>
        <v>0</v>
      </c>
      <c r="U247" s="10">
        <f>'Input Data Shift B'!T116*IF('Input Data Shift B'!T$140&gt;0,'Input Data Shift B'!T$140,'Shift B Calculation'!$D247)/3600</f>
        <v>0</v>
      </c>
      <c r="V247" s="10">
        <f>'Input Data Shift B'!U116*IF('Input Data Shift B'!U$140&gt;0,'Input Data Shift B'!U$140,'Shift B Calculation'!$D247)/3600</f>
        <v>0</v>
      </c>
      <c r="W247" s="10">
        <f>'Input Data Shift B'!V116*IF('Input Data Shift B'!V$140&gt;0,'Input Data Shift B'!V$140,'Shift B Calculation'!$D247)/3600</f>
        <v>0</v>
      </c>
      <c r="X247" s="10">
        <f>'Input Data Shift B'!W116*IF('Input Data Shift B'!W$140&gt;0,'Input Data Shift B'!W$140,'Shift B Calculation'!$D247)/3600</f>
        <v>0</v>
      </c>
      <c r="Y247" s="10">
        <f>'Input Data Shift B'!X116*IF('Input Data Shift B'!X$140&gt;0,'Input Data Shift B'!X$140,'Shift B Calculation'!$D247)/3600</f>
        <v>0</v>
      </c>
      <c r="Z247" s="10">
        <f>'Input Data Shift B'!Y116*IF('Input Data Shift B'!Y$140&gt;0,'Input Data Shift B'!Y$140,'Shift B Calculation'!$D247)/3600</f>
        <v>0</v>
      </c>
      <c r="AA247" s="10">
        <f>'Input Data Shift B'!Z116*IF('Input Data Shift B'!Z$140&gt;0,'Input Data Shift B'!Z$140,'Shift B Calculation'!$D247)/3600</f>
        <v>0</v>
      </c>
      <c r="AB247" s="10">
        <f>'Input Data Shift B'!AA116*IF('Input Data Shift B'!AA$140&gt;0,'Input Data Shift B'!AA$140,'Shift B Calculation'!$D247)/3600</f>
        <v>0</v>
      </c>
      <c r="AC247" s="10">
        <f>'Input Data Shift B'!AB116*IF('Input Data Shift B'!AB$140&gt;0,'Input Data Shift B'!AB$140,'Shift B Calculation'!$D247)/3600</f>
        <v>0</v>
      </c>
      <c r="AD247" s="10">
        <f>'Input Data Shift B'!AC116*IF('Input Data Shift B'!AC$140&gt;0,'Input Data Shift B'!AC$140,'Shift B Calculation'!$D247)/3600</f>
        <v>0</v>
      </c>
      <c r="AE247" s="10">
        <f>'Input Data Shift B'!AD116*IF('Input Data Shift B'!AD$140&gt;0,'Input Data Shift B'!AD$140,'Shift B Calculation'!$D247)/3600</f>
        <v>0</v>
      </c>
      <c r="AF247" s="10">
        <f>'Input Data Shift B'!AE116*IF('Input Data Shift B'!AE$140&gt;0,'Input Data Shift B'!AE$140,'Shift B Calculation'!$D247)/3600</f>
        <v>0</v>
      </c>
      <c r="AG247" s="10">
        <f>'Input Data Shift B'!AF116*IF('Input Data Shift B'!AF$140&gt;0,'Input Data Shift B'!AF$140,'Shift B Calculation'!$D247)/3600</f>
        <v>0</v>
      </c>
      <c r="AH247" s="10">
        <f>'Input Data Shift B'!AG116*IF('Input Data Shift B'!AG$140&gt;0,'Input Data Shift B'!AG$140,'Shift B Calculation'!$D247)/3600</f>
        <v>0</v>
      </c>
      <c r="AI247" s="10">
        <f>'Input Data Shift B'!AH116*IF('Input Data Shift B'!AH$140&gt;0,'Input Data Shift B'!AH$140,'Shift B Calculation'!$D247)/3600</f>
        <v>0</v>
      </c>
      <c r="AJ247" s="10">
        <f t="shared" si="12"/>
        <v>0</v>
      </c>
    </row>
    <row r="248" spans="2:36">
      <c r="B248" s="8">
        <v>111</v>
      </c>
      <c r="C248" s="9">
        <f t="shared" si="10"/>
        <v>0</v>
      </c>
      <c r="D248" s="8">
        <f>+Kousu!F121</f>
        <v>0</v>
      </c>
      <c r="E248" s="10">
        <f>'Input Data Shift B'!D117*IF('Input Data Shift B'!D$140&gt;0,'Input Data Shift B'!D$140,'Shift B Calculation'!$D248)/3600</f>
        <v>0</v>
      </c>
      <c r="F248" s="10">
        <f>'Input Data Shift B'!E117*IF('Input Data Shift B'!E$140&gt;0,'Input Data Shift B'!E$140,'Shift B Calculation'!$D248)/3600</f>
        <v>0</v>
      </c>
      <c r="G248" s="10">
        <f>'Input Data Shift B'!F117*IF('Input Data Shift B'!F$140&gt;0,'Input Data Shift B'!F$140,'Shift B Calculation'!$D248)/3600</f>
        <v>0</v>
      </c>
      <c r="H248" s="10">
        <f>'Input Data Shift B'!G117*IF('Input Data Shift B'!G$140&gt;0,'Input Data Shift B'!G$140,'Shift B Calculation'!$D248)/3600</f>
        <v>0</v>
      </c>
      <c r="I248" s="10">
        <f>'Input Data Shift B'!H117*IF('Input Data Shift B'!H$140&gt;0,'Input Data Shift B'!H$140,'Shift B Calculation'!$D248)/3600</f>
        <v>0</v>
      </c>
      <c r="J248" s="10">
        <f>'Input Data Shift B'!I117*IF('Input Data Shift B'!I$140&gt;0,'Input Data Shift B'!I$140,'Shift B Calculation'!$D248)/3600</f>
        <v>0</v>
      </c>
      <c r="K248" s="10">
        <f>'Input Data Shift B'!J117*IF('Input Data Shift B'!J$140&gt;0,'Input Data Shift B'!J$140,'Shift B Calculation'!$D248)/3600</f>
        <v>0</v>
      </c>
      <c r="L248" s="10">
        <f>'Input Data Shift B'!K117*IF('Input Data Shift B'!K$140&gt;0,'Input Data Shift B'!K$140,'Shift B Calculation'!$D248)/3600</f>
        <v>0</v>
      </c>
      <c r="M248" s="10">
        <f>'Input Data Shift B'!L117*IF('Input Data Shift B'!L$140&gt;0,'Input Data Shift B'!L$140,'Shift B Calculation'!$D248)/3600</f>
        <v>0</v>
      </c>
      <c r="N248" s="10">
        <f>'Input Data Shift B'!M117*IF('Input Data Shift B'!M$140&gt;0,'Input Data Shift B'!M$140,'Shift B Calculation'!$D248)/3600</f>
        <v>0</v>
      </c>
      <c r="O248" s="10">
        <f>'Input Data Shift B'!N117*IF('Input Data Shift B'!N$140&gt;0,'Input Data Shift B'!N$140,'Shift B Calculation'!$D248)/3600</f>
        <v>0</v>
      </c>
      <c r="P248" s="10">
        <f>'Input Data Shift B'!O117*IF('Input Data Shift B'!O$140&gt;0,'Input Data Shift B'!O$140,'Shift B Calculation'!$D248)/3600</f>
        <v>0</v>
      </c>
      <c r="Q248" s="10">
        <f>'Input Data Shift B'!P117*IF('Input Data Shift B'!P$140&gt;0,'Input Data Shift B'!P$140,'Shift B Calculation'!$D248)/3600</f>
        <v>0</v>
      </c>
      <c r="R248" s="10">
        <f>'Input Data Shift B'!Q117*IF('Input Data Shift B'!Q$140&gt;0,'Input Data Shift B'!Q$140,'Shift B Calculation'!$D248)/3600</f>
        <v>0</v>
      </c>
      <c r="S248" s="10">
        <f>'Input Data Shift B'!R117*IF('Input Data Shift B'!R$140&gt;0,'Input Data Shift B'!R$140,'Shift B Calculation'!$D248)/3600</f>
        <v>0</v>
      </c>
      <c r="T248" s="10">
        <f>'Input Data Shift B'!S117*IF('Input Data Shift B'!S$140&gt;0,'Input Data Shift B'!S$140,'Shift B Calculation'!$D248)/3600</f>
        <v>0</v>
      </c>
      <c r="U248" s="10">
        <f>'Input Data Shift B'!T117*IF('Input Data Shift B'!T$140&gt;0,'Input Data Shift B'!T$140,'Shift B Calculation'!$D248)/3600</f>
        <v>0</v>
      </c>
      <c r="V248" s="10">
        <f>'Input Data Shift B'!U117*IF('Input Data Shift B'!U$140&gt;0,'Input Data Shift B'!U$140,'Shift B Calculation'!$D248)/3600</f>
        <v>0</v>
      </c>
      <c r="W248" s="10">
        <f>'Input Data Shift B'!V117*IF('Input Data Shift B'!V$140&gt;0,'Input Data Shift B'!V$140,'Shift B Calculation'!$D248)/3600</f>
        <v>0</v>
      </c>
      <c r="X248" s="10">
        <f>'Input Data Shift B'!W117*IF('Input Data Shift B'!W$140&gt;0,'Input Data Shift B'!W$140,'Shift B Calculation'!$D248)/3600</f>
        <v>0</v>
      </c>
      <c r="Y248" s="10">
        <f>'Input Data Shift B'!X117*IF('Input Data Shift B'!X$140&gt;0,'Input Data Shift B'!X$140,'Shift B Calculation'!$D248)/3600</f>
        <v>0</v>
      </c>
      <c r="Z248" s="10">
        <f>'Input Data Shift B'!Y117*IF('Input Data Shift B'!Y$140&gt;0,'Input Data Shift B'!Y$140,'Shift B Calculation'!$D248)/3600</f>
        <v>0</v>
      </c>
      <c r="AA248" s="10">
        <f>'Input Data Shift B'!Z117*IF('Input Data Shift B'!Z$140&gt;0,'Input Data Shift B'!Z$140,'Shift B Calculation'!$D248)/3600</f>
        <v>0</v>
      </c>
      <c r="AB248" s="10">
        <f>'Input Data Shift B'!AA117*IF('Input Data Shift B'!AA$140&gt;0,'Input Data Shift B'!AA$140,'Shift B Calculation'!$D248)/3600</f>
        <v>0</v>
      </c>
      <c r="AC248" s="10">
        <f>'Input Data Shift B'!AB117*IF('Input Data Shift B'!AB$140&gt;0,'Input Data Shift B'!AB$140,'Shift B Calculation'!$D248)/3600</f>
        <v>0</v>
      </c>
      <c r="AD248" s="10">
        <f>'Input Data Shift B'!AC117*IF('Input Data Shift B'!AC$140&gt;0,'Input Data Shift B'!AC$140,'Shift B Calculation'!$D248)/3600</f>
        <v>0</v>
      </c>
      <c r="AE248" s="10">
        <f>'Input Data Shift B'!AD117*IF('Input Data Shift B'!AD$140&gt;0,'Input Data Shift B'!AD$140,'Shift B Calculation'!$D248)/3600</f>
        <v>0</v>
      </c>
      <c r="AF248" s="10">
        <f>'Input Data Shift B'!AE117*IF('Input Data Shift B'!AE$140&gt;0,'Input Data Shift B'!AE$140,'Shift B Calculation'!$D248)/3600</f>
        <v>0</v>
      </c>
      <c r="AG248" s="10">
        <f>'Input Data Shift B'!AF117*IF('Input Data Shift B'!AF$140&gt;0,'Input Data Shift B'!AF$140,'Shift B Calculation'!$D248)/3600</f>
        <v>0</v>
      </c>
      <c r="AH248" s="10">
        <f>'Input Data Shift B'!AG117*IF('Input Data Shift B'!AG$140&gt;0,'Input Data Shift B'!AG$140,'Shift B Calculation'!$D248)/3600</f>
        <v>0</v>
      </c>
      <c r="AI248" s="10">
        <f>'Input Data Shift B'!AH117*IF('Input Data Shift B'!AH$140&gt;0,'Input Data Shift B'!AH$140,'Shift B Calculation'!$D248)/3600</f>
        <v>0</v>
      </c>
      <c r="AJ248" s="10">
        <f t="shared" si="12"/>
        <v>0</v>
      </c>
    </row>
    <row r="249" spans="2:36">
      <c r="B249" s="8">
        <v>112</v>
      </c>
      <c r="C249" s="9">
        <f t="shared" si="10"/>
        <v>0</v>
      </c>
      <c r="D249" s="8">
        <f>+Kousu!F122</f>
        <v>0</v>
      </c>
      <c r="E249" s="10">
        <f>'Input Data Shift B'!D118*IF('Input Data Shift B'!D$140&gt;0,'Input Data Shift B'!D$140,'Shift B Calculation'!$D249)/3600</f>
        <v>0</v>
      </c>
      <c r="F249" s="10">
        <f>'Input Data Shift B'!E118*IF('Input Data Shift B'!E$140&gt;0,'Input Data Shift B'!E$140,'Shift B Calculation'!$D249)/3600</f>
        <v>0</v>
      </c>
      <c r="G249" s="10">
        <f>'Input Data Shift B'!F118*IF('Input Data Shift B'!F$140&gt;0,'Input Data Shift B'!F$140,'Shift B Calculation'!$D249)/3600</f>
        <v>0</v>
      </c>
      <c r="H249" s="10">
        <f>'Input Data Shift B'!G118*IF('Input Data Shift B'!G$140&gt;0,'Input Data Shift B'!G$140,'Shift B Calculation'!$D249)/3600</f>
        <v>0</v>
      </c>
      <c r="I249" s="10">
        <f>'Input Data Shift B'!H118*IF('Input Data Shift B'!H$140&gt;0,'Input Data Shift B'!H$140,'Shift B Calculation'!$D249)/3600</f>
        <v>0</v>
      </c>
      <c r="J249" s="10">
        <f>'Input Data Shift B'!I118*IF('Input Data Shift B'!I$140&gt;0,'Input Data Shift B'!I$140,'Shift B Calculation'!$D249)/3600</f>
        <v>0</v>
      </c>
      <c r="K249" s="10">
        <f>'Input Data Shift B'!J118*IF('Input Data Shift B'!J$140&gt;0,'Input Data Shift B'!J$140,'Shift B Calculation'!$D249)/3600</f>
        <v>0</v>
      </c>
      <c r="L249" s="10">
        <f>'Input Data Shift B'!K118*IF('Input Data Shift B'!K$140&gt;0,'Input Data Shift B'!K$140,'Shift B Calculation'!$D249)/3600</f>
        <v>0</v>
      </c>
      <c r="M249" s="10">
        <f>'Input Data Shift B'!L118*IF('Input Data Shift B'!L$140&gt;0,'Input Data Shift B'!L$140,'Shift B Calculation'!$D249)/3600</f>
        <v>0</v>
      </c>
      <c r="N249" s="10">
        <f>'Input Data Shift B'!M118*IF('Input Data Shift B'!M$140&gt;0,'Input Data Shift B'!M$140,'Shift B Calculation'!$D249)/3600</f>
        <v>0</v>
      </c>
      <c r="O249" s="10">
        <f>'Input Data Shift B'!N118*IF('Input Data Shift B'!N$140&gt;0,'Input Data Shift B'!N$140,'Shift B Calculation'!$D249)/3600</f>
        <v>0</v>
      </c>
      <c r="P249" s="10">
        <f>'Input Data Shift B'!O118*IF('Input Data Shift B'!O$140&gt;0,'Input Data Shift B'!O$140,'Shift B Calculation'!$D249)/3600</f>
        <v>0</v>
      </c>
      <c r="Q249" s="10">
        <f>'Input Data Shift B'!P118*IF('Input Data Shift B'!P$140&gt;0,'Input Data Shift B'!P$140,'Shift B Calculation'!$D249)/3600</f>
        <v>0</v>
      </c>
      <c r="R249" s="10">
        <f>'Input Data Shift B'!Q118*IF('Input Data Shift B'!Q$140&gt;0,'Input Data Shift B'!Q$140,'Shift B Calculation'!$D249)/3600</f>
        <v>0</v>
      </c>
      <c r="S249" s="10">
        <f>'Input Data Shift B'!R118*IF('Input Data Shift B'!R$140&gt;0,'Input Data Shift B'!R$140,'Shift B Calculation'!$D249)/3600</f>
        <v>0</v>
      </c>
      <c r="T249" s="10">
        <f>'Input Data Shift B'!S118*IF('Input Data Shift B'!S$140&gt;0,'Input Data Shift B'!S$140,'Shift B Calculation'!$D249)/3600</f>
        <v>0</v>
      </c>
      <c r="U249" s="10">
        <f>'Input Data Shift B'!T118*IF('Input Data Shift B'!T$140&gt;0,'Input Data Shift B'!T$140,'Shift B Calculation'!$D249)/3600</f>
        <v>0</v>
      </c>
      <c r="V249" s="10">
        <f>'Input Data Shift B'!U118*IF('Input Data Shift B'!U$140&gt;0,'Input Data Shift B'!U$140,'Shift B Calculation'!$D249)/3600</f>
        <v>0</v>
      </c>
      <c r="W249" s="10">
        <f>'Input Data Shift B'!V118*IF('Input Data Shift B'!V$140&gt;0,'Input Data Shift B'!V$140,'Shift B Calculation'!$D249)/3600</f>
        <v>0</v>
      </c>
      <c r="X249" s="10">
        <f>'Input Data Shift B'!W118*IF('Input Data Shift B'!W$140&gt;0,'Input Data Shift B'!W$140,'Shift B Calculation'!$D249)/3600</f>
        <v>0</v>
      </c>
      <c r="Y249" s="10">
        <f>'Input Data Shift B'!X118*IF('Input Data Shift B'!X$140&gt;0,'Input Data Shift B'!X$140,'Shift B Calculation'!$D249)/3600</f>
        <v>0</v>
      </c>
      <c r="Z249" s="10">
        <f>'Input Data Shift B'!Y118*IF('Input Data Shift B'!Y$140&gt;0,'Input Data Shift B'!Y$140,'Shift B Calculation'!$D249)/3600</f>
        <v>0</v>
      </c>
      <c r="AA249" s="10">
        <f>'Input Data Shift B'!Z118*IF('Input Data Shift B'!Z$140&gt;0,'Input Data Shift B'!Z$140,'Shift B Calculation'!$D249)/3600</f>
        <v>0</v>
      </c>
      <c r="AB249" s="10">
        <f>'Input Data Shift B'!AA118*IF('Input Data Shift B'!AA$140&gt;0,'Input Data Shift B'!AA$140,'Shift B Calculation'!$D249)/3600</f>
        <v>0</v>
      </c>
      <c r="AC249" s="10">
        <f>'Input Data Shift B'!AB118*IF('Input Data Shift B'!AB$140&gt;0,'Input Data Shift B'!AB$140,'Shift B Calculation'!$D249)/3600</f>
        <v>0</v>
      </c>
      <c r="AD249" s="10">
        <f>'Input Data Shift B'!AC118*IF('Input Data Shift B'!AC$140&gt;0,'Input Data Shift B'!AC$140,'Shift B Calculation'!$D249)/3600</f>
        <v>0</v>
      </c>
      <c r="AE249" s="10">
        <f>'Input Data Shift B'!AD118*IF('Input Data Shift B'!AD$140&gt;0,'Input Data Shift B'!AD$140,'Shift B Calculation'!$D249)/3600</f>
        <v>0</v>
      </c>
      <c r="AF249" s="10">
        <f>'Input Data Shift B'!AE118*IF('Input Data Shift B'!AE$140&gt;0,'Input Data Shift B'!AE$140,'Shift B Calculation'!$D249)/3600</f>
        <v>0</v>
      </c>
      <c r="AG249" s="10">
        <f>'Input Data Shift B'!AF118*IF('Input Data Shift B'!AF$140&gt;0,'Input Data Shift B'!AF$140,'Shift B Calculation'!$D249)/3600</f>
        <v>0</v>
      </c>
      <c r="AH249" s="10">
        <f>'Input Data Shift B'!AG118*IF('Input Data Shift B'!AG$140&gt;0,'Input Data Shift B'!AG$140,'Shift B Calculation'!$D249)/3600</f>
        <v>0</v>
      </c>
      <c r="AI249" s="10">
        <f>'Input Data Shift B'!AH118*IF('Input Data Shift B'!AH$140&gt;0,'Input Data Shift B'!AH$140,'Shift B Calculation'!$D249)/3600</f>
        <v>0</v>
      </c>
      <c r="AJ249" s="10">
        <f t="shared" si="12"/>
        <v>0</v>
      </c>
    </row>
    <row r="250" spans="2:36">
      <c r="B250" s="8">
        <v>113</v>
      </c>
      <c r="C250" s="9">
        <f t="shared" si="10"/>
        <v>0</v>
      </c>
      <c r="D250" s="8">
        <f>+Kousu!F123</f>
        <v>0</v>
      </c>
      <c r="E250" s="10">
        <f>'Input Data Shift B'!D119*IF('Input Data Shift B'!D$140&gt;0,'Input Data Shift B'!D$140,'Shift B Calculation'!$D250)/3600</f>
        <v>0</v>
      </c>
      <c r="F250" s="10">
        <f>'Input Data Shift B'!E119*IF('Input Data Shift B'!E$140&gt;0,'Input Data Shift B'!E$140,'Shift B Calculation'!$D250)/3600</f>
        <v>0</v>
      </c>
      <c r="G250" s="10">
        <f>'Input Data Shift B'!F119*IF('Input Data Shift B'!F$140&gt;0,'Input Data Shift B'!F$140,'Shift B Calculation'!$D250)/3600</f>
        <v>0</v>
      </c>
      <c r="H250" s="10">
        <f>'Input Data Shift B'!G119*IF('Input Data Shift B'!G$140&gt;0,'Input Data Shift B'!G$140,'Shift B Calculation'!$D250)/3600</f>
        <v>0</v>
      </c>
      <c r="I250" s="10">
        <f>'Input Data Shift B'!H119*IF('Input Data Shift B'!H$140&gt;0,'Input Data Shift B'!H$140,'Shift B Calculation'!$D250)/3600</f>
        <v>0</v>
      </c>
      <c r="J250" s="10">
        <f>'Input Data Shift B'!I119*IF('Input Data Shift B'!I$140&gt;0,'Input Data Shift B'!I$140,'Shift B Calculation'!$D250)/3600</f>
        <v>0</v>
      </c>
      <c r="K250" s="10">
        <f>'Input Data Shift B'!J119*IF('Input Data Shift B'!J$140&gt;0,'Input Data Shift B'!J$140,'Shift B Calculation'!$D250)/3600</f>
        <v>0</v>
      </c>
      <c r="L250" s="10">
        <f>'Input Data Shift B'!K119*IF('Input Data Shift B'!K$140&gt;0,'Input Data Shift B'!K$140,'Shift B Calculation'!$D250)/3600</f>
        <v>0</v>
      </c>
      <c r="M250" s="10">
        <f>'Input Data Shift B'!L119*IF('Input Data Shift B'!L$140&gt;0,'Input Data Shift B'!L$140,'Shift B Calculation'!$D250)/3600</f>
        <v>0</v>
      </c>
      <c r="N250" s="10">
        <f>'Input Data Shift B'!M119*IF('Input Data Shift B'!M$140&gt;0,'Input Data Shift B'!M$140,'Shift B Calculation'!$D250)/3600</f>
        <v>0</v>
      </c>
      <c r="O250" s="10">
        <f>'Input Data Shift B'!N119*IF('Input Data Shift B'!N$140&gt;0,'Input Data Shift B'!N$140,'Shift B Calculation'!$D250)/3600</f>
        <v>0</v>
      </c>
      <c r="P250" s="10">
        <f>'Input Data Shift B'!O119*IF('Input Data Shift B'!O$140&gt;0,'Input Data Shift B'!O$140,'Shift B Calculation'!$D250)/3600</f>
        <v>0</v>
      </c>
      <c r="Q250" s="10">
        <f>'Input Data Shift B'!P119*IF('Input Data Shift B'!P$140&gt;0,'Input Data Shift B'!P$140,'Shift B Calculation'!$D250)/3600</f>
        <v>0</v>
      </c>
      <c r="R250" s="10">
        <f>'Input Data Shift B'!Q119*IF('Input Data Shift B'!Q$140&gt;0,'Input Data Shift B'!Q$140,'Shift B Calculation'!$D250)/3600</f>
        <v>0</v>
      </c>
      <c r="S250" s="10">
        <f>'Input Data Shift B'!R119*IF('Input Data Shift B'!R$140&gt;0,'Input Data Shift B'!R$140,'Shift B Calculation'!$D250)/3600</f>
        <v>0</v>
      </c>
      <c r="T250" s="10">
        <f>'Input Data Shift B'!S119*IF('Input Data Shift B'!S$140&gt;0,'Input Data Shift B'!S$140,'Shift B Calculation'!$D250)/3600</f>
        <v>0</v>
      </c>
      <c r="U250" s="10">
        <f>'Input Data Shift B'!T119*IF('Input Data Shift B'!T$140&gt;0,'Input Data Shift B'!T$140,'Shift B Calculation'!$D250)/3600</f>
        <v>0</v>
      </c>
      <c r="V250" s="10">
        <f>'Input Data Shift B'!U119*IF('Input Data Shift B'!U$140&gt;0,'Input Data Shift B'!U$140,'Shift B Calculation'!$D250)/3600</f>
        <v>0</v>
      </c>
      <c r="W250" s="10">
        <f>'Input Data Shift B'!V119*IF('Input Data Shift B'!V$140&gt;0,'Input Data Shift B'!V$140,'Shift B Calculation'!$D250)/3600</f>
        <v>0</v>
      </c>
      <c r="X250" s="10">
        <f>'Input Data Shift B'!W119*IF('Input Data Shift B'!W$140&gt;0,'Input Data Shift B'!W$140,'Shift B Calculation'!$D250)/3600</f>
        <v>0</v>
      </c>
      <c r="Y250" s="10">
        <f>'Input Data Shift B'!X119*IF('Input Data Shift B'!X$140&gt;0,'Input Data Shift B'!X$140,'Shift B Calculation'!$D250)/3600</f>
        <v>0</v>
      </c>
      <c r="Z250" s="10">
        <f>'Input Data Shift B'!Y119*IF('Input Data Shift B'!Y$140&gt;0,'Input Data Shift B'!Y$140,'Shift B Calculation'!$D250)/3600</f>
        <v>0</v>
      </c>
      <c r="AA250" s="10">
        <f>'Input Data Shift B'!Z119*IF('Input Data Shift B'!Z$140&gt;0,'Input Data Shift B'!Z$140,'Shift B Calculation'!$D250)/3600</f>
        <v>0</v>
      </c>
      <c r="AB250" s="10">
        <f>'Input Data Shift B'!AA119*IF('Input Data Shift B'!AA$140&gt;0,'Input Data Shift B'!AA$140,'Shift B Calculation'!$D250)/3600</f>
        <v>0</v>
      </c>
      <c r="AC250" s="10">
        <f>'Input Data Shift B'!AB119*IF('Input Data Shift B'!AB$140&gt;0,'Input Data Shift B'!AB$140,'Shift B Calculation'!$D250)/3600</f>
        <v>0</v>
      </c>
      <c r="AD250" s="10">
        <f>'Input Data Shift B'!AC119*IF('Input Data Shift B'!AC$140&gt;0,'Input Data Shift B'!AC$140,'Shift B Calculation'!$D250)/3600</f>
        <v>0</v>
      </c>
      <c r="AE250" s="10">
        <f>'Input Data Shift B'!AD119*IF('Input Data Shift B'!AD$140&gt;0,'Input Data Shift B'!AD$140,'Shift B Calculation'!$D250)/3600</f>
        <v>0</v>
      </c>
      <c r="AF250" s="10">
        <f>'Input Data Shift B'!AE119*IF('Input Data Shift B'!AE$140&gt;0,'Input Data Shift B'!AE$140,'Shift B Calculation'!$D250)/3600</f>
        <v>0</v>
      </c>
      <c r="AG250" s="10">
        <f>'Input Data Shift B'!AF119*IF('Input Data Shift B'!AF$140&gt;0,'Input Data Shift B'!AF$140,'Shift B Calculation'!$D250)/3600</f>
        <v>0</v>
      </c>
      <c r="AH250" s="10">
        <f>'Input Data Shift B'!AG119*IF('Input Data Shift B'!AG$140&gt;0,'Input Data Shift B'!AG$140,'Shift B Calculation'!$D250)/3600</f>
        <v>0</v>
      </c>
      <c r="AI250" s="10">
        <f>'Input Data Shift B'!AH119*IF('Input Data Shift B'!AH$140&gt;0,'Input Data Shift B'!AH$140,'Shift B Calculation'!$D250)/3600</f>
        <v>0</v>
      </c>
      <c r="AJ250" s="10">
        <f t="shared" si="12"/>
        <v>0</v>
      </c>
    </row>
    <row r="251" spans="2:36">
      <c r="B251" s="8">
        <v>114</v>
      </c>
      <c r="C251" s="9">
        <f t="shared" si="10"/>
        <v>0</v>
      </c>
      <c r="D251" s="8">
        <f>+Kousu!F124</f>
        <v>0</v>
      </c>
      <c r="E251" s="10">
        <f>'Input Data Shift B'!D120*IF('Input Data Shift B'!D$140&gt;0,'Input Data Shift B'!D$140,'Shift B Calculation'!$D251)/3600</f>
        <v>0</v>
      </c>
      <c r="F251" s="10">
        <f>'Input Data Shift B'!E120*IF('Input Data Shift B'!E$140&gt;0,'Input Data Shift B'!E$140,'Shift B Calculation'!$D251)/3600</f>
        <v>0</v>
      </c>
      <c r="G251" s="10">
        <f>'Input Data Shift B'!F120*IF('Input Data Shift B'!F$140&gt;0,'Input Data Shift B'!F$140,'Shift B Calculation'!$D251)/3600</f>
        <v>0</v>
      </c>
      <c r="H251" s="10">
        <f>'Input Data Shift B'!G120*IF('Input Data Shift B'!G$140&gt;0,'Input Data Shift B'!G$140,'Shift B Calculation'!$D251)/3600</f>
        <v>0</v>
      </c>
      <c r="I251" s="10">
        <f>'Input Data Shift B'!H120*IF('Input Data Shift B'!H$140&gt;0,'Input Data Shift B'!H$140,'Shift B Calculation'!$D251)/3600</f>
        <v>0</v>
      </c>
      <c r="J251" s="10">
        <f>'Input Data Shift B'!I120*IF('Input Data Shift B'!I$140&gt;0,'Input Data Shift B'!I$140,'Shift B Calculation'!$D251)/3600</f>
        <v>0</v>
      </c>
      <c r="K251" s="10">
        <f>'Input Data Shift B'!J120*IF('Input Data Shift B'!J$140&gt;0,'Input Data Shift B'!J$140,'Shift B Calculation'!$D251)/3600</f>
        <v>0</v>
      </c>
      <c r="L251" s="10">
        <f>'Input Data Shift B'!K120*IF('Input Data Shift B'!K$140&gt;0,'Input Data Shift B'!K$140,'Shift B Calculation'!$D251)/3600</f>
        <v>0</v>
      </c>
      <c r="M251" s="10">
        <f>'Input Data Shift B'!L120*IF('Input Data Shift B'!L$140&gt;0,'Input Data Shift B'!L$140,'Shift B Calculation'!$D251)/3600</f>
        <v>0</v>
      </c>
      <c r="N251" s="10">
        <f>'Input Data Shift B'!M120*IF('Input Data Shift B'!M$140&gt;0,'Input Data Shift B'!M$140,'Shift B Calculation'!$D251)/3600</f>
        <v>0</v>
      </c>
      <c r="O251" s="10">
        <f>'Input Data Shift B'!N120*IF('Input Data Shift B'!N$140&gt;0,'Input Data Shift B'!N$140,'Shift B Calculation'!$D251)/3600</f>
        <v>0</v>
      </c>
      <c r="P251" s="10">
        <f>'Input Data Shift B'!O120*IF('Input Data Shift B'!O$140&gt;0,'Input Data Shift B'!O$140,'Shift B Calculation'!$D251)/3600</f>
        <v>0</v>
      </c>
      <c r="Q251" s="10">
        <f>'Input Data Shift B'!P120*IF('Input Data Shift B'!P$140&gt;0,'Input Data Shift B'!P$140,'Shift B Calculation'!$D251)/3600</f>
        <v>0</v>
      </c>
      <c r="R251" s="10">
        <f>'Input Data Shift B'!Q120*IF('Input Data Shift B'!Q$140&gt;0,'Input Data Shift B'!Q$140,'Shift B Calculation'!$D251)/3600</f>
        <v>0</v>
      </c>
      <c r="S251" s="10">
        <f>'Input Data Shift B'!R120*IF('Input Data Shift B'!R$140&gt;0,'Input Data Shift B'!R$140,'Shift B Calculation'!$D251)/3600</f>
        <v>0</v>
      </c>
      <c r="T251" s="10">
        <f>'Input Data Shift B'!S120*IF('Input Data Shift B'!S$140&gt;0,'Input Data Shift B'!S$140,'Shift B Calculation'!$D251)/3600</f>
        <v>0</v>
      </c>
      <c r="U251" s="10">
        <f>'Input Data Shift B'!T120*IF('Input Data Shift B'!T$140&gt;0,'Input Data Shift B'!T$140,'Shift B Calculation'!$D251)/3600</f>
        <v>0</v>
      </c>
      <c r="V251" s="10">
        <f>'Input Data Shift B'!U120*IF('Input Data Shift B'!U$140&gt;0,'Input Data Shift B'!U$140,'Shift B Calculation'!$D251)/3600</f>
        <v>0</v>
      </c>
      <c r="W251" s="10">
        <f>'Input Data Shift B'!V120*IF('Input Data Shift B'!V$140&gt;0,'Input Data Shift B'!V$140,'Shift B Calculation'!$D251)/3600</f>
        <v>0</v>
      </c>
      <c r="X251" s="10">
        <f>'Input Data Shift B'!W120*IF('Input Data Shift B'!W$140&gt;0,'Input Data Shift B'!W$140,'Shift B Calculation'!$D251)/3600</f>
        <v>0</v>
      </c>
      <c r="Y251" s="10">
        <f>'Input Data Shift B'!X120*IF('Input Data Shift B'!X$140&gt;0,'Input Data Shift B'!X$140,'Shift B Calculation'!$D251)/3600</f>
        <v>0</v>
      </c>
      <c r="Z251" s="10">
        <f>'Input Data Shift B'!Y120*IF('Input Data Shift B'!Y$140&gt;0,'Input Data Shift B'!Y$140,'Shift B Calculation'!$D251)/3600</f>
        <v>0</v>
      </c>
      <c r="AA251" s="10">
        <f>'Input Data Shift B'!Z120*IF('Input Data Shift B'!Z$140&gt;0,'Input Data Shift B'!Z$140,'Shift B Calculation'!$D251)/3600</f>
        <v>0</v>
      </c>
      <c r="AB251" s="10">
        <f>'Input Data Shift B'!AA120*IF('Input Data Shift B'!AA$140&gt;0,'Input Data Shift B'!AA$140,'Shift B Calculation'!$D251)/3600</f>
        <v>0</v>
      </c>
      <c r="AC251" s="10">
        <f>'Input Data Shift B'!AB120*IF('Input Data Shift B'!AB$140&gt;0,'Input Data Shift B'!AB$140,'Shift B Calculation'!$D251)/3600</f>
        <v>0</v>
      </c>
      <c r="AD251" s="10">
        <f>'Input Data Shift B'!AC120*IF('Input Data Shift B'!AC$140&gt;0,'Input Data Shift B'!AC$140,'Shift B Calculation'!$D251)/3600</f>
        <v>0</v>
      </c>
      <c r="AE251" s="10">
        <f>'Input Data Shift B'!AD120*IF('Input Data Shift B'!AD$140&gt;0,'Input Data Shift B'!AD$140,'Shift B Calculation'!$D251)/3600</f>
        <v>0</v>
      </c>
      <c r="AF251" s="10">
        <f>'Input Data Shift B'!AE120*IF('Input Data Shift B'!AE$140&gt;0,'Input Data Shift B'!AE$140,'Shift B Calculation'!$D251)/3600</f>
        <v>0</v>
      </c>
      <c r="AG251" s="10">
        <f>'Input Data Shift B'!AF120*IF('Input Data Shift B'!AF$140&gt;0,'Input Data Shift B'!AF$140,'Shift B Calculation'!$D251)/3600</f>
        <v>0</v>
      </c>
      <c r="AH251" s="10">
        <f>'Input Data Shift B'!AG120*IF('Input Data Shift B'!AG$140&gt;0,'Input Data Shift B'!AG$140,'Shift B Calculation'!$D251)/3600</f>
        <v>0</v>
      </c>
      <c r="AI251" s="10">
        <f>'Input Data Shift B'!AH120*IF('Input Data Shift B'!AH$140&gt;0,'Input Data Shift B'!AH$140,'Shift B Calculation'!$D251)/3600</f>
        <v>0</v>
      </c>
      <c r="AJ251" s="10">
        <f t="shared" si="12"/>
        <v>0</v>
      </c>
    </row>
    <row r="252" spans="2:36">
      <c r="B252" s="8">
        <v>115</v>
      </c>
      <c r="C252" s="9">
        <f t="shared" si="10"/>
        <v>0</v>
      </c>
      <c r="D252" s="8">
        <f>+Kousu!F125</f>
        <v>0</v>
      </c>
      <c r="E252" s="10">
        <f>'Input Data Shift B'!D121*IF('Input Data Shift B'!D$140&gt;0,'Input Data Shift B'!D$140,'Shift B Calculation'!$D252)/3600</f>
        <v>0</v>
      </c>
      <c r="F252" s="10">
        <f>'Input Data Shift B'!E121*IF('Input Data Shift B'!E$140&gt;0,'Input Data Shift B'!E$140,'Shift B Calculation'!$D252)/3600</f>
        <v>0</v>
      </c>
      <c r="G252" s="10">
        <f>'Input Data Shift B'!F121*IF('Input Data Shift B'!F$140&gt;0,'Input Data Shift B'!F$140,'Shift B Calculation'!$D252)/3600</f>
        <v>0</v>
      </c>
      <c r="H252" s="10">
        <f>'Input Data Shift B'!G121*IF('Input Data Shift B'!G$140&gt;0,'Input Data Shift B'!G$140,'Shift B Calculation'!$D252)/3600</f>
        <v>0</v>
      </c>
      <c r="I252" s="10">
        <f>'Input Data Shift B'!H121*IF('Input Data Shift B'!H$140&gt;0,'Input Data Shift B'!H$140,'Shift B Calculation'!$D252)/3600</f>
        <v>0</v>
      </c>
      <c r="J252" s="10">
        <f>'Input Data Shift B'!I121*IF('Input Data Shift B'!I$140&gt;0,'Input Data Shift B'!I$140,'Shift B Calculation'!$D252)/3600</f>
        <v>0</v>
      </c>
      <c r="K252" s="10">
        <f>'Input Data Shift B'!J121*IF('Input Data Shift B'!J$140&gt;0,'Input Data Shift B'!J$140,'Shift B Calculation'!$D252)/3600</f>
        <v>0</v>
      </c>
      <c r="L252" s="10">
        <f>'Input Data Shift B'!K121*IF('Input Data Shift B'!K$140&gt;0,'Input Data Shift B'!K$140,'Shift B Calculation'!$D252)/3600</f>
        <v>0</v>
      </c>
      <c r="M252" s="10">
        <f>'Input Data Shift B'!L121*IF('Input Data Shift B'!L$140&gt;0,'Input Data Shift B'!L$140,'Shift B Calculation'!$D252)/3600</f>
        <v>0</v>
      </c>
      <c r="N252" s="10">
        <f>'Input Data Shift B'!M121*IF('Input Data Shift B'!M$140&gt;0,'Input Data Shift B'!M$140,'Shift B Calculation'!$D252)/3600</f>
        <v>0</v>
      </c>
      <c r="O252" s="10">
        <f>'Input Data Shift B'!N121*IF('Input Data Shift B'!N$140&gt;0,'Input Data Shift B'!N$140,'Shift B Calculation'!$D252)/3600</f>
        <v>0</v>
      </c>
      <c r="P252" s="10">
        <f>'Input Data Shift B'!O121*IF('Input Data Shift B'!O$140&gt;0,'Input Data Shift B'!O$140,'Shift B Calculation'!$D252)/3600</f>
        <v>0</v>
      </c>
      <c r="Q252" s="10">
        <f>'Input Data Shift B'!P121*IF('Input Data Shift B'!P$140&gt;0,'Input Data Shift B'!P$140,'Shift B Calculation'!$D252)/3600</f>
        <v>0</v>
      </c>
      <c r="R252" s="10">
        <f>'Input Data Shift B'!Q121*IF('Input Data Shift B'!Q$140&gt;0,'Input Data Shift B'!Q$140,'Shift B Calculation'!$D252)/3600</f>
        <v>0</v>
      </c>
      <c r="S252" s="10">
        <f>'Input Data Shift B'!R121*IF('Input Data Shift B'!R$140&gt;0,'Input Data Shift B'!R$140,'Shift B Calculation'!$D252)/3600</f>
        <v>0</v>
      </c>
      <c r="T252" s="10">
        <f>'Input Data Shift B'!S121*IF('Input Data Shift B'!S$140&gt;0,'Input Data Shift B'!S$140,'Shift B Calculation'!$D252)/3600</f>
        <v>0</v>
      </c>
      <c r="U252" s="10">
        <f>'Input Data Shift B'!T121*IF('Input Data Shift B'!T$140&gt;0,'Input Data Shift B'!T$140,'Shift B Calculation'!$D252)/3600</f>
        <v>0</v>
      </c>
      <c r="V252" s="10">
        <f>'Input Data Shift B'!U121*IF('Input Data Shift B'!U$140&gt;0,'Input Data Shift B'!U$140,'Shift B Calculation'!$D252)/3600</f>
        <v>0</v>
      </c>
      <c r="W252" s="10">
        <f>'Input Data Shift B'!V121*IF('Input Data Shift B'!V$140&gt;0,'Input Data Shift B'!V$140,'Shift B Calculation'!$D252)/3600</f>
        <v>0</v>
      </c>
      <c r="X252" s="10">
        <f>'Input Data Shift B'!W121*IF('Input Data Shift B'!W$140&gt;0,'Input Data Shift B'!W$140,'Shift B Calculation'!$D252)/3600</f>
        <v>0</v>
      </c>
      <c r="Y252" s="10">
        <f>'Input Data Shift B'!X121*IF('Input Data Shift B'!X$140&gt;0,'Input Data Shift B'!X$140,'Shift B Calculation'!$D252)/3600</f>
        <v>0</v>
      </c>
      <c r="Z252" s="10">
        <f>'Input Data Shift B'!Y121*IF('Input Data Shift B'!Y$140&gt;0,'Input Data Shift B'!Y$140,'Shift B Calculation'!$D252)/3600</f>
        <v>0</v>
      </c>
      <c r="AA252" s="10">
        <f>'Input Data Shift B'!Z121*IF('Input Data Shift B'!Z$140&gt;0,'Input Data Shift B'!Z$140,'Shift B Calculation'!$D252)/3600</f>
        <v>0</v>
      </c>
      <c r="AB252" s="10">
        <f>'Input Data Shift B'!AA121*IF('Input Data Shift B'!AA$140&gt;0,'Input Data Shift B'!AA$140,'Shift B Calculation'!$D252)/3600</f>
        <v>0</v>
      </c>
      <c r="AC252" s="10">
        <f>'Input Data Shift B'!AB121*IF('Input Data Shift B'!AB$140&gt;0,'Input Data Shift B'!AB$140,'Shift B Calculation'!$D252)/3600</f>
        <v>0</v>
      </c>
      <c r="AD252" s="10">
        <f>'Input Data Shift B'!AC121*IF('Input Data Shift B'!AC$140&gt;0,'Input Data Shift B'!AC$140,'Shift B Calculation'!$D252)/3600</f>
        <v>0</v>
      </c>
      <c r="AE252" s="10">
        <f>'Input Data Shift B'!AD121*IF('Input Data Shift B'!AD$140&gt;0,'Input Data Shift B'!AD$140,'Shift B Calculation'!$D252)/3600</f>
        <v>0</v>
      </c>
      <c r="AF252" s="10">
        <f>'Input Data Shift B'!AE121*IF('Input Data Shift B'!AE$140&gt;0,'Input Data Shift B'!AE$140,'Shift B Calculation'!$D252)/3600</f>
        <v>0</v>
      </c>
      <c r="AG252" s="10">
        <f>'Input Data Shift B'!AF121*IF('Input Data Shift B'!AF$140&gt;0,'Input Data Shift B'!AF$140,'Shift B Calculation'!$D252)/3600</f>
        <v>0</v>
      </c>
      <c r="AH252" s="10">
        <f>'Input Data Shift B'!AG121*IF('Input Data Shift B'!AG$140&gt;0,'Input Data Shift B'!AG$140,'Shift B Calculation'!$D252)/3600</f>
        <v>0</v>
      </c>
      <c r="AI252" s="10">
        <f>'Input Data Shift B'!AH121*IF('Input Data Shift B'!AH$140&gt;0,'Input Data Shift B'!AH$140,'Shift B Calculation'!$D252)/3600</f>
        <v>0</v>
      </c>
      <c r="AJ252" s="10">
        <f t="shared" si="12"/>
        <v>0</v>
      </c>
    </row>
    <row r="253" spans="2:36">
      <c r="B253" s="8">
        <v>116</v>
      </c>
      <c r="C253" s="9">
        <f t="shared" si="10"/>
        <v>0</v>
      </c>
      <c r="D253" s="8">
        <f>+Kousu!F126</f>
        <v>0</v>
      </c>
      <c r="E253" s="10">
        <f>'Input Data Shift B'!D122*IF('Input Data Shift B'!D$140&gt;0,'Input Data Shift B'!D$140,'Shift B Calculation'!$D253)/3600</f>
        <v>0</v>
      </c>
      <c r="F253" s="10">
        <f>'Input Data Shift B'!E122*IF('Input Data Shift B'!E$140&gt;0,'Input Data Shift B'!E$140,'Shift B Calculation'!$D253)/3600</f>
        <v>0</v>
      </c>
      <c r="G253" s="10">
        <f>'Input Data Shift B'!F122*IF('Input Data Shift B'!F$140&gt;0,'Input Data Shift B'!F$140,'Shift B Calculation'!$D253)/3600</f>
        <v>0</v>
      </c>
      <c r="H253" s="10">
        <f>'Input Data Shift B'!G122*IF('Input Data Shift B'!G$140&gt;0,'Input Data Shift B'!G$140,'Shift B Calculation'!$D253)/3600</f>
        <v>0</v>
      </c>
      <c r="I253" s="10">
        <f>'Input Data Shift B'!H122*IF('Input Data Shift B'!H$140&gt;0,'Input Data Shift B'!H$140,'Shift B Calculation'!$D253)/3600</f>
        <v>0</v>
      </c>
      <c r="J253" s="10">
        <f>'Input Data Shift B'!I122*IF('Input Data Shift B'!I$140&gt;0,'Input Data Shift B'!I$140,'Shift B Calculation'!$D253)/3600</f>
        <v>0</v>
      </c>
      <c r="K253" s="10">
        <f>'Input Data Shift B'!J122*IF('Input Data Shift B'!J$140&gt;0,'Input Data Shift B'!J$140,'Shift B Calculation'!$D253)/3600</f>
        <v>0</v>
      </c>
      <c r="L253" s="10">
        <f>'Input Data Shift B'!K122*IF('Input Data Shift B'!K$140&gt;0,'Input Data Shift B'!K$140,'Shift B Calculation'!$D253)/3600</f>
        <v>0</v>
      </c>
      <c r="M253" s="10">
        <f>'Input Data Shift B'!L122*IF('Input Data Shift B'!L$140&gt;0,'Input Data Shift B'!L$140,'Shift B Calculation'!$D253)/3600</f>
        <v>0</v>
      </c>
      <c r="N253" s="10">
        <f>'Input Data Shift B'!M122*IF('Input Data Shift B'!M$140&gt;0,'Input Data Shift B'!M$140,'Shift B Calculation'!$D253)/3600</f>
        <v>0</v>
      </c>
      <c r="O253" s="10">
        <f>'Input Data Shift B'!N122*IF('Input Data Shift B'!N$140&gt;0,'Input Data Shift B'!N$140,'Shift B Calculation'!$D253)/3600</f>
        <v>0</v>
      </c>
      <c r="P253" s="10">
        <f>'Input Data Shift B'!O122*IF('Input Data Shift B'!O$140&gt;0,'Input Data Shift B'!O$140,'Shift B Calculation'!$D253)/3600</f>
        <v>0</v>
      </c>
      <c r="Q253" s="10">
        <f>'Input Data Shift B'!P122*IF('Input Data Shift B'!P$140&gt;0,'Input Data Shift B'!P$140,'Shift B Calculation'!$D253)/3600</f>
        <v>0</v>
      </c>
      <c r="R253" s="10">
        <f>'Input Data Shift B'!Q122*IF('Input Data Shift B'!Q$140&gt;0,'Input Data Shift B'!Q$140,'Shift B Calculation'!$D253)/3600</f>
        <v>0</v>
      </c>
      <c r="S253" s="10">
        <f>'Input Data Shift B'!R122*IF('Input Data Shift B'!R$140&gt;0,'Input Data Shift B'!R$140,'Shift B Calculation'!$D253)/3600</f>
        <v>0</v>
      </c>
      <c r="T253" s="10">
        <f>'Input Data Shift B'!S122*IF('Input Data Shift B'!S$140&gt;0,'Input Data Shift B'!S$140,'Shift B Calculation'!$D253)/3600</f>
        <v>0</v>
      </c>
      <c r="U253" s="10">
        <f>'Input Data Shift B'!T122*IF('Input Data Shift B'!T$140&gt;0,'Input Data Shift B'!T$140,'Shift B Calculation'!$D253)/3600</f>
        <v>0</v>
      </c>
      <c r="V253" s="10">
        <f>'Input Data Shift B'!U122*IF('Input Data Shift B'!U$140&gt;0,'Input Data Shift B'!U$140,'Shift B Calculation'!$D253)/3600</f>
        <v>0</v>
      </c>
      <c r="W253" s="10">
        <f>'Input Data Shift B'!V122*IF('Input Data Shift B'!V$140&gt;0,'Input Data Shift B'!V$140,'Shift B Calculation'!$D253)/3600</f>
        <v>0</v>
      </c>
      <c r="X253" s="10">
        <f>'Input Data Shift B'!W122*IF('Input Data Shift B'!W$140&gt;0,'Input Data Shift B'!W$140,'Shift B Calculation'!$D253)/3600</f>
        <v>0</v>
      </c>
      <c r="Y253" s="10">
        <f>'Input Data Shift B'!X122*IF('Input Data Shift B'!X$140&gt;0,'Input Data Shift B'!X$140,'Shift B Calculation'!$D253)/3600</f>
        <v>0</v>
      </c>
      <c r="Z253" s="10">
        <f>'Input Data Shift B'!Y122*IF('Input Data Shift B'!Y$140&gt;0,'Input Data Shift B'!Y$140,'Shift B Calculation'!$D253)/3600</f>
        <v>0</v>
      </c>
      <c r="AA253" s="10">
        <f>'Input Data Shift B'!Z122*IF('Input Data Shift B'!Z$140&gt;0,'Input Data Shift B'!Z$140,'Shift B Calculation'!$D253)/3600</f>
        <v>0</v>
      </c>
      <c r="AB253" s="10">
        <f>'Input Data Shift B'!AA122*IF('Input Data Shift B'!AA$140&gt;0,'Input Data Shift B'!AA$140,'Shift B Calculation'!$D253)/3600</f>
        <v>0</v>
      </c>
      <c r="AC253" s="10">
        <f>'Input Data Shift B'!AB122*IF('Input Data Shift B'!AB$140&gt;0,'Input Data Shift B'!AB$140,'Shift B Calculation'!$D253)/3600</f>
        <v>0</v>
      </c>
      <c r="AD253" s="10">
        <f>'Input Data Shift B'!AC122*IF('Input Data Shift B'!AC$140&gt;0,'Input Data Shift B'!AC$140,'Shift B Calculation'!$D253)/3600</f>
        <v>0</v>
      </c>
      <c r="AE253" s="10">
        <f>'Input Data Shift B'!AD122*IF('Input Data Shift B'!AD$140&gt;0,'Input Data Shift B'!AD$140,'Shift B Calculation'!$D253)/3600</f>
        <v>0</v>
      </c>
      <c r="AF253" s="10">
        <f>'Input Data Shift B'!AE122*IF('Input Data Shift B'!AE$140&gt;0,'Input Data Shift B'!AE$140,'Shift B Calculation'!$D253)/3600</f>
        <v>0</v>
      </c>
      <c r="AG253" s="10">
        <f>'Input Data Shift B'!AF122*IF('Input Data Shift B'!AF$140&gt;0,'Input Data Shift B'!AF$140,'Shift B Calculation'!$D253)/3600</f>
        <v>0</v>
      </c>
      <c r="AH253" s="10">
        <f>'Input Data Shift B'!AG122*IF('Input Data Shift B'!AG$140&gt;0,'Input Data Shift B'!AG$140,'Shift B Calculation'!$D253)/3600</f>
        <v>0</v>
      </c>
      <c r="AI253" s="10">
        <f>'Input Data Shift B'!AH122*IF('Input Data Shift B'!AH$140&gt;0,'Input Data Shift B'!AH$140,'Shift B Calculation'!$D253)/3600</f>
        <v>0</v>
      </c>
      <c r="AJ253" s="10">
        <f t="shared" si="12"/>
        <v>0</v>
      </c>
    </row>
    <row r="254" spans="2:36">
      <c r="B254" s="8">
        <v>117</v>
      </c>
      <c r="C254" s="9">
        <f t="shared" si="10"/>
        <v>0</v>
      </c>
      <c r="D254" s="8">
        <f>+Kousu!F127</f>
        <v>0</v>
      </c>
      <c r="E254" s="10">
        <f>'Input Data Shift B'!D123*IF('Input Data Shift B'!D$140&gt;0,'Input Data Shift B'!D$140,'Shift B Calculation'!$D254)/3600</f>
        <v>0</v>
      </c>
      <c r="F254" s="10">
        <f>'Input Data Shift B'!E123*IF('Input Data Shift B'!E$140&gt;0,'Input Data Shift B'!E$140,'Shift B Calculation'!$D254)/3600</f>
        <v>0</v>
      </c>
      <c r="G254" s="10">
        <f>'Input Data Shift B'!F123*IF('Input Data Shift B'!F$140&gt;0,'Input Data Shift B'!F$140,'Shift B Calculation'!$D254)/3600</f>
        <v>0</v>
      </c>
      <c r="H254" s="10">
        <f>'Input Data Shift B'!G123*IF('Input Data Shift B'!G$140&gt;0,'Input Data Shift B'!G$140,'Shift B Calculation'!$D254)/3600</f>
        <v>0</v>
      </c>
      <c r="I254" s="10">
        <f>'Input Data Shift B'!H123*IF('Input Data Shift B'!H$140&gt;0,'Input Data Shift B'!H$140,'Shift B Calculation'!$D254)/3600</f>
        <v>0</v>
      </c>
      <c r="J254" s="10">
        <f>'Input Data Shift B'!I123*IF('Input Data Shift B'!I$140&gt;0,'Input Data Shift B'!I$140,'Shift B Calculation'!$D254)/3600</f>
        <v>0</v>
      </c>
      <c r="K254" s="10">
        <f>'Input Data Shift B'!J123*IF('Input Data Shift B'!J$140&gt;0,'Input Data Shift B'!J$140,'Shift B Calculation'!$D254)/3600</f>
        <v>0</v>
      </c>
      <c r="L254" s="10">
        <f>'Input Data Shift B'!K123*IF('Input Data Shift B'!K$140&gt;0,'Input Data Shift B'!K$140,'Shift B Calculation'!$D254)/3600</f>
        <v>0</v>
      </c>
      <c r="M254" s="10">
        <f>'Input Data Shift B'!L123*IF('Input Data Shift B'!L$140&gt;0,'Input Data Shift B'!L$140,'Shift B Calculation'!$D254)/3600</f>
        <v>0</v>
      </c>
      <c r="N254" s="10">
        <f>'Input Data Shift B'!M123*IF('Input Data Shift B'!M$140&gt;0,'Input Data Shift B'!M$140,'Shift B Calculation'!$D254)/3600</f>
        <v>0</v>
      </c>
      <c r="O254" s="10">
        <f>'Input Data Shift B'!N123*IF('Input Data Shift B'!N$140&gt;0,'Input Data Shift B'!N$140,'Shift B Calculation'!$D254)/3600</f>
        <v>0</v>
      </c>
      <c r="P254" s="10">
        <f>'Input Data Shift B'!O123*IF('Input Data Shift B'!O$140&gt;0,'Input Data Shift B'!O$140,'Shift B Calculation'!$D254)/3600</f>
        <v>0</v>
      </c>
      <c r="Q254" s="10">
        <f>'Input Data Shift B'!P123*IF('Input Data Shift B'!P$140&gt;0,'Input Data Shift B'!P$140,'Shift B Calculation'!$D254)/3600</f>
        <v>0</v>
      </c>
      <c r="R254" s="10">
        <f>'Input Data Shift B'!Q123*IF('Input Data Shift B'!Q$140&gt;0,'Input Data Shift B'!Q$140,'Shift B Calculation'!$D254)/3600</f>
        <v>0</v>
      </c>
      <c r="S254" s="10">
        <f>'Input Data Shift B'!R123*IF('Input Data Shift B'!R$140&gt;0,'Input Data Shift B'!R$140,'Shift B Calculation'!$D254)/3600</f>
        <v>0</v>
      </c>
      <c r="T254" s="10">
        <f>'Input Data Shift B'!S123*IF('Input Data Shift B'!S$140&gt;0,'Input Data Shift B'!S$140,'Shift B Calculation'!$D254)/3600</f>
        <v>0</v>
      </c>
      <c r="U254" s="10">
        <f>'Input Data Shift B'!T123*IF('Input Data Shift B'!T$140&gt;0,'Input Data Shift B'!T$140,'Shift B Calculation'!$D254)/3600</f>
        <v>0</v>
      </c>
      <c r="V254" s="10">
        <f>'Input Data Shift B'!U123*IF('Input Data Shift B'!U$140&gt;0,'Input Data Shift B'!U$140,'Shift B Calculation'!$D254)/3600</f>
        <v>0</v>
      </c>
      <c r="W254" s="10">
        <f>'Input Data Shift B'!V123*IF('Input Data Shift B'!V$140&gt;0,'Input Data Shift B'!V$140,'Shift B Calculation'!$D254)/3600</f>
        <v>0</v>
      </c>
      <c r="X254" s="10">
        <f>'Input Data Shift B'!W123*IF('Input Data Shift B'!W$140&gt;0,'Input Data Shift B'!W$140,'Shift B Calculation'!$D254)/3600</f>
        <v>0</v>
      </c>
      <c r="Y254" s="10">
        <f>'Input Data Shift B'!X123*IF('Input Data Shift B'!X$140&gt;0,'Input Data Shift B'!X$140,'Shift B Calculation'!$D254)/3600</f>
        <v>0</v>
      </c>
      <c r="Z254" s="10">
        <f>'Input Data Shift B'!Y123*IF('Input Data Shift B'!Y$140&gt;0,'Input Data Shift B'!Y$140,'Shift B Calculation'!$D254)/3600</f>
        <v>0</v>
      </c>
      <c r="AA254" s="10">
        <f>'Input Data Shift B'!Z123*IF('Input Data Shift B'!Z$140&gt;0,'Input Data Shift B'!Z$140,'Shift B Calculation'!$D254)/3600</f>
        <v>0</v>
      </c>
      <c r="AB254" s="10">
        <f>'Input Data Shift B'!AA123*IF('Input Data Shift B'!AA$140&gt;0,'Input Data Shift B'!AA$140,'Shift B Calculation'!$D254)/3600</f>
        <v>0</v>
      </c>
      <c r="AC254" s="10">
        <f>'Input Data Shift B'!AB123*IF('Input Data Shift B'!AB$140&gt;0,'Input Data Shift B'!AB$140,'Shift B Calculation'!$D254)/3600</f>
        <v>0</v>
      </c>
      <c r="AD254" s="10">
        <f>'Input Data Shift B'!AC123*IF('Input Data Shift B'!AC$140&gt;0,'Input Data Shift B'!AC$140,'Shift B Calculation'!$D254)/3600</f>
        <v>0</v>
      </c>
      <c r="AE254" s="10">
        <f>'Input Data Shift B'!AD123*IF('Input Data Shift B'!AD$140&gt;0,'Input Data Shift B'!AD$140,'Shift B Calculation'!$D254)/3600</f>
        <v>0</v>
      </c>
      <c r="AF254" s="10">
        <f>'Input Data Shift B'!AE123*IF('Input Data Shift B'!AE$140&gt;0,'Input Data Shift B'!AE$140,'Shift B Calculation'!$D254)/3600</f>
        <v>0</v>
      </c>
      <c r="AG254" s="10">
        <f>'Input Data Shift B'!AF123*IF('Input Data Shift B'!AF$140&gt;0,'Input Data Shift B'!AF$140,'Shift B Calculation'!$D254)/3600</f>
        <v>0</v>
      </c>
      <c r="AH254" s="10">
        <f>'Input Data Shift B'!AG123*IF('Input Data Shift B'!AG$140&gt;0,'Input Data Shift B'!AG$140,'Shift B Calculation'!$D254)/3600</f>
        <v>0</v>
      </c>
      <c r="AI254" s="10">
        <f>'Input Data Shift B'!AH123*IF('Input Data Shift B'!AH$140&gt;0,'Input Data Shift B'!AH$140,'Shift B Calculation'!$D254)/3600</f>
        <v>0</v>
      </c>
      <c r="AJ254" s="10">
        <f t="shared" si="12"/>
        <v>0</v>
      </c>
    </row>
    <row r="255" spans="2:36">
      <c r="B255" s="8">
        <v>118</v>
      </c>
      <c r="C255" s="9">
        <f t="shared" si="10"/>
        <v>0</v>
      </c>
      <c r="D255" s="8">
        <f>+Kousu!F128</f>
        <v>0</v>
      </c>
      <c r="E255" s="10">
        <f>'Input Data Shift B'!D124*IF('Input Data Shift B'!D$140&gt;0,'Input Data Shift B'!D$140,'Shift B Calculation'!$D255)/3600</f>
        <v>0</v>
      </c>
      <c r="F255" s="10">
        <f>'Input Data Shift B'!E124*IF('Input Data Shift B'!E$140&gt;0,'Input Data Shift B'!E$140,'Shift B Calculation'!$D255)/3600</f>
        <v>0</v>
      </c>
      <c r="G255" s="10">
        <f>'Input Data Shift B'!F124*IF('Input Data Shift B'!F$140&gt;0,'Input Data Shift B'!F$140,'Shift B Calculation'!$D255)/3600</f>
        <v>0</v>
      </c>
      <c r="H255" s="10">
        <f>'Input Data Shift B'!G124*IF('Input Data Shift B'!G$140&gt;0,'Input Data Shift B'!G$140,'Shift B Calculation'!$D255)/3600</f>
        <v>0</v>
      </c>
      <c r="I255" s="10">
        <f>'Input Data Shift B'!H124*IF('Input Data Shift B'!H$140&gt;0,'Input Data Shift B'!H$140,'Shift B Calculation'!$D255)/3600</f>
        <v>0</v>
      </c>
      <c r="J255" s="10">
        <f>'Input Data Shift B'!I124*IF('Input Data Shift B'!I$140&gt;0,'Input Data Shift B'!I$140,'Shift B Calculation'!$D255)/3600</f>
        <v>0</v>
      </c>
      <c r="K255" s="10">
        <f>'Input Data Shift B'!J124*IF('Input Data Shift B'!J$140&gt;0,'Input Data Shift B'!J$140,'Shift B Calculation'!$D255)/3600</f>
        <v>0</v>
      </c>
      <c r="L255" s="10">
        <f>'Input Data Shift B'!K124*IF('Input Data Shift B'!K$140&gt;0,'Input Data Shift B'!K$140,'Shift B Calculation'!$D255)/3600</f>
        <v>0</v>
      </c>
      <c r="M255" s="10">
        <f>'Input Data Shift B'!L124*IF('Input Data Shift B'!L$140&gt;0,'Input Data Shift B'!L$140,'Shift B Calculation'!$D255)/3600</f>
        <v>0</v>
      </c>
      <c r="N255" s="10">
        <f>'Input Data Shift B'!M124*IF('Input Data Shift B'!M$140&gt;0,'Input Data Shift B'!M$140,'Shift B Calculation'!$D255)/3600</f>
        <v>0</v>
      </c>
      <c r="O255" s="10">
        <f>'Input Data Shift B'!N124*IF('Input Data Shift B'!N$140&gt;0,'Input Data Shift B'!N$140,'Shift B Calculation'!$D255)/3600</f>
        <v>0</v>
      </c>
      <c r="P255" s="10">
        <f>'Input Data Shift B'!O124*IF('Input Data Shift B'!O$140&gt;0,'Input Data Shift B'!O$140,'Shift B Calculation'!$D255)/3600</f>
        <v>0</v>
      </c>
      <c r="Q255" s="10">
        <f>'Input Data Shift B'!P124*IF('Input Data Shift B'!P$140&gt;0,'Input Data Shift B'!P$140,'Shift B Calculation'!$D255)/3600</f>
        <v>0</v>
      </c>
      <c r="R255" s="10">
        <f>'Input Data Shift B'!Q124*IF('Input Data Shift B'!Q$140&gt;0,'Input Data Shift B'!Q$140,'Shift B Calculation'!$D255)/3600</f>
        <v>0</v>
      </c>
      <c r="S255" s="10">
        <f>'Input Data Shift B'!R124*IF('Input Data Shift B'!R$140&gt;0,'Input Data Shift B'!R$140,'Shift B Calculation'!$D255)/3600</f>
        <v>0</v>
      </c>
      <c r="T255" s="10">
        <f>'Input Data Shift B'!S124*IF('Input Data Shift B'!S$140&gt;0,'Input Data Shift B'!S$140,'Shift B Calculation'!$D255)/3600</f>
        <v>0</v>
      </c>
      <c r="U255" s="10">
        <f>'Input Data Shift B'!T124*IF('Input Data Shift B'!T$140&gt;0,'Input Data Shift B'!T$140,'Shift B Calculation'!$D255)/3600</f>
        <v>0</v>
      </c>
      <c r="V255" s="10">
        <f>'Input Data Shift B'!U124*IF('Input Data Shift B'!U$140&gt;0,'Input Data Shift B'!U$140,'Shift B Calculation'!$D255)/3600</f>
        <v>0</v>
      </c>
      <c r="W255" s="10">
        <f>'Input Data Shift B'!V124*IF('Input Data Shift B'!V$140&gt;0,'Input Data Shift B'!V$140,'Shift B Calculation'!$D255)/3600</f>
        <v>0</v>
      </c>
      <c r="X255" s="10">
        <f>'Input Data Shift B'!W124*IF('Input Data Shift B'!W$140&gt;0,'Input Data Shift B'!W$140,'Shift B Calculation'!$D255)/3600</f>
        <v>0</v>
      </c>
      <c r="Y255" s="10">
        <f>'Input Data Shift B'!X124*IF('Input Data Shift B'!X$140&gt;0,'Input Data Shift B'!X$140,'Shift B Calculation'!$D255)/3600</f>
        <v>0</v>
      </c>
      <c r="Z255" s="10">
        <f>'Input Data Shift B'!Y124*IF('Input Data Shift B'!Y$140&gt;0,'Input Data Shift B'!Y$140,'Shift B Calculation'!$D255)/3600</f>
        <v>0</v>
      </c>
      <c r="AA255" s="10">
        <f>'Input Data Shift B'!Z124*IF('Input Data Shift B'!Z$140&gt;0,'Input Data Shift B'!Z$140,'Shift B Calculation'!$D255)/3600</f>
        <v>0</v>
      </c>
      <c r="AB255" s="10">
        <f>'Input Data Shift B'!AA124*IF('Input Data Shift B'!AA$140&gt;0,'Input Data Shift B'!AA$140,'Shift B Calculation'!$D255)/3600</f>
        <v>0</v>
      </c>
      <c r="AC255" s="10">
        <f>'Input Data Shift B'!AB124*IF('Input Data Shift B'!AB$140&gt;0,'Input Data Shift B'!AB$140,'Shift B Calculation'!$D255)/3600</f>
        <v>0</v>
      </c>
      <c r="AD255" s="10">
        <f>'Input Data Shift B'!AC124*IF('Input Data Shift B'!AC$140&gt;0,'Input Data Shift B'!AC$140,'Shift B Calculation'!$D255)/3600</f>
        <v>0</v>
      </c>
      <c r="AE255" s="10">
        <f>'Input Data Shift B'!AD124*IF('Input Data Shift B'!AD$140&gt;0,'Input Data Shift B'!AD$140,'Shift B Calculation'!$D255)/3600</f>
        <v>0</v>
      </c>
      <c r="AF255" s="10">
        <f>'Input Data Shift B'!AE124*IF('Input Data Shift B'!AE$140&gt;0,'Input Data Shift B'!AE$140,'Shift B Calculation'!$D255)/3600</f>
        <v>0</v>
      </c>
      <c r="AG255" s="10">
        <f>'Input Data Shift B'!AF124*IF('Input Data Shift B'!AF$140&gt;0,'Input Data Shift B'!AF$140,'Shift B Calculation'!$D255)/3600</f>
        <v>0</v>
      </c>
      <c r="AH255" s="10">
        <f>'Input Data Shift B'!AG124*IF('Input Data Shift B'!AG$140&gt;0,'Input Data Shift B'!AG$140,'Shift B Calculation'!$D255)/3600</f>
        <v>0</v>
      </c>
      <c r="AI255" s="10">
        <f>'Input Data Shift B'!AH124*IF('Input Data Shift B'!AH$140&gt;0,'Input Data Shift B'!AH$140,'Shift B Calculation'!$D255)/3600</f>
        <v>0</v>
      </c>
      <c r="AJ255" s="10">
        <f t="shared" si="12"/>
        <v>0</v>
      </c>
    </row>
    <row r="256" spans="2:36">
      <c r="B256" s="8">
        <v>119</v>
      </c>
      <c r="C256" s="9">
        <f t="shared" si="10"/>
        <v>0</v>
      </c>
      <c r="D256" s="8">
        <f>+Kousu!F129</f>
        <v>0</v>
      </c>
      <c r="E256" s="10">
        <f>'Input Data Shift B'!D125*IF('Input Data Shift B'!D$140&gt;0,'Input Data Shift B'!D$140,'Shift B Calculation'!$D256)/3600</f>
        <v>0</v>
      </c>
      <c r="F256" s="10">
        <f>'Input Data Shift B'!E125*IF('Input Data Shift B'!E$140&gt;0,'Input Data Shift B'!E$140,'Shift B Calculation'!$D256)/3600</f>
        <v>0</v>
      </c>
      <c r="G256" s="10">
        <f>'Input Data Shift B'!F125*IF('Input Data Shift B'!F$140&gt;0,'Input Data Shift B'!F$140,'Shift B Calculation'!$D256)/3600</f>
        <v>0</v>
      </c>
      <c r="H256" s="10">
        <f>'Input Data Shift B'!G125*IF('Input Data Shift B'!G$140&gt;0,'Input Data Shift B'!G$140,'Shift B Calculation'!$D256)/3600</f>
        <v>0</v>
      </c>
      <c r="I256" s="10">
        <f>'Input Data Shift B'!H125*IF('Input Data Shift B'!H$140&gt;0,'Input Data Shift B'!H$140,'Shift B Calculation'!$D256)/3600</f>
        <v>0</v>
      </c>
      <c r="J256" s="10">
        <f>'Input Data Shift B'!I125*IF('Input Data Shift B'!I$140&gt;0,'Input Data Shift B'!I$140,'Shift B Calculation'!$D256)/3600</f>
        <v>0</v>
      </c>
      <c r="K256" s="10">
        <f>'Input Data Shift B'!J125*IF('Input Data Shift B'!J$140&gt;0,'Input Data Shift B'!J$140,'Shift B Calculation'!$D256)/3600</f>
        <v>0</v>
      </c>
      <c r="L256" s="10">
        <f>'Input Data Shift B'!K125*IF('Input Data Shift B'!K$140&gt;0,'Input Data Shift B'!K$140,'Shift B Calculation'!$D256)/3600</f>
        <v>0</v>
      </c>
      <c r="M256" s="10">
        <f>'Input Data Shift B'!L125*IF('Input Data Shift B'!L$140&gt;0,'Input Data Shift B'!L$140,'Shift B Calculation'!$D256)/3600</f>
        <v>0</v>
      </c>
      <c r="N256" s="10">
        <f>'Input Data Shift B'!M125*IF('Input Data Shift B'!M$140&gt;0,'Input Data Shift B'!M$140,'Shift B Calculation'!$D256)/3600</f>
        <v>0</v>
      </c>
      <c r="O256" s="10">
        <f>'Input Data Shift B'!N125*IF('Input Data Shift B'!N$140&gt;0,'Input Data Shift B'!N$140,'Shift B Calculation'!$D256)/3600</f>
        <v>0</v>
      </c>
      <c r="P256" s="10">
        <f>'Input Data Shift B'!O125*IF('Input Data Shift B'!O$140&gt;0,'Input Data Shift B'!O$140,'Shift B Calculation'!$D256)/3600</f>
        <v>0</v>
      </c>
      <c r="Q256" s="10">
        <f>'Input Data Shift B'!P125*IF('Input Data Shift B'!P$140&gt;0,'Input Data Shift B'!P$140,'Shift B Calculation'!$D256)/3600</f>
        <v>0</v>
      </c>
      <c r="R256" s="10">
        <f>'Input Data Shift B'!Q125*IF('Input Data Shift B'!Q$140&gt;0,'Input Data Shift B'!Q$140,'Shift B Calculation'!$D256)/3600</f>
        <v>0</v>
      </c>
      <c r="S256" s="10">
        <f>'Input Data Shift B'!R125*IF('Input Data Shift B'!R$140&gt;0,'Input Data Shift B'!R$140,'Shift B Calculation'!$D256)/3600</f>
        <v>0</v>
      </c>
      <c r="T256" s="10">
        <f>'Input Data Shift B'!S125*IF('Input Data Shift B'!S$140&gt;0,'Input Data Shift B'!S$140,'Shift B Calculation'!$D256)/3600</f>
        <v>0</v>
      </c>
      <c r="U256" s="10">
        <f>'Input Data Shift B'!T125*IF('Input Data Shift B'!T$140&gt;0,'Input Data Shift B'!T$140,'Shift B Calculation'!$D256)/3600</f>
        <v>0</v>
      </c>
      <c r="V256" s="10">
        <f>'Input Data Shift B'!U125*IF('Input Data Shift B'!U$140&gt;0,'Input Data Shift B'!U$140,'Shift B Calculation'!$D256)/3600</f>
        <v>0</v>
      </c>
      <c r="W256" s="10">
        <f>'Input Data Shift B'!V125*IF('Input Data Shift B'!V$140&gt;0,'Input Data Shift B'!V$140,'Shift B Calculation'!$D256)/3600</f>
        <v>0</v>
      </c>
      <c r="X256" s="10">
        <f>'Input Data Shift B'!W125*IF('Input Data Shift B'!W$140&gt;0,'Input Data Shift B'!W$140,'Shift B Calculation'!$D256)/3600</f>
        <v>0</v>
      </c>
      <c r="Y256" s="10">
        <f>'Input Data Shift B'!X125*IF('Input Data Shift B'!X$140&gt;0,'Input Data Shift B'!X$140,'Shift B Calculation'!$D256)/3600</f>
        <v>0</v>
      </c>
      <c r="Z256" s="10">
        <f>'Input Data Shift B'!Y125*IF('Input Data Shift B'!Y$140&gt;0,'Input Data Shift B'!Y$140,'Shift B Calculation'!$D256)/3600</f>
        <v>0</v>
      </c>
      <c r="AA256" s="10">
        <f>'Input Data Shift B'!Z125*IF('Input Data Shift B'!Z$140&gt;0,'Input Data Shift B'!Z$140,'Shift B Calculation'!$D256)/3600</f>
        <v>0</v>
      </c>
      <c r="AB256" s="10">
        <f>'Input Data Shift B'!AA125*IF('Input Data Shift B'!AA$140&gt;0,'Input Data Shift B'!AA$140,'Shift B Calculation'!$D256)/3600</f>
        <v>0</v>
      </c>
      <c r="AC256" s="10">
        <f>'Input Data Shift B'!AB125*IF('Input Data Shift B'!AB$140&gt;0,'Input Data Shift B'!AB$140,'Shift B Calculation'!$D256)/3600</f>
        <v>0</v>
      </c>
      <c r="AD256" s="10">
        <f>'Input Data Shift B'!AC125*IF('Input Data Shift B'!AC$140&gt;0,'Input Data Shift B'!AC$140,'Shift B Calculation'!$D256)/3600</f>
        <v>0</v>
      </c>
      <c r="AE256" s="10">
        <f>'Input Data Shift B'!AD125*IF('Input Data Shift B'!AD$140&gt;0,'Input Data Shift B'!AD$140,'Shift B Calculation'!$D256)/3600</f>
        <v>0</v>
      </c>
      <c r="AF256" s="10">
        <f>'Input Data Shift B'!AE125*IF('Input Data Shift B'!AE$140&gt;0,'Input Data Shift B'!AE$140,'Shift B Calculation'!$D256)/3600</f>
        <v>0</v>
      </c>
      <c r="AG256" s="10">
        <f>'Input Data Shift B'!AF125*IF('Input Data Shift B'!AF$140&gt;0,'Input Data Shift B'!AF$140,'Shift B Calculation'!$D256)/3600</f>
        <v>0</v>
      </c>
      <c r="AH256" s="10">
        <f>'Input Data Shift B'!AG125*IF('Input Data Shift B'!AG$140&gt;0,'Input Data Shift B'!AG$140,'Shift B Calculation'!$D256)/3600</f>
        <v>0</v>
      </c>
      <c r="AI256" s="10">
        <f>'Input Data Shift B'!AH125*IF('Input Data Shift B'!AH$140&gt;0,'Input Data Shift B'!AH$140,'Shift B Calculation'!$D256)/3600</f>
        <v>0</v>
      </c>
      <c r="AJ256" s="10">
        <f t="shared" si="12"/>
        <v>0</v>
      </c>
    </row>
    <row r="257" spans="2:36">
      <c r="B257" s="8">
        <v>120</v>
      </c>
      <c r="C257" s="9">
        <f t="shared" si="10"/>
        <v>0</v>
      </c>
      <c r="D257" s="8">
        <f>+Kousu!F130</f>
        <v>0</v>
      </c>
      <c r="E257" s="10">
        <f>'Input Data Shift B'!D126*IF('Input Data Shift B'!D$140&gt;0,'Input Data Shift B'!D$140,'Shift B Calculation'!$D257)/3600</f>
        <v>0</v>
      </c>
      <c r="F257" s="10">
        <f>'Input Data Shift B'!E126*IF('Input Data Shift B'!E$140&gt;0,'Input Data Shift B'!E$140,'Shift B Calculation'!$D257)/3600</f>
        <v>0</v>
      </c>
      <c r="G257" s="10">
        <f>'Input Data Shift B'!F126*IF('Input Data Shift B'!F$140&gt;0,'Input Data Shift B'!F$140,'Shift B Calculation'!$D257)/3600</f>
        <v>0</v>
      </c>
      <c r="H257" s="10">
        <f>'Input Data Shift B'!G126*IF('Input Data Shift B'!G$140&gt;0,'Input Data Shift B'!G$140,'Shift B Calculation'!$D257)/3600</f>
        <v>0</v>
      </c>
      <c r="I257" s="10">
        <f>'Input Data Shift B'!H126*IF('Input Data Shift B'!H$140&gt;0,'Input Data Shift B'!H$140,'Shift B Calculation'!$D257)/3600</f>
        <v>0</v>
      </c>
      <c r="J257" s="10">
        <f>'Input Data Shift B'!I126*IF('Input Data Shift B'!I$140&gt;0,'Input Data Shift B'!I$140,'Shift B Calculation'!$D257)/3600</f>
        <v>0</v>
      </c>
      <c r="K257" s="10">
        <f>'Input Data Shift B'!J126*IF('Input Data Shift B'!J$140&gt;0,'Input Data Shift B'!J$140,'Shift B Calculation'!$D257)/3600</f>
        <v>0</v>
      </c>
      <c r="L257" s="10">
        <f>'Input Data Shift B'!K126*IF('Input Data Shift B'!K$140&gt;0,'Input Data Shift B'!K$140,'Shift B Calculation'!$D257)/3600</f>
        <v>0</v>
      </c>
      <c r="M257" s="10">
        <f>'Input Data Shift B'!L126*IF('Input Data Shift B'!L$140&gt;0,'Input Data Shift B'!L$140,'Shift B Calculation'!$D257)/3600</f>
        <v>0</v>
      </c>
      <c r="N257" s="10">
        <f>'Input Data Shift B'!M126*IF('Input Data Shift B'!M$140&gt;0,'Input Data Shift B'!M$140,'Shift B Calculation'!$D257)/3600</f>
        <v>0</v>
      </c>
      <c r="O257" s="10">
        <f>'Input Data Shift B'!N126*IF('Input Data Shift B'!N$140&gt;0,'Input Data Shift B'!N$140,'Shift B Calculation'!$D257)/3600</f>
        <v>0</v>
      </c>
      <c r="P257" s="10">
        <f>'Input Data Shift B'!O126*IF('Input Data Shift B'!O$140&gt;0,'Input Data Shift B'!O$140,'Shift B Calculation'!$D257)/3600</f>
        <v>0</v>
      </c>
      <c r="Q257" s="10">
        <f>'Input Data Shift B'!P126*IF('Input Data Shift B'!P$140&gt;0,'Input Data Shift B'!P$140,'Shift B Calculation'!$D257)/3600</f>
        <v>0</v>
      </c>
      <c r="R257" s="10">
        <f>'Input Data Shift B'!Q126*IF('Input Data Shift B'!Q$140&gt;0,'Input Data Shift B'!Q$140,'Shift B Calculation'!$D257)/3600</f>
        <v>0</v>
      </c>
      <c r="S257" s="10">
        <f>'Input Data Shift B'!R126*IF('Input Data Shift B'!R$140&gt;0,'Input Data Shift B'!R$140,'Shift B Calculation'!$D257)/3600</f>
        <v>0</v>
      </c>
      <c r="T257" s="10">
        <f>'Input Data Shift B'!S126*IF('Input Data Shift B'!S$140&gt;0,'Input Data Shift B'!S$140,'Shift B Calculation'!$D257)/3600</f>
        <v>0</v>
      </c>
      <c r="U257" s="10">
        <f>'Input Data Shift B'!T126*IF('Input Data Shift B'!T$140&gt;0,'Input Data Shift B'!T$140,'Shift B Calculation'!$D257)/3600</f>
        <v>0</v>
      </c>
      <c r="V257" s="10">
        <f>'Input Data Shift B'!U126*IF('Input Data Shift B'!U$140&gt;0,'Input Data Shift B'!U$140,'Shift B Calculation'!$D257)/3600</f>
        <v>0</v>
      </c>
      <c r="W257" s="10">
        <f>'Input Data Shift B'!V126*IF('Input Data Shift B'!V$140&gt;0,'Input Data Shift B'!V$140,'Shift B Calculation'!$D257)/3600</f>
        <v>0</v>
      </c>
      <c r="X257" s="10">
        <f>'Input Data Shift B'!W126*IF('Input Data Shift B'!W$140&gt;0,'Input Data Shift B'!W$140,'Shift B Calculation'!$D257)/3600</f>
        <v>0</v>
      </c>
      <c r="Y257" s="10">
        <f>'Input Data Shift B'!X126*IF('Input Data Shift B'!X$140&gt;0,'Input Data Shift B'!X$140,'Shift B Calculation'!$D257)/3600</f>
        <v>0</v>
      </c>
      <c r="Z257" s="10">
        <f>'Input Data Shift B'!Y126*IF('Input Data Shift B'!Y$140&gt;0,'Input Data Shift B'!Y$140,'Shift B Calculation'!$D257)/3600</f>
        <v>0</v>
      </c>
      <c r="AA257" s="10">
        <f>'Input Data Shift B'!Z126*IF('Input Data Shift B'!Z$140&gt;0,'Input Data Shift B'!Z$140,'Shift B Calculation'!$D257)/3600</f>
        <v>0</v>
      </c>
      <c r="AB257" s="10">
        <f>'Input Data Shift B'!AA126*IF('Input Data Shift B'!AA$140&gt;0,'Input Data Shift B'!AA$140,'Shift B Calculation'!$D257)/3600</f>
        <v>0</v>
      </c>
      <c r="AC257" s="10">
        <f>'Input Data Shift B'!AB126*IF('Input Data Shift B'!AB$140&gt;0,'Input Data Shift B'!AB$140,'Shift B Calculation'!$D257)/3600</f>
        <v>0</v>
      </c>
      <c r="AD257" s="10">
        <f>'Input Data Shift B'!AC126*IF('Input Data Shift B'!AC$140&gt;0,'Input Data Shift B'!AC$140,'Shift B Calculation'!$D257)/3600</f>
        <v>0</v>
      </c>
      <c r="AE257" s="10">
        <f>'Input Data Shift B'!AD126*IF('Input Data Shift B'!AD$140&gt;0,'Input Data Shift B'!AD$140,'Shift B Calculation'!$D257)/3600</f>
        <v>0</v>
      </c>
      <c r="AF257" s="10">
        <f>'Input Data Shift B'!AE126*IF('Input Data Shift B'!AE$140&gt;0,'Input Data Shift B'!AE$140,'Shift B Calculation'!$D257)/3600</f>
        <v>0</v>
      </c>
      <c r="AG257" s="10">
        <f>'Input Data Shift B'!AF126*IF('Input Data Shift B'!AF$140&gt;0,'Input Data Shift B'!AF$140,'Shift B Calculation'!$D257)/3600</f>
        <v>0</v>
      </c>
      <c r="AH257" s="10">
        <f>'Input Data Shift B'!AG126*IF('Input Data Shift B'!AG$140&gt;0,'Input Data Shift B'!AG$140,'Shift B Calculation'!$D257)/3600</f>
        <v>0</v>
      </c>
      <c r="AI257" s="10">
        <f>'Input Data Shift B'!AH126*IF('Input Data Shift B'!AH$140&gt;0,'Input Data Shift B'!AH$140,'Shift B Calculation'!$D257)/3600</f>
        <v>0</v>
      </c>
      <c r="AJ257" s="10">
        <f t="shared" si="12"/>
        <v>0</v>
      </c>
    </row>
    <row r="258" spans="2:36">
      <c r="B258" s="8">
        <v>121</v>
      </c>
      <c r="C258" s="9">
        <f t="shared" si="10"/>
        <v>0</v>
      </c>
      <c r="D258" s="8">
        <f>+Kousu!F131</f>
        <v>0</v>
      </c>
      <c r="E258" s="10">
        <f>'Input Data Shift B'!D127*IF('Input Data Shift B'!D$140&gt;0,'Input Data Shift B'!D$140,'Shift B Calculation'!$D258)/3600</f>
        <v>0</v>
      </c>
      <c r="F258" s="10">
        <f>'Input Data Shift B'!E127*IF('Input Data Shift B'!E$140&gt;0,'Input Data Shift B'!E$140,'Shift B Calculation'!$D258)/3600</f>
        <v>0</v>
      </c>
      <c r="G258" s="10">
        <f>'Input Data Shift B'!F127*IF('Input Data Shift B'!F$140&gt;0,'Input Data Shift B'!F$140,'Shift B Calculation'!$D258)/3600</f>
        <v>0</v>
      </c>
      <c r="H258" s="10">
        <f>'Input Data Shift B'!G127*IF('Input Data Shift B'!G$140&gt;0,'Input Data Shift B'!G$140,'Shift B Calculation'!$D258)/3600</f>
        <v>0</v>
      </c>
      <c r="I258" s="10">
        <f>'Input Data Shift B'!H127*IF('Input Data Shift B'!H$140&gt;0,'Input Data Shift B'!H$140,'Shift B Calculation'!$D258)/3600</f>
        <v>0</v>
      </c>
      <c r="J258" s="10">
        <f>'Input Data Shift B'!I127*IF('Input Data Shift B'!I$140&gt;0,'Input Data Shift B'!I$140,'Shift B Calculation'!$D258)/3600</f>
        <v>0</v>
      </c>
      <c r="K258" s="10">
        <f>'Input Data Shift B'!J127*IF('Input Data Shift B'!J$140&gt;0,'Input Data Shift B'!J$140,'Shift B Calculation'!$D258)/3600</f>
        <v>0</v>
      </c>
      <c r="L258" s="10">
        <f>'Input Data Shift B'!K127*IF('Input Data Shift B'!K$140&gt;0,'Input Data Shift B'!K$140,'Shift B Calculation'!$D258)/3600</f>
        <v>0</v>
      </c>
      <c r="M258" s="10">
        <f>'Input Data Shift B'!L127*IF('Input Data Shift B'!L$140&gt;0,'Input Data Shift B'!L$140,'Shift B Calculation'!$D258)/3600</f>
        <v>0</v>
      </c>
      <c r="N258" s="10">
        <f>'Input Data Shift B'!M127*IF('Input Data Shift B'!M$140&gt;0,'Input Data Shift B'!M$140,'Shift B Calculation'!$D258)/3600</f>
        <v>0</v>
      </c>
      <c r="O258" s="10">
        <f>'Input Data Shift B'!N127*IF('Input Data Shift B'!N$140&gt;0,'Input Data Shift B'!N$140,'Shift B Calculation'!$D258)/3600</f>
        <v>0</v>
      </c>
      <c r="P258" s="10">
        <f>'Input Data Shift B'!O127*IF('Input Data Shift B'!O$140&gt;0,'Input Data Shift B'!O$140,'Shift B Calculation'!$D258)/3600</f>
        <v>0</v>
      </c>
      <c r="Q258" s="10">
        <f>'Input Data Shift B'!P127*IF('Input Data Shift B'!P$140&gt;0,'Input Data Shift B'!P$140,'Shift B Calculation'!$D258)/3600</f>
        <v>0</v>
      </c>
      <c r="R258" s="10">
        <f>'Input Data Shift B'!Q127*IF('Input Data Shift B'!Q$140&gt;0,'Input Data Shift B'!Q$140,'Shift B Calculation'!$D258)/3600</f>
        <v>0</v>
      </c>
      <c r="S258" s="10">
        <f>'Input Data Shift B'!R127*IF('Input Data Shift B'!R$140&gt;0,'Input Data Shift B'!R$140,'Shift B Calculation'!$D258)/3600</f>
        <v>0</v>
      </c>
      <c r="T258" s="10">
        <f>'Input Data Shift B'!S127*IF('Input Data Shift B'!S$140&gt;0,'Input Data Shift B'!S$140,'Shift B Calculation'!$D258)/3600</f>
        <v>0</v>
      </c>
      <c r="U258" s="10">
        <f>'Input Data Shift B'!T127*IF('Input Data Shift B'!T$140&gt;0,'Input Data Shift B'!T$140,'Shift B Calculation'!$D258)/3600</f>
        <v>0</v>
      </c>
      <c r="V258" s="10">
        <f>'Input Data Shift B'!U127*IF('Input Data Shift B'!U$140&gt;0,'Input Data Shift B'!U$140,'Shift B Calculation'!$D258)/3600</f>
        <v>0</v>
      </c>
      <c r="W258" s="10">
        <f>'Input Data Shift B'!V127*IF('Input Data Shift B'!V$140&gt;0,'Input Data Shift B'!V$140,'Shift B Calculation'!$D258)/3600</f>
        <v>0</v>
      </c>
      <c r="X258" s="10">
        <f>'Input Data Shift B'!W127*IF('Input Data Shift B'!W$140&gt;0,'Input Data Shift B'!W$140,'Shift B Calculation'!$D258)/3600</f>
        <v>0</v>
      </c>
      <c r="Y258" s="10">
        <f>'Input Data Shift B'!X127*IF('Input Data Shift B'!X$140&gt;0,'Input Data Shift B'!X$140,'Shift B Calculation'!$D258)/3600</f>
        <v>0</v>
      </c>
      <c r="Z258" s="10">
        <f>'Input Data Shift B'!Y127*IF('Input Data Shift B'!Y$140&gt;0,'Input Data Shift B'!Y$140,'Shift B Calculation'!$D258)/3600</f>
        <v>0</v>
      </c>
      <c r="AA258" s="10">
        <f>'Input Data Shift B'!Z127*IF('Input Data Shift B'!Z$140&gt;0,'Input Data Shift B'!Z$140,'Shift B Calculation'!$D258)/3600</f>
        <v>0</v>
      </c>
      <c r="AB258" s="10">
        <f>'Input Data Shift B'!AA127*IF('Input Data Shift B'!AA$140&gt;0,'Input Data Shift B'!AA$140,'Shift B Calculation'!$D258)/3600</f>
        <v>0</v>
      </c>
      <c r="AC258" s="10">
        <f>'Input Data Shift B'!AB127*IF('Input Data Shift B'!AB$140&gt;0,'Input Data Shift B'!AB$140,'Shift B Calculation'!$D258)/3600</f>
        <v>0</v>
      </c>
      <c r="AD258" s="10">
        <f>'Input Data Shift B'!AC127*IF('Input Data Shift B'!AC$140&gt;0,'Input Data Shift B'!AC$140,'Shift B Calculation'!$D258)/3600</f>
        <v>0</v>
      </c>
      <c r="AE258" s="10">
        <f>'Input Data Shift B'!AD127*IF('Input Data Shift B'!AD$140&gt;0,'Input Data Shift B'!AD$140,'Shift B Calculation'!$D258)/3600</f>
        <v>0</v>
      </c>
      <c r="AF258" s="10">
        <f>'Input Data Shift B'!AE127*IF('Input Data Shift B'!AE$140&gt;0,'Input Data Shift B'!AE$140,'Shift B Calculation'!$D258)/3600</f>
        <v>0</v>
      </c>
      <c r="AG258" s="10">
        <f>'Input Data Shift B'!AF127*IF('Input Data Shift B'!AF$140&gt;0,'Input Data Shift B'!AF$140,'Shift B Calculation'!$D258)/3600</f>
        <v>0</v>
      </c>
      <c r="AH258" s="10">
        <f>'Input Data Shift B'!AG127*IF('Input Data Shift B'!AG$140&gt;0,'Input Data Shift B'!AG$140,'Shift B Calculation'!$D258)/3600</f>
        <v>0</v>
      </c>
      <c r="AI258" s="10">
        <f>'Input Data Shift B'!AH127*IF('Input Data Shift B'!AH$140&gt;0,'Input Data Shift B'!AH$140,'Shift B Calculation'!$D258)/3600</f>
        <v>0</v>
      </c>
      <c r="AJ258" s="10">
        <f t="shared" si="12"/>
        <v>0</v>
      </c>
    </row>
    <row r="259" spans="2:36">
      <c r="B259" s="8">
        <v>122</v>
      </c>
      <c r="C259" s="9">
        <f t="shared" si="10"/>
        <v>0</v>
      </c>
      <c r="D259" s="8">
        <f>+Kousu!F132</f>
        <v>0</v>
      </c>
      <c r="E259" s="10">
        <f>'Input Data Shift B'!D128*IF('Input Data Shift B'!D$140&gt;0,'Input Data Shift B'!D$140,'Shift B Calculation'!$D259)/3600</f>
        <v>0</v>
      </c>
      <c r="F259" s="10">
        <f>'Input Data Shift B'!E128*IF('Input Data Shift B'!E$140&gt;0,'Input Data Shift B'!E$140,'Shift B Calculation'!$D259)/3600</f>
        <v>0</v>
      </c>
      <c r="G259" s="10">
        <f>'Input Data Shift B'!F128*IF('Input Data Shift B'!F$140&gt;0,'Input Data Shift B'!F$140,'Shift B Calculation'!$D259)/3600</f>
        <v>0</v>
      </c>
      <c r="H259" s="10">
        <f>'Input Data Shift B'!G128*IF('Input Data Shift B'!G$140&gt;0,'Input Data Shift B'!G$140,'Shift B Calculation'!$D259)/3600</f>
        <v>0</v>
      </c>
      <c r="I259" s="10">
        <f>'Input Data Shift B'!H128*IF('Input Data Shift B'!H$140&gt;0,'Input Data Shift B'!H$140,'Shift B Calculation'!$D259)/3600</f>
        <v>0</v>
      </c>
      <c r="J259" s="10">
        <f>'Input Data Shift B'!I128*IF('Input Data Shift B'!I$140&gt;0,'Input Data Shift B'!I$140,'Shift B Calculation'!$D259)/3600</f>
        <v>0</v>
      </c>
      <c r="K259" s="10">
        <f>'Input Data Shift B'!J128*IF('Input Data Shift B'!J$140&gt;0,'Input Data Shift B'!J$140,'Shift B Calculation'!$D259)/3600</f>
        <v>0</v>
      </c>
      <c r="L259" s="10">
        <f>'Input Data Shift B'!K128*IF('Input Data Shift B'!K$140&gt;0,'Input Data Shift B'!K$140,'Shift B Calculation'!$D259)/3600</f>
        <v>0</v>
      </c>
      <c r="M259" s="10">
        <f>'Input Data Shift B'!L128*IF('Input Data Shift B'!L$140&gt;0,'Input Data Shift B'!L$140,'Shift B Calculation'!$D259)/3600</f>
        <v>0</v>
      </c>
      <c r="N259" s="10">
        <f>'Input Data Shift B'!M128*IF('Input Data Shift B'!M$140&gt;0,'Input Data Shift B'!M$140,'Shift B Calculation'!$D259)/3600</f>
        <v>0</v>
      </c>
      <c r="O259" s="10">
        <f>'Input Data Shift B'!N128*IF('Input Data Shift B'!N$140&gt;0,'Input Data Shift B'!N$140,'Shift B Calculation'!$D259)/3600</f>
        <v>0</v>
      </c>
      <c r="P259" s="10">
        <f>'Input Data Shift B'!O128*IF('Input Data Shift B'!O$140&gt;0,'Input Data Shift B'!O$140,'Shift B Calculation'!$D259)/3600</f>
        <v>0</v>
      </c>
      <c r="Q259" s="10">
        <f>'Input Data Shift B'!P128*IF('Input Data Shift B'!P$140&gt;0,'Input Data Shift B'!P$140,'Shift B Calculation'!$D259)/3600</f>
        <v>0</v>
      </c>
      <c r="R259" s="10">
        <f>'Input Data Shift B'!Q128*IF('Input Data Shift B'!Q$140&gt;0,'Input Data Shift B'!Q$140,'Shift B Calculation'!$D259)/3600</f>
        <v>0</v>
      </c>
      <c r="S259" s="10">
        <f>'Input Data Shift B'!R128*IF('Input Data Shift B'!R$140&gt;0,'Input Data Shift B'!R$140,'Shift B Calculation'!$D259)/3600</f>
        <v>0</v>
      </c>
      <c r="T259" s="10">
        <f>'Input Data Shift B'!S128*IF('Input Data Shift B'!S$140&gt;0,'Input Data Shift B'!S$140,'Shift B Calculation'!$D259)/3600</f>
        <v>0</v>
      </c>
      <c r="U259" s="10">
        <f>'Input Data Shift B'!T128*IF('Input Data Shift B'!T$140&gt;0,'Input Data Shift B'!T$140,'Shift B Calculation'!$D259)/3600</f>
        <v>0</v>
      </c>
      <c r="V259" s="10">
        <f>'Input Data Shift B'!U128*IF('Input Data Shift B'!U$140&gt;0,'Input Data Shift B'!U$140,'Shift B Calculation'!$D259)/3600</f>
        <v>0</v>
      </c>
      <c r="W259" s="10">
        <f>'Input Data Shift B'!V128*IF('Input Data Shift B'!V$140&gt;0,'Input Data Shift B'!V$140,'Shift B Calculation'!$D259)/3600</f>
        <v>0</v>
      </c>
      <c r="X259" s="10">
        <f>'Input Data Shift B'!W128*IF('Input Data Shift B'!W$140&gt;0,'Input Data Shift B'!W$140,'Shift B Calculation'!$D259)/3600</f>
        <v>0</v>
      </c>
      <c r="Y259" s="10">
        <f>'Input Data Shift B'!X128*IF('Input Data Shift B'!X$140&gt;0,'Input Data Shift B'!X$140,'Shift B Calculation'!$D259)/3600</f>
        <v>0</v>
      </c>
      <c r="Z259" s="10">
        <f>'Input Data Shift B'!Y128*IF('Input Data Shift B'!Y$140&gt;0,'Input Data Shift B'!Y$140,'Shift B Calculation'!$D259)/3600</f>
        <v>0</v>
      </c>
      <c r="AA259" s="10">
        <f>'Input Data Shift B'!Z128*IF('Input Data Shift B'!Z$140&gt;0,'Input Data Shift B'!Z$140,'Shift B Calculation'!$D259)/3600</f>
        <v>0</v>
      </c>
      <c r="AB259" s="10">
        <f>'Input Data Shift B'!AA128*IF('Input Data Shift B'!AA$140&gt;0,'Input Data Shift B'!AA$140,'Shift B Calculation'!$D259)/3600</f>
        <v>0</v>
      </c>
      <c r="AC259" s="10">
        <f>'Input Data Shift B'!AB128*IF('Input Data Shift B'!AB$140&gt;0,'Input Data Shift B'!AB$140,'Shift B Calculation'!$D259)/3600</f>
        <v>0</v>
      </c>
      <c r="AD259" s="10">
        <f>'Input Data Shift B'!AC128*IF('Input Data Shift B'!AC$140&gt;0,'Input Data Shift B'!AC$140,'Shift B Calculation'!$D259)/3600</f>
        <v>0</v>
      </c>
      <c r="AE259" s="10">
        <f>'Input Data Shift B'!AD128*IF('Input Data Shift B'!AD$140&gt;0,'Input Data Shift B'!AD$140,'Shift B Calculation'!$D259)/3600</f>
        <v>0</v>
      </c>
      <c r="AF259" s="10">
        <f>'Input Data Shift B'!AE128*IF('Input Data Shift B'!AE$140&gt;0,'Input Data Shift B'!AE$140,'Shift B Calculation'!$D259)/3600</f>
        <v>0</v>
      </c>
      <c r="AG259" s="10">
        <f>'Input Data Shift B'!AF128*IF('Input Data Shift B'!AF$140&gt;0,'Input Data Shift B'!AF$140,'Shift B Calculation'!$D259)/3600</f>
        <v>0</v>
      </c>
      <c r="AH259" s="10">
        <f>'Input Data Shift B'!AG128*IF('Input Data Shift B'!AG$140&gt;0,'Input Data Shift B'!AG$140,'Shift B Calculation'!$D259)/3600</f>
        <v>0</v>
      </c>
      <c r="AI259" s="10">
        <f>'Input Data Shift B'!AH128*IF('Input Data Shift B'!AH$140&gt;0,'Input Data Shift B'!AH$140,'Shift B Calculation'!$D259)/3600</f>
        <v>0</v>
      </c>
      <c r="AJ259" s="10">
        <f t="shared" si="12"/>
        <v>0</v>
      </c>
    </row>
    <row r="260" spans="2:36">
      <c r="B260" s="8">
        <v>123</v>
      </c>
      <c r="C260" s="9">
        <f t="shared" si="10"/>
        <v>0</v>
      </c>
      <c r="D260" s="8">
        <f>+Kousu!F133</f>
        <v>0</v>
      </c>
      <c r="E260" s="10">
        <f>'Input Data Shift B'!D129*IF('Input Data Shift B'!D$140&gt;0,'Input Data Shift B'!D$140,'Shift B Calculation'!$D260)/3600</f>
        <v>0</v>
      </c>
      <c r="F260" s="10">
        <f>'Input Data Shift B'!E129*IF('Input Data Shift B'!E$140&gt;0,'Input Data Shift B'!E$140,'Shift B Calculation'!$D260)/3600</f>
        <v>0</v>
      </c>
      <c r="G260" s="10">
        <f>'Input Data Shift B'!F129*IF('Input Data Shift B'!F$140&gt;0,'Input Data Shift B'!F$140,'Shift B Calculation'!$D260)/3600</f>
        <v>0</v>
      </c>
      <c r="H260" s="10">
        <f>'Input Data Shift B'!G129*IF('Input Data Shift B'!G$140&gt;0,'Input Data Shift B'!G$140,'Shift B Calculation'!$D260)/3600</f>
        <v>0</v>
      </c>
      <c r="I260" s="10">
        <f>'Input Data Shift B'!H129*IF('Input Data Shift B'!H$140&gt;0,'Input Data Shift B'!H$140,'Shift B Calculation'!$D260)/3600</f>
        <v>0</v>
      </c>
      <c r="J260" s="10">
        <f>'Input Data Shift B'!I129*IF('Input Data Shift B'!I$140&gt;0,'Input Data Shift B'!I$140,'Shift B Calculation'!$D260)/3600</f>
        <v>0</v>
      </c>
      <c r="K260" s="10">
        <f>'Input Data Shift B'!J129*IF('Input Data Shift B'!J$140&gt;0,'Input Data Shift B'!J$140,'Shift B Calculation'!$D260)/3600</f>
        <v>0</v>
      </c>
      <c r="L260" s="10">
        <f>'Input Data Shift B'!K129*IF('Input Data Shift B'!K$140&gt;0,'Input Data Shift B'!K$140,'Shift B Calculation'!$D260)/3600</f>
        <v>0</v>
      </c>
      <c r="M260" s="10">
        <f>'Input Data Shift B'!L129*IF('Input Data Shift B'!L$140&gt;0,'Input Data Shift B'!L$140,'Shift B Calculation'!$D260)/3600</f>
        <v>0</v>
      </c>
      <c r="N260" s="10">
        <f>'Input Data Shift B'!M129*IF('Input Data Shift B'!M$140&gt;0,'Input Data Shift B'!M$140,'Shift B Calculation'!$D260)/3600</f>
        <v>0</v>
      </c>
      <c r="O260" s="10">
        <f>'Input Data Shift B'!N129*IF('Input Data Shift B'!N$140&gt;0,'Input Data Shift B'!N$140,'Shift B Calculation'!$D260)/3600</f>
        <v>0</v>
      </c>
      <c r="P260" s="10">
        <f>'Input Data Shift B'!O129*IF('Input Data Shift B'!O$140&gt;0,'Input Data Shift B'!O$140,'Shift B Calculation'!$D260)/3600</f>
        <v>0</v>
      </c>
      <c r="Q260" s="10">
        <f>'Input Data Shift B'!P129*IF('Input Data Shift B'!P$140&gt;0,'Input Data Shift B'!P$140,'Shift B Calculation'!$D260)/3600</f>
        <v>0</v>
      </c>
      <c r="R260" s="10">
        <f>'Input Data Shift B'!Q129*IF('Input Data Shift B'!Q$140&gt;0,'Input Data Shift B'!Q$140,'Shift B Calculation'!$D260)/3600</f>
        <v>0</v>
      </c>
      <c r="S260" s="10">
        <f>'Input Data Shift B'!R129*IF('Input Data Shift B'!R$140&gt;0,'Input Data Shift B'!R$140,'Shift B Calculation'!$D260)/3600</f>
        <v>0</v>
      </c>
      <c r="T260" s="10">
        <f>'Input Data Shift B'!S129*IF('Input Data Shift B'!S$140&gt;0,'Input Data Shift B'!S$140,'Shift B Calculation'!$D260)/3600</f>
        <v>0</v>
      </c>
      <c r="U260" s="10">
        <f>'Input Data Shift B'!T129*IF('Input Data Shift B'!T$140&gt;0,'Input Data Shift B'!T$140,'Shift B Calculation'!$D260)/3600</f>
        <v>0</v>
      </c>
      <c r="V260" s="10">
        <f>'Input Data Shift B'!U129*IF('Input Data Shift B'!U$140&gt;0,'Input Data Shift B'!U$140,'Shift B Calculation'!$D260)/3600</f>
        <v>0</v>
      </c>
      <c r="W260" s="10">
        <f>'Input Data Shift B'!V129*IF('Input Data Shift B'!V$140&gt;0,'Input Data Shift B'!V$140,'Shift B Calculation'!$D260)/3600</f>
        <v>0</v>
      </c>
      <c r="X260" s="10">
        <f>'Input Data Shift B'!W129*IF('Input Data Shift B'!W$140&gt;0,'Input Data Shift B'!W$140,'Shift B Calculation'!$D260)/3600</f>
        <v>0</v>
      </c>
      <c r="Y260" s="10">
        <f>'Input Data Shift B'!X129*IF('Input Data Shift B'!X$140&gt;0,'Input Data Shift B'!X$140,'Shift B Calculation'!$D260)/3600</f>
        <v>0</v>
      </c>
      <c r="Z260" s="10">
        <f>'Input Data Shift B'!Y129*IF('Input Data Shift B'!Y$140&gt;0,'Input Data Shift B'!Y$140,'Shift B Calculation'!$D260)/3600</f>
        <v>0</v>
      </c>
      <c r="AA260" s="10">
        <f>'Input Data Shift B'!Z129*IF('Input Data Shift B'!Z$140&gt;0,'Input Data Shift B'!Z$140,'Shift B Calculation'!$D260)/3600</f>
        <v>0</v>
      </c>
      <c r="AB260" s="10">
        <f>'Input Data Shift B'!AA129*IF('Input Data Shift B'!AA$140&gt;0,'Input Data Shift B'!AA$140,'Shift B Calculation'!$D260)/3600</f>
        <v>0</v>
      </c>
      <c r="AC260" s="10">
        <f>'Input Data Shift B'!AB129*IF('Input Data Shift B'!AB$140&gt;0,'Input Data Shift B'!AB$140,'Shift B Calculation'!$D260)/3600</f>
        <v>0</v>
      </c>
      <c r="AD260" s="10">
        <f>'Input Data Shift B'!AC129*IF('Input Data Shift B'!AC$140&gt;0,'Input Data Shift B'!AC$140,'Shift B Calculation'!$D260)/3600</f>
        <v>0</v>
      </c>
      <c r="AE260" s="10">
        <f>'Input Data Shift B'!AD129*IF('Input Data Shift B'!AD$140&gt;0,'Input Data Shift B'!AD$140,'Shift B Calculation'!$D260)/3600</f>
        <v>0</v>
      </c>
      <c r="AF260" s="10">
        <f>'Input Data Shift B'!AE129*IF('Input Data Shift B'!AE$140&gt;0,'Input Data Shift B'!AE$140,'Shift B Calculation'!$D260)/3600</f>
        <v>0</v>
      </c>
      <c r="AG260" s="10">
        <f>'Input Data Shift B'!AF129*IF('Input Data Shift B'!AF$140&gt;0,'Input Data Shift B'!AF$140,'Shift B Calculation'!$D260)/3600</f>
        <v>0</v>
      </c>
      <c r="AH260" s="10">
        <f>'Input Data Shift B'!AG129*IF('Input Data Shift B'!AG$140&gt;0,'Input Data Shift B'!AG$140,'Shift B Calculation'!$D260)/3600</f>
        <v>0</v>
      </c>
      <c r="AI260" s="10">
        <f>'Input Data Shift B'!AH129*IF('Input Data Shift B'!AH$140&gt;0,'Input Data Shift B'!AH$140,'Shift B Calculation'!$D260)/3600</f>
        <v>0</v>
      </c>
      <c r="AJ260" s="10">
        <f t="shared" si="12"/>
        <v>0</v>
      </c>
    </row>
    <row r="261" spans="2:36">
      <c r="B261" s="8">
        <v>124</v>
      </c>
      <c r="C261" s="9">
        <f t="shared" si="10"/>
        <v>0</v>
      </c>
      <c r="D261" s="8">
        <f>+Kousu!F134</f>
        <v>0</v>
      </c>
      <c r="E261" s="10">
        <f>'Input Data Shift B'!D130*IF('Input Data Shift B'!D$140&gt;0,'Input Data Shift B'!D$140,'Shift B Calculation'!$D261)/3600</f>
        <v>0</v>
      </c>
      <c r="F261" s="10">
        <f>'Input Data Shift B'!E130*IF('Input Data Shift B'!E$140&gt;0,'Input Data Shift B'!E$140,'Shift B Calculation'!$D261)/3600</f>
        <v>0</v>
      </c>
      <c r="G261" s="10">
        <f>'Input Data Shift B'!F130*IF('Input Data Shift B'!F$140&gt;0,'Input Data Shift B'!F$140,'Shift B Calculation'!$D261)/3600</f>
        <v>0</v>
      </c>
      <c r="H261" s="10">
        <f>'Input Data Shift B'!G130*IF('Input Data Shift B'!G$140&gt;0,'Input Data Shift B'!G$140,'Shift B Calculation'!$D261)/3600</f>
        <v>0</v>
      </c>
      <c r="I261" s="10">
        <f>'Input Data Shift B'!H130*IF('Input Data Shift B'!H$140&gt;0,'Input Data Shift B'!H$140,'Shift B Calculation'!$D261)/3600</f>
        <v>0</v>
      </c>
      <c r="J261" s="10">
        <f>'Input Data Shift B'!I130*IF('Input Data Shift B'!I$140&gt;0,'Input Data Shift B'!I$140,'Shift B Calculation'!$D261)/3600</f>
        <v>0</v>
      </c>
      <c r="K261" s="10">
        <f>'Input Data Shift B'!J130*IF('Input Data Shift B'!J$140&gt;0,'Input Data Shift B'!J$140,'Shift B Calculation'!$D261)/3600</f>
        <v>0</v>
      </c>
      <c r="L261" s="10">
        <f>'Input Data Shift B'!K130*IF('Input Data Shift B'!K$140&gt;0,'Input Data Shift B'!K$140,'Shift B Calculation'!$D261)/3600</f>
        <v>0</v>
      </c>
      <c r="M261" s="10">
        <f>'Input Data Shift B'!L130*IF('Input Data Shift B'!L$140&gt;0,'Input Data Shift B'!L$140,'Shift B Calculation'!$D261)/3600</f>
        <v>0</v>
      </c>
      <c r="N261" s="10">
        <f>'Input Data Shift B'!M130*IF('Input Data Shift B'!M$140&gt;0,'Input Data Shift B'!M$140,'Shift B Calculation'!$D261)/3600</f>
        <v>0</v>
      </c>
      <c r="O261" s="10">
        <f>'Input Data Shift B'!N130*IF('Input Data Shift B'!N$140&gt;0,'Input Data Shift B'!N$140,'Shift B Calculation'!$D261)/3600</f>
        <v>0</v>
      </c>
      <c r="P261" s="10">
        <f>'Input Data Shift B'!O130*IF('Input Data Shift B'!O$140&gt;0,'Input Data Shift B'!O$140,'Shift B Calculation'!$D261)/3600</f>
        <v>0</v>
      </c>
      <c r="Q261" s="10">
        <f>'Input Data Shift B'!P130*IF('Input Data Shift B'!P$140&gt;0,'Input Data Shift B'!P$140,'Shift B Calculation'!$D261)/3600</f>
        <v>0</v>
      </c>
      <c r="R261" s="10">
        <f>'Input Data Shift B'!Q130*IF('Input Data Shift B'!Q$140&gt;0,'Input Data Shift B'!Q$140,'Shift B Calculation'!$D261)/3600</f>
        <v>0</v>
      </c>
      <c r="S261" s="10">
        <f>'Input Data Shift B'!R130*IF('Input Data Shift B'!R$140&gt;0,'Input Data Shift B'!R$140,'Shift B Calculation'!$D261)/3600</f>
        <v>0</v>
      </c>
      <c r="T261" s="10">
        <f>'Input Data Shift B'!S130*IF('Input Data Shift B'!S$140&gt;0,'Input Data Shift B'!S$140,'Shift B Calculation'!$D261)/3600</f>
        <v>0</v>
      </c>
      <c r="U261" s="10">
        <f>'Input Data Shift B'!T130*IF('Input Data Shift B'!T$140&gt;0,'Input Data Shift B'!T$140,'Shift B Calculation'!$D261)/3600</f>
        <v>0</v>
      </c>
      <c r="V261" s="10">
        <f>'Input Data Shift B'!U130*IF('Input Data Shift B'!U$140&gt;0,'Input Data Shift B'!U$140,'Shift B Calculation'!$D261)/3600</f>
        <v>0</v>
      </c>
      <c r="W261" s="10">
        <f>'Input Data Shift B'!V130*IF('Input Data Shift B'!V$140&gt;0,'Input Data Shift B'!V$140,'Shift B Calculation'!$D261)/3600</f>
        <v>0</v>
      </c>
      <c r="X261" s="10">
        <f>'Input Data Shift B'!W130*IF('Input Data Shift B'!W$140&gt;0,'Input Data Shift B'!W$140,'Shift B Calculation'!$D261)/3600</f>
        <v>0</v>
      </c>
      <c r="Y261" s="10">
        <f>'Input Data Shift B'!X130*IF('Input Data Shift B'!X$140&gt;0,'Input Data Shift B'!X$140,'Shift B Calculation'!$D261)/3600</f>
        <v>0</v>
      </c>
      <c r="Z261" s="10">
        <f>'Input Data Shift B'!Y130*IF('Input Data Shift B'!Y$140&gt;0,'Input Data Shift B'!Y$140,'Shift B Calculation'!$D261)/3600</f>
        <v>0</v>
      </c>
      <c r="AA261" s="10">
        <f>'Input Data Shift B'!Z130*IF('Input Data Shift B'!Z$140&gt;0,'Input Data Shift B'!Z$140,'Shift B Calculation'!$D261)/3600</f>
        <v>0</v>
      </c>
      <c r="AB261" s="10">
        <f>'Input Data Shift B'!AA130*IF('Input Data Shift B'!AA$140&gt;0,'Input Data Shift B'!AA$140,'Shift B Calculation'!$D261)/3600</f>
        <v>0</v>
      </c>
      <c r="AC261" s="10">
        <f>'Input Data Shift B'!AB130*IF('Input Data Shift B'!AB$140&gt;0,'Input Data Shift B'!AB$140,'Shift B Calculation'!$D261)/3600</f>
        <v>0</v>
      </c>
      <c r="AD261" s="10">
        <f>'Input Data Shift B'!AC130*IF('Input Data Shift B'!AC$140&gt;0,'Input Data Shift B'!AC$140,'Shift B Calculation'!$D261)/3600</f>
        <v>0</v>
      </c>
      <c r="AE261" s="10">
        <f>'Input Data Shift B'!AD130*IF('Input Data Shift B'!AD$140&gt;0,'Input Data Shift B'!AD$140,'Shift B Calculation'!$D261)/3600</f>
        <v>0</v>
      </c>
      <c r="AF261" s="10">
        <f>'Input Data Shift B'!AE130*IF('Input Data Shift B'!AE$140&gt;0,'Input Data Shift B'!AE$140,'Shift B Calculation'!$D261)/3600</f>
        <v>0</v>
      </c>
      <c r="AG261" s="10">
        <f>'Input Data Shift B'!AF130*IF('Input Data Shift B'!AF$140&gt;0,'Input Data Shift B'!AF$140,'Shift B Calculation'!$D261)/3600</f>
        <v>0</v>
      </c>
      <c r="AH261" s="10">
        <f>'Input Data Shift B'!AG130*IF('Input Data Shift B'!AG$140&gt;0,'Input Data Shift B'!AG$140,'Shift B Calculation'!$D261)/3600</f>
        <v>0</v>
      </c>
      <c r="AI261" s="10">
        <f>'Input Data Shift B'!AH130*IF('Input Data Shift B'!AH$140&gt;0,'Input Data Shift B'!AH$140,'Shift B Calculation'!$D261)/3600</f>
        <v>0</v>
      </c>
      <c r="AJ261" s="10">
        <f t="shared" si="12"/>
        <v>0</v>
      </c>
    </row>
    <row r="262" spans="2:36">
      <c r="B262" s="8">
        <v>125</v>
      </c>
      <c r="C262" s="9">
        <f t="shared" si="10"/>
        <v>0</v>
      </c>
      <c r="D262" s="8">
        <f>+Kousu!F135</f>
        <v>0</v>
      </c>
      <c r="E262" s="10">
        <f>'Input Data Shift B'!D131*IF('Input Data Shift B'!D$140&gt;0,'Input Data Shift B'!D$140,'Shift B Calculation'!$D262)/3600</f>
        <v>0</v>
      </c>
      <c r="F262" s="10">
        <f>'Input Data Shift B'!E131*IF('Input Data Shift B'!E$140&gt;0,'Input Data Shift B'!E$140,'Shift B Calculation'!$D262)/3600</f>
        <v>0</v>
      </c>
      <c r="G262" s="10">
        <f>'Input Data Shift B'!F131*IF('Input Data Shift B'!F$140&gt;0,'Input Data Shift B'!F$140,'Shift B Calculation'!$D262)/3600</f>
        <v>0</v>
      </c>
      <c r="H262" s="10">
        <f>'Input Data Shift B'!G131*IF('Input Data Shift B'!G$140&gt;0,'Input Data Shift B'!G$140,'Shift B Calculation'!$D262)/3600</f>
        <v>0</v>
      </c>
      <c r="I262" s="10">
        <f>'Input Data Shift B'!H131*IF('Input Data Shift B'!H$140&gt;0,'Input Data Shift B'!H$140,'Shift B Calculation'!$D262)/3600</f>
        <v>0</v>
      </c>
      <c r="J262" s="10">
        <f>'Input Data Shift B'!I131*IF('Input Data Shift B'!I$140&gt;0,'Input Data Shift B'!I$140,'Shift B Calculation'!$D262)/3600</f>
        <v>0</v>
      </c>
      <c r="K262" s="10">
        <f>'Input Data Shift B'!J131*IF('Input Data Shift B'!J$140&gt;0,'Input Data Shift B'!J$140,'Shift B Calculation'!$D262)/3600</f>
        <v>0</v>
      </c>
      <c r="L262" s="10">
        <f>'Input Data Shift B'!K131*IF('Input Data Shift B'!K$140&gt;0,'Input Data Shift B'!K$140,'Shift B Calculation'!$D262)/3600</f>
        <v>0</v>
      </c>
      <c r="M262" s="10">
        <f>'Input Data Shift B'!L131*IF('Input Data Shift B'!L$140&gt;0,'Input Data Shift B'!L$140,'Shift B Calculation'!$D262)/3600</f>
        <v>0</v>
      </c>
      <c r="N262" s="10">
        <f>'Input Data Shift B'!M131*IF('Input Data Shift B'!M$140&gt;0,'Input Data Shift B'!M$140,'Shift B Calculation'!$D262)/3600</f>
        <v>0</v>
      </c>
      <c r="O262" s="10">
        <f>'Input Data Shift B'!N131*IF('Input Data Shift B'!N$140&gt;0,'Input Data Shift B'!N$140,'Shift B Calculation'!$D262)/3600</f>
        <v>0</v>
      </c>
      <c r="P262" s="10">
        <f>'Input Data Shift B'!O131*IF('Input Data Shift B'!O$140&gt;0,'Input Data Shift B'!O$140,'Shift B Calculation'!$D262)/3600</f>
        <v>0</v>
      </c>
      <c r="Q262" s="10">
        <f>'Input Data Shift B'!P131*IF('Input Data Shift B'!P$140&gt;0,'Input Data Shift B'!P$140,'Shift B Calculation'!$D262)/3600</f>
        <v>0</v>
      </c>
      <c r="R262" s="10">
        <f>'Input Data Shift B'!Q131*IF('Input Data Shift B'!Q$140&gt;0,'Input Data Shift B'!Q$140,'Shift B Calculation'!$D262)/3600</f>
        <v>0</v>
      </c>
      <c r="S262" s="10">
        <f>'Input Data Shift B'!R131*IF('Input Data Shift B'!R$140&gt;0,'Input Data Shift B'!R$140,'Shift B Calculation'!$D262)/3600</f>
        <v>0</v>
      </c>
      <c r="T262" s="10">
        <f>'Input Data Shift B'!S131*IF('Input Data Shift B'!S$140&gt;0,'Input Data Shift B'!S$140,'Shift B Calculation'!$D262)/3600</f>
        <v>0</v>
      </c>
      <c r="U262" s="10">
        <f>'Input Data Shift B'!T131*IF('Input Data Shift B'!T$140&gt;0,'Input Data Shift B'!T$140,'Shift B Calculation'!$D262)/3600</f>
        <v>0</v>
      </c>
      <c r="V262" s="10">
        <f>'Input Data Shift B'!U131*IF('Input Data Shift B'!U$140&gt;0,'Input Data Shift B'!U$140,'Shift B Calculation'!$D262)/3600</f>
        <v>0</v>
      </c>
      <c r="W262" s="10">
        <f>'Input Data Shift B'!V131*IF('Input Data Shift B'!V$140&gt;0,'Input Data Shift B'!V$140,'Shift B Calculation'!$D262)/3600</f>
        <v>0</v>
      </c>
      <c r="X262" s="10">
        <f>'Input Data Shift B'!W131*IF('Input Data Shift B'!W$140&gt;0,'Input Data Shift B'!W$140,'Shift B Calculation'!$D262)/3600</f>
        <v>0</v>
      </c>
      <c r="Y262" s="10">
        <f>'Input Data Shift B'!X131*IF('Input Data Shift B'!X$140&gt;0,'Input Data Shift B'!X$140,'Shift B Calculation'!$D262)/3600</f>
        <v>0</v>
      </c>
      <c r="Z262" s="10">
        <f>'Input Data Shift B'!Y131*IF('Input Data Shift B'!Y$140&gt;0,'Input Data Shift B'!Y$140,'Shift B Calculation'!$D262)/3600</f>
        <v>0</v>
      </c>
      <c r="AA262" s="10">
        <f>'Input Data Shift B'!Z131*IF('Input Data Shift B'!Z$140&gt;0,'Input Data Shift B'!Z$140,'Shift B Calculation'!$D262)/3600</f>
        <v>0</v>
      </c>
      <c r="AB262" s="10">
        <f>'Input Data Shift B'!AA131*IF('Input Data Shift B'!AA$140&gt;0,'Input Data Shift B'!AA$140,'Shift B Calculation'!$D262)/3600</f>
        <v>0</v>
      </c>
      <c r="AC262" s="10">
        <f>'Input Data Shift B'!AB131*IF('Input Data Shift B'!AB$140&gt;0,'Input Data Shift B'!AB$140,'Shift B Calculation'!$D262)/3600</f>
        <v>0</v>
      </c>
      <c r="AD262" s="10">
        <f>'Input Data Shift B'!AC131*IF('Input Data Shift B'!AC$140&gt;0,'Input Data Shift B'!AC$140,'Shift B Calculation'!$D262)/3600</f>
        <v>0</v>
      </c>
      <c r="AE262" s="10">
        <f>'Input Data Shift B'!AD131*IF('Input Data Shift B'!AD$140&gt;0,'Input Data Shift B'!AD$140,'Shift B Calculation'!$D262)/3600</f>
        <v>0</v>
      </c>
      <c r="AF262" s="10">
        <f>'Input Data Shift B'!AE131*IF('Input Data Shift B'!AE$140&gt;0,'Input Data Shift B'!AE$140,'Shift B Calculation'!$D262)/3600</f>
        <v>0</v>
      </c>
      <c r="AG262" s="10">
        <f>'Input Data Shift B'!AF131*IF('Input Data Shift B'!AF$140&gt;0,'Input Data Shift B'!AF$140,'Shift B Calculation'!$D262)/3600</f>
        <v>0</v>
      </c>
      <c r="AH262" s="10">
        <f>'Input Data Shift B'!AG131*IF('Input Data Shift B'!AG$140&gt;0,'Input Data Shift B'!AG$140,'Shift B Calculation'!$D262)/3600</f>
        <v>0</v>
      </c>
      <c r="AI262" s="10">
        <f>'Input Data Shift B'!AH131*IF('Input Data Shift B'!AH$140&gt;0,'Input Data Shift B'!AH$140,'Shift B Calculation'!$D262)/3600</f>
        <v>0</v>
      </c>
      <c r="AJ262" s="10">
        <f t="shared" ref="AJ262:AJ267" si="13">+SUM(E262:AI262)</f>
        <v>0</v>
      </c>
    </row>
    <row r="263" spans="2:36">
      <c r="B263" s="8">
        <v>126</v>
      </c>
      <c r="C263" s="9">
        <f t="shared" si="10"/>
        <v>0</v>
      </c>
      <c r="D263" s="8">
        <f>+Kousu!F136</f>
        <v>0</v>
      </c>
      <c r="E263" s="10">
        <f>'Input Data Shift B'!D132*IF('Input Data Shift B'!D$140&gt;0,'Input Data Shift B'!D$140,'Shift B Calculation'!$D263)/3600</f>
        <v>0</v>
      </c>
      <c r="F263" s="10">
        <f>'Input Data Shift B'!E132*IF('Input Data Shift B'!E$140&gt;0,'Input Data Shift B'!E$140,'Shift B Calculation'!$D263)/3600</f>
        <v>0</v>
      </c>
      <c r="G263" s="10">
        <f>'Input Data Shift B'!F132*IF('Input Data Shift B'!F$140&gt;0,'Input Data Shift B'!F$140,'Shift B Calculation'!$D263)/3600</f>
        <v>0</v>
      </c>
      <c r="H263" s="10">
        <f>'Input Data Shift B'!G132*IF('Input Data Shift B'!G$140&gt;0,'Input Data Shift B'!G$140,'Shift B Calculation'!$D263)/3600</f>
        <v>0</v>
      </c>
      <c r="I263" s="10">
        <f>'Input Data Shift B'!H132*IF('Input Data Shift B'!H$140&gt;0,'Input Data Shift B'!H$140,'Shift B Calculation'!$D263)/3600</f>
        <v>0</v>
      </c>
      <c r="J263" s="10">
        <f>'Input Data Shift B'!I132*IF('Input Data Shift B'!I$140&gt;0,'Input Data Shift B'!I$140,'Shift B Calculation'!$D263)/3600</f>
        <v>0</v>
      </c>
      <c r="K263" s="10">
        <f>'Input Data Shift B'!J132*IF('Input Data Shift B'!J$140&gt;0,'Input Data Shift B'!J$140,'Shift B Calculation'!$D263)/3600</f>
        <v>0</v>
      </c>
      <c r="L263" s="10">
        <f>'Input Data Shift B'!K132*IF('Input Data Shift B'!K$140&gt;0,'Input Data Shift B'!K$140,'Shift B Calculation'!$D263)/3600</f>
        <v>0</v>
      </c>
      <c r="M263" s="10">
        <f>'Input Data Shift B'!L132*IF('Input Data Shift B'!L$140&gt;0,'Input Data Shift B'!L$140,'Shift B Calculation'!$D263)/3600</f>
        <v>0</v>
      </c>
      <c r="N263" s="10">
        <f>'Input Data Shift B'!M132*IF('Input Data Shift B'!M$140&gt;0,'Input Data Shift B'!M$140,'Shift B Calculation'!$D263)/3600</f>
        <v>0</v>
      </c>
      <c r="O263" s="10">
        <f>'Input Data Shift B'!N132*IF('Input Data Shift B'!N$140&gt;0,'Input Data Shift B'!N$140,'Shift B Calculation'!$D263)/3600</f>
        <v>0</v>
      </c>
      <c r="P263" s="10">
        <f>'Input Data Shift B'!O132*IF('Input Data Shift B'!O$140&gt;0,'Input Data Shift B'!O$140,'Shift B Calculation'!$D263)/3600</f>
        <v>0</v>
      </c>
      <c r="Q263" s="10">
        <f>'Input Data Shift B'!P132*IF('Input Data Shift B'!P$140&gt;0,'Input Data Shift B'!P$140,'Shift B Calculation'!$D263)/3600</f>
        <v>0</v>
      </c>
      <c r="R263" s="10">
        <f>'Input Data Shift B'!Q132*IF('Input Data Shift B'!Q$140&gt;0,'Input Data Shift B'!Q$140,'Shift B Calculation'!$D263)/3600</f>
        <v>0</v>
      </c>
      <c r="S263" s="10">
        <f>'Input Data Shift B'!R132*IF('Input Data Shift B'!R$140&gt;0,'Input Data Shift B'!R$140,'Shift B Calculation'!$D263)/3600</f>
        <v>0</v>
      </c>
      <c r="T263" s="10">
        <f>'Input Data Shift B'!S132*IF('Input Data Shift B'!S$140&gt;0,'Input Data Shift B'!S$140,'Shift B Calculation'!$D263)/3600</f>
        <v>0</v>
      </c>
      <c r="U263" s="10">
        <f>'Input Data Shift B'!T132*IF('Input Data Shift B'!T$140&gt;0,'Input Data Shift B'!T$140,'Shift B Calculation'!$D263)/3600</f>
        <v>0</v>
      </c>
      <c r="V263" s="10">
        <f>'Input Data Shift B'!U132*IF('Input Data Shift B'!U$140&gt;0,'Input Data Shift B'!U$140,'Shift B Calculation'!$D263)/3600</f>
        <v>0</v>
      </c>
      <c r="W263" s="10">
        <f>'Input Data Shift B'!V132*IF('Input Data Shift B'!V$140&gt;0,'Input Data Shift B'!V$140,'Shift B Calculation'!$D263)/3600</f>
        <v>0</v>
      </c>
      <c r="X263" s="10">
        <f>'Input Data Shift B'!W132*IF('Input Data Shift B'!W$140&gt;0,'Input Data Shift B'!W$140,'Shift B Calculation'!$D263)/3600</f>
        <v>0</v>
      </c>
      <c r="Y263" s="10">
        <f>'Input Data Shift B'!X132*IF('Input Data Shift B'!X$140&gt;0,'Input Data Shift B'!X$140,'Shift B Calculation'!$D263)/3600</f>
        <v>0</v>
      </c>
      <c r="Z263" s="10">
        <f>'Input Data Shift B'!Y132*IF('Input Data Shift B'!Y$140&gt;0,'Input Data Shift B'!Y$140,'Shift B Calculation'!$D263)/3600</f>
        <v>0</v>
      </c>
      <c r="AA263" s="10">
        <f>'Input Data Shift B'!Z132*IF('Input Data Shift B'!Z$140&gt;0,'Input Data Shift B'!Z$140,'Shift B Calculation'!$D263)/3600</f>
        <v>0</v>
      </c>
      <c r="AB263" s="10">
        <f>'Input Data Shift B'!AA132*IF('Input Data Shift B'!AA$140&gt;0,'Input Data Shift B'!AA$140,'Shift B Calculation'!$D263)/3600</f>
        <v>0</v>
      </c>
      <c r="AC263" s="10">
        <f>'Input Data Shift B'!AB132*IF('Input Data Shift B'!AB$140&gt;0,'Input Data Shift B'!AB$140,'Shift B Calculation'!$D263)/3600</f>
        <v>0</v>
      </c>
      <c r="AD263" s="10">
        <f>'Input Data Shift B'!AC132*IF('Input Data Shift B'!AC$140&gt;0,'Input Data Shift B'!AC$140,'Shift B Calculation'!$D263)/3600</f>
        <v>0</v>
      </c>
      <c r="AE263" s="10">
        <f>'Input Data Shift B'!AD132*IF('Input Data Shift B'!AD$140&gt;0,'Input Data Shift B'!AD$140,'Shift B Calculation'!$D263)/3600</f>
        <v>0</v>
      </c>
      <c r="AF263" s="10">
        <f>'Input Data Shift B'!AE132*IF('Input Data Shift B'!AE$140&gt;0,'Input Data Shift B'!AE$140,'Shift B Calculation'!$D263)/3600</f>
        <v>0</v>
      </c>
      <c r="AG263" s="10">
        <f>'Input Data Shift B'!AF132*IF('Input Data Shift B'!AF$140&gt;0,'Input Data Shift B'!AF$140,'Shift B Calculation'!$D263)/3600</f>
        <v>0</v>
      </c>
      <c r="AH263" s="10">
        <f>'Input Data Shift B'!AG132*IF('Input Data Shift B'!AG$140&gt;0,'Input Data Shift B'!AG$140,'Shift B Calculation'!$D263)/3600</f>
        <v>0</v>
      </c>
      <c r="AI263" s="10">
        <f>'Input Data Shift B'!AH132*IF('Input Data Shift B'!AH$140&gt;0,'Input Data Shift B'!AH$140,'Shift B Calculation'!$D263)/3600</f>
        <v>0</v>
      </c>
      <c r="AJ263" s="10">
        <f t="shared" si="13"/>
        <v>0</v>
      </c>
    </row>
    <row r="264" spans="2:36">
      <c r="B264" s="8">
        <v>127</v>
      </c>
      <c r="C264" s="9">
        <f t="shared" si="10"/>
        <v>0</v>
      </c>
      <c r="D264" s="8">
        <f>+Kousu!F137</f>
        <v>0</v>
      </c>
      <c r="E264" s="10">
        <f>'Input Data Shift B'!D133*IF('Input Data Shift B'!D$140&gt;0,'Input Data Shift B'!D$140,'Shift B Calculation'!$D264)/3600</f>
        <v>0</v>
      </c>
      <c r="F264" s="10">
        <f>'Input Data Shift B'!E133*IF('Input Data Shift B'!E$140&gt;0,'Input Data Shift B'!E$140,'Shift B Calculation'!$D264)/3600</f>
        <v>0</v>
      </c>
      <c r="G264" s="10">
        <f>'Input Data Shift B'!F133*IF('Input Data Shift B'!F$140&gt;0,'Input Data Shift B'!F$140,'Shift B Calculation'!$D264)/3600</f>
        <v>0</v>
      </c>
      <c r="H264" s="10">
        <f>'Input Data Shift B'!G133*IF('Input Data Shift B'!G$140&gt;0,'Input Data Shift B'!G$140,'Shift B Calculation'!$D264)/3600</f>
        <v>0</v>
      </c>
      <c r="I264" s="10">
        <f>'Input Data Shift B'!H133*IF('Input Data Shift B'!H$140&gt;0,'Input Data Shift B'!H$140,'Shift B Calculation'!$D264)/3600</f>
        <v>0</v>
      </c>
      <c r="J264" s="10">
        <f>'Input Data Shift B'!I133*IF('Input Data Shift B'!I$140&gt;0,'Input Data Shift B'!I$140,'Shift B Calculation'!$D264)/3600</f>
        <v>0</v>
      </c>
      <c r="K264" s="10">
        <f>'Input Data Shift B'!J133*IF('Input Data Shift B'!J$140&gt;0,'Input Data Shift B'!J$140,'Shift B Calculation'!$D264)/3600</f>
        <v>0</v>
      </c>
      <c r="L264" s="10">
        <f>'Input Data Shift B'!K133*IF('Input Data Shift B'!K$140&gt;0,'Input Data Shift B'!K$140,'Shift B Calculation'!$D264)/3600</f>
        <v>0</v>
      </c>
      <c r="M264" s="10">
        <f>'Input Data Shift B'!L133*IF('Input Data Shift B'!L$140&gt;0,'Input Data Shift B'!L$140,'Shift B Calculation'!$D264)/3600</f>
        <v>0</v>
      </c>
      <c r="N264" s="10">
        <f>'Input Data Shift B'!M133*IF('Input Data Shift B'!M$140&gt;0,'Input Data Shift B'!M$140,'Shift B Calculation'!$D264)/3600</f>
        <v>0</v>
      </c>
      <c r="O264" s="10">
        <f>'Input Data Shift B'!N133*IF('Input Data Shift B'!N$140&gt;0,'Input Data Shift B'!N$140,'Shift B Calculation'!$D264)/3600</f>
        <v>0</v>
      </c>
      <c r="P264" s="10">
        <f>'Input Data Shift B'!O133*IF('Input Data Shift B'!O$140&gt;0,'Input Data Shift B'!O$140,'Shift B Calculation'!$D264)/3600</f>
        <v>0</v>
      </c>
      <c r="Q264" s="10">
        <f>'Input Data Shift B'!P133*IF('Input Data Shift B'!P$140&gt;0,'Input Data Shift B'!P$140,'Shift B Calculation'!$D264)/3600</f>
        <v>0</v>
      </c>
      <c r="R264" s="10">
        <f>'Input Data Shift B'!Q133*IF('Input Data Shift B'!Q$140&gt;0,'Input Data Shift B'!Q$140,'Shift B Calculation'!$D264)/3600</f>
        <v>0</v>
      </c>
      <c r="S264" s="10">
        <f>'Input Data Shift B'!R133*IF('Input Data Shift B'!R$140&gt;0,'Input Data Shift B'!R$140,'Shift B Calculation'!$D264)/3600</f>
        <v>0</v>
      </c>
      <c r="T264" s="10">
        <f>'Input Data Shift B'!S133*IF('Input Data Shift B'!S$140&gt;0,'Input Data Shift B'!S$140,'Shift B Calculation'!$D264)/3600</f>
        <v>0</v>
      </c>
      <c r="U264" s="10">
        <f>'Input Data Shift B'!T133*IF('Input Data Shift B'!T$140&gt;0,'Input Data Shift B'!T$140,'Shift B Calculation'!$D264)/3600</f>
        <v>0</v>
      </c>
      <c r="V264" s="10">
        <f>'Input Data Shift B'!U133*IF('Input Data Shift B'!U$140&gt;0,'Input Data Shift B'!U$140,'Shift B Calculation'!$D264)/3600</f>
        <v>0</v>
      </c>
      <c r="W264" s="10">
        <f>'Input Data Shift B'!V133*IF('Input Data Shift B'!V$140&gt;0,'Input Data Shift B'!V$140,'Shift B Calculation'!$D264)/3600</f>
        <v>0</v>
      </c>
      <c r="X264" s="10">
        <f>'Input Data Shift B'!W133*IF('Input Data Shift B'!W$140&gt;0,'Input Data Shift B'!W$140,'Shift B Calculation'!$D264)/3600</f>
        <v>0</v>
      </c>
      <c r="Y264" s="10">
        <f>'Input Data Shift B'!X133*IF('Input Data Shift B'!X$140&gt;0,'Input Data Shift B'!X$140,'Shift B Calculation'!$D264)/3600</f>
        <v>0</v>
      </c>
      <c r="Z264" s="10">
        <f>'Input Data Shift B'!Y133*IF('Input Data Shift B'!Y$140&gt;0,'Input Data Shift B'!Y$140,'Shift B Calculation'!$D264)/3600</f>
        <v>0</v>
      </c>
      <c r="AA264" s="10">
        <f>'Input Data Shift B'!Z133*IF('Input Data Shift B'!Z$140&gt;0,'Input Data Shift B'!Z$140,'Shift B Calculation'!$D264)/3600</f>
        <v>0</v>
      </c>
      <c r="AB264" s="10">
        <f>'Input Data Shift B'!AA133*IF('Input Data Shift B'!AA$140&gt;0,'Input Data Shift B'!AA$140,'Shift B Calculation'!$D264)/3600</f>
        <v>0</v>
      </c>
      <c r="AC264" s="10">
        <f>'Input Data Shift B'!AB133*IF('Input Data Shift B'!AB$140&gt;0,'Input Data Shift B'!AB$140,'Shift B Calculation'!$D264)/3600</f>
        <v>0</v>
      </c>
      <c r="AD264" s="10">
        <f>'Input Data Shift B'!AC133*IF('Input Data Shift B'!AC$140&gt;0,'Input Data Shift B'!AC$140,'Shift B Calculation'!$D264)/3600</f>
        <v>0</v>
      </c>
      <c r="AE264" s="10">
        <f>'Input Data Shift B'!AD133*IF('Input Data Shift B'!AD$140&gt;0,'Input Data Shift B'!AD$140,'Shift B Calculation'!$D264)/3600</f>
        <v>0</v>
      </c>
      <c r="AF264" s="10">
        <f>'Input Data Shift B'!AE133*IF('Input Data Shift B'!AE$140&gt;0,'Input Data Shift B'!AE$140,'Shift B Calculation'!$D264)/3600</f>
        <v>0</v>
      </c>
      <c r="AG264" s="10">
        <f>'Input Data Shift B'!AF133*IF('Input Data Shift B'!AF$140&gt;0,'Input Data Shift B'!AF$140,'Shift B Calculation'!$D264)/3600</f>
        <v>0</v>
      </c>
      <c r="AH264" s="10">
        <f>'Input Data Shift B'!AG133*IF('Input Data Shift B'!AG$140&gt;0,'Input Data Shift B'!AG$140,'Shift B Calculation'!$D264)/3600</f>
        <v>0</v>
      </c>
      <c r="AI264" s="10">
        <f>'Input Data Shift B'!AH133*IF('Input Data Shift B'!AH$140&gt;0,'Input Data Shift B'!AH$140,'Shift B Calculation'!$D264)/3600</f>
        <v>0</v>
      </c>
      <c r="AJ264" s="10">
        <f t="shared" si="13"/>
        <v>0</v>
      </c>
    </row>
    <row r="265" spans="2:36">
      <c r="B265" s="8">
        <v>128</v>
      </c>
      <c r="C265" s="9">
        <f t="shared" si="10"/>
        <v>0</v>
      </c>
      <c r="D265" s="8">
        <f>+Kousu!F138</f>
        <v>0</v>
      </c>
      <c r="E265" s="10">
        <f>'Input Data Shift B'!D134*IF('Input Data Shift B'!D$140&gt;0,'Input Data Shift B'!D$140,'Shift B Calculation'!$D265)/3600</f>
        <v>0</v>
      </c>
      <c r="F265" s="10">
        <f>'Input Data Shift B'!E134*IF('Input Data Shift B'!E$140&gt;0,'Input Data Shift B'!E$140,'Shift B Calculation'!$D265)/3600</f>
        <v>0</v>
      </c>
      <c r="G265" s="10">
        <f>'Input Data Shift B'!F134*IF('Input Data Shift B'!F$140&gt;0,'Input Data Shift B'!F$140,'Shift B Calculation'!$D265)/3600</f>
        <v>0</v>
      </c>
      <c r="H265" s="10">
        <f>'Input Data Shift B'!G134*IF('Input Data Shift B'!G$140&gt;0,'Input Data Shift B'!G$140,'Shift B Calculation'!$D265)/3600</f>
        <v>0</v>
      </c>
      <c r="I265" s="10">
        <f>'Input Data Shift B'!H134*IF('Input Data Shift B'!H$140&gt;0,'Input Data Shift B'!H$140,'Shift B Calculation'!$D265)/3600</f>
        <v>0</v>
      </c>
      <c r="J265" s="10">
        <f>'Input Data Shift B'!I134*IF('Input Data Shift B'!I$140&gt;0,'Input Data Shift B'!I$140,'Shift B Calculation'!$D265)/3600</f>
        <v>0</v>
      </c>
      <c r="K265" s="10">
        <f>'Input Data Shift B'!J134*IF('Input Data Shift B'!J$140&gt;0,'Input Data Shift B'!J$140,'Shift B Calculation'!$D265)/3600</f>
        <v>0</v>
      </c>
      <c r="L265" s="10">
        <f>'Input Data Shift B'!K134*IF('Input Data Shift B'!K$140&gt;0,'Input Data Shift B'!K$140,'Shift B Calculation'!$D265)/3600</f>
        <v>0</v>
      </c>
      <c r="M265" s="10">
        <f>'Input Data Shift B'!L134*IF('Input Data Shift B'!L$140&gt;0,'Input Data Shift B'!L$140,'Shift B Calculation'!$D265)/3600</f>
        <v>0</v>
      </c>
      <c r="N265" s="10">
        <f>'Input Data Shift B'!M134*IF('Input Data Shift B'!M$140&gt;0,'Input Data Shift B'!M$140,'Shift B Calculation'!$D265)/3600</f>
        <v>0</v>
      </c>
      <c r="O265" s="10">
        <f>'Input Data Shift B'!N134*IF('Input Data Shift B'!N$140&gt;0,'Input Data Shift B'!N$140,'Shift B Calculation'!$D265)/3600</f>
        <v>0</v>
      </c>
      <c r="P265" s="10">
        <f>'Input Data Shift B'!O134*IF('Input Data Shift B'!O$140&gt;0,'Input Data Shift B'!O$140,'Shift B Calculation'!$D265)/3600</f>
        <v>0</v>
      </c>
      <c r="Q265" s="10">
        <f>'Input Data Shift B'!P134*IF('Input Data Shift B'!P$140&gt;0,'Input Data Shift B'!P$140,'Shift B Calculation'!$D265)/3600</f>
        <v>0</v>
      </c>
      <c r="R265" s="10">
        <f>'Input Data Shift B'!Q134*IF('Input Data Shift B'!Q$140&gt;0,'Input Data Shift B'!Q$140,'Shift B Calculation'!$D265)/3600</f>
        <v>0</v>
      </c>
      <c r="S265" s="10">
        <f>'Input Data Shift B'!R134*IF('Input Data Shift B'!R$140&gt;0,'Input Data Shift B'!R$140,'Shift B Calculation'!$D265)/3600</f>
        <v>0</v>
      </c>
      <c r="T265" s="10">
        <f>'Input Data Shift B'!S134*IF('Input Data Shift B'!S$140&gt;0,'Input Data Shift B'!S$140,'Shift B Calculation'!$D265)/3600</f>
        <v>0</v>
      </c>
      <c r="U265" s="10">
        <f>'Input Data Shift B'!T134*IF('Input Data Shift B'!T$140&gt;0,'Input Data Shift B'!T$140,'Shift B Calculation'!$D265)/3600</f>
        <v>0</v>
      </c>
      <c r="V265" s="10">
        <f>'Input Data Shift B'!U134*IF('Input Data Shift B'!U$140&gt;0,'Input Data Shift B'!U$140,'Shift B Calculation'!$D265)/3600</f>
        <v>0</v>
      </c>
      <c r="W265" s="10">
        <f>'Input Data Shift B'!V134*IF('Input Data Shift B'!V$140&gt;0,'Input Data Shift B'!V$140,'Shift B Calculation'!$D265)/3600</f>
        <v>0</v>
      </c>
      <c r="X265" s="10">
        <f>'Input Data Shift B'!W134*IF('Input Data Shift B'!W$140&gt;0,'Input Data Shift B'!W$140,'Shift B Calculation'!$D265)/3600</f>
        <v>0</v>
      </c>
      <c r="Y265" s="10">
        <f>'Input Data Shift B'!X134*IF('Input Data Shift B'!X$140&gt;0,'Input Data Shift B'!X$140,'Shift B Calculation'!$D265)/3600</f>
        <v>0</v>
      </c>
      <c r="Z265" s="10">
        <f>'Input Data Shift B'!Y134*IF('Input Data Shift B'!Y$140&gt;0,'Input Data Shift B'!Y$140,'Shift B Calculation'!$D265)/3600</f>
        <v>0</v>
      </c>
      <c r="AA265" s="10">
        <f>'Input Data Shift B'!Z134*IF('Input Data Shift B'!Z$140&gt;0,'Input Data Shift B'!Z$140,'Shift B Calculation'!$D265)/3600</f>
        <v>0</v>
      </c>
      <c r="AB265" s="10">
        <f>'Input Data Shift B'!AA134*IF('Input Data Shift B'!AA$140&gt;0,'Input Data Shift B'!AA$140,'Shift B Calculation'!$D265)/3600</f>
        <v>0</v>
      </c>
      <c r="AC265" s="10">
        <f>'Input Data Shift B'!AB134*IF('Input Data Shift B'!AB$140&gt;0,'Input Data Shift B'!AB$140,'Shift B Calculation'!$D265)/3600</f>
        <v>0</v>
      </c>
      <c r="AD265" s="10">
        <f>'Input Data Shift B'!AC134*IF('Input Data Shift B'!AC$140&gt;0,'Input Data Shift B'!AC$140,'Shift B Calculation'!$D265)/3600</f>
        <v>0</v>
      </c>
      <c r="AE265" s="10">
        <f>'Input Data Shift B'!AD134*IF('Input Data Shift B'!AD$140&gt;0,'Input Data Shift B'!AD$140,'Shift B Calculation'!$D265)/3600</f>
        <v>0</v>
      </c>
      <c r="AF265" s="10">
        <f>'Input Data Shift B'!AE134*IF('Input Data Shift B'!AE$140&gt;0,'Input Data Shift B'!AE$140,'Shift B Calculation'!$D265)/3600</f>
        <v>0</v>
      </c>
      <c r="AG265" s="10">
        <f>'Input Data Shift B'!AF134*IF('Input Data Shift B'!AF$140&gt;0,'Input Data Shift B'!AF$140,'Shift B Calculation'!$D265)/3600</f>
        <v>0</v>
      </c>
      <c r="AH265" s="10">
        <f>'Input Data Shift B'!AG134*IF('Input Data Shift B'!AG$140&gt;0,'Input Data Shift B'!AG$140,'Shift B Calculation'!$D265)/3600</f>
        <v>0</v>
      </c>
      <c r="AI265" s="10">
        <f>'Input Data Shift B'!AH134*IF('Input Data Shift B'!AH$140&gt;0,'Input Data Shift B'!AH$140,'Shift B Calculation'!$D265)/3600</f>
        <v>0</v>
      </c>
      <c r="AJ265" s="10">
        <f t="shared" si="13"/>
        <v>0</v>
      </c>
    </row>
    <row r="266" spans="2:36">
      <c r="B266" s="8">
        <v>129</v>
      </c>
      <c r="C266" s="9">
        <f t="shared" si="10"/>
        <v>0</v>
      </c>
      <c r="D266" s="8">
        <f>+Kousu!F139</f>
        <v>0</v>
      </c>
      <c r="E266" s="10">
        <f>'Input Data Shift B'!D135*IF('Input Data Shift B'!D$140&gt;0,'Input Data Shift B'!D$140,'Shift B Calculation'!$D266)/3600</f>
        <v>0</v>
      </c>
      <c r="F266" s="10">
        <f>'Input Data Shift B'!E135*IF('Input Data Shift B'!E$140&gt;0,'Input Data Shift B'!E$140,'Shift B Calculation'!$D266)/3600</f>
        <v>0</v>
      </c>
      <c r="G266" s="10">
        <f>'Input Data Shift B'!F135*IF('Input Data Shift B'!F$140&gt;0,'Input Data Shift B'!F$140,'Shift B Calculation'!$D266)/3600</f>
        <v>0</v>
      </c>
      <c r="H266" s="10">
        <f>'Input Data Shift B'!G135*IF('Input Data Shift B'!G$140&gt;0,'Input Data Shift B'!G$140,'Shift B Calculation'!$D266)/3600</f>
        <v>0</v>
      </c>
      <c r="I266" s="10">
        <f>'Input Data Shift B'!H135*IF('Input Data Shift B'!H$140&gt;0,'Input Data Shift B'!H$140,'Shift B Calculation'!$D266)/3600</f>
        <v>0</v>
      </c>
      <c r="J266" s="10">
        <f>'Input Data Shift B'!I135*IF('Input Data Shift B'!I$140&gt;0,'Input Data Shift B'!I$140,'Shift B Calculation'!$D266)/3600</f>
        <v>0</v>
      </c>
      <c r="K266" s="10">
        <f>'Input Data Shift B'!J135*IF('Input Data Shift B'!J$140&gt;0,'Input Data Shift B'!J$140,'Shift B Calculation'!$D266)/3600</f>
        <v>0</v>
      </c>
      <c r="L266" s="10">
        <f>'Input Data Shift B'!K135*IF('Input Data Shift B'!K$140&gt;0,'Input Data Shift B'!K$140,'Shift B Calculation'!$D266)/3600</f>
        <v>0</v>
      </c>
      <c r="M266" s="10">
        <f>'Input Data Shift B'!L135*IF('Input Data Shift B'!L$140&gt;0,'Input Data Shift B'!L$140,'Shift B Calculation'!$D266)/3600</f>
        <v>0</v>
      </c>
      <c r="N266" s="10">
        <f>'Input Data Shift B'!M135*IF('Input Data Shift B'!M$140&gt;0,'Input Data Shift B'!M$140,'Shift B Calculation'!$D266)/3600</f>
        <v>0</v>
      </c>
      <c r="O266" s="10">
        <f>'Input Data Shift B'!N135*IF('Input Data Shift B'!N$140&gt;0,'Input Data Shift B'!N$140,'Shift B Calculation'!$D266)/3600</f>
        <v>0</v>
      </c>
      <c r="P266" s="10">
        <f>'Input Data Shift B'!O135*IF('Input Data Shift B'!O$140&gt;0,'Input Data Shift B'!O$140,'Shift B Calculation'!$D266)/3600</f>
        <v>0</v>
      </c>
      <c r="Q266" s="10">
        <f>'Input Data Shift B'!P135*IF('Input Data Shift B'!P$140&gt;0,'Input Data Shift B'!P$140,'Shift B Calculation'!$D266)/3600</f>
        <v>0</v>
      </c>
      <c r="R266" s="10">
        <f>'Input Data Shift B'!Q135*IF('Input Data Shift B'!Q$140&gt;0,'Input Data Shift B'!Q$140,'Shift B Calculation'!$D266)/3600</f>
        <v>0</v>
      </c>
      <c r="S266" s="10">
        <f>'Input Data Shift B'!R135*IF('Input Data Shift B'!R$140&gt;0,'Input Data Shift B'!R$140,'Shift B Calculation'!$D266)/3600</f>
        <v>0</v>
      </c>
      <c r="T266" s="10">
        <f>'Input Data Shift B'!S135*IF('Input Data Shift B'!S$140&gt;0,'Input Data Shift B'!S$140,'Shift B Calculation'!$D266)/3600</f>
        <v>0</v>
      </c>
      <c r="U266" s="10">
        <f>'Input Data Shift B'!T135*IF('Input Data Shift B'!T$140&gt;0,'Input Data Shift B'!T$140,'Shift B Calculation'!$D266)/3600</f>
        <v>0</v>
      </c>
      <c r="V266" s="10">
        <f>'Input Data Shift B'!U135*IF('Input Data Shift B'!U$140&gt;0,'Input Data Shift B'!U$140,'Shift B Calculation'!$D266)/3600</f>
        <v>0</v>
      </c>
      <c r="W266" s="10">
        <f>'Input Data Shift B'!V135*IF('Input Data Shift B'!V$140&gt;0,'Input Data Shift B'!V$140,'Shift B Calculation'!$D266)/3600</f>
        <v>0</v>
      </c>
      <c r="X266" s="10">
        <f>'Input Data Shift B'!W135*IF('Input Data Shift B'!W$140&gt;0,'Input Data Shift B'!W$140,'Shift B Calculation'!$D266)/3600</f>
        <v>0</v>
      </c>
      <c r="Y266" s="10">
        <f>'Input Data Shift B'!X135*IF('Input Data Shift B'!X$140&gt;0,'Input Data Shift B'!X$140,'Shift B Calculation'!$D266)/3600</f>
        <v>0</v>
      </c>
      <c r="Z266" s="10">
        <f>'Input Data Shift B'!Y135*IF('Input Data Shift B'!Y$140&gt;0,'Input Data Shift B'!Y$140,'Shift B Calculation'!$D266)/3600</f>
        <v>0</v>
      </c>
      <c r="AA266" s="10">
        <f>'Input Data Shift B'!Z135*IF('Input Data Shift B'!Z$140&gt;0,'Input Data Shift B'!Z$140,'Shift B Calculation'!$D266)/3600</f>
        <v>0</v>
      </c>
      <c r="AB266" s="10">
        <f>'Input Data Shift B'!AA135*IF('Input Data Shift B'!AA$140&gt;0,'Input Data Shift B'!AA$140,'Shift B Calculation'!$D266)/3600</f>
        <v>0</v>
      </c>
      <c r="AC266" s="10">
        <f>'Input Data Shift B'!AB135*IF('Input Data Shift B'!AB$140&gt;0,'Input Data Shift B'!AB$140,'Shift B Calculation'!$D266)/3600</f>
        <v>0</v>
      </c>
      <c r="AD266" s="10">
        <f>'Input Data Shift B'!AC135*IF('Input Data Shift B'!AC$140&gt;0,'Input Data Shift B'!AC$140,'Shift B Calculation'!$D266)/3600</f>
        <v>0</v>
      </c>
      <c r="AE266" s="10">
        <f>'Input Data Shift B'!AD135*IF('Input Data Shift B'!AD$140&gt;0,'Input Data Shift B'!AD$140,'Shift B Calculation'!$D266)/3600</f>
        <v>0</v>
      </c>
      <c r="AF266" s="10">
        <f>'Input Data Shift B'!AE135*IF('Input Data Shift B'!AE$140&gt;0,'Input Data Shift B'!AE$140,'Shift B Calculation'!$D266)/3600</f>
        <v>0</v>
      </c>
      <c r="AG266" s="10">
        <f>'Input Data Shift B'!AF135*IF('Input Data Shift B'!AF$140&gt;0,'Input Data Shift B'!AF$140,'Shift B Calculation'!$D266)/3600</f>
        <v>0</v>
      </c>
      <c r="AH266" s="10">
        <f>'Input Data Shift B'!AG135*IF('Input Data Shift B'!AG$140&gt;0,'Input Data Shift B'!AG$140,'Shift B Calculation'!$D266)/3600</f>
        <v>0</v>
      </c>
      <c r="AI266" s="10">
        <f>'Input Data Shift B'!AH135*IF('Input Data Shift B'!AH$140&gt;0,'Input Data Shift B'!AH$140,'Shift B Calculation'!$D266)/3600</f>
        <v>0</v>
      </c>
      <c r="AJ266" s="10">
        <f t="shared" si="13"/>
        <v>0</v>
      </c>
    </row>
    <row r="267" spans="2:36">
      <c r="B267" s="8">
        <v>130</v>
      </c>
      <c r="C267" s="9">
        <f>+C132</f>
        <v>0</v>
      </c>
      <c r="D267" s="8">
        <f>+Kousu!F140</f>
        <v>0</v>
      </c>
      <c r="E267" s="10">
        <f>'Input Data Shift B'!D136*IF('Input Data Shift B'!D$140&gt;0,'Input Data Shift B'!D$140,'Shift B Calculation'!$D267)/3600</f>
        <v>0</v>
      </c>
      <c r="F267" s="10">
        <f>'Input Data Shift B'!E136*IF('Input Data Shift B'!E$140&gt;0,'Input Data Shift B'!E$140,'Shift B Calculation'!$D267)/3600</f>
        <v>0</v>
      </c>
      <c r="G267" s="10">
        <f>'Input Data Shift B'!F136*IF('Input Data Shift B'!F$140&gt;0,'Input Data Shift B'!F$140,'Shift B Calculation'!$D267)/3600</f>
        <v>0</v>
      </c>
      <c r="H267" s="10">
        <f>'Input Data Shift B'!G136*IF('Input Data Shift B'!G$140&gt;0,'Input Data Shift B'!G$140,'Shift B Calculation'!$D267)/3600</f>
        <v>0</v>
      </c>
      <c r="I267" s="10">
        <f>'Input Data Shift B'!H136*IF('Input Data Shift B'!H$140&gt;0,'Input Data Shift B'!H$140,'Shift B Calculation'!$D267)/3600</f>
        <v>0</v>
      </c>
      <c r="J267" s="10">
        <f>'Input Data Shift B'!I136*IF('Input Data Shift B'!I$140&gt;0,'Input Data Shift B'!I$140,'Shift B Calculation'!$D267)/3600</f>
        <v>0</v>
      </c>
      <c r="K267" s="10">
        <f>'Input Data Shift B'!J136*IF('Input Data Shift B'!J$140&gt;0,'Input Data Shift B'!J$140,'Shift B Calculation'!$D267)/3600</f>
        <v>0</v>
      </c>
      <c r="L267" s="10">
        <f>'Input Data Shift B'!K136*IF('Input Data Shift B'!K$140&gt;0,'Input Data Shift B'!K$140,'Shift B Calculation'!$D267)/3600</f>
        <v>0</v>
      </c>
      <c r="M267" s="10">
        <f>'Input Data Shift B'!L136*IF('Input Data Shift B'!L$140&gt;0,'Input Data Shift B'!L$140,'Shift B Calculation'!$D267)/3600</f>
        <v>0</v>
      </c>
      <c r="N267" s="10">
        <f>'Input Data Shift B'!M136*IF('Input Data Shift B'!M$140&gt;0,'Input Data Shift B'!M$140,'Shift B Calculation'!$D267)/3600</f>
        <v>0</v>
      </c>
      <c r="O267" s="10">
        <f>'Input Data Shift B'!N136*IF('Input Data Shift B'!N$140&gt;0,'Input Data Shift B'!N$140,'Shift B Calculation'!$D267)/3600</f>
        <v>0</v>
      </c>
      <c r="P267" s="10">
        <f>'Input Data Shift B'!O136*IF('Input Data Shift B'!O$140&gt;0,'Input Data Shift B'!O$140,'Shift B Calculation'!$D267)/3600</f>
        <v>0</v>
      </c>
      <c r="Q267" s="10">
        <f>'Input Data Shift B'!P136*IF('Input Data Shift B'!P$140&gt;0,'Input Data Shift B'!P$140,'Shift B Calculation'!$D267)/3600</f>
        <v>0</v>
      </c>
      <c r="R267" s="10">
        <f>'Input Data Shift B'!Q136*IF('Input Data Shift B'!Q$140&gt;0,'Input Data Shift B'!Q$140,'Shift B Calculation'!$D267)/3600</f>
        <v>0</v>
      </c>
      <c r="S267" s="10">
        <f>'Input Data Shift B'!R136*IF('Input Data Shift B'!R$140&gt;0,'Input Data Shift B'!R$140,'Shift B Calculation'!$D267)/3600</f>
        <v>0</v>
      </c>
      <c r="T267" s="10">
        <f>'Input Data Shift B'!S136*IF('Input Data Shift B'!S$140&gt;0,'Input Data Shift B'!S$140,'Shift B Calculation'!$D267)/3600</f>
        <v>0</v>
      </c>
      <c r="U267" s="10">
        <f>'Input Data Shift B'!T136*IF('Input Data Shift B'!T$140&gt;0,'Input Data Shift B'!T$140,'Shift B Calculation'!$D267)/3600</f>
        <v>0</v>
      </c>
      <c r="V267" s="10">
        <f>'Input Data Shift B'!U136*IF('Input Data Shift B'!U$140&gt;0,'Input Data Shift B'!U$140,'Shift B Calculation'!$D267)/3600</f>
        <v>0</v>
      </c>
      <c r="W267" s="10">
        <f>'Input Data Shift B'!V136*IF('Input Data Shift B'!V$140&gt;0,'Input Data Shift B'!V$140,'Shift B Calculation'!$D267)/3600</f>
        <v>0</v>
      </c>
      <c r="X267" s="10">
        <f>'Input Data Shift B'!W136*IF('Input Data Shift B'!W$140&gt;0,'Input Data Shift B'!W$140,'Shift B Calculation'!$D267)/3600</f>
        <v>0</v>
      </c>
      <c r="Y267" s="10">
        <f>'Input Data Shift B'!X136*IF('Input Data Shift B'!X$140&gt;0,'Input Data Shift B'!X$140,'Shift B Calculation'!$D267)/3600</f>
        <v>0</v>
      </c>
      <c r="Z267" s="10">
        <f>'Input Data Shift B'!Y136*IF('Input Data Shift B'!Y$140&gt;0,'Input Data Shift B'!Y$140,'Shift B Calculation'!$D267)/3600</f>
        <v>0</v>
      </c>
      <c r="AA267" s="10">
        <f>'Input Data Shift B'!Z136*IF('Input Data Shift B'!Z$140&gt;0,'Input Data Shift B'!Z$140,'Shift B Calculation'!$D267)/3600</f>
        <v>0</v>
      </c>
      <c r="AB267" s="10">
        <f>'Input Data Shift B'!AA136*IF('Input Data Shift B'!AA$140&gt;0,'Input Data Shift B'!AA$140,'Shift B Calculation'!$D267)/3600</f>
        <v>0</v>
      </c>
      <c r="AC267" s="10">
        <f>'Input Data Shift B'!AB136*IF('Input Data Shift B'!AB$140&gt;0,'Input Data Shift B'!AB$140,'Shift B Calculation'!$D267)/3600</f>
        <v>0</v>
      </c>
      <c r="AD267" s="10">
        <f>'Input Data Shift B'!AC136*IF('Input Data Shift B'!AC$140&gt;0,'Input Data Shift B'!AC$140,'Shift B Calculation'!$D267)/3600</f>
        <v>0</v>
      </c>
      <c r="AE267" s="10">
        <f>'Input Data Shift B'!AD136*IF('Input Data Shift B'!AD$140&gt;0,'Input Data Shift B'!AD$140,'Shift B Calculation'!$D267)/3600</f>
        <v>0</v>
      </c>
      <c r="AF267" s="10">
        <f>'Input Data Shift B'!AE136*IF('Input Data Shift B'!AE$140&gt;0,'Input Data Shift B'!AE$140,'Shift B Calculation'!$D267)/3600</f>
        <v>0</v>
      </c>
      <c r="AG267" s="10">
        <f>'Input Data Shift B'!AF136*IF('Input Data Shift B'!AF$140&gt;0,'Input Data Shift B'!AF$140,'Shift B Calculation'!$D267)/3600</f>
        <v>0</v>
      </c>
      <c r="AH267" s="10">
        <f>'Input Data Shift B'!AG136*IF('Input Data Shift B'!AG$140&gt;0,'Input Data Shift B'!AG$140,'Shift B Calculation'!$D267)/3600</f>
        <v>0</v>
      </c>
      <c r="AI267" s="10">
        <f>'Input Data Shift B'!AH136*IF('Input Data Shift B'!AH$140&gt;0,'Input Data Shift B'!AH$140,'Shift B Calculation'!$D267)/3600</f>
        <v>0</v>
      </c>
      <c r="AJ267" s="10">
        <f t="shared" si="13"/>
        <v>0</v>
      </c>
    </row>
    <row r="268" spans="2:36">
      <c r="B268" s="599" t="s">
        <v>3589</v>
      </c>
      <c r="C268" s="599"/>
      <c r="D268" s="599"/>
      <c r="E268" s="13">
        <f t="shared" ref="E268:AJ268" si="14">+SUM(E138:E267)</f>
        <v>7.1107500000000003</v>
      </c>
      <c r="F268" s="13">
        <f t="shared" si="14"/>
        <v>0</v>
      </c>
      <c r="G268" s="13">
        <f t="shared" si="14"/>
        <v>7.9290000000000003</v>
      </c>
      <c r="H268" s="13">
        <f t="shared" si="14"/>
        <v>8.7195</v>
      </c>
      <c r="I268" s="13">
        <f t="shared" si="14"/>
        <v>8.4037500000000005</v>
      </c>
      <c r="J268" s="13">
        <f t="shared" si="14"/>
        <v>7.8885000000000005</v>
      </c>
      <c r="K268" s="13">
        <f t="shared" si="14"/>
        <v>3.2069999999999999</v>
      </c>
      <c r="L268" s="13">
        <f t="shared" si="14"/>
        <v>0</v>
      </c>
      <c r="M268" s="13">
        <f t="shared" si="14"/>
        <v>7.0327500000000018</v>
      </c>
      <c r="N268" s="13">
        <f t="shared" si="14"/>
        <v>7.9095000000000013</v>
      </c>
      <c r="O268" s="13">
        <f t="shared" si="14"/>
        <v>8.6437500000000025</v>
      </c>
      <c r="P268" s="13">
        <f t="shared" si="14"/>
        <v>7.8599999999999994</v>
      </c>
      <c r="Q268" s="13">
        <f t="shared" si="14"/>
        <v>8.8590000000000018</v>
      </c>
      <c r="R268" s="13">
        <f t="shared" si="14"/>
        <v>8.8710000000000004</v>
      </c>
      <c r="S268" s="13">
        <f t="shared" si="14"/>
        <v>0</v>
      </c>
      <c r="T268" s="13">
        <f t="shared" si="14"/>
        <v>0</v>
      </c>
      <c r="U268" s="13">
        <f t="shared" si="14"/>
        <v>4.6582500000000007</v>
      </c>
      <c r="V268" s="13">
        <f t="shared" si="14"/>
        <v>7.3875000000000011</v>
      </c>
      <c r="W268" s="13">
        <f t="shared" si="14"/>
        <v>0</v>
      </c>
      <c r="X268" s="13">
        <f t="shared" si="14"/>
        <v>0</v>
      </c>
      <c r="Y268" s="13">
        <f t="shared" si="14"/>
        <v>0</v>
      </c>
      <c r="Z268" s="13">
        <f t="shared" si="14"/>
        <v>0</v>
      </c>
      <c r="AA268" s="13">
        <f t="shared" si="14"/>
        <v>0</v>
      </c>
      <c r="AB268" s="13">
        <f t="shared" si="14"/>
        <v>0</v>
      </c>
      <c r="AC268" s="13">
        <f t="shared" si="14"/>
        <v>0</v>
      </c>
      <c r="AD268" s="13">
        <f t="shared" si="14"/>
        <v>0</v>
      </c>
      <c r="AE268" s="13">
        <f t="shared" si="14"/>
        <v>0</v>
      </c>
      <c r="AF268" s="13">
        <f t="shared" si="14"/>
        <v>0</v>
      </c>
      <c r="AG268" s="13">
        <f t="shared" si="14"/>
        <v>0</v>
      </c>
      <c r="AH268" s="13">
        <f t="shared" si="14"/>
        <v>0</v>
      </c>
      <c r="AI268" s="13">
        <f t="shared" si="14"/>
        <v>0</v>
      </c>
      <c r="AJ268" s="13">
        <f t="shared" si="14"/>
        <v>104.48025</v>
      </c>
    </row>
    <row r="269" spans="2:36">
      <c r="B269" s="599" t="s">
        <v>3590</v>
      </c>
      <c r="C269" s="599"/>
      <c r="D269" s="599"/>
      <c r="E269" s="13">
        <f>+E268</f>
        <v>7.1107500000000003</v>
      </c>
      <c r="F269" s="13">
        <f t="shared" ref="F269:AI269" si="15">+F268+E269</f>
        <v>7.1107500000000003</v>
      </c>
      <c r="G269" s="13">
        <f t="shared" si="15"/>
        <v>15.039750000000002</v>
      </c>
      <c r="H269" s="13">
        <f t="shared" si="15"/>
        <v>23.759250000000002</v>
      </c>
      <c r="I269" s="13">
        <f t="shared" si="15"/>
        <v>32.163000000000004</v>
      </c>
      <c r="J269" s="13">
        <f t="shared" si="15"/>
        <v>40.051500000000004</v>
      </c>
      <c r="K269" s="13">
        <f t="shared" si="15"/>
        <v>43.258500000000005</v>
      </c>
      <c r="L269" s="13">
        <f t="shared" si="15"/>
        <v>43.258500000000005</v>
      </c>
      <c r="M269" s="13">
        <f t="shared" si="15"/>
        <v>50.291250000000005</v>
      </c>
      <c r="N269" s="13">
        <f t="shared" si="15"/>
        <v>58.200750000000006</v>
      </c>
      <c r="O269" s="13">
        <f t="shared" si="15"/>
        <v>66.844500000000011</v>
      </c>
      <c r="P269" s="13">
        <f t="shared" si="15"/>
        <v>74.70450000000001</v>
      </c>
      <c r="Q269" s="13">
        <f t="shared" si="15"/>
        <v>83.563500000000005</v>
      </c>
      <c r="R269" s="13">
        <f t="shared" si="15"/>
        <v>92.4345</v>
      </c>
      <c r="S269" s="13">
        <f t="shared" si="15"/>
        <v>92.4345</v>
      </c>
      <c r="T269" s="13">
        <f t="shared" si="15"/>
        <v>92.4345</v>
      </c>
      <c r="U269" s="13">
        <f t="shared" si="15"/>
        <v>97.092749999999995</v>
      </c>
      <c r="V269" s="13">
        <f t="shared" si="15"/>
        <v>104.48025</v>
      </c>
      <c r="W269" s="13">
        <f t="shared" si="15"/>
        <v>104.48025</v>
      </c>
      <c r="X269" s="13">
        <f t="shared" si="15"/>
        <v>104.48025</v>
      </c>
      <c r="Y269" s="13">
        <f t="shared" si="15"/>
        <v>104.48025</v>
      </c>
      <c r="Z269" s="13">
        <f t="shared" si="15"/>
        <v>104.48025</v>
      </c>
      <c r="AA269" s="13">
        <f t="shared" si="15"/>
        <v>104.48025</v>
      </c>
      <c r="AB269" s="13">
        <f t="shared" si="15"/>
        <v>104.48025</v>
      </c>
      <c r="AC269" s="13">
        <f t="shared" si="15"/>
        <v>104.48025</v>
      </c>
      <c r="AD269" s="13">
        <f t="shared" si="15"/>
        <v>104.48025</v>
      </c>
      <c r="AE269" s="13">
        <f t="shared" si="15"/>
        <v>104.48025</v>
      </c>
      <c r="AF269" s="13">
        <f t="shared" si="15"/>
        <v>104.48025</v>
      </c>
      <c r="AG269" s="13">
        <f t="shared" si="15"/>
        <v>104.48025</v>
      </c>
      <c r="AH269" s="13">
        <f t="shared" si="15"/>
        <v>104.48025</v>
      </c>
      <c r="AI269" s="13">
        <f t="shared" si="15"/>
        <v>104.48025</v>
      </c>
      <c r="AJ269" s="13">
        <f>+AI269</f>
        <v>104.48025</v>
      </c>
    </row>
  </sheetData>
  <sheetProtection algorithmName="SHA-512" hashValue="Nt7M/8acdFXQRRkW2YQihucTEYBlftj9V+YdlxMYxdV0qIVIxJZxUVQgnUsPNFCYui/mRAMsPt8PgVmgY+GkwA==" saltValue="zRlUaTHpCBsh+TFj8MyFHw==" spinCount="100000" sheet="1" objects="1" scenarios="1"/>
  <mergeCells count="4">
    <mergeCell ref="B133:D133"/>
    <mergeCell ref="B134:D134"/>
    <mergeCell ref="B268:D268"/>
    <mergeCell ref="B269:D269"/>
  </mergeCell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219"/>
  <sheetViews>
    <sheetView zoomScale="75" zoomScaleNormal="75" workbookViewId="0">
      <pane xSplit="3" ySplit="6" topLeftCell="H119" activePane="bottomRight" state="frozen"/>
      <selection activeCell="M43" sqref="M43"/>
      <selection pane="topRight" activeCell="M43" sqref="M43"/>
      <selection pane="bottomLeft" activeCell="M43" sqref="M43"/>
      <selection pane="bottomRight" activeCell="U1" sqref="U1:U1048576"/>
    </sheetView>
  </sheetViews>
  <sheetFormatPr defaultColWidth="9" defaultRowHeight="13.5"/>
  <cols>
    <col min="1" max="1" width="4.375" customWidth="1"/>
    <col min="2" max="2" width="5" customWidth="1"/>
    <col min="3" max="3" width="31.875" bestFit="1" customWidth="1"/>
    <col min="4" max="5" width="9.5" customWidth="1"/>
    <col min="6" max="6" width="9.375" customWidth="1"/>
    <col min="7" max="34" width="9.5" customWidth="1"/>
  </cols>
  <sheetData>
    <row r="1" spans="2:35" ht="14.25">
      <c r="C1" s="241" t="s">
        <v>0</v>
      </c>
      <c r="D1" s="609" t="str">
        <f>+Summary!D2</f>
        <v>BF23 Inspection TR2</v>
      </c>
      <c r="E1" s="609"/>
      <c r="F1" s="609"/>
    </row>
    <row r="2" spans="2:35" ht="14.25">
      <c r="C2" s="241" t="s">
        <v>100</v>
      </c>
      <c r="D2" s="242" t="s">
        <v>8</v>
      </c>
      <c r="E2" s="243"/>
      <c r="F2" s="244"/>
    </row>
    <row r="3" spans="2:35" ht="14.25">
      <c r="C3" s="241" t="s">
        <v>4</v>
      </c>
      <c r="D3" s="610">
        <f>+Summary!D3</f>
        <v>44255</v>
      </c>
      <c r="E3" s="610"/>
      <c r="F3" s="610"/>
    </row>
    <row r="5" spans="2:35">
      <c r="C5" s="245"/>
      <c r="D5" s="449">
        <f>+D3</f>
        <v>44255</v>
      </c>
      <c r="E5" s="456">
        <f t="shared" ref="E5:AH5" si="0">D5+1</f>
        <v>44256</v>
      </c>
      <c r="F5" s="456">
        <f t="shared" si="0"/>
        <v>44257</v>
      </c>
      <c r="G5" s="455">
        <f t="shared" si="0"/>
        <v>44258</v>
      </c>
      <c r="H5" s="455">
        <f t="shared" si="0"/>
        <v>44259</v>
      </c>
      <c r="I5" s="455">
        <f t="shared" si="0"/>
        <v>44260</v>
      </c>
      <c r="J5" s="455">
        <f t="shared" si="0"/>
        <v>44261</v>
      </c>
      <c r="K5" s="456">
        <f t="shared" si="0"/>
        <v>44262</v>
      </c>
      <c r="L5" s="456">
        <f t="shared" si="0"/>
        <v>44263</v>
      </c>
      <c r="M5" s="455">
        <f t="shared" si="0"/>
        <v>44264</v>
      </c>
      <c r="N5" s="455">
        <f t="shared" si="0"/>
        <v>44265</v>
      </c>
      <c r="O5" s="455">
        <f t="shared" si="0"/>
        <v>44266</v>
      </c>
      <c r="P5" s="455">
        <f t="shared" si="0"/>
        <v>44267</v>
      </c>
      <c r="Q5" s="456">
        <f t="shared" si="0"/>
        <v>44268</v>
      </c>
      <c r="R5" s="456">
        <f t="shared" si="0"/>
        <v>44269</v>
      </c>
      <c r="S5" s="455">
        <f t="shared" si="0"/>
        <v>44270</v>
      </c>
      <c r="T5" s="455">
        <f t="shared" si="0"/>
        <v>44271</v>
      </c>
      <c r="U5" s="455">
        <f t="shared" si="0"/>
        <v>44272</v>
      </c>
      <c r="V5" s="455">
        <f t="shared" si="0"/>
        <v>44273</v>
      </c>
      <c r="W5" s="456">
        <f t="shared" si="0"/>
        <v>44274</v>
      </c>
      <c r="X5" s="456">
        <f t="shared" si="0"/>
        <v>44275</v>
      </c>
      <c r="Y5" s="455">
        <f t="shared" si="0"/>
        <v>44276</v>
      </c>
      <c r="Z5" s="455">
        <f t="shared" si="0"/>
        <v>44277</v>
      </c>
      <c r="AA5" s="455">
        <f t="shared" si="0"/>
        <v>44278</v>
      </c>
      <c r="AB5" s="455">
        <f t="shared" si="0"/>
        <v>44279</v>
      </c>
      <c r="AC5" s="456">
        <f t="shared" si="0"/>
        <v>44280</v>
      </c>
      <c r="AD5" s="456">
        <f t="shared" si="0"/>
        <v>44281</v>
      </c>
      <c r="AE5" s="455">
        <f t="shared" si="0"/>
        <v>44282</v>
      </c>
      <c r="AF5" s="450">
        <f t="shared" si="0"/>
        <v>44283</v>
      </c>
      <c r="AG5" s="450">
        <f t="shared" si="0"/>
        <v>44284</v>
      </c>
      <c r="AH5" s="450">
        <f t="shared" si="0"/>
        <v>44285</v>
      </c>
      <c r="AI5" s="600" t="s">
        <v>6</v>
      </c>
    </row>
    <row r="6" spans="2:35">
      <c r="B6" s="246" t="s">
        <v>101</v>
      </c>
      <c r="C6" s="247" t="s">
        <v>102</v>
      </c>
      <c r="D6" s="451">
        <v>1</v>
      </c>
      <c r="E6" s="458">
        <v>2</v>
      </c>
      <c r="F6" s="458">
        <v>3</v>
      </c>
      <c r="G6" s="457">
        <v>4</v>
      </c>
      <c r="H6" s="457">
        <v>5</v>
      </c>
      <c r="I6" s="457">
        <v>6</v>
      </c>
      <c r="J6" s="457">
        <v>7</v>
      </c>
      <c r="K6" s="458">
        <v>8</v>
      </c>
      <c r="L6" s="458">
        <v>9</v>
      </c>
      <c r="M6" s="457">
        <v>10</v>
      </c>
      <c r="N6" s="457">
        <v>11</v>
      </c>
      <c r="O6" s="457">
        <v>12</v>
      </c>
      <c r="P6" s="457">
        <v>13</v>
      </c>
      <c r="Q6" s="458">
        <v>14</v>
      </c>
      <c r="R6" s="458">
        <v>15</v>
      </c>
      <c r="S6" s="457">
        <v>16</v>
      </c>
      <c r="T6" s="457">
        <v>17</v>
      </c>
      <c r="U6" s="457">
        <v>18</v>
      </c>
      <c r="V6" s="457">
        <v>19</v>
      </c>
      <c r="W6" s="458">
        <v>20</v>
      </c>
      <c r="X6" s="458">
        <v>21</v>
      </c>
      <c r="Y6" s="457">
        <v>22</v>
      </c>
      <c r="Z6" s="457">
        <v>23</v>
      </c>
      <c r="AA6" s="457">
        <v>24</v>
      </c>
      <c r="AB6" s="457">
        <v>25</v>
      </c>
      <c r="AC6" s="458">
        <v>26</v>
      </c>
      <c r="AD6" s="458">
        <v>27</v>
      </c>
      <c r="AE6" s="457">
        <v>28</v>
      </c>
      <c r="AF6" s="452">
        <v>29</v>
      </c>
      <c r="AG6" s="452">
        <v>30</v>
      </c>
      <c r="AH6" s="452">
        <v>31</v>
      </c>
      <c r="AI6" s="600"/>
    </row>
    <row r="7" spans="2:35" ht="19.5" customHeight="1">
      <c r="B7" s="248">
        <v>1</v>
      </c>
      <c r="C7" s="434" t="str">
        <f>Kousu!B11</f>
        <v>AE062040-35506G</v>
      </c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250">
        <f t="shared" ref="AI7:AI70" si="1">+SUM(D7:AH7)</f>
        <v>0</v>
      </c>
    </row>
    <row r="8" spans="2:35" ht="19.5" customHeight="1">
      <c r="B8" s="248">
        <v>2</v>
      </c>
      <c r="C8" s="434" t="str">
        <f>Kousu!B12</f>
        <v>AE062040-35508R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251">
        <f t="shared" si="1"/>
        <v>0</v>
      </c>
    </row>
    <row r="9" spans="2:35" ht="19.5" customHeight="1">
      <c r="B9" s="248">
        <v>3</v>
      </c>
      <c r="C9" s="434" t="str">
        <f>Kousu!B13</f>
        <v>AE062040-35706G</v>
      </c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251">
        <f t="shared" si="1"/>
        <v>0</v>
      </c>
    </row>
    <row r="10" spans="2:35" ht="19.5" customHeight="1">
      <c r="B10" s="248">
        <v>4</v>
      </c>
      <c r="C10" s="434" t="str">
        <f>Kousu!B14</f>
        <v>AE062040-35708R</v>
      </c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251">
        <f t="shared" si="1"/>
        <v>0</v>
      </c>
    </row>
    <row r="11" spans="2:35" ht="19.5" customHeight="1">
      <c r="B11" s="248">
        <v>5</v>
      </c>
      <c r="C11" s="434" t="str">
        <f>Kousu!B15</f>
        <v>AE062040-35800H</v>
      </c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251">
        <f t="shared" si="1"/>
        <v>0</v>
      </c>
    </row>
    <row r="12" spans="2:35" ht="19.5" customHeight="1">
      <c r="B12" s="248">
        <v>6</v>
      </c>
      <c r="C12" s="434" t="str">
        <f>Kousu!B16</f>
        <v>AE062040-35804H</v>
      </c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251">
        <f t="shared" si="1"/>
        <v>0</v>
      </c>
    </row>
    <row r="13" spans="2:35" ht="19.5" customHeight="1">
      <c r="B13" s="248">
        <v>7</v>
      </c>
      <c r="C13" s="434" t="str">
        <f>Kousu!B17</f>
        <v>AE062040-36006G</v>
      </c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251">
        <f t="shared" si="1"/>
        <v>0</v>
      </c>
    </row>
    <row r="14" spans="2:35" ht="19.5" customHeight="1">
      <c r="B14" s="248">
        <v>8</v>
      </c>
      <c r="C14" s="434" t="str">
        <f>Kousu!B18</f>
        <v>AE062040-36106G</v>
      </c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251">
        <f t="shared" si="1"/>
        <v>0</v>
      </c>
    </row>
    <row r="15" spans="2:35" ht="19.5" customHeight="1">
      <c r="B15" s="248">
        <v>9</v>
      </c>
      <c r="C15" s="434" t="str">
        <f>Kousu!B19</f>
        <v>AE062040-36400C</v>
      </c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251">
        <f t="shared" si="1"/>
        <v>0</v>
      </c>
    </row>
    <row r="16" spans="2:35" ht="19.5" customHeight="1">
      <c r="B16" s="248">
        <v>10</v>
      </c>
      <c r="C16" s="434" t="str">
        <f>Kousu!B20</f>
        <v>AE062040-36406G</v>
      </c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251">
        <f t="shared" si="1"/>
        <v>0</v>
      </c>
    </row>
    <row r="17" spans="2:35" ht="19.5" customHeight="1">
      <c r="B17" s="248">
        <v>11</v>
      </c>
      <c r="C17" s="434" t="str">
        <f>Kousu!B21</f>
        <v>AE062040-36406W</v>
      </c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251">
        <f t="shared" si="1"/>
        <v>0</v>
      </c>
    </row>
    <row r="18" spans="2:35" ht="19.5" customHeight="1">
      <c r="B18" s="248">
        <v>12</v>
      </c>
      <c r="C18" s="434" t="str">
        <f>Kousu!B22</f>
        <v>AE062040-36500S</v>
      </c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251">
        <f t="shared" si="1"/>
        <v>0</v>
      </c>
    </row>
    <row r="19" spans="2:35" ht="19.5" customHeight="1">
      <c r="B19" s="248">
        <v>13</v>
      </c>
      <c r="C19" s="434" t="str">
        <f>Kousu!B23</f>
        <v>AE062040-36508R</v>
      </c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251">
        <f t="shared" si="1"/>
        <v>0</v>
      </c>
    </row>
    <row r="20" spans="2:35" ht="19.5" customHeight="1">
      <c r="B20" s="248">
        <v>14</v>
      </c>
      <c r="C20" s="434" t="str">
        <f>Kousu!B24</f>
        <v>AE062040-36800C</v>
      </c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251">
        <f t="shared" si="1"/>
        <v>0</v>
      </c>
    </row>
    <row r="21" spans="2:35" ht="19.5" customHeight="1">
      <c r="B21" s="248">
        <v>15</v>
      </c>
      <c r="C21" s="434" t="str">
        <f>Kousu!B25</f>
        <v>AE062040-36900C</v>
      </c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251">
        <f t="shared" si="1"/>
        <v>0</v>
      </c>
    </row>
    <row r="22" spans="2:35" ht="19.5" customHeight="1">
      <c r="B22" s="248">
        <v>16</v>
      </c>
      <c r="C22" s="434" t="str">
        <f>Kousu!B26</f>
        <v>AE062040-37000H</v>
      </c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251">
        <f t="shared" si="1"/>
        <v>0</v>
      </c>
    </row>
    <row r="23" spans="2:35" ht="19.5" customHeight="1">
      <c r="B23" s="248">
        <v>17</v>
      </c>
      <c r="C23" s="434" t="str">
        <f>Kousu!B27</f>
        <v>AE062040-37004H</v>
      </c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251">
        <f t="shared" si="1"/>
        <v>0</v>
      </c>
    </row>
    <row r="24" spans="2:35" ht="19.5" customHeight="1">
      <c r="B24" s="248">
        <v>18</v>
      </c>
      <c r="C24" s="434" t="str">
        <f>Kousu!B28</f>
        <v>AE062040-39000S</v>
      </c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251">
        <f t="shared" si="1"/>
        <v>0</v>
      </c>
    </row>
    <row r="25" spans="2:35" ht="19.5" customHeight="1">
      <c r="B25" s="248">
        <v>19</v>
      </c>
      <c r="C25" s="434" t="str">
        <f>Kousu!B29</f>
        <v>AE062040-39008R</v>
      </c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251">
        <f t="shared" si="1"/>
        <v>0</v>
      </c>
    </row>
    <row r="26" spans="2:35" ht="19.5" customHeight="1">
      <c r="B26" s="248">
        <v>20</v>
      </c>
      <c r="C26" s="434" t="str">
        <f>Kousu!B30</f>
        <v>AE062040-39100M</v>
      </c>
      <c r="D26" s="168"/>
      <c r="E26" s="168"/>
      <c r="F26" s="168"/>
      <c r="G26" s="168"/>
      <c r="H26" s="168"/>
      <c r="I26" s="168"/>
      <c r="J26" s="168"/>
      <c r="K26" s="166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251">
        <f t="shared" si="1"/>
        <v>0</v>
      </c>
    </row>
    <row r="27" spans="2:35" ht="19.5" customHeight="1">
      <c r="B27" s="248">
        <v>21</v>
      </c>
      <c r="C27" s="434" t="str">
        <f>Kousu!B31</f>
        <v>AE062040-39200M</v>
      </c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251">
        <f t="shared" si="1"/>
        <v>0</v>
      </c>
    </row>
    <row r="28" spans="2:35" ht="19.5" customHeight="1">
      <c r="B28" s="248">
        <v>22</v>
      </c>
      <c r="C28" s="434" t="str">
        <f>Kousu!B32</f>
        <v>AE062040-40900C</v>
      </c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251">
        <f t="shared" si="1"/>
        <v>0</v>
      </c>
    </row>
    <row r="29" spans="2:35" ht="19.5" customHeight="1">
      <c r="B29" s="248">
        <v>23</v>
      </c>
      <c r="C29" s="434" t="str">
        <f>Kousu!B33</f>
        <v>AE062040-40906G</v>
      </c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251">
        <f t="shared" si="1"/>
        <v>0</v>
      </c>
    </row>
    <row r="30" spans="2:35" ht="19.5" customHeight="1">
      <c r="B30" s="248">
        <v>24</v>
      </c>
      <c r="C30" s="434" t="str">
        <f>Kousu!B34</f>
        <v>AE262100-57406G</v>
      </c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251">
        <f t="shared" si="1"/>
        <v>0</v>
      </c>
    </row>
    <row r="31" spans="2:35" ht="19.5" customHeight="1">
      <c r="B31" s="248">
        <v>25</v>
      </c>
      <c r="C31" s="434" t="str">
        <f>Kousu!B35</f>
        <v>AE262100-57506G</v>
      </c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251">
        <f t="shared" si="1"/>
        <v>0</v>
      </c>
    </row>
    <row r="32" spans="2:35" ht="19.5" customHeight="1">
      <c r="B32" s="248">
        <v>26</v>
      </c>
      <c r="C32" s="459" t="str">
        <f>Kousu!B36</f>
        <v>AE262100-59400C</v>
      </c>
      <c r="D32" s="168"/>
      <c r="E32" s="168"/>
      <c r="F32" s="168">
        <f>979+1536</f>
        <v>2515</v>
      </c>
      <c r="G32" s="168">
        <v>840</v>
      </c>
      <c r="H32" s="168">
        <f>373+839</f>
        <v>1212</v>
      </c>
      <c r="I32" s="168">
        <v>840</v>
      </c>
      <c r="J32" s="168">
        <v>2520</v>
      </c>
      <c r="K32" s="168"/>
      <c r="L32" s="168"/>
      <c r="M32" s="168"/>
      <c r="N32" s="168">
        <v>239</v>
      </c>
      <c r="O32" s="168">
        <v>1431</v>
      </c>
      <c r="P32" s="168">
        <v>788</v>
      </c>
      <c r="Q32" s="168">
        <v>844</v>
      </c>
      <c r="R32" s="168"/>
      <c r="S32" s="168">
        <v>2580</v>
      </c>
      <c r="T32" s="168">
        <f>394+1439</f>
        <v>1833</v>
      </c>
      <c r="U32" s="168">
        <v>1562</v>
      </c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251">
        <f t="shared" si="1"/>
        <v>17204</v>
      </c>
    </row>
    <row r="33" spans="2:35" ht="19.5" customHeight="1">
      <c r="B33" s="248">
        <v>27</v>
      </c>
      <c r="C33" s="249" t="str">
        <f>Kousu!B37</f>
        <v>AE262100-59406G</v>
      </c>
      <c r="D33" s="168"/>
      <c r="E33" s="168"/>
      <c r="F33" s="168"/>
      <c r="G33" s="168"/>
      <c r="H33" s="168">
        <v>1200</v>
      </c>
      <c r="I33" s="168">
        <v>600</v>
      </c>
      <c r="J33" s="168"/>
      <c r="K33" s="168"/>
      <c r="L33" s="168"/>
      <c r="M33" s="168">
        <v>612</v>
      </c>
      <c r="N33" s="168"/>
      <c r="O33" s="168"/>
      <c r="P33" s="168">
        <v>600</v>
      </c>
      <c r="Q33" s="168"/>
      <c r="R33" s="168"/>
      <c r="S33" s="168"/>
      <c r="T33" s="168"/>
      <c r="U33" s="168">
        <v>1200</v>
      </c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251">
        <f t="shared" si="1"/>
        <v>4212</v>
      </c>
    </row>
    <row r="34" spans="2:35" ht="19.5" customHeight="1">
      <c r="B34" s="248">
        <v>28</v>
      </c>
      <c r="C34" s="249" t="str">
        <f>Kousu!B38</f>
        <v>AE262100-59406W</v>
      </c>
      <c r="D34" s="168">
        <v>720</v>
      </c>
      <c r="E34" s="168"/>
      <c r="F34" s="168">
        <v>720</v>
      </c>
      <c r="G34" s="168"/>
      <c r="H34" s="168"/>
      <c r="I34" s="168"/>
      <c r="J34" s="168"/>
      <c r="K34" s="168"/>
      <c r="L34" s="168"/>
      <c r="M34" s="168"/>
      <c r="N34" s="168">
        <v>720</v>
      </c>
      <c r="O34" s="166"/>
      <c r="P34" s="168">
        <v>720</v>
      </c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251">
        <f t="shared" si="1"/>
        <v>2880</v>
      </c>
    </row>
    <row r="35" spans="2:35" ht="19.5" customHeight="1">
      <c r="B35" s="248">
        <v>29</v>
      </c>
      <c r="C35" s="249" t="str">
        <f>Kousu!B39</f>
        <v>AE262100-59500C</v>
      </c>
      <c r="D35" s="168"/>
      <c r="E35" s="168"/>
      <c r="F35" s="168">
        <f>1662+838</f>
        <v>2500</v>
      </c>
      <c r="G35" s="168">
        <v>841</v>
      </c>
      <c r="H35" s="168">
        <f>449+1220</f>
        <v>1669</v>
      </c>
      <c r="I35" s="168">
        <f>383+839</f>
        <v>1222</v>
      </c>
      <c r="J35" s="168">
        <v>2514</v>
      </c>
      <c r="K35" s="168"/>
      <c r="L35" s="168"/>
      <c r="M35" s="168">
        <v>858</v>
      </c>
      <c r="N35" s="168">
        <v>720</v>
      </c>
      <c r="O35" s="166"/>
      <c r="P35" s="168">
        <v>2410</v>
      </c>
      <c r="Q35" s="168">
        <v>1682</v>
      </c>
      <c r="R35" s="168"/>
      <c r="S35" s="168">
        <v>4200</v>
      </c>
      <c r="T35" s="168">
        <v>1441</v>
      </c>
      <c r="U35" s="168">
        <v>836</v>
      </c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251">
        <f t="shared" si="1"/>
        <v>20893</v>
      </c>
    </row>
    <row r="36" spans="2:35" ht="19.5" customHeight="1">
      <c r="B36" s="248">
        <v>30</v>
      </c>
      <c r="C36" s="249" t="str">
        <f>Kousu!B40</f>
        <v>AE262100-59506G</v>
      </c>
      <c r="D36" s="168"/>
      <c r="E36" s="168"/>
      <c r="F36" s="168">
        <v>2400</v>
      </c>
      <c r="G36" s="168">
        <v>600</v>
      </c>
      <c r="H36" s="168">
        <v>600</v>
      </c>
      <c r="I36" s="168">
        <v>1800</v>
      </c>
      <c r="J36" s="168"/>
      <c r="K36" s="168"/>
      <c r="L36" s="168"/>
      <c r="M36" s="168"/>
      <c r="N36" s="168">
        <v>1200</v>
      </c>
      <c r="O36" s="168"/>
      <c r="P36" s="168">
        <v>600</v>
      </c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251">
        <f t="shared" si="1"/>
        <v>7200</v>
      </c>
    </row>
    <row r="37" spans="2:35" ht="19.5" customHeight="1">
      <c r="B37" s="248">
        <v>31</v>
      </c>
      <c r="C37" s="249" t="str">
        <f>Kousu!B41</f>
        <v>AE262100-59506W</v>
      </c>
      <c r="D37" s="168"/>
      <c r="E37" s="168"/>
      <c r="F37" s="168">
        <v>720</v>
      </c>
      <c r="G37" s="168">
        <v>1268</v>
      </c>
      <c r="H37" s="168">
        <v>1440</v>
      </c>
      <c r="I37" s="168"/>
      <c r="J37" s="168"/>
      <c r="K37" s="168"/>
      <c r="L37" s="168"/>
      <c r="M37" s="168"/>
      <c r="N37" s="168">
        <v>145</v>
      </c>
      <c r="O37" s="168"/>
      <c r="P37" s="168">
        <v>1440</v>
      </c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251">
        <f t="shared" si="1"/>
        <v>5013</v>
      </c>
    </row>
    <row r="38" spans="2:35" ht="19.5" customHeight="1">
      <c r="B38" s="248">
        <v>32</v>
      </c>
      <c r="C38" s="249" t="str">
        <f>Kousu!B42</f>
        <v>AE262100-60400S</v>
      </c>
      <c r="D38" s="168"/>
      <c r="E38" s="168"/>
      <c r="F38" s="168"/>
      <c r="G38" s="168"/>
      <c r="H38" s="168">
        <v>168</v>
      </c>
      <c r="I38" s="168">
        <v>408</v>
      </c>
      <c r="J38" s="168">
        <v>599</v>
      </c>
      <c r="K38" s="168"/>
      <c r="L38" s="168"/>
      <c r="M38" s="168"/>
      <c r="N38" s="168"/>
      <c r="O38" s="166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251">
        <f t="shared" si="1"/>
        <v>1175</v>
      </c>
    </row>
    <row r="39" spans="2:35" ht="19.5" customHeight="1">
      <c r="B39" s="248">
        <v>33</v>
      </c>
      <c r="C39" s="249" t="str">
        <f>Kousu!B43</f>
        <v>AE262100-60406G</v>
      </c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6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251">
        <f t="shared" si="1"/>
        <v>0</v>
      </c>
    </row>
    <row r="40" spans="2:35" ht="19.5" customHeight="1">
      <c r="B40" s="248">
        <v>34</v>
      </c>
      <c r="C40" s="249" t="str">
        <f>Kousu!B44</f>
        <v>AE262100-60406M</v>
      </c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251">
        <f t="shared" si="1"/>
        <v>0</v>
      </c>
    </row>
    <row r="41" spans="2:35" ht="19.5" customHeight="1">
      <c r="B41" s="248">
        <v>35</v>
      </c>
      <c r="C41" s="249" t="str">
        <f>Kousu!B45</f>
        <v>AE262100-60500G</v>
      </c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6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251">
        <f t="shared" si="1"/>
        <v>0</v>
      </c>
    </row>
    <row r="42" spans="2:35" ht="19.5" customHeight="1">
      <c r="B42" s="248">
        <v>36</v>
      </c>
      <c r="C42" s="249" t="str">
        <f>Kousu!B46</f>
        <v>AE262100-60500S</v>
      </c>
      <c r="D42" s="168">
        <v>980</v>
      </c>
      <c r="E42" s="168"/>
      <c r="F42" s="168"/>
      <c r="G42" s="168"/>
      <c r="H42" s="168">
        <v>199</v>
      </c>
      <c r="I42" s="168"/>
      <c r="J42" s="168">
        <v>723</v>
      </c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251">
        <f t="shared" si="1"/>
        <v>1902</v>
      </c>
    </row>
    <row r="43" spans="2:35" ht="19.5" customHeight="1">
      <c r="B43" s="248">
        <v>37</v>
      </c>
      <c r="C43" s="249" t="str">
        <f>Kousu!B47</f>
        <v>AE262100-60506G</v>
      </c>
      <c r="D43" s="168"/>
      <c r="E43" s="168"/>
      <c r="F43" s="168"/>
      <c r="G43" s="166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251">
        <f t="shared" si="1"/>
        <v>0</v>
      </c>
    </row>
    <row r="44" spans="2:35" ht="19.5" customHeight="1">
      <c r="B44" s="248">
        <v>38</v>
      </c>
      <c r="C44" s="249" t="str">
        <f>Kousu!B48</f>
        <v>AE262100-6060</v>
      </c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251">
        <f t="shared" si="1"/>
        <v>0</v>
      </c>
    </row>
    <row r="45" spans="2:35" ht="19.5" customHeight="1">
      <c r="B45" s="248">
        <v>39</v>
      </c>
      <c r="C45" s="249" t="str">
        <f>Kousu!B49</f>
        <v>AE262100-60600H</v>
      </c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>
        <v>502</v>
      </c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251">
        <f t="shared" si="1"/>
        <v>502</v>
      </c>
    </row>
    <row r="46" spans="2:35" ht="19.5" customHeight="1">
      <c r="B46" s="248">
        <v>40</v>
      </c>
      <c r="C46" s="249" t="str">
        <f>Kousu!B50</f>
        <v>AE262100-60604H</v>
      </c>
      <c r="D46" s="168"/>
      <c r="E46" s="168"/>
      <c r="F46" s="168"/>
      <c r="G46" s="168"/>
      <c r="H46" s="168"/>
      <c r="I46" s="168">
        <v>228</v>
      </c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>
        <v>1003</v>
      </c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251">
        <f t="shared" si="1"/>
        <v>1231</v>
      </c>
    </row>
    <row r="47" spans="2:35" ht="19.5" customHeight="1">
      <c r="B47" s="248">
        <v>41</v>
      </c>
      <c r="C47" s="249" t="str">
        <f>Kousu!B51</f>
        <v>AE262100-6070</v>
      </c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251">
        <f t="shared" si="1"/>
        <v>0</v>
      </c>
    </row>
    <row r="48" spans="2:35" ht="19.5" customHeight="1">
      <c r="B48" s="248">
        <v>42</v>
      </c>
      <c r="C48" s="249" t="str">
        <f>Kousu!B52</f>
        <v>AE262100-60700H</v>
      </c>
      <c r="D48" s="168"/>
      <c r="E48" s="168"/>
      <c r="F48" s="168"/>
      <c r="G48" s="168"/>
      <c r="H48" s="168"/>
      <c r="I48" s="168"/>
      <c r="J48" s="168"/>
      <c r="K48" s="168"/>
      <c r="L48" s="168"/>
      <c r="M48" s="168">
        <v>621</v>
      </c>
      <c r="N48" s="168">
        <v>598</v>
      </c>
      <c r="O48" s="168"/>
      <c r="P48" s="168"/>
      <c r="Q48" s="166"/>
      <c r="R48" s="168"/>
      <c r="S48" s="168"/>
      <c r="T48" s="168">
        <v>1201</v>
      </c>
      <c r="U48" s="168">
        <v>912</v>
      </c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251">
        <f t="shared" si="1"/>
        <v>3332</v>
      </c>
    </row>
    <row r="49" spans="2:35" ht="19.5" customHeight="1">
      <c r="B49" s="248">
        <v>43</v>
      </c>
      <c r="C49" s="249" t="str">
        <f>Kousu!B53</f>
        <v>AE262100-60704H</v>
      </c>
      <c r="D49" s="168"/>
      <c r="E49" s="168"/>
      <c r="F49" s="168"/>
      <c r="G49" s="168"/>
      <c r="H49" s="168">
        <v>136</v>
      </c>
      <c r="I49" s="168"/>
      <c r="J49" s="168"/>
      <c r="K49" s="168"/>
      <c r="L49" s="168"/>
      <c r="M49" s="168"/>
      <c r="N49" s="168"/>
      <c r="O49" s="168">
        <v>602</v>
      </c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251">
        <f t="shared" si="1"/>
        <v>738</v>
      </c>
    </row>
    <row r="50" spans="2:35" ht="19.5" customHeight="1">
      <c r="B50" s="248">
        <v>44</v>
      </c>
      <c r="C50" s="249" t="str">
        <f>Kousu!B54</f>
        <v>AE262100-6110</v>
      </c>
      <c r="D50" s="168"/>
      <c r="E50" s="168"/>
      <c r="F50" s="168"/>
      <c r="G50" s="166"/>
      <c r="H50" s="168"/>
      <c r="I50" s="168"/>
      <c r="J50" s="168"/>
      <c r="K50" s="168"/>
      <c r="L50" s="168"/>
      <c r="M50" s="168"/>
      <c r="N50" s="168"/>
      <c r="O50" s="166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251">
        <f t="shared" si="1"/>
        <v>0</v>
      </c>
    </row>
    <row r="51" spans="2:35" ht="19.5" customHeight="1">
      <c r="B51" s="248">
        <v>45</v>
      </c>
      <c r="C51" s="249" t="str">
        <f>Kousu!B55</f>
        <v>AE262100-61106G</v>
      </c>
      <c r="D51" s="168"/>
      <c r="E51" s="168"/>
      <c r="F51" s="168"/>
      <c r="G51" s="168"/>
      <c r="H51" s="168"/>
      <c r="I51" s="168"/>
      <c r="J51" s="168"/>
      <c r="K51" s="166"/>
      <c r="L51" s="168"/>
      <c r="M51" s="166"/>
      <c r="N51" s="168"/>
      <c r="O51" s="168">
        <v>605</v>
      </c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251">
        <f t="shared" si="1"/>
        <v>605</v>
      </c>
    </row>
    <row r="52" spans="2:35" ht="19.5" customHeight="1">
      <c r="B52" s="248">
        <v>46</v>
      </c>
      <c r="C52" s="249" t="str">
        <f>Kousu!B56</f>
        <v>AE262100-61109G</v>
      </c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251">
        <f t="shared" si="1"/>
        <v>0</v>
      </c>
    </row>
    <row r="53" spans="2:35" ht="19.5" customHeight="1">
      <c r="B53" s="248">
        <v>47</v>
      </c>
      <c r="C53" s="249" t="str">
        <f>Kousu!B57</f>
        <v>AE262100-61206G</v>
      </c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6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251">
        <f t="shared" si="1"/>
        <v>0</v>
      </c>
    </row>
    <row r="54" spans="2:35" ht="19.5" customHeight="1">
      <c r="B54" s="248">
        <v>48</v>
      </c>
      <c r="C54" s="249" t="str">
        <f>Kousu!B58</f>
        <v>AE262100-61209G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251">
        <f t="shared" si="1"/>
        <v>0</v>
      </c>
    </row>
    <row r="55" spans="2:35" ht="19.5" customHeight="1">
      <c r="B55" s="248">
        <v>49</v>
      </c>
      <c r="C55" s="249" t="str">
        <f>Kousu!B59</f>
        <v>AE262100-6161</v>
      </c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6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251">
        <f t="shared" si="1"/>
        <v>0</v>
      </c>
    </row>
    <row r="56" spans="2:35" ht="19.5" customHeight="1">
      <c r="B56" s="248">
        <v>50</v>
      </c>
      <c r="C56" s="249" t="str">
        <f>Kousu!B60</f>
        <v>AE262100-61610G</v>
      </c>
      <c r="D56" s="168">
        <v>1078</v>
      </c>
      <c r="E56" s="168"/>
      <c r="F56" s="168"/>
      <c r="G56" s="168">
        <v>486</v>
      </c>
      <c r="H56" s="168"/>
      <c r="I56" s="168"/>
      <c r="J56" s="168"/>
      <c r="K56" s="168"/>
      <c r="L56" s="168"/>
      <c r="M56" s="168">
        <v>520</v>
      </c>
      <c r="N56" s="168"/>
      <c r="O56" s="168">
        <v>885</v>
      </c>
      <c r="P56" s="168">
        <v>408</v>
      </c>
      <c r="Q56" s="168"/>
      <c r="R56" s="168"/>
      <c r="S56" s="168"/>
      <c r="T56" s="168"/>
      <c r="U56" s="168">
        <v>953</v>
      </c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251">
        <f t="shared" si="1"/>
        <v>4330</v>
      </c>
    </row>
    <row r="57" spans="2:35" ht="19.5" customHeight="1">
      <c r="B57" s="248">
        <v>51</v>
      </c>
      <c r="C57" s="249" t="str">
        <f>Kousu!B61</f>
        <v>AE262100-61615I</v>
      </c>
      <c r="D57" s="168">
        <v>59</v>
      </c>
      <c r="E57" s="168"/>
      <c r="F57" s="168"/>
      <c r="G57" s="168"/>
      <c r="H57" s="168"/>
      <c r="I57" s="168"/>
      <c r="J57" s="168"/>
      <c r="K57" s="168"/>
      <c r="L57" s="168"/>
      <c r="M57" s="168">
        <v>720</v>
      </c>
      <c r="N57" s="168"/>
      <c r="O57" s="168">
        <v>720</v>
      </c>
      <c r="P57" s="168"/>
      <c r="Q57" s="168"/>
      <c r="R57" s="168"/>
      <c r="S57" s="168"/>
      <c r="T57" s="168"/>
      <c r="U57" s="168">
        <f>720+726</f>
        <v>1446</v>
      </c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251">
        <f t="shared" si="1"/>
        <v>2945</v>
      </c>
    </row>
    <row r="58" spans="2:35" ht="19.5" customHeight="1">
      <c r="B58" s="248">
        <v>52</v>
      </c>
      <c r="C58" s="249" t="str">
        <f>Kousu!B62</f>
        <v>AE262100-61616G</v>
      </c>
      <c r="D58" s="168"/>
      <c r="E58" s="168"/>
      <c r="F58" s="168"/>
      <c r="G58" s="166">
        <v>960</v>
      </c>
      <c r="H58" s="168"/>
      <c r="I58" s="168"/>
      <c r="J58" s="168"/>
      <c r="K58" s="168"/>
      <c r="L58" s="168"/>
      <c r="M58" s="168">
        <v>480</v>
      </c>
      <c r="N58" s="168"/>
      <c r="O58" s="166">
        <v>480</v>
      </c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251">
        <f t="shared" si="1"/>
        <v>1920</v>
      </c>
    </row>
    <row r="59" spans="2:35" ht="19.5" customHeight="1">
      <c r="B59" s="248">
        <v>53</v>
      </c>
      <c r="C59" s="249" t="str">
        <f>Kousu!B63</f>
        <v>AE262100-6171</v>
      </c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251">
        <f t="shared" si="1"/>
        <v>0</v>
      </c>
    </row>
    <row r="60" spans="2:35" ht="19.5" customHeight="1">
      <c r="B60" s="248">
        <v>54</v>
      </c>
      <c r="C60" s="249" t="str">
        <f>Kousu!B64</f>
        <v>AE262100-61710G</v>
      </c>
      <c r="D60" s="168">
        <v>902</v>
      </c>
      <c r="E60" s="168"/>
      <c r="F60" s="168"/>
      <c r="G60" s="168">
        <v>864</v>
      </c>
      <c r="H60" s="168">
        <f>705+21</f>
        <v>726</v>
      </c>
      <c r="I60" s="168"/>
      <c r="J60" s="168">
        <f>396+675</f>
        <v>1071</v>
      </c>
      <c r="K60" s="168"/>
      <c r="L60" s="168"/>
      <c r="M60" s="168">
        <v>737</v>
      </c>
      <c r="N60" s="168">
        <v>85</v>
      </c>
      <c r="O60" s="168">
        <v>619</v>
      </c>
      <c r="P60" s="168"/>
      <c r="Q60" s="168"/>
      <c r="R60" s="168"/>
      <c r="S60" s="168">
        <v>629</v>
      </c>
      <c r="T60" s="168"/>
      <c r="U60" s="168">
        <f>1570+15</f>
        <v>1585</v>
      </c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251">
        <f t="shared" si="1"/>
        <v>7218</v>
      </c>
    </row>
    <row r="61" spans="2:35" ht="19.5" customHeight="1">
      <c r="B61" s="248">
        <v>55</v>
      </c>
      <c r="C61" s="249" t="str">
        <f>Kousu!B65</f>
        <v>AE262100-61715I</v>
      </c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>
        <v>1440</v>
      </c>
      <c r="O61" s="168"/>
      <c r="P61" s="168"/>
      <c r="Q61" s="168"/>
      <c r="R61" s="168"/>
      <c r="S61" s="168"/>
      <c r="T61" s="168"/>
      <c r="U61" s="168">
        <v>2160</v>
      </c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251">
        <f t="shared" si="1"/>
        <v>3600</v>
      </c>
    </row>
    <row r="62" spans="2:35" ht="19.5" customHeight="1">
      <c r="B62" s="248">
        <v>56</v>
      </c>
      <c r="C62" s="249" t="str">
        <f>Kousu!B66</f>
        <v>AE262100-61716G</v>
      </c>
      <c r="D62" s="168"/>
      <c r="E62" s="168"/>
      <c r="F62" s="168"/>
      <c r="G62" s="168"/>
      <c r="H62" s="168"/>
      <c r="I62" s="168"/>
      <c r="J62" s="168">
        <v>131</v>
      </c>
      <c r="K62" s="168"/>
      <c r="L62" s="168"/>
      <c r="M62" s="168">
        <v>480</v>
      </c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251">
        <f t="shared" si="1"/>
        <v>611</v>
      </c>
    </row>
    <row r="63" spans="2:35" ht="19.5" customHeight="1">
      <c r="B63" s="248">
        <v>57</v>
      </c>
      <c r="C63" s="249" t="str">
        <f>Kousu!B67</f>
        <v>AE262100-61719G</v>
      </c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6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251">
        <f t="shared" si="1"/>
        <v>0</v>
      </c>
    </row>
    <row r="64" spans="2:35" ht="19.5" customHeight="1">
      <c r="B64" s="248">
        <v>58</v>
      </c>
      <c r="C64" s="249" t="str">
        <f>Kousu!B68</f>
        <v>AE262100-6560</v>
      </c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6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251">
        <f t="shared" si="1"/>
        <v>0</v>
      </c>
    </row>
    <row r="65" spans="2:35" ht="19.5" customHeight="1">
      <c r="B65" s="248">
        <v>59</v>
      </c>
      <c r="C65" s="249" t="str">
        <f>Kousu!B69</f>
        <v>AE262100-65600C</v>
      </c>
      <c r="D65" s="168"/>
      <c r="E65" s="168"/>
      <c r="F65" s="168"/>
      <c r="G65" s="168">
        <v>1680</v>
      </c>
      <c r="H65" s="168"/>
      <c r="I65" s="168"/>
      <c r="J65" s="168"/>
      <c r="K65" s="168"/>
      <c r="L65" s="168"/>
      <c r="M65" s="168">
        <v>840</v>
      </c>
      <c r="N65" s="168"/>
      <c r="O65" s="168"/>
      <c r="P65" s="168"/>
      <c r="Q65" s="168"/>
      <c r="R65" s="168"/>
      <c r="S65" s="168">
        <v>1403</v>
      </c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251">
        <f t="shared" si="1"/>
        <v>3923</v>
      </c>
    </row>
    <row r="66" spans="2:35" ht="19.5" customHeight="1">
      <c r="B66" s="248">
        <v>60</v>
      </c>
      <c r="C66" s="249" t="str">
        <f>Kousu!B70</f>
        <v>AE262100-6570</v>
      </c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251">
        <f t="shared" si="1"/>
        <v>0</v>
      </c>
    </row>
    <row r="67" spans="2:35" ht="19.5" customHeight="1">
      <c r="B67" s="248">
        <v>61</v>
      </c>
      <c r="C67" s="249" t="str">
        <f>Kousu!B71</f>
        <v>AE262100-65700C</v>
      </c>
      <c r="D67" s="168"/>
      <c r="E67" s="168"/>
      <c r="F67" s="168"/>
      <c r="G67" s="168">
        <v>796</v>
      </c>
      <c r="H67" s="168"/>
      <c r="I67" s="168">
        <v>1680</v>
      </c>
      <c r="J67" s="168">
        <v>2516</v>
      </c>
      <c r="K67" s="168"/>
      <c r="L67" s="168"/>
      <c r="M67" s="168"/>
      <c r="N67" s="168"/>
      <c r="O67" s="168"/>
      <c r="P67" s="168"/>
      <c r="Q67" s="168">
        <v>59</v>
      </c>
      <c r="R67" s="168"/>
      <c r="S67" s="168">
        <v>1041</v>
      </c>
      <c r="T67" s="168">
        <v>938</v>
      </c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251">
        <f t="shared" si="1"/>
        <v>7030</v>
      </c>
    </row>
    <row r="68" spans="2:35" ht="19.5" customHeight="1">
      <c r="B68" s="248">
        <v>62</v>
      </c>
      <c r="C68" s="249" t="str">
        <f>Kousu!B72</f>
        <v>AE262100-6850</v>
      </c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251">
        <f t="shared" si="1"/>
        <v>0</v>
      </c>
    </row>
    <row r="69" spans="2:35" ht="19.5" customHeight="1">
      <c r="B69" s="248">
        <v>63</v>
      </c>
      <c r="C69" s="249" t="str">
        <f>Kousu!B73</f>
        <v>AE262100-68500C</v>
      </c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>
        <f>480+718</f>
        <v>1198</v>
      </c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251">
        <f t="shared" si="1"/>
        <v>1198</v>
      </c>
    </row>
    <row r="70" spans="2:35" ht="19.5" customHeight="1">
      <c r="B70" s="248">
        <v>64</v>
      </c>
      <c r="C70" s="249" t="str">
        <f>Kousu!B74</f>
        <v>AE262100-6860</v>
      </c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251">
        <f t="shared" si="1"/>
        <v>0</v>
      </c>
    </row>
    <row r="71" spans="2:35" ht="19.5" customHeight="1">
      <c r="B71" s="248">
        <v>65</v>
      </c>
      <c r="C71" s="249" t="str">
        <f>Kousu!B75</f>
        <v>AE262100-68600C</v>
      </c>
      <c r="D71" s="168">
        <v>913</v>
      </c>
      <c r="E71" s="168"/>
      <c r="F71" s="168"/>
      <c r="G71" s="168">
        <v>958</v>
      </c>
      <c r="H71" s="168"/>
      <c r="I71" s="168"/>
      <c r="J71" s="168">
        <v>58</v>
      </c>
      <c r="K71" s="168"/>
      <c r="L71" s="168"/>
      <c r="M71" s="168"/>
      <c r="N71" s="168"/>
      <c r="O71" s="168">
        <v>479</v>
      </c>
      <c r="P71" s="168"/>
      <c r="Q71" s="168"/>
      <c r="R71" s="168"/>
      <c r="S71" s="168"/>
      <c r="T71" s="168">
        <v>2040</v>
      </c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251">
        <f>+SUM(D71:AH71)</f>
        <v>4448</v>
      </c>
    </row>
    <row r="72" spans="2:35" ht="19.5" customHeight="1">
      <c r="B72" s="248">
        <v>66</v>
      </c>
      <c r="C72" s="249" t="str">
        <f>Kousu!B76</f>
        <v>AE262100-6961</v>
      </c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251">
        <f>+SUM(D72:AH72)</f>
        <v>0</v>
      </c>
    </row>
    <row r="73" spans="2:35" ht="19.5" customHeight="1">
      <c r="B73" s="248">
        <v>67</v>
      </c>
      <c r="C73" s="249" t="str">
        <f>Kousu!B77</f>
        <v>AE262100-69616T</v>
      </c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6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251">
        <f>+SUM(D73:AH73)</f>
        <v>0</v>
      </c>
    </row>
    <row r="74" spans="2:35" ht="19.5" customHeight="1">
      <c r="B74" s="248">
        <v>68</v>
      </c>
      <c r="C74" s="249" t="str">
        <f>Kousu!B78</f>
        <v>AE262100-6971</v>
      </c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251">
        <f>+SUM(D74:AH74)</f>
        <v>0</v>
      </c>
    </row>
    <row r="75" spans="2:35" ht="19.5" customHeight="1">
      <c r="B75" s="248">
        <v>69</v>
      </c>
      <c r="C75" s="249" t="str">
        <f>Kousu!B79</f>
        <v>AE262100-69716T</v>
      </c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251">
        <f>+SUM(D75:AH75)</f>
        <v>0</v>
      </c>
    </row>
    <row r="76" spans="2:35" ht="19.5" customHeight="1">
      <c r="B76" s="248">
        <v>70</v>
      </c>
      <c r="C76" s="249" t="str">
        <f>Kousu!B80</f>
        <v>AE262100-70000N</v>
      </c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251">
        <f t="shared" ref="AI76:AI136" si="2">+SUM(D76:AH76)</f>
        <v>0</v>
      </c>
    </row>
    <row r="77" spans="2:35" ht="19.5" customHeight="1">
      <c r="B77" s="248">
        <v>71</v>
      </c>
      <c r="C77" s="249" t="str">
        <f>Kousu!B81</f>
        <v>AE262100-70100N</v>
      </c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251">
        <f t="shared" si="2"/>
        <v>0</v>
      </c>
    </row>
    <row r="78" spans="2:35" ht="19.5" customHeight="1">
      <c r="B78" s="248">
        <v>72</v>
      </c>
      <c r="C78" s="249" t="str">
        <f>Kousu!B82</f>
        <v>AE262100-7260</v>
      </c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251">
        <f t="shared" si="2"/>
        <v>0</v>
      </c>
    </row>
    <row r="79" spans="2:35" ht="19.5" customHeight="1">
      <c r="B79" s="248">
        <v>73</v>
      </c>
      <c r="C79" s="249" t="str">
        <f>Kousu!B83</f>
        <v>AE262100-72600M</v>
      </c>
      <c r="D79" s="168">
        <v>2800</v>
      </c>
      <c r="E79" s="168"/>
      <c r="F79" s="168">
        <v>158</v>
      </c>
      <c r="G79" s="168">
        <v>1175</v>
      </c>
      <c r="H79" s="168">
        <v>1215</v>
      </c>
      <c r="I79" s="168">
        <v>2615</v>
      </c>
      <c r="J79" s="168"/>
      <c r="K79" s="168"/>
      <c r="L79" s="168"/>
      <c r="M79" s="168"/>
      <c r="N79" s="168">
        <v>1176</v>
      </c>
      <c r="O79" s="168">
        <v>1171</v>
      </c>
      <c r="P79" s="168">
        <v>1078</v>
      </c>
      <c r="Q79" s="168">
        <v>1151</v>
      </c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251">
        <f t="shared" si="2"/>
        <v>12539</v>
      </c>
    </row>
    <row r="80" spans="2:35" ht="19.5" customHeight="1">
      <c r="B80" s="248">
        <v>74</v>
      </c>
      <c r="C80" s="249" t="str">
        <f>Kousu!B84</f>
        <v>AE262100-7270</v>
      </c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251">
        <f t="shared" si="2"/>
        <v>0</v>
      </c>
    </row>
    <row r="81" spans="2:35" ht="19.5" customHeight="1">
      <c r="B81" s="248">
        <v>75</v>
      </c>
      <c r="C81" s="249" t="str">
        <f>Kousu!B85</f>
        <v>AE262100-72700M</v>
      </c>
      <c r="D81" s="168">
        <v>1894</v>
      </c>
      <c r="E81" s="168"/>
      <c r="F81" s="168">
        <v>770</v>
      </c>
      <c r="G81" s="168">
        <v>1031</v>
      </c>
      <c r="H81" s="168">
        <v>936</v>
      </c>
      <c r="I81" s="168">
        <v>2207</v>
      </c>
      <c r="J81" s="168"/>
      <c r="K81" s="168"/>
      <c r="L81" s="168"/>
      <c r="M81" s="168"/>
      <c r="N81" s="168">
        <v>958</v>
      </c>
      <c r="O81" s="168">
        <v>281</v>
      </c>
      <c r="P81" s="168">
        <v>948</v>
      </c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251">
        <f t="shared" si="2"/>
        <v>9025</v>
      </c>
    </row>
    <row r="82" spans="2:35" ht="19.5" customHeight="1">
      <c r="B82" s="248">
        <v>76</v>
      </c>
      <c r="C82" s="249" t="str">
        <f>Kousu!B86</f>
        <v>AE262100-7800</v>
      </c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251">
        <f t="shared" si="2"/>
        <v>0</v>
      </c>
    </row>
    <row r="83" spans="2:35" ht="19.5" customHeight="1">
      <c r="B83" s="248">
        <v>77</v>
      </c>
      <c r="C83" s="249" t="str">
        <f>Kousu!B87</f>
        <v>AE262100-78006G</v>
      </c>
      <c r="D83" s="168"/>
      <c r="E83" s="168"/>
      <c r="F83" s="168">
        <v>958</v>
      </c>
      <c r="G83" s="168"/>
      <c r="H83" s="168"/>
      <c r="I83" s="168"/>
      <c r="J83" s="168"/>
      <c r="K83" s="168"/>
      <c r="L83" s="168"/>
      <c r="M83" s="168">
        <v>1446</v>
      </c>
      <c r="N83" s="168">
        <v>1365</v>
      </c>
      <c r="O83" s="168">
        <v>484</v>
      </c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251">
        <f t="shared" si="2"/>
        <v>4253</v>
      </c>
    </row>
    <row r="84" spans="2:35" ht="19.5" customHeight="1">
      <c r="B84" s="248">
        <v>78</v>
      </c>
      <c r="C84" s="249" t="str">
        <f>Kousu!B88</f>
        <v>AE262100-7810</v>
      </c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251">
        <f t="shared" si="2"/>
        <v>0</v>
      </c>
    </row>
    <row r="85" spans="2:35" ht="19.5" customHeight="1">
      <c r="B85" s="248">
        <v>79</v>
      </c>
      <c r="C85" s="249" t="str">
        <f>Kousu!B89</f>
        <v>AE262100-78106G</v>
      </c>
      <c r="D85" s="168"/>
      <c r="E85" s="168"/>
      <c r="F85" s="168">
        <v>956</v>
      </c>
      <c r="G85" s="168"/>
      <c r="H85" s="168">
        <v>963</v>
      </c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251">
        <f t="shared" si="2"/>
        <v>1919</v>
      </c>
    </row>
    <row r="86" spans="2:35" ht="19.5" customHeight="1">
      <c r="B86" s="248">
        <v>80</v>
      </c>
      <c r="C86" s="249" t="str">
        <f>Kousu!B90</f>
        <v>AE262100-7820</v>
      </c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251">
        <f t="shared" si="2"/>
        <v>0</v>
      </c>
    </row>
    <row r="87" spans="2:35" ht="19.5" customHeight="1">
      <c r="B87" s="248">
        <v>81</v>
      </c>
      <c r="C87" s="249" t="str">
        <f>Kousu!B91</f>
        <v>AE262100-78206G</v>
      </c>
      <c r="D87" s="168"/>
      <c r="E87" s="168"/>
      <c r="F87" s="168"/>
      <c r="G87" s="168"/>
      <c r="H87" s="168">
        <v>966</v>
      </c>
      <c r="I87" s="168"/>
      <c r="J87" s="168"/>
      <c r="K87" s="168"/>
      <c r="L87" s="168"/>
      <c r="M87" s="168">
        <v>1445</v>
      </c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251">
        <f t="shared" si="2"/>
        <v>2411</v>
      </c>
    </row>
    <row r="88" spans="2:35" ht="19.5" customHeight="1">
      <c r="B88" s="248">
        <v>82</v>
      </c>
      <c r="C88" s="249" t="str">
        <f>Kousu!B92</f>
        <v>AE262100-7830</v>
      </c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251">
        <f t="shared" si="2"/>
        <v>0</v>
      </c>
    </row>
    <row r="89" spans="2:35" ht="19.5" customHeight="1">
      <c r="B89" s="248">
        <v>83</v>
      </c>
      <c r="C89" s="249" t="str">
        <f>Kousu!B93</f>
        <v>AE262100-78306G</v>
      </c>
      <c r="D89" s="168"/>
      <c r="E89" s="168"/>
      <c r="F89" s="168"/>
      <c r="G89" s="168"/>
      <c r="H89" s="168"/>
      <c r="I89" s="168"/>
      <c r="J89" s="168"/>
      <c r="K89" s="168"/>
      <c r="L89" s="168"/>
      <c r="M89" s="168">
        <f>1446+1436</f>
        <v>2882</v>
      </c>
      <c r="N89" s="168"/>
      <c r="O89" s="168">
        <v>1439</v>
      </c>
      <c r="P89" s="168"/>
      <c r="Q89" s="168"/>
      <c r="R89" s="168"/>
      <c r="S89" s="168"/>
      <c r="T89" s="168">
        <v>511</v>
      </c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251">
        <f t="shared" si="2"/>
        <v>4832</v>
      </c>
    </row>
    <row r="90" spans="2:35" ht="19.5" customHeight="1">
      <c r="B90" s="248">
        <v>84</v>
      </c>
      <c r="C90" s="249" t="str">
        <f>Kousu!B94</f>
        <v>AE262100-7840</v>
      </c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251">
        <f t="shared" si="2"/>
        <v>0</v>
      </c>
    </row>
    <row r="91" spans="2:35" ht="19.5" customHeight="1">
      <c r="B91" s="248">
        <v>85</v>
      </c>
      <c r="C91" s="249" t="str">
        <f>Kousu!B95</f>
        <v>AE262100-7850</v>
      </c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251">
        <f t="shared" si="2"/>
        <v>0</v>
      </c>
    </row>
    <row r="92" spans="2:35" ht="19.5" customHeight="1">
      <c r="B92" s="248">
        <v>86</v>
      </c>
      <c r="C92" s="249" t="str">
        <f>Kousu!B96</f>
        <v>AE262100-7860</v>
      </c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251">
        <f t="shared" si="2"/>
        <v>0</v>
      </c>
    </row>
    <row r="93" spans="2:35" ht="19.5" customHeight="1">
      <c r="B93" s="248">
        <v>87</v>
      </c>
      <c r="C93" s="249" t="str">
        <f>Kousu!B97</f>
        <v>AE262100-78606G</v>
      </c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251">
        <f t="shared" si="2"/>
        <v>0</v>
      </c>
    </row>
    <row r="94" spans="2:35" ht="19.5" customHeight="1">
      <c r="B94" s="248">
        <v>88</v>
      </c>
      <c r="C94" s="249" t="str">
        <f>Kousu!B98</f>
        <v>AE262100-7870</v>
      </c>
      <c r="D94" s="168"/>
      <c r="E94" s="168"/>
      <c r="F94" s="168"/>
      <c r="G94" s="168"/>
      <c r="H94" s="168"/>
      <c r="I94" s="168"/>
      <c r="J94" s="168"/>
      <c r="K94" s="166"/>
      <c r="L94" s="168"/>
      <c r="M94" s="166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251">
        <f t="shared" si="2"/>
        <v>0</v>
      </c>
    </row>
    <row r="95" spans="2:35" ht="19.5" customHeight="1">
      <c r="B95" s="248">
        <v>89</v>
      </c>
      <c r="C95" s="249" t="str">
        <f>Kousu!B99</f>
        <v>AE262100-78706G</v>
      </c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251">
        <f t="shared" si="2"/>
        <v>0</v>
      </c>
    </row>
    <row r="96" spans="2:35" ht="19.5" customHeight="1">
      <c r="B96" s="248">
        <v>90</v>
      </c>
      <c r="C96" s="249" t="str">
        <f>Kousu!B100</f>
        <v>AE262100-7880</v>
      </c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251">
        <f t="shared" si="2"/>
        <v>0</v>
      </c>
    </row>
    <row r="97" spans="2:35" ht="19.5" customHeight="1">
      <c r="B97" s="248">
        <v>91</v>
      </c>
      <c r="C97" s="249" t="str">
        <f>Kousu!B101</f>
        <v>AE262100-78806G</v>
      </c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>
        <v>604</v>
      </c>
      <c r="O97" s="168">
        <v>1440</v>
      </c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251">
        <f t="shared" si="2"/>
        <v>2044</v>
      </c>
    </row>
    <row r="98" spans="2:35" ht="19.5" customHeight="1">
      <c r="B98" s="248">
        <v>92</v>
      </c>
      <c r="C98" s="249" t="str">
        <f>Kousu!B102</f>
        <v>AE262100-7890</v>
      </c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251">
        <f t="shared" si="2"/>
        <v>0</v>
      </c>
    </row>
    <row r="99" spans="2:35" ht="19.5" customHeight="1">
      <c r="B99" s="248">
        <v>93</v>
      </c>
      <c r="C99" s="249" t="str">
        <f>Kousu!B103</f>
        <v>AE262100-78906G</v>
      </c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>
        <v>605</v>
      </c>
      <c r="O99" s="168">
        <v>605</v>
      </c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251">
        <f t="shared" si="2"/>
        <v>1210</v>
      </c>
    </row>
    <row r="100" spans="2:35" ht="19.5" customHeight="1">
      <c r="B100" s="248">
        <v>94</v>
      </c>
      <c r="C100" s="249" t="str">
        <f>Kousu!B104</f>
        <v>AE262100-67518R</v>
      </c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251">
        <f t="shared" si="2"/>
        <v>0</v>
      </c>
    </row>
    <row r="101" spans="2:35" ht="19.5" customHeight="1">
      <c r="B101" s="248">
        <v>95</v>
      </c>
      <c r="C101" s="249" t="str">
        <f>Kousu!B105</f>
        <v>AE262100-67618R</v>
      </c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251">
        <f t="shared" si="2"/>
        <v>0</v>
      </c>
    </row>
    <row r="102" spans="2:35" ht="19.5" customHeight="1">
      <c r="B102" s="248">
        <v>96</v>
      </c>
      <c r="C102" s="249">
        <f>Kousu!B106</f>
        <v>0</v>
      </c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251">
        <f t="shared" si="2"/>
        <v>0</v>
      </c>
    </row>
    <row r="103" spans="2:35" ht="19.5" customHeight="1">
      <c r="B103" s="248">
        <v>97</v>
      </c>
      <c r="C103" s="249">
        <f>Kousu!B107</f>
        <v>0</v>
      </c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251">
        <f t="shared" si="2"/>
        <v>0</v>
      </c>
    </row>
    <row r="104" spans="2:35" ht="19.5" customHeight="1">
      <c r="B104" s="248">
        <v>98</v>
      </c>
      <c r="C104" s="249">
        <f>Kousu!B108</f>
        <v>0</v>
      </c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251">
        <f t="shared" si="2"/>
        <v>0</v>
      </c>
    </row>
    <row r="105" spans="2:35" ht="19.5" customHeight="1">
      <c r="B105" s="248">
        <v>99</v>
      </c>
      <c r="C105" s="249">
        <f>Kousu!B109</f>
        <v>0</v>
      </c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8"/>
      <c r="AG105" s="168"/>
      <c r="AH105" s="168"/>
      <c r="AI105" s="251">
        <f t="shared" si="2"/>
        <v>0</v>
      </c>
    </row>
    <row r="106" spans="2:35" ht="19.5" customHeight="1">
      <c r="B106" s="248">
        <v>100</v>
      </c>
      <c r="C106" s="249">
        <f>Kousu!B110</f>
        <v>0</v>
      </c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8"/>
      <c r="AG106" s="168"/>
      <c r="AH106" s="168"/>
      <c r="AI106" s="251">
        <f t="shared" si="2"/>
        <v>0</v>
      </c>
    </row>
    <row r="107" spans="2:35" ht="19.5" customHeight="1">
      <c r="B107" s="248">
        <v>101</v>
      </c>
      <c r="C107" s="249">
        <f>Kousu!B111</f>
        <v>0</v>
      </c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251">
        <f t="shared" si="2"/>
        <v>0</v>
      </c>
    </row>
    <row r="108" spans="2:35" ht="19.5" customHeight="1">
      <c r="B108" s="248">
        <v>102</v>
      </c>
      <c r="C108" s="249">
        <f>Kousu!B112</f>
        <v>0</v>
      </c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251">
        <f t="shared" si="2"/>
        <v>0</v>
      </c>
    </row>
    <row r="109" spans="2:35" ht="19.5" customHeight="1">
      <c r="B109" s="248">
        <v>103</v>
      </c>
      <c r="C109" s="249">
        <f>Kousu!B113</f>
        <v>0</v>
      </c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251">
        <f t="shared" si="2"/>
        <v>0</v>
      </c>
    </row>
    <row r="110" spans="2:35" ht="19.5" customHeight="1">
      <c r="B110" s="248">
        <v>104</v>
      </c>
      <c r="C110" s="249">
        <f>Kousu!B114</f>
        <v>0</v>
      </c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  <c r="Z110" s="168"/>
      <c r="AA110" s="168"/>
      <c r="AB110" s="168"/>
      <c r="AC110" s="168"/>
      <c r="AD110" s="168"/>
      <c r="AE110" s="168"/>
      <c r="AF110" s="168"/>
      <c r="AG110" s="168"/>
      <c r="AH110" s="168"/>
      <c r="AI110" s="251">
        <f t="shared" si="2"/>
        <v>0</v>
      </c>
    </row>
    <row r="111" spans="2:35" ht="19.5" customHeight="1">
      <c r="B111" s="248">
        <v>105</v>
      </c>
      <c r="C111" s="249">
        <f>Kousu!B115</f>
        <v>0</v>
      </c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8"/>
      <c r="AG111" s="168"/>
      <c r="AH111" s="168"/>
      <c r="AI111" s="251">
        <f t="shared" si="2"/>
        <v>0</v>
      </c>
    </row>
    <row r="112" spans="2:35" ht="19.5" customHeight="1">
      <c r="B112" s="248">
        <v>106</v>
      </c>
      <c r="C112" s="249">
        <f>Kousu!B116</f>
        <v>0</v>
      </c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251">
        <f t="shared" si="2"/>
        <v>0</v>
      </c>
    </row>
    <row r="113" spans="1:35" ht="19.5" customHeight="1">
      <c r="B113" s="248">
        <v>107</v>
      </c>
      <c r="C113" s="249">
        <f>Kousu!B117</f>
        <v>0</v>
      </c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251">
        <f t="shared" si="2"/>
        <v>0</v>
      </c>
    </row>
    <row r="114" spans="1:35" ht="19.5" customHeight="1">
      <c r="B114" s="248">
        <v>108</v>
      </c>
      <c r="C114" s="249">
        <f>Kousu!B118</f>
        <v>0</v>
      </c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251">
        <f t="shared" si="2"/>
        <v>0</v>
      </c>
    </row>
    <row r="115" spans="1:35" ht="19.5" customHeight="1">
      <c r="B115" s="248">
        <v>109</v>
      </c>
      <c r="C115" s="249">
        <f>Kousu!B119</f>
        <v>0</v>
      </c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251">
        <f t="shared" si="2"/>
        <v>0</v>
      </c>
    </row>
    <row r="116" spans="1:35" ht="19.5" customHeight="1">
      <c r="B116" s="248">
        <v>110</v>
      </c>
      <c r="C116" s="249">
        <f>Kousu!B120</f>
        <v>0</v>
      </c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251">
        <f t="shared" si="2"/>
        <v>0</v>
      </c>
    </row>
    <row r="117" spans="1:35" ht="19.5" customHeight="1">
      <c r="B117" s="248">
        <v>111</v>
      </c>
      <c r="C117" s="249">
        <f>Kousu!B121</f>
        <v>0</v>
      </c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251">
        <f t="shared" si="2"/>
        <v>0</v>
      </c>
    </row>
    <row r="118" spans="1:35" ht="19.5" customHeight="1">
      <c r="B118" s="248">
        <v>112</v>
      </c>
      <c r="C118" s="249">
        <f>Kousu!B122</f>
        <v>0</v>
      </c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251">
        <f t="shared" si="2"/>
        <v>0</v>
      </c>
    </row>
    <row r="119" spans="1:35" ht="19.5" customHeight="1">
      <c r="B119" s="248">
        <v>113</v>
      </c>
      <c r="C119" s="249">
        <f>Kousu!B123</f>
        <v>0</v>
      </c>
      <c r="D119" s="168"/>
      <c r="E119" s="168"/>
      <c r="F119" s="168"/>
      <c r="G119" s="168"/>
      <c r="H119" s="168"/>
      <c r="I119" s="168"/>
      <c r="J119" s="168"/>
      <c r="K119" s="166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251">
        <f t="shared" si="2"/>
        <v>0</v>
      </c>
    </row>
    <row r="120" spans="1:35" ht="19.5" customHeight="1">
      <c r="B120" s="248">
        <v>114</v>
      </c>
      <c r="C120" s="249">
        <f>Kousu!B124</f>
        <v>0</v>
      </c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251">
        <f t="shared" si="2"/>
        <v>0</v>
      </c>
    </row>
    <row r="121" spans="1:35" ht="19.5" customHeight="1">
      <c r="B121" s="248">
        <v>115</v>
      </c>
      <c r="C121" s="249">
        <f>Kousu!B125</f>
        <v>0</v>
      </c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251">
        <f t="shared" si="2"/>
        <v>0</v>
      </c>
    </row>
    <row r="122" spans="1:35" ht="19.5" customHeight="1">
      <c r="B122" s="248">
        <v>116</v>
      </c>
      <c r="C122" s="249">
        <f>Kousu!B126</f>
        <v>0</v>
      </c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251">
        <f t="shared" si="2"/>
        <v>0</v>
      </c>
    </row>
    <row r="123" spans="1:35" ht="19.5" customHeight="1">
      <c r="B123" s="248">
        <v>117</v>
      </c>
      <c r="C123" s="249">
        <f>Kousu!B127</f>
        <v>0</v>
      </c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251">
        <f t="shared" si="2"/>
        <v>0</v>
      </c>
    </row>
    <row r="124" spans="1:35" ht="19.5" customHeight="1">
      <c r="B124" s="248">
        <v>118</v>
      </c>
      <c r="C124" s="249">
        <f>Kousu!B128</f>
        <v>0</v>
      </c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251">
        <f t="shared" si="2"/>
        <v>0</v>
      </c>
    </row>
    <row r="125" spans="1:35" ht="19.5" customHeight="1">
      <c r="B125" s="248">
        <v>119</v>
      </c>
      <c r="C125" s="249">
        <f>Kousu!B129</f>
        <v>0</v>
      </c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251">
        <f t="shared" si="2"/>
        <v>0</v>
      </c>
    </row>
    <row r="126" spans="1:35" ht="19.5" customHeight="1">
      <c r="B126" s="248">
        <v>120</v>
      </c>
      <c r="C126" s="249">
        <f>Kousu!B130</f>
        <v>0</v>
      </c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  <c r="AG126" s="168"/>
      <c r="AH126" s="168"/>
      <c r="AI126" s="251">
        <f t="shared" si="2"/>
        <v>0</v>
      </c>
    </row>
    <row r="127" spans="1:35" ht="19.5" customHeight="1">
      <c r="B127" s="248">
        <v>121</v>
      </c>
      <c r="C127" s="249">
        <f>Kousu!B131</f>
        <v>0</v>
      </c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I127" s="251">
        <f t="shared" si="2"/>
        <v>0</v>
      </c>
    </row>
    <row r="128" spans="1:35" ht="19.5" customHeight="1">
      <c r="A128" s="40"/>
      <c r="B128" s="248">
        <v>122</v>
      </c>
      <c r="C128" s="249">
        <f>Kousu!B132</f>
        <v>0</v>
      </c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  <c r="AA128" s="168"/>
      <c r="AB128" s="168"/>
      <c r="AC128" s="168"/>
      <c r="AD128" s="168"/>
      <c r="AE128" s="168"/>
      <c r="AF128" s="168"/>
      <c r="AG128" s="168"/>
      <c r="AH128" s="168"/>
      <c r="AI128" s="251">
        <f t="shared" si="2"/>
        <v>0</v>
      </c>
    </row>
    <row r="129" spans="1:39" ht="19.5" customHeight="1">
      <c r="A129" s="40"/>
      <c r="B129" s="248">
        <v>123</v>
      </c>
      <c r="C129" s="249">
        <f>Kousu!B133</f>
        <v>0</v>
      </c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  <c r="AD129" s="168"/>
      <c r="AE129" s="168"/>
      <c r="AF129" s="168"/>
      <c r="AG129" s="168"/>
      <c r="AH129" s="168"/>
      <c r="AI129" s="251">
        <f t="shared" si="2"/>
        <v>0</v>
      </c>
    </row>
    <row r="130" spans="1:39" ht="19.5" customHeight="1">
      <c r="A130" s="40"/>
      <c r="B130" s="248">
        <v>124</v>
      </c>
      <c r="C130" s="249">
        <f>Kousu!B134</f>
        <v>0</v>
      </c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68"/>
      <c r="AB130" s="168"/>
      <c r="AC130" s="168"/>
      <c r="AD130" s="168"/>
      <c r="AE130" s="168"/>
      <c r="AF130" s="168"/>
      <c r="AG130" s="168"/>
      <c r="AH130" s="168"/>
      <c r="AI130" s="251">
        <f t="shared" si="2"/>
        <v>0</v>
      </c>
    </row>
    <row r="131" spans="1:39" ht="19.5" customHeight="1">
      <c r="A131" s="40"/>
      <c r="B131" s="248">
        <v>125</v>
      </c>
      <c r="C131" s="249">
        <f>Kousu!B135</f>
        <v>0</v>
      </c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68"/>
      <c r="AB131" s="168"/>
      <c r="AC131" s="168"/>
      <c r="AD131" s="168"/>
      <c r="AE131" s="168"/>
      <c r="AF131" s="168"/>
      <c r="AG131" s="168"/>
      <c r="AH131" s="168"/>
      <c r="AI131" s="251">
        <f t="shared" si="2"/>
        <v>0</v>
      </c>
      <c r="AL131" s="522" t="s">
        <v>5274</v>
      </c>
      <c r="AM131" s="522" t="s">
        <v>5275</v>
      </c>
    </row>
    <row r="132" spans="1:39" ht="19.5" customHeight="1">
      <c r="A132" s="40"/>
      <c r="B132" s="248">
        <v>126</v>
      </c>
      <c r="C132" s="249">
        <f>Kousu!B136</f>
        <v>0</v>
      </c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  <c r="AG132" s="168"/>
      <c r="AH132" s="168"/>
      <c r="AI132" s="251">
        <f t="shared" si="2"/>
        <v>0</v>
      </c>
      <c r="AL132" s="522" t="s">
        <v>5266</v>
      </c>
      <c r="AM132" s="522">
        <v>8</v>
      </c>
    </row>
    <row r="133" spans="1:39" ht="19.5" customHeight="1">
      <c r="A133" s="40"/>
      <c r="B133" s="248">
        <v>127</v>
      </c>
      <c r="C133" s="249">
        <f>Kousu!B137</f>
        <v>0</v>
      </c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  <c r="AG133" s="168"/>
      <c r="AH133" s="168"/>
      <c r="AI133" s="251">
        <f t="shared" si="2"/>
        <v>0</v>
      </c>
      <c r="AL133" s="522" t="s">
        <v>5268</v>
      </c>
      <c r="AM133" s="522">
        <v>10</v>
      </c>
    </row>
    <row r="134" spans="1:39" ht="19.5" customHeight="1">
      <c r="A134" s="40"/>
      <c r="B134" s="248">
        <v>128</v>
      </c>
      <c r="C134" s="249">
        <f>Kousu!B138</f>
        <v>0</v>
      </c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  <c r="AG134" s="168"/>
      <c r="AH134" s="168"/>
      <c r="AI134" s="251">
        <f t="shared" si="2"/>
        <v>0</v>
      </c>
      <c r="AL134" s="522" t="s">
        <v>5269</v>
      </c>
      <c r="AM134" s="522">
        <v>9</v>
      </c>
    </row>
    <row r="135" spans="1:39" ht="19.5" customHeight="1">
      <c r="A135" s="40"/>
      <c r="B135" s="248">
        <v>129</v>
      </c>
      <c r="C135" s="249">
        <f>Kousu!B139</f>
        <v>0</v>
      </c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8"/>
      <c r="AG135" s="168"/>
      <c r="AH135" s="168"/>
      <c r="AI135" s="251">
        <f t="shared" si="2"/>
        <v>0</v>
      </c>
      <c r="AL135" s="522" t="s">
        <v>5270</v>
      </c>
      <c r="AM135" s="522">
        <v>8</v>
      </c>
    </row>
    <row r="136" spans="1:39" ht="19.5" customHeight="1">
      <c r="A136" s="40"/>
      <c r="B136" s="248">
        <v>130</v>
      </c>
      <c r="C136" s="249">
        <f>Kousu!B140</f>
        <v>0</v>
      </c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  <c r="AG136" s="168"/>
      <c r="AH136" s="168"/>
      <c r="AI136" s="251">
        <f t="shared" si="2"/>
        <v>0</v>
      </c>
      <c r="AL136" s="522" t="s">
        <v>5271</v>
      </c>
      <c r="AM136" s="522">
        <v>10</v>
      </c>
    </row>
    <row r="137" spans="1:39" ht="19.5" customHeight="1">
      <c r="A137" s="40"/>
      <c r="B137" s="607" t="s">
        <v>103</v>
      </c>
      <c r="C137" s="607"/>
      <c r="D137" s="252">
        <f t="shared" ref="D137:AH137" si="3">SUM(D7:D136)</f>
        <v>9346</v>
      </c>
      <c r="E137" s="252">
        <f t="shared" si="3"/>
        <v>0</v>
      </c>
      <c r="F137" s="252">
        <f t="shared" si="3"/>
        <v>11697</v>
      </c>
      <c r="G137" s="252">
        <f t="shared" si="3"/>
        <v>11499</v>
      </c>
      <c r="H137" s="252">
        <f t="shared" si="3"/>
        <v>11430</v>
      </c>
      <c r="I137" s="252">
        <f t="shared" si="3"/>
        <v>11600</v>
      </c>
      <c r="J137" s="252">
        <f t="shared" si="3"/>
        <v>10132</v>
      </c>
      <c r="K137" s="252">
        <f t="shared" si="3"/>
        <v>0</v>
      </c>
      <c r="L137" s="252">
        <f t="shared" si="3"/>
        <v>0</v>
      </c>
      <c r="M137" s="252">
        <f t="shared" si="3"/>
        <v>11641</v>
      </c>
      <c r="N137" s="252">
        <f t="shared" si="3"/>
        <v>10357</v>
      </c>
      <c r="O137" s="252">
        <f t="shared" si="3"/>
        <v>11241</v>
      </c>
      <c r="P137" s="252">
        <f t="shared" si="3"/>
        <v>8992</v>
      </c>
      <c r="Q137" s="252">
        <f t="shared" si="3"/>
        <v>3736</v>
      </c>
      <c r="R137" s="252">
        <f t="shared" si="3"/>
        <v>0</v>
      </c>
      <c r="S137" s="252">
        <f t="shared" si="3"/>
        <v>9853</v>
      </c>
      <c r="T137" s="252">
        <f t="shared" si="3"/>
        <v>9162</v>
      </c>
      <c r="U137" s="252">
        <f t="shared" si="3"/>
        <v>11657</v>
      </c>
      <c r="V137" s="252">
        <f t="shared" si="3"/>
        <v>0</v>
      </c>
      <c r="W137" s="252">
        <f t="shared" si="3"/>
        <v>0</v>
      </c>
      <c r="X137" s="252">
        <f t="shared" si="3"/>
        <v>0</v>
      </c>
      <c r="Y137" s="252">
        <f t="shared" si="3"/>
        <v>0</v>
      </c>
      <c r="Z137" s="252">
        <f t="shared" si="3"/>
        <v>0</v>
      </c>
      <c r="AA137" s="252">
        <f t="shared" si="3"/>
        <v>0</v>
      </c>
      <c r="AB137" s="252">
        <f t="shared" si="3"/>
        <v>0</v>
      </c>
      <c r="AC137" s="252">
        <f t="shared" si="3"/>
        <v>0</v>
      </c>
      <c r="AD137" s="252">
        <f t="shared" si="3"/>
        <v>0</v>
      </c>
      <c r="AE137" s="252">
        <f t="shared" si="3"/>
        <v>0</v>
      </c>
      <c r="AF137" s="252">
        <f t="shared" si="3"/>
        <v>0</v>
      </c>
      <c r="AG137" s="252">
        <f t="shared" si="3"/>
        <v>0</v>
      </c>
      <c r="AH137" s="252">
        <f t="shared" si="3"/>
        <v>0</v>
      </c>
      <c r="AI137" s="253">
        <f>+SUM(D137:AH137)</f>
        <v>142343</v>
      </c>
      <c r="AL137" s="522" t="s">
        <v>5273</v>
      </c>
      <c r="AM137" s="522">
        <v>9.5</v>
      </c>
    </row>
    <row r="138" spans="1:39" ht="19.5" customHeight="1">
      <c r="A138" s="40"/>
      <c r="B138" s="607" t="s">
        <v>104</v>
      </c>
      <c r="C138" s="607"/>
      <c r="D138" s="252">
        <f>+D137</f>
        <v>9346</v>
      </c>
      <c r="E138" s="252">
        <f t="shared" ref="E138:R138" si="4">+E137+D138</f>
        <v>9346</v>
      </c>
      <c r="F138" s="252">
        <f t="shared" si="4"/>
        <v>21043</v>
      </c>
      <c r="G138" s="252">
        <f t="shared" si="4"/>
        <v>32542</v>
      </c>
      <c r="H138" s="252">
        <f t="shared" si="4"/>
        <v>43972</v>
      </c>
      <c r="I138" s="252">
        <f t="shared" si="4"/>
        <v>55572</v>
      </c>
      <c r="J138" s="252">
        <f t="shared" si="4"/>
        <v>65704</v>
      </c>
      <c r="K138" s="252">
        <f t="shared" si="4"/>
        <v>65704</v>
      </c>
      <c r="L138" s="252">
        <f t="shared" si="4"/>
        <v>65704</v>
      </c>
      <c r="M138" s="252">
        <f t="shared" si="4"/>
        <v>77345</v>
      </c>
      <c r="N138" s="252">
        <f t="shared" si="4"/>
        <v>87702</v>
      </c>
      <c r="O138" s="252">
        <f t="shared" si="4"/>
        <v>98943</v>
      </c>
      <c r="P138" s="252">
        <f t="shared" si="4"/>
        <v>107935</v>
      </c>
      <c r="Q138" s="252">
        <f t="shared" si="4"/>
        <v>111671</v>
      </c>
      <c r="R138" s="252">
        <f t="shared" si="4"/>
        <v>111671</v>
      </c>
      <c r="S138" s="252">
        <f t="shared" ref="S138:AH138" si="5">+S137+R138</f>
        <v>121524</v>
      </c>
      <c r="T138" s="252">
        <f t="shared" si="5"/>
        <v>130686</v>
      </c>
      <c r="U138" s="252">
        <f t="shared" si="5"/>
        <v>142343</v>
      </c>
      <c r="V138" s="252">
        <f t="shared" si="5"/>
        <v>142343</v>
      </c>
      <c r="W138" s="252">
        <f t="shared" si="5"/>
        <v>142343</v>
      </c>
      <c r="X138" s="252">
        <f t="shared" si="5"/>
        <v>142343</v>
      </c>
      <c r="Y138" s="252">
        <f t="shared" si="5"/>
        <v>142343</v>
      </c>
      <c r="Z138" s="252">
        <f t="shared" si="5"/>
        <v>142343</v>
      </c>
      <c r="AA138" s="252">
        <f t="shared" si="5"/>
        <v>142343</v>
      </c>
      <c r="AB138" s="252">
        <f t="shared" si="5"/>
        <v>142343</v>
      </c>
      <c r="AC138" s="252">
        <f t="shared" si="5"/>
        <v>142343</v>
      </c>
      <c r="AD138" s="252">
        <f t="shared" si="5"/>
        <v>142343</v>
      </c>
      <c r="AE138" s="252">
        <f t="shared" si="5"/>
        <v>142343</v>
      </c>
      <c r="AF138" s="252">
        <f t="shared" si="5"/>
        <v>142343</v>
      </c>
      <c r="AG138" s="252">
        <f t="shared" si="5"/>
        <v>142343</v>
      </c>
      <c r="AH138" s="252">
        <f t="shared" si="5"/>
        <v>142343</v>
      </c>
      <c r="AI138" s="40"/>
    </row>
    <row r="140" spans="1:39" ht="19.5" customHeight="1">
      <c r="B140" s="611" t="s">
        <v>105</v>
      </c>
      <c r="C140" s="611"/>
      <c r="D140" s="523"/>
      <c r="E140" s="523"/>
      <c r="F140" s="523"/>
      <c r="G140" s="523"/>
      <c r="H140" s="523"/>
      <c r="I140" s="523"/>
      <c r="J140" s="523"/>
      <c r="K140" s="523"/>
      <c r="L140" s="523"/>
      <c r="M140" s="523"/>
      <c r="N140" s="523"/>
      <c r="O140" s="523"/>
      <c r="P140" s="523"/>
      <c r="Q140" s="523"/>
      <c r="R140" s="523"/>
      <c r="S140" s="523"/>
      <c r="T140" s="523"/>
      <c r="U140" s="523"/>
      <c r="V140" s="523"/>
      <c r="W140" s="523"/>
      <c r="X140" s="523"/>
      <c r="Y140" s="523"/>
      <c r="Z140" s="523"/>
      <c r="AA140" s="523"/>
      <c r="AB140" s="523"/>
      <c r="AC140" s="523"/>
      <c r="AD140" s="523"/>
      <c r="AE140" s="523"/>
      <c r="AF140" s="523"/>
      <c r="AG140" s="523"/>
      <c r="AH140" s="523"/>
    </row>
    <row r="141" spans="1:39" ht="19.5" customHeight="1">
      <c r="A141" s="40"/>
      <c r="B141" s="606" t="s">
        <v>106</v>
      </c>
      <c r="C141" s="606"/>
      <c r="D141" s="558">
        <f>IF(LEN(D142)=0,0+D144,VLOOKUP(D142,$AL$131:$AM$137,2,0)-D143+D144)</f>
        <v>8</v>
      </c>
      <c r="E141" s="558">
        <f t="shared" ref="E141:AH141" si="6">IF(LEN(E142)=0,0+E144,VLOOKUP(E142,$AL$131:$AM$137,2,0)-E143+E144)</f>
        <v>0</v>
      </c>
      <c r="F141" s="558">
        <f t="shared" si="6"/>
        <v>9.5</v>
      </c>
      <c r="G141" s="558">
        <f t="shared" si="6"/>
        <v>9.5</v>
      </c>
      <c r="H141" s="558">
        <f t="shared" si="6"/>
        <v>9.5</v>
      </c>
      <c r="I141" s="558">
        <f t="shared" si="6"/>
        <v>9.5</v>
      </c>
      <c r="J141" s="558">
        <f t="shared" si="6"/>
        <v>9.5</v>
      </c>
      <c r="K141" s="558">
        <f t="shared" si="6"/>
        <v>0</v>
      </c>
      <c r="L141" s="558">
        <f t="shared" si="6"/>
        <v>0</v>
      </c>
      <c r="M141" s="558">
        <f t="shared" si="6"/>
        <v>9.5</v>
      </c>
      <c r="N141" s="558">
        <f t="shared" si="6"/>
        <v>9.5</v>
      </c>
      <c r="O141" s="558">
        <f t="shared" si="6"/>
        <v>9.5</v>
      </c>
      <c r="P141" s="558">
        <f t="shared" si="6"/>
        <v>9.5</v>
      </c>
      <c r="Q141" s="558">
        <f t="shared" si="6"/>
        <v>3</v>
      </c>
      <c r="R141" s="558">
        <f t="shared" si="6"/>
        <v>0</v>
      </c>
      <c r="S141" s="558">
        <f t="shared" si="6"/>
        <v>8</v>
      </c>
      <c r="T141" s="558">
        <f t="shared" si="6"/>
        <v>9.5</v>
      </c>
      <c r="U141" s="558">
        <f t="shared" si="6"/>
        <v>9.5</v>
      </c>
      <c r="V141" s="558">
        <f t="shared" si="6"/>
        <v>0</v>
      </c>
      <c r="W141" s="558">
        <f t="shared" si="6"/>
        <v>0</v>
      </c>
      <c r="X141" s="558">
        <f t="shared" si="6"/>
        <v>0</v>
      </c>
      <c r="Y141" s="558">
        <f t="shared" si="6"/>
        <v>0</v>
      </c>
      <c r="Z141" s="558">
        <f t="shared" si="6"/>
        <v>0</v>
      </c>
      <c r="AA141" s="558">
        <f t="shared" si="6"/>
        <v>0</v>
      </c>
      <c r="AB141" s="558">
        <f t="shared" si="6"/>
        <v>0</v>
      </c>
      <c r="AC141" s="558">
        <f t="shared" si="6"/>
        <v>0</v>
      </c>
      <c r="AD141" s="558">
        <f t="shared" si="6"/>
        <v>0</v>
      </c>
      <c r="AE141" s="558">
        <f t="shared" si="6"/>
        <v>0</v>
      </c>
      <c r="AF141" s="558">
        <f t="shared" si="6"/>
        <v>0</v>
      </c>
      <c r="AG141" s="558">
        <f t="shared" si="6"/>
        <v>0</v>
      </c>
      <c r="AH141" s="558">
        <f t="shared" si="6"/>
        <v>0</v>
      </c>
      <c r="AI141" s="559">
        <f>SUM(D141:AH141)</f>
        <v>123.5</v>
      </c>
    </row>
    <row r="142" spans="1:39" s="521" customFormat="1" ht="19.5" customHeight="1">
      <c r="B142" s="612" t="s">
        <v>5265</v>
      </c>
      <c r="C142" s="612"/>
      <c r="D142" s="169" t="s">
        <v>5270</v>
      </c>
      <c r="E142" s="169"/>
      <c r="F142" s="169" t="s">
        <v>5273</v>
      </c>
      <c r="G142" s="169" t="s">
        <v>5273</v>
      </c>
      <c r="H142" s="169" t="s">
        <v>5273</v>
      </c>
      <c r="I142" s="169" t="s">
        <v>5273</v>
      </c>
      <c r="J142" s="169" t="s">
        <v>5273</v>
      </c>
      <c r="K142" s="169"/>
      <c r="L142" s="169"/>
      <c r="M142" s="169" t="s">
        <v>5273</v>
      </c>
      <c r="N142" s="169" t="s">
        <v>5273</v>
      </c>
      <c r="O142" s="169" t="s">
        <v>5273</v>
      </c>
      <c r="P142" s="169" t="s">
        <v>5273</v>
      </c>
      <c r="Q142" s="169" t="s">
        <v>5269</v>
      </c>
      <c r="R142" s="169"/>
      <c r="S142" s="169" t="s">
        <v>5266</v>
      </c>
      <c r="T142" s="169" t="s">
        <v>5273</v>
      </c>
      <c r="U142" s="169" t="s">
        <v>5273</v>
      </c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  <c r="AG142" s="169"/>
      <c r="AH142" s="169"/>
      <c r="AI142" s="254"/>
    </row>
    <row r="143" spans="1:39" s="521" customFormat="1" ht="19.5" customHeight="1">
      <c r="B143" s="613" t="s">
        <v>5267</v>
      </c>
      <c r="C143" s="613"/>
      <c r="D143" s="546">
        <f>SUMIFS('Input Exclusion Time (All)'!$I$14:$I$1004,'Input Exclusion Time (All)'!$A$14:$A$1004,'Input Data Shift A'!D$6,'Input Exclusion Time (All)'!$B$14:$B$1004,'Input Data Shift A'!$D$2)-'Input Data Shift A'!D144</f>
        <v>0</v>
      </c>
      <c r="E143" s="546">
        <f>SUMIFS('Input Exclusion Time (All)'!$I$14:$I$1004,'Input Exclusion Time (All)'!$A$14:$A$1004,'Input Data Shift A'!E$6,'Input Exclusion Time (All)'!$B$14:$B$1004,'Input Data Shift A'!$D$2)-'Input Data Shift A'!E144</f>
        <v>0</v>
      </c>
      <c r="F143" s="546">
        <f>SUMIFS('Input Exclusion Time (All)'!$I$14:$I$1004,'Input Exclusion Time (All)'!$A$14:$A$1004,'Input Data Shift A'!F$6,'Input Exclusion Time (All)'!$B$14:$B$1004,'Input Data Shift A'!$D$2)-'Input Data Shift A'!F144</f>
        <v>0</v>
      </c>
      <c r="G143" s="546">
        <f>SUMIFS('Input Exclusion Time (All)'!$I$14:$I$1004,'Input Exclusion Time (All)'!$A$14:$A$1004,'Input Data Shift A'!G$6,'Input Exclusion Time (All)'!$B$14:$B$1004,'Input Data Shift A'!$D$2)-'Input Data Shift A'!G144</f>
        <v>0</v>
      </c>
      <c r="H143" s="546">
        <f>SUMIFS('Input Exclusion Time (All)'!$I$14:$I$1004,'Input Exclusion Time (All)'!$A$14:$A$1004,'Input Data Shift A'!H$6,'Input Exclusion Time (All)'!$B$14:$B$1004,'Input Data Shift A'!$D$2)-'Input Data Shift A'!H144</f>
        <v>0</v>
      </c>
      <c r="I143" s="546">
        <f>SUMIFS('Input Exclusion Time (All)'!$I$14:$I$1004,'Input Exclusion Time (All)'!$A$14:$A$1004,'Input Data Shift A'!I$6,'Input Exclusion Time (All)'!$B$14:$B$1004,'Input Data Shift A'!$D$2)-'Input Data Shift A'!I144</f>
        <v>0</v>
      </c>
      <c r="J143" s="546">
        <f>SUMIFS('Input Exclusion Time (All)'!$I$14:$I$1004,'Input Exclusion Time (All)'!$A$14:$A$1004,'Input Data Shift A'!J$6,'Input Exclusion Time (All)'!$B$14:$B$1004,'Input Data Shift A'!$D$2)-'Input Data Shift A'!J144</f>
        <v>0</v>
      </c>
      <c r="K143" s="546">
        <f>SUMIFS('Input Exclusion Time (All)'!$I$14:$I$1004,'Input Exclusion Time (All)'!$A$14:$A$1004,'Input Data Shift A'!K$6,'Input Exclusion Time (All)'!$B$14:$B$1004,'Input Data Shift A'!$D$2)-'Input Data Shift A'!K144</f>
        <v>0</v>
      </c>
      <c r="L143" s="546">
        <f>SUMIFS('Input Exclusion Time (All)'!$I$14:$I$1004,'Input Exclusion Time (All)'!$A$14:$A$1004,'Input Data Shift A'!L$6,'Input Exclusion Time (All)'!$B$14:$B$1004,'Input Data Shift A'!$D$2)-'Input Data Shift A'!L144</f>
        <v>0</v>
      </c>
      <c r="M143" s="546">
        <f>SUMIFS('Input Exclusion Time (All)'!$I$14:$I$1004,'Input Exclusion Time (All)'!$A$14:$A$1004,'Input Data Shift A'!M$6,'Input Exclusion Time (All)'!$B$14:$B$1004,'Input Data Shift A'!$D$2)-'Input Data Shift A'!M144</f>
        <v>0</v>
      </c>
      <c r="N143" s="546">
        <f>SUMIFS('Input Exclusion Time (All)'!$I$14:$I$1004,'Input Exclusion Time (All)'!$A$14:$A$1004,'Input Data Shift A'!N$6,'Input Exclusion Time (All)'!$B$14:$B$1004,'Input Data Shift A'!$D$2)-'Input Data Shift A'!N144</f>
        <v>0</v>
      </c>
      <c r="O143" s="546">
        <f>SUMIFS('Input Exclusion Time (All)'!$I$14:$I$1004,'Input Exclusion Time (All)'!$A$14:$A$1004,'Input Data Shift A'!O$6,'Input Exclusion Time (All)'!$B$14:$B$1004,'Input Data Shift A'!$D$2)-'Input Data Shift A'!O144</f>
        <v>0</v>
      </c>
      <c r="P143" s="546">
        <f>SUMIFS('Input Exclusion Time (All)'!$I$14:$I$1004,'Input Exclusion Time (All)'!$A$14:$A$1004,'Input Data Shift A'!P$6,'Input Exclusion Time (All)'!$B$14:$B$1004,'Input Data Shift A'!$D$2)-'Input Data Shift A'!P144</f>
        <v>0</v>
      </c>
      <c r="Q143" s="546">
        <f>SUMIFS('Input Exclusion Time (All)'!$I$14:$I$1004,'Input Exclusion Time (All)'!$A$14:$A$1004,'Input Data Shift A'!Q$6,'Input Exclusion Time (All)'!$B$14:$B$1004,'Input Data Shift A'!$D$2)-'Input Data Shift A'!Q144</f>
        <v>6</v>
      </c>
      <c r="R143" s="546">
        <f>SUMIFS('Input Exclusion Time (All)'!$I$14:$I$1004,'Input Exclusion Time (All)'!$A$14:$A$1004,'Input Data Shift A'!R$6,'Input Exclusion Time (All)'!$B$14:$B$1004,'Input Data Shift A'!$D$2)-'Input Data Shift A'!R144</f>
        <v>0</v>
      </c>
      <c r="S143" s="546">
        <f>SUMIFS('Input Exclusion Time (All)'!$I$14:$I$1004,'Input Exclusion Time (All)'!$A$14:$A$1004,'Input Data Shift A'!S$6,'Input Exclusion Time (All)'!$B$14:$B$1004,'Input Data Shift A'!$D$2)-'Input Data Shift A'!S144</f>
        <v>0</v>
      </c>
      <c r="T143" s="546">
        <f>SUMIFS('Input Exclusion Time (All)'!$I$14:$I$1004,'Input Exclusion Time (All)'!$A$14:$A$1004,'Input Data Shift A'!T$6,'Input Exclusion Time (All)'!$B$14:$B$1004,'Input Data Shift A'!$D$2)-'Input Data Shift A'!T144</f>
        <v>0</v>
      </c>
      <c r="U143" s="546">
        <f>SUMIFS('Input Exclusion Time (All)'!$I$14:$I$1004,'Input Exclusion Time (All)'!$A$14:$A$1004,'Input Data Shift A'!U$6,'Input Exclusion Time (All)'!$B$14:$B$1004,'Input Data Shift A'!$D$2)-'Input Data Shift A'!U144</f>
        <v>0</v>
      </c>
      <c r="V143" s="546">
        <f>SUMIFS('Input Exclusion Time (All)'!$I$14:$I$1004,'Input Exclusion Time (All)'!$A$14:$A$1004,'Input Data Shift A'!V$6,'Input Exclusion Time (All)'!$B$14:$B$1004,'Input Data Shift A'!$D$2)-'Input Data Shift A'!V144</f>
        <v>0</v>
      </c>
      <c r="W143" s="546">
        <f>SUMIFS('Input Exclusion Time (All)'!$I$14:$I$1004,'Input Exclusion Time (All)'!$A$14:$A$1004,'Input Data Shift A'!W$6,'Input Exclusion Time (All)'!$B$14:$B$1004,'Input Data Shift A'!$D$2)-'Input Data Shift A'!W144</f>
        <v>0</v>
      </c>
      <c r="X143" s="546">
        <f>SUMIFS('Input Exclusion Time (All)'!$I$14:$I$1004,'Input Exclusion Time (All)'!$A$14:$A$1004,'Input Data Shift A'!X$6,'Input Exclusion Time (All)'!$B$14:$B$1004,'Input Data Shift A'!$D$2)-'Input Data Shift A'!X144</f>
        <v>0</v>
      </c>
      <c r="Y143" s="546">
        <f>SUMIFS('Input Exclusion Time (All)'!$I$14:$I$1004,'Input Exclusion Time (All)'!$A$14:$A$1004,'Input Data Shift A'!Y$6,'Input Exclusion Time (All)'!$B$14:$B$1004,'Input Data Shift A'!$D$2)-'Input Data Shift A'!Y144</f>
        <v>0</v>
      </c>
      <c r="Z143" s="546">
        <f>SUMIFS('Input Exclusion Time (All)'!$I$14:$I$1004,'Input Exclusion Time (All)'!$A$14:$A$1004,'Input Data Shift A'!Z$6,'Input Exclusion Time (All)'!$B$14:$B$1004,'Input Data Shift A'!$D$2)-'Input Data Shift A'!Z144</f>
        <v>0</v>
      </c>
      <c r="AA143" s="546">
        <f>SUMIFS('Input Exclusion Time (All)'!$I$14:$I$1004,'Input Exclusion Time (All)'!$A$14:$A$1004,'Input Data Shift A'!AA$6,'Input Exclusion Time (All)'!$B$14:$B$1004,'Input Data Shift A'!$D$2)-'Input Data Shift A'!AA144</f>
        <v>0</v>
      </c>
      <c r="AB143" s="546">
        <f>SUMIFS('Input Exclusion Time (All)'!$I$14:$I$1004,'Input Exclusion Time (All)'!$A$14:$A$1004,'Input Data Shift A'!AB$6,'Input Exclusion Time (All)'!$B$14:$B$1004,'Input Data Shift A'!$D$2)-'Input Data Shift A'!AB144</f>
        <v>0</v>
      </c>
      <c r="AC143" s="546">
        <f>SUMIFS('Input Exclusion Time (All)'!$I$14:$I$1004,'Input Exclusion Time (All)'!$A$14:$A$1004,'Input Data Shift A'!AC$6,'Input Exclusion Time (All)'!$B$14:$B$1004,'Input Data Shift A'!$D$2)-'Input Data Shift A'!AC144</f>
        <v>0</v>
      </c>
      <c r="AD143" s="546">
        <f>SUMIFS('Input Exclusion Time (All)'!$I$14:$I$1004,'Input Exclusion Time (All)'!$A$14:$A$1004,'Input Data Shift A'!AD$6,'Input Exclusion Time (All)'!$B$14:$B$1004,'Input Data Shift A'!$D$2)-'Input Data Shift A'!AD144</f>
        <v>0</v>
      </c>
      <c r="AE143" s="546">
        <f>SUMIFS('Input Exclusion Time (All)'!$I$14:$I$1004,'Input Exclusion Time (All)'!$A$14:$A$1004,'Input Data Shift A'!AE$6,'Input Exclusion Time (All)'!$B$14:$B$1004,'Input Data Shift A'!$D$2)-'Input Data Shift A'!AE144</f>
        <v>0</v>
      </c>
      <c r="AF143" s="546">
        <f>SUMIFS('Input Exclusion Time (All)'!$I$14:$I$1004,'Input Exclusion Time (All)'!$A$14:$A$1004,'Input Data Shift A'!AF$6,'Input Exclusion Time (All)'!$B$14:$B$1004,'Input Data Shift A'!$D$2)-'Input Data Shift A'!AF144</f>
        <v>0</v>
      </c>
      <c r="AG143" s="546">
        <f>SUMIFS('Input Exclusion Time (All)'!$I$14:$I$1004,'Input Exclusion Time (All)'!$A$14:$A$1004,'Input Data Shift A'!AG$6,'Input Exclusion Time (All)'!$B$14:$B$1004,'Input Data Shift A'!$D$2)-'Input Data Shift A'!AG144</f>
        <v>0</v>
      </c>
      <c r="AH143" s="546">
        <f>SUMIFS('Input Exclusion Time (All)'!$I$14:$I$1004,'Input Exclusion Time (All)'!$A$14:$A$1004,'Input Data Shift A'!AH$6,'Input Exclusion Time (All)'!$B$14:$B$1004,'Input Data Shift A'!$D$2)-'Input Data Shift A'!AH144</f>
        <v>0</v>
      </c>
      <c r="AI143" s="254"/>
    </row>
    <row r="144" spans="1:39" s="521" customFormat="1" ht="19.5" customHeight="1">
      <c r="B144" s="613" t="s">
        <v>5272</v>
      </c>
      <c r="C144" s="613"/>
      <c r="D144" s="546">
        <f>SUMIFS('Input Exclusion Time (All)'!$I$14:$I$1004,'Input Exclusion Time (All)'!$A$14:$A$1004,'Input Data Shift A'!D$6,'Input Exclusion Time (All)'!$B$14:$B$1004,'Input Data Shift A'!$D$2,'Input Exclusion Time (All)'!$C$14:$C$1004,'Input Data Shift A'!$B$154)</f>
        <v>0</v>
      </c>
      <c r="E144" s="546">
        <f>SUMIFS('Input Exclusion Time (All)'!$I$14:$I$1004,'Input Exclusion Time (All)'!$A$14:$A$1004,'Input Data Shift A'!E$6,'Input Exclusion Time (All)'!$B$14:$B$1004,'Input Data Shift A'!$D$2,'Input Exclusion Time (All)'!$C$14:$C$1004,'Input Data Shift A'!$B$154)</f>
        <v>0</v>
      </c>
      <c r="F144" s="546">
        <f>SUMIFS('Input Exclusion Time (All)'!$I$14:$I$1004,'Input Exclusion Time (All)'!$A$14:$A$1004,'Input Data Shift A'!F$6,'Input Exclusion Time (All)'!$B$14:$B$1004,'Input Data Shift A'!$D$2,'Input Exclusion Time (All)'!$C$14:$C$1004,'Input Data Shift A'!$B$154)</f>
        <v>0</v>
      </c>
      <c r="G144" s="546">
        <f>SUMIFS('Input Exclusion Time (All)'!$I$14:$I$1004,'Input Exclusion Time (All)'!$A$14:$A$1004,'Input Data Shift A'!G$6,'Input Exclusion Time (All)'!$B$14:$B$1004,'Input Data Shift A'!$D$2,'Input Exclusion Time (All)'!$C$14:$C$1004,'Input Data Shift A'!$B$154)</f>
        <v>0</v>
      </c>
      <c r="H144" s="546">
        <f>SUMIFS('Input Exclusion Time (All)'!$I$14:$I$1004,'Input Exclusion Time (All)'!$A$14:$A$1004,'Input Data Shift A'!H$6,'Input Exclusion Time (All)'!$B$14:$B$1004,'Input Data Shift A'!$D$2,'Input Exclusion Time (All)'!$C$14:$C$1004,'Input Data Shift A'!$B$154)</f>
        <v>0</v>
      </c>
      <c r="I144" s="546">
        <f>SUMIFS('Input Exclusion Time (All)'!$I$14:$I$1004,'Input Exclusion Time (All)'!$A$14:$A$1004,'Input Data Shift A'!I$6,'Input Exclusion Time (All)'!$B$14:$B$1004,'Input Data Shift A'!$D$2,'Input Exclusion Time (All)'!$C$14:$C$1004,'Input Data Shift A'!$B$154)</f>
        <v>0</v>
      </c>
      <c r="J144" s="546">
        <f>SUMIFS('Input Exclusion Time (All)'!$I$14:$I$1004,'Input Exclusion Time (All)'!$A$14:$A$1004,'Input Data Shift A'!J$6,'Input Exclusion Time (All)'!$B$14:$B$1004,'Input Data Shift A'!$D$2,'Input Exclusion Time (All)'!$C$14:$C$1004,'Input Data Shift A'!$B$154)</f>
        <v>0</v>
      </c>
      <c r="K144" s="546">
        <f>SUMIFS('Input Exclusion Time (All)'!$I$14:$I$1004,'Input Exclusion Time (All)'!$A$14:$A$1004,'Input Data Shift A'!K$6,'Input Exclusion Time (All)'!$B$14:$B$1004,'Input Data Shift A'!$D$2,'Input Exclusion Time (All)'!$C$14:$C$1004,'Input Data Shift A'!$B$154)</f>
        <v>0</v>
      </c>
      <c r="L144" s="546">
        <f>SUMIFS('Input Exclusion Time (All)'!$I$14:$I$1004,'Input Exclusion Time (All)'!$A$14:$A$1004,'Input Data Shift A'!L$6,'Input Exclusion Time (All)'!$B$14:$B$1004,'Input Data Shift A'!$D$2,'Input Exclusion Time (All)'!$C$14:$C$1004,'Input Data Shift A'!$B$154)</f>
        <v>0</v>
      </c>
      <c r="M144" s="546">
        <f>SUMIFS('Input Exclusion Time (All)'!$I$14:$I$1004,'Input Exclusion Time (All)'!$A$14:$A$1004,'Input Data Shift A'!M$6,'Input Exclusion Time (All)'!$B$14:$B$1004,'Input Data Shift A'!$D$2,'Input Exclusion Time (All)'!$C$14:$C$1004,'Input Data Shift A'!$B$154)</f>
        <v>0</v>
      </c>
      <c r="N144" s="546">
        <f>SUMIFS('Input Exclusion Time (All)'!$I$14:$I$1004,'Input Exclusion Time (All)'!$A$14:$A$1004,'Input Data Shift A'!N$6,'Input Exclusion Time (All)'!$B$14:$B$1004,'Input Data Shift A'!$D$2,'Input Exclusion Time (All)'!$C$14:$C$1004,'Input Data Shift A'!$B$154)</f>
        <v>0</v>
      </c>
      <c r="O144" s="546">
        <f>SUMIFS('Input Exclusion Time (All)'!$I$14:$I$1004,'Input Exclusion Time (All)'!$A$14:$A$1004,'Input Data Shift A'!O$6,'Input Exclusion Time (All)'!$B$14:$B$1004,'Input Data Shift A'!$D$2,'Input Exclusion Time (All)'!$C$14:$C$1004,'Input Data Shift A'!$B$154)</f>
        <v>0</v>
      </c>
      <c r="P144" s="546">
        <f>SUMIFS('Input Exclusion Time (All)'!$I$14:$I$1004,'Input Exclusion Time (All)'!$A$14:$A$1004,'Input Data Shift A'!P$6,'Input Exclusion Time (All)'!$B$14:$B$1004,'Input Data Shift A'!$D$2,'Input Exclusion Time (All)'!$C$14:$C$1004,'Input Data Shift A'!$B$154)</f>
        <v>0</v>
      </c>
      <c r="Q144" s="546">
        <f>SUMIFS('Input Exclusion Time (All)'!$I$14:$I$1004,'Input Exclusion Time (All)'!$A$14:$A$1004,'Input Data Shift A'!Q$6,'Input Exclusion Time (All)'!$B$14:$B$1004,'Input Data Shift A'!$D$2,'Input Exclusion Time (All)'!$C$14:$C$1004,'Input Data Shift A'!$B$154)</f>
        <v>0</v>
      </c>
      <c r="R144" s="546">
        <f>SUMIFS('Input Exclusion Time (All)'!$I$14:$I$1004,'Input Exclusion Time (All)'!$A$14:$A$1004,'Input Data Shift A'!R$6,'Input Exclusion Time (All)'!$B$14:$B$1004,'Input Data Shift A'!$D$2,'Input Exclusion Time (All)'!$C$14:$C$1004,'Input Data Shift A'!$B$154)</f>
        <v>0</v>
      </c>
      <c r="S144" s="546">
        <f>SUMIFS('Input Exclusion Time (All)'!$I$14:$I$1004,'Input Exclusion Time (All)'!$A$14:$A$1004,'Input Data Shift A'!S$6,'Input Exclusion Time (All)'!$B$14:$B$1004,'Input Data Shift A'!$D$2,'Input Exclusion Time (All)'!$C$14:$C$1004,'Input Data Shift A'!$B$154)</f>
        <v>0</v>
      </c>
      <c r="T144" s="546">
        <f>SUMIFS('Input Exclusion Time (All)'!$I$14:$I$1004,'Input Exclusion Time (All)'!$A$14:$A$1004,'Input Data Shift A'!T$6,'Input Exclusion Time (All)'!$B$14:$B$1004,'Input Data Shift A'!$D$2,'Input Exclusion Time (All)'!$C$14:$C$1004,'Input Data Shift A'!$B$154)</f>
        <v>0</v>
      </c>
      <c r="U144" s="546">
        <f>SUMIFS('Input Exclusion Time (All)'!$I$14:$I$1004,'Input Exclusion Time (All)'!$A$14:$A$1004,'Input Data Shift A'!U$6,'Input Exclusion Time (All)'!$B$14:$B$1004,'Input Data Shift A'!$D$2,'Input Exclusion Time (All)'!$C$14:$C$1004,'Input Data Shift A'!$B$154)</f>
        <v>0</v>
      </c>
      <c r="V144" s="546">
        <f>SUMIFS('Input Exclusion Time (All)'!$I$14:$I$1004,'Input Exclusion Time (All)'!$A$14:$A$1004,'Input Data Shift A'!V$6,'Input Exclusion Time (All)'!$B$14:$B$1004,'Input Data Shift A'!$D$2,'Input Exclusion Time (All)'!$C$14:$C$1004,'Input Data Shift A'!$B$154)</f>
        <v>0</v>
      </c>
      <c r="W144" s="546">
        <f>SUMIFS('Input Exclusion Time (All)'!$I$14:$I$1004,'Input Exclusion Time (All)'!$A$14:$A$1004,'Input Data Shift A'!W$6,'Input Exclusion Time (All)'!$B$14:$B$1004,'Input Data Shift A'!$D$2,'Input Exclusion Time (All)'!$C$14:$C$1004,'Input Data Shift A'!$B$154)</f>
        <v>0</v>
      </c>
      <c r="X144" s="546">
        <f>SUMIFS('Input Exclusion Time (All)'!$I$14:$I$1004,'Input Exclusion Time (All)'!$A$14:$A$1004,'Input Data Shift A'!X$6,'Input Exclusion Time (All)'!$B$14:$B$1004,'Input Data Shift A'!$D$2,'Input Exclusion Time (All)'!$C$14:$C$1004,'Input Data Shift A'!$B$154)</f>
        <v>0</v>
      </c>
      <c r="Y144" s="546">
        <f>SUMIFS('Input Exclusion Time (All)'!$I$14:$I$1004,'Input Exclusion Time (All)'!$A$14:$A$1004,'Input Data Shift A'!Y$6,'Input Exclusion Time (All)'!$B$14:$B$1004,'Input Data Shift A'!$D$2,'Input Exclusion Time (All)'!$C$14:$C$1004,'Input Data Shift A'!$B$154)</f>
        <v>0</v>
      </c>
      <c r="Z144" s="546">
        <f>SUMIFS('Input Exclusion Time (All)'!$I$14:$I$1004,'Input Exclusion Time (All)'!$A$14:$A$1004,'Input Data Shift A'!Z$6,'Input Exclusion Time (All)'!$B$14:$B$1004,'Input Data Shift A'!$D$2,'Input Exclusion Time (All)'!$C$14:$C$1004,'Input Data Shift A'!$B$154)</f>
        <v>0</v>
      </c>
      <c r="AA144" s="546">
        <f>SUMIFS('Input Exclusion Time (All)'!$I$14:$I$1004,'Input Exclusion Time (All)'!$A$14:$A$1004,'Input Data Shift A'!AA$6,'Input Exclusion Time (All)'!$B$14:$B$1004,'Input Data Shift A'!$D$2,'Input Exclusion Time (All)'!$C$14:$C$1004,'Input Data Shift A'!$B$154)</f>
        <v>0</v>
      </c>
      <c r="AB144" s="546">
        <f>SUMIFS('Input Exclusion Time (All)'!$I$14:$I$1004,'Input Exclusion Time (All)'!$A$14:$A$1004,'Input Data Shift A'!AB$6,'Input Exclusion Time (All)'!$B$14:$B$1004,'Input Data Shift A'!$D$2,'Input Exclusion Time (All)'!$C$14:$C$1004,'Input Data Shift A'!$B$154)</f>
        <v>0</v>
      </c>
      <c r="AC144" s="546">
        <f>SUMIFS('Input Exclusion Time (All)'!$I$14:$I$1004,'Input Exclusion Time (All)'!$A$14:$A$1004,'Input Data Shift A'!AC$6,'Input Exclusion Time (All)'!$B$14:$B$1004,'Input Data Shift A'!$D$2,'Input Exclusion Time (All)'!$C$14:$C$1004,'Input Data Shift A'!$B$154)</f>
        <v>0</v>
      </c>
      <c r="AD144" s="546">
        <f>SUMIFS('Input Exclusion Time (All)'!$I$14:$I$1004,'Input Exclusion Time (All)'!$A$14:$A$1004,'Input Data Shift A'!AD$6,'Input Exclusion Time (All)'!$B$14:$B$1004,'Input Data Shift A'!$D$2,'Input Exclusion Time (All)'!$C$14:$C$1004,'Input Data Shift A'!$B$154)</f>
        <v>0</v>
      </c>
      <c r="AE144" s="546">
        <f>SUMIFS('Input Exclusion Time (All)'!$I$14:$I$1004,'Input Exclusion Time (All)'!$A$14:$A$1004,'Input Data Shift A'!AE$6,'Input Exclusion Time (All)'!$B$14:$B$1004,'Input Data Shift A'!$D$2,'Input Exclusion Time (All)'!$C$14:$C$1004,'Input Data Shift A'!$B$154)</f>
        <v>0</v>
      </c>
      <c r="AF144" s="546">
        <f>SUMIFS('Input Exclusion Time (All)'!$I$14:$I$1004,'Input Exclusion Time (All)'!$A$14:$A$1004,'Input Data Shift A'!AF$6,'Input Exclusion Time (All)'!$B$14:$B$1004,'Input Data Shift A'!$D$2,'Input Exclusion Time (All)'!$C$14:$C$1004,'Input Data Shift A'!$B$154)</f>
        <v>0</v>
      </c>
      <c r="AG144" s="546">
        <f>SUMIFS('Input Exclusion Time (All)'!$I$14:$I$1004,'Input Exclusion Time (All)'!$A$14:$A$1004,'Input Data Shift A'!AG$6,'Input Exclusion Time (All)'!$B$14:$B$1004,'Input Data Shift A'!$D$2,'Input Exclusion Time (All)'!$C$14:$C$1004,'Input Data Shift A'!$B$154)</f>
        <v>0</v>
      </c>
      <c r="AH144" s="546">
        <f>SUMIFS('Input Exclusion Time (All)'!$I$14:$I$1004,'Input Exclusion Time (All)'!$A$14:$A$1004,'Input Data Shift A'!AH$6,'Input Exclusion Time (All)'!$B$14:$B$1004,'Input Data Shift A'!$D$2,'Input Exclusion Time (All)'!$C$14:$C$1004,'Input Data Shift A'!$B$154)</f>
        <v>0</v>
      </c>
      <c r="AI144" s="254"/>
    </row>
    <row r="146" spans="1:36" ht="19.5" customHeight="1">
      <c r="A146" s="605" t="s">
        <v>107</v>
      </c>
      <c r="B146" s="602" t="s">
        <v>108</v>
      </c>
      <c r="C146" s="602"/>
      <c r="D146" s="170">
        <f>+A班!F140</f>
        <v>5</v>
      </c>
      <c r="E146" s="170">
        <f>+A班!G140</f>
        <v>0</v>
      </c>
      <c r="F146" s="170">
        <f>+A班!H140</f>
        <v>5</v>
      </c>
      <c r="G146" s="170">
        <f>+A班!I140</f>
        <v>4</v>
      </c>
      <c r="H146" s="170">
        <f>+A班!J140</f>
        <v>5</v>
      </c>
      <c r="I146" s="170">
        <f>+A班!K140</f>
        <v>5</v>
      </c>
      <c r="J146" s="170">
        <f>+A班!L140</f>
        <v>5</v>
      </c>
      <c r="K146" s="170">
        <f>+A班!M140</f>
        <v>0</v>
      </c>
      <c r="L146" s="170">
        <f>+A班!N140</f>
        <v>1</v>
      </c>
      <c r="M146" s="170">
        <f>+A班!O140</f>
        <v>5</v>
      </c>
      <c r="N146" s="170">
        <f>+A班!P140</f>
        <v>5</v>
      </c>
      <c r="O146" s="170">
        <f>+A班!Q140</f>
        <v>5</v>
      </c>
      <c r="P146" s="170">
        <f>+A班!R140</f>
        <v>5</v>
      </c>
      <c r="Q146" s="170">
        <f>+A班!S140</f>
        <v>5</v>
      </c>
      <c r="R146" s="170">
        <f>+A班!T140</f>
        <v>0</v>
      </c>
      <c r="S146" s="170">
        <f>+A班!U140</f>
        <v>5</v>
      </c>
      <c r="T146" s="170">
        <f>+A班!V140</f>
        <v>5</v>
      </c>
      <c r="U146" s="170">
        <f>+A班!W140</f>
        <v>5</v>
      </c>
      <c r="V146" s="170">
        <f>+A班!X140</f>
        <v>0</v>
      </c>
      <c r="W146" s="170">
        <f>+A班!Y140</f>
        <v>0</v>
      </c>
      <c r="X146" s="170">
        <f>+A班!Z140</f>
        <v>0</v>
      </c>
      <c r="Y146" s="170">
        <f>+A班!AA140</f>
        <v>0</v>
      </c>
      <c r="Z146" s="170">
        <f>+A班!AB140</f>
        <v>0</v>
      </c>
      <c r="AA146" s="170">
        <f>+A班!AC140</f>
        <v>0</v>
      </c>
      <c r="AB146" s="170">
        <f>+A班!AD140</f>
        <v>0</v>
      </c>
      <c r="AC146" s="170">
        <f>+A班!AE140</f>
        <v>0</v>
      </c>
      <c r="AD146" s="170">
        <f>+A班!AF140</f>
        <v>0</v>
      </c>
      <c r="AE146" s="170">
        <f>+A班!AG140</f>
        <v>0</v>
      </c>
      <c r="AF146" s="170">
        <f>+A班!AH140</f>
        <v>0</v>
      </c>
      <c r="AG146" s="170">
        <f>+A班!AI140</f>
        <v>0</v>
      </c>
      <c r="AH146" s="170">
        <f>+A班!AJ140</f>
        <v>0</v>
      </c>
      <c r="AI146" s="255">
        <f>SUM(D146:AH146)</f>
        <v>70</v>
      </c>
    </row>
    <row r="147" spans="1:36" ht="19.5" customHeight="1">
      <c r="A147" s="605"/>
      <c r="B147" s="602" t="s">
        <v>109</v>
      </c>
      <c r="C147" s="602"/>
      <c r="D147" s="171">
        <f>+A班!F141</f>
        <v>0</v>
      </c>
      <c r="E147" s="171">
        <f>+A班!G141</f>
        <v>0</v>
      </c>
      <c r="F147" s="171">
        <f>+A班!H141</f>
        <v>0</v>
      </c>
      <c r="G147" s="171">
        <f>+A班!I141</f>
        <v>1</v>
      </c>
      <c r="H147" s="171">
        <f>+A班!J141</f>
        <v>0</v>
      </c>
      <c r="I147" s="171">
        <f>+A班!K141</f>
        <v>0</v>
      </c>
      <c r="J147" s="171">
        <f>+A班!L141</f>
        <v>0</v>
      </c>
      <c r="K147" s="171">
        <f>+A班!M141</f>
        <v>0</v>
      </c>
      <c r="L147" s="171">
        <f>+A班!N141</f>
        <v>0</v>
      </c>
      <c r="M147" s="171">
        <f>+A班!O141</f>
        <v>0</v>
      </c>
      <c r="N147" s="171">
        <f>+A班!P141</f>
        <v>0</v>
      </c>
      <c r="O147" s="171">
        <f>+A班!Q141</f>
        <v>0</v>
      </c>
      <c r="P147" s="171">
        <f>+A班!R141</f>
        <v>0</v>
      </c>
      <c r="Q147" s="171">
        <f>+A班!S141</f>
        <v>0</v>
      </c>
      <c r="R147" s="171">
        <f>+A班!T141</f>
        <v>0</v>
      </c>
      <c r="S147" s="171">
        <f>+A班!U141</f>
        <v>0</v>
      </c>
      <c r="T147" s="171">
        <f>+A班!V141</f>
        <v>0</v>
      </c>
      <c r="U147" s="171">
        <f>+A班!W141</f>
        <v>0</v>
      </c>
      <c r="V147" s="171">
        <f>+A班!X141</f>
        <v>0</v>
      </c>
      <c r="W147" s="171">
        <f>+A班!Y141</f>
        <v>0</v>
      </c>
      <c r="X147" s="171">
        <f>+A班!Z141</f>
        <v>0</v>
      </c>
      <c r="Y147" s="171">
        <f>+A班!AA141</f>
        <v>0</v>
      </c>
      <c r="Z147" s="171">
        <f>+A班!AB141</f>
        <v>0</v>
      </c>
      <c r="AA147" s="171">
        <f>+A班!AC141</f>
        <v>0</v>
      </c>
      <c r="AB147" s="171">
        <f>+A班!AD141</f>
        <v>0</v>
      </c>
      <c r="AC147" s="171">
        <f>+A班!AE141</f>
        <v>0</v>
      </c>
      <c r="AD147" s="171">
        <f>+A班!AF141</f>
        <v>0</v>
      </c>
      <c r="AE147" s="171">
        <f>+A班!AG141</f>
        <v>0</v>
      </c>
      <c r="AF147" s="171">
        <f>+A班!AH141</f>
        <v>0</v>
      </c>
      <c r="AG147" s="171">
        <f>+A班!AI141</f>
        <v>0</v>
      </c>
      <c r="AH147" s="171">
        <f>+A班!AJ141</f>
        <v>0</v>
      </c>
      <c r="AI147" s="251">
        <f>SUM(D147:AH147)</f>
        <v>1</v>
      </c>
      <c r="AJ147" s="40"/>
    </row>
    <row r="148" spans="1:36" ht="19.5" customHeight="1">
      <c r="A148" s="605"/>
      <c r="B148" s="602" t="s">
        <v>110</v>
      </c>
      <c r="C148" s="602"/>
      <c r="D148" s="171">
        <f t="shared" ref="D148:AH148" si="7">IF(D151&gt;0,0,D146*8)</f>
        <v>0</v>
      </c>
      <c r="E148" s="171">
        <f t="shared" si="7"/>
        <v>0</v>
      </c>
      <c r="F148" s="171">
        <f t="shared" si="7"/>
        <v>40</v>
      </c>
      <c r="G148" s="171">
        <f t="shared" si="7"/>
        <v>32</v>
      </c>
      <c r="H148" s="171">
        <f t="shared" si="7"/>
        <v>40</v>
      </c>
      <c r="I148" s="171">
        <f t="shared" si="7"/>
        <v>40</v>
      </c>
      <c r="J148" s="171">
        <f t="shared" si="7"/>
        <v>40</v>
      </c>
      <c r="K148" s="171">
        <f t="shared" si="7"/>
        <v>0</v>
      </c>
      <c r="L148" s="171">
        <f t="shared" si="7"/>
        <v>0</v>
      </c>
      <c r="M148" s="171">
        <f t="shared" si="7"/>
        <v>40</v>
      </c>
      <c r="N148" s="171">
        <f t="shared" si="7"/>
        <v>40</v>
      </c>
      <c r="O148" s="171">
        <f t="shared" si="7"/>
        <v>40</v>
      </c>
      <c r="P148" s="171">
        <f t="shared" si="7"/>
        <v>40</v>
      </c>
      <c r="Q148" s="171">
        <f t="shared" si="7"/>
        <v>40</v>
      </c>
      <c r="R148" s="171">
        <f t="shared" si="7"/>
        <v>0</v>
      </c>
      <c r="S148" s="171">
        <f t="shared" si="7"/>
        <v>0</v>
      </c>
      <c r="T148" s="171">
        <f t="shared" si="7"/>
        <v>40</v>
      </c>
      <c r="U148" s="171">
        <f t="shared" si="7"/>
        <v>40</v>
      </c>
      <c r="V148" s="171">
        <f t="shared" si="7"/>
        <v>0</v>
      </c>
      <c r="W148" s="171">
        <f t="shared" si="7"/>
        <v>0</v>
      </c>
      <c r="X148" s="171">
        <f t="shared" si="7"/>
        <v>0</v>
      </c>
      <c r="Y148" s="171">
        <f t="shared" si="7"/>
        <v>0</v>
      </c>
      <c r="Z148" s="171">
        <f t="shared" si="7"/>
        <v>0</v>
      </c>
      <c r="AA148" s="171">
        <f t="shared" si="7"/>
        <v>0</v>
      </c>
      <c r="AB148" s="171">
        <f t="shared" si="7"/>
        <v>0</v>
      </c>
      <c r="AC148" s="171">
        <f t="shared" si="7"/>
        <v>0</v>
      </c>
      <c r="AD148" s="171">
        <f t="shared" si="7"/>
        <v>0</v>
      </c>
      <c r="AE148" s="171">
        <f t="shared" si="7"/>
        <v>0</v>
      </c>
      <c r="AF148" s="171">
        <f t="shared" si="7"/>
        <v>0</v>
      </c>
      <c r="AG148" s="171">
        <f t="shared" si="7"/>
        <v>0</v>
      </c>
      <c r="AH148" s="171">
        <f t="shared" si="7"/>
        <v>0</v>
      </c>
      <c r="AI148" s="251">
        <f>SUM(D148:AH148)</f>
        <v>472</v>
      </c>
      <c r="AJ148" s="40"/>
    </row>
    <row r="149" spans="1:36" ht="19.5" customHeight="1">
      <c r="A149" s="605"/>
      <c r="B149" s="602"/>
      <c r="C149" s="602"/>
      <c r="D149" s="251">
        <f>D148</f>
        <v>0</v>
      </c>
      <c r="E149" s="251">
        <f t="shared" ref="E149:AH149" si="8">+E148+D149</f>
        <v>0</v>
      </c>
      <c r="F149" s="251">
        <f t="shared" si="8"/>
        <v>40</v>
      </c>
      <c r="G149" s="251">
        <f t="shared" si="8"/>
        <v>72</v>
      </c>
      <c r="H149" s="251">
        <f t="shared" si="8"/>
        <v>112</v>
      </c>
      <c r="I149" s="251">
        <f t="shared" si="8"/>
        <v>152</v>
      </c>
      <c r="J149" s="251">
        <f t="shared" si="8"/>
        <v>192</v>
      </c>
      <c r="K149" s="251">
        <f t="shared" si="8"/>
        <v>192</v>
      </c>
      <c r="L149" s="251">
        <f t="shared" si="8"/>
        <v>192</v>
      </c>
      <c r="M149" s="251">
        <f t="shared" si="8"/>
        <v>232</v>
      </c>
      <c r="N149" s="251">
        <f t="shared" si="8"/>
        <v>272</v>
      </c>
      <c r="O149" s="251">
        <f t="shared" si="8"/>
        <v>312</v>
      </c>
      <c r="P149" s="251">
        <f t="shared" si="8"/>
        <v>352</v>
      </c>
      <c r="Q149" s="251">
        <f t="shared" si="8"/>
        <v>392</v>
      </c>
      <c r="R149" s="251">
        <f t="shared" si="8"/>
        <v>392</v>
      </c>
      <c r="S149" s="251">
        <f t="shared" si="8"/>
        <v>392</v>
      </c>
      <c r="T149" s="251">
        <f t="shared" si="8"/>
        <v>432</v>
      </c>
      <c r="U149" s="251">
        <f t="shared" si="8"/>
        <v>472</v>
      </c>
      <c r="V149" s="251">
        <f t="shared" si="8"/>
        <v>472</v>
      </c>
      <c r="W149" s="251">
        <f t="shared" si="8"/>
        <v>472</v>
      </c>
      <c r="X149" s="251">
        <f t="shared" si="8"/>
        <v>472</v>
      </c>
      <c r="Y149" s="251">
        <f t="shared" si="8"/>
        <v>472</v>
      </c>
      <c r="Z149" s="251">
        <f t="shared" si="8"/>
        <v>472</v>
      </c>
      <c r="AA149" s="251">
        <f t="shared" si="8"/>
        <v>472</v>
      </c>
      <c r="AB149" s="251">
        <f t="shared" si="8"/>
        <v>472</v>
      </c>
      <c r="AC149" s="251">
        <f t="shared" si="8"/>
        <v>472</v>
      </c>
      <c r="AD149" s="251">
        <f t="shared" si="8"/>
        <v>472</v>
      </c>
      <c r="AE149" s="251">
        <f t="shared" si="8"/>
        <v>472</v>
      </c>
      <c r="AF149" s="251">
        <f t="shared" si="8"/>
        <v>472</v>
      </c>
      <c r="AG149" s="251">
        <f t="shared" si="8"/>
        <v>472</v>
      </c>
      <c r="AH149" s="251">
        <f t="shared" si="8"/>
        <v>472</v>
      </c>
      <c r="AI149" s="251"/>
      <c r="AJ149" s="40"/>
    </row>
    <row r="150" spans="1:36" ht="19.5" customHeight="1">
      <c r="A150" s="605"/>
      <c r="B150" s="602" t="s">
        <v>13</v>
      </c>
      <c r="C150" s="602"/>
      <c r="D150" s="171">
        <f>+A班!F147</f>
        <v>0</v>
      </c>
      <c r="E150" s="171">
        <f>+A班!G147</f>
        <v>0</v>
      </c>
      <c r="F150" s="171">
        <f>+A班!H147</f>
        <v>7.5</v>
      </c>
      <c r="G150" s="171">
        <f>+A班!I147</f>
        <v>6</v>
      </c>
      <c r="H150" s="171">
        <f>+A班!J147</f>
        <v>7.5</v>
      </c>
      <c r="I150" s="171">
        <f>+A班!K147</f>
        <v>7.5</v>
      </c>
      <c r="J150" s="171">
        <f>+A班!L147</f>
        <v>7.5</v>
      </c>
      <c r="K150" s="171">
        <f>+A班!M147</f>
        <v>0</v>
      </c>
      <c r="L150" s="171">
        <f>+A班!N147</f>
        <v>0</v>
      </c>
      <c r="M150" s="171">
        <f>+A班!O147</f>
        <v>7.5</v>
      </c>
      <c r="N150" s="171">
        <f>+A班!P147</f>
        <v>7.5</v>
      </c>
      <c r="O150" s="171">
        <f>+A班!Q147</f>
        <v>7.5</v>
      </c>
      <c r="P150" s="171">
        <f>+A班!R147</f>
        <v>7.5</v>
      </c>
      <c r="Q150" s="171">
        <f>+A班!S147</f>
        <v>5</v>
      </c>
      <c r="R150" s="171">
        <f>+A班!T147</f>
        <v>0</v>
      </c>
      <c r="S150" s="171">
        <f>+A班!U147</f>
        <v>0</v>
      </c>
      <c r="T150" s="171">
        <f>+A班!V147</f>
        <v>7.5</v>
      </c>
      <c r="U150" s="171">
        <f>+A班!W147</f>
        <v>7.5</v>
      </c>
      <c r="V150" s="171">
        <f>+A班!X147</f>
        <v>0</v>
      </c>
      <c r="W150" s="171">
        <f>+A班!Y147</f>
        <v>0</v>
      </c>
      <c r="X150" s="171">
        <f>+A班!Z147</f>
        <v>0</v>
      </c>
      <c r="Y150" s="171">
        <f>+A班!AA147</f>
        <v>0</v>
      </c>
      <c r="Z150" s="171">
        <f>+A班!AB147</f>
        <v>0</v>
      </c>
      <c r="AA150" s="171">
        <f>+A班!AC147</f>
        <v>0</v>
      </c>
      <c r="AB150" s="171">
        <f>+A班!AD147</f>
        <v>0</v>
      </c>
      <c r="AC150" s="171">
        <f>+A班!AE147</f>
        <v>0</v>
      </c>
      <c r="AD150" s="171">
        <f>+A班!AF147</f>
        <v>0</v>
      </c>
      <c r="AE150" s="171">
        <f>+A班!AG147</f>
        <v>0</v>
      </c>
      <c r="AF150" s="171">
        <f>+A班!AH147</f>
        <v>0</v>
      </c>
      <c r="AG150" s="171">
        <f>+A班!AI147</f>
        <v>0</v>
      </c>
      <c r="AH150" s="171">
        <f>+A班!AJ147</f>
        <v>0</v>
      </c>
      <c r="AI150" s="251">
        <f>SUM(D150:AH150)</f>
        <v>86</v>
      </c>
      <c r="AJ150" s="40"/>
    </row>
    <row r="151" spans="1:36" ht="19.5" customHeight="1">
      <c r="A151" s="605"/>
      <c r="B151" s="602" t="s">
        <v>14</v>
      </c>
      <c r="C151" s="602"/>
      <c r="D151" s="171">
        <f>+A班!F148</f>
        <v>40</v>
      </c>
      <c r="E151" s="171">
        <f>+A班!G148</f>
        <v>0</v>
      </c>
      <c r="F151" s="171">
        <f>+A班!H148</f>
        <v>0</v>
      </c>
      <c r="G151" s="171">
        <f>+A班!I148</f>
        <v>0</v>
      </c>
      <c r="H151" s="171">
        <f>+A班!J148</f>
        <v>0</v>
      </c>
      <c r="I151" s="171">
        <f>+A班!K148</f>
        <v>0</v>
      </c>
      <c r="J151" s="171">
        <f>+A班!L148</f>
        <v>0</v>
      </c>
      <c r="K151" s="171">
        <f>+A班!M148</f>
        <v>0</v>
      </c>
      <c r="L151" s="171">
        <f>+A班!N148</f>
        <v>8</v>
      </c>
      <c r="M151" s="171">
        <f>+A班!O148</f>
        <v>0</v>
      </c>
      <c r="N151" s="171">
        <f>+A班!P148</f>
        <v>0</v>
      </c>
      <c r="O151" s="171">
        <f>+A班!Q148</f>
        <v>0</v>
      </c>
      <c r="P151" s="171">
        <f>+A班!R148</f>
        <v>0</v>
      </c>
      <c r="Q151" s="171">
        <f>+A班!S148</f>
        <v>0</v>
      </c>
      <c r="R151" s="171">
        <f>+A班!T148</f>
        <v>0</v>
      </c>
      <c r="S151" s="171">
        <f>+A班!U148</f>
        <v>40</v>
      </c>
      <c r="T151" s="171">
        <f>+A班!V148</f>
        <v>0</v>
      </c>
      <c r="U151" s="171">
        <f>+A班!W148</f>
        <v>0</v>
      </c>
      <c r="V151" s="171">
        <f>+A班!X148</f>
        <v>0</v>
      </c>
      <c r="W151" s="171">
        <f>+A班!Y148</f>
        <v>0</v>
      </c>
      <c r="X151" s="171">
        <f>+A班!Z148</f>
        <v>0</v>
      </c>
      <c r="Y151" s="171">
        <f>+A班!AA148</f>
        <v>0</v>
      </c>
      <c r="Z151" s="171">
        <f>+A班!AB148</f>
        <v>0</v>
      </c>
      <c r="AA151" s="171">
        <f>+A班!AC148</f>
        <v>0</v>
      </c>
      <c r="AB151" s="171">
        <f>+A班!AD148</f>
        <v>0</v>
      </c>
      <c r="AC151" s="171">
        <f>+A班!AE148</f>
        <v>0</v>
      </c>
      <c r="AD151" s="171">
        <f>+A班!AF148</f>
        <v>0</v>
      </c>
      <c r="AE151" s="171">
        <f>+A班!AG148</f>
        <v>0</v>
      </c>
      <c r="AF151" s="171">
        <f>+A班!AH148</f>
        <v>0</v>
      </c>
      <c r="AG151" s="171">
        <f>+A班!AI148</f>
        <v>0</v>
      </c>
      <c r="AH151" s="171">
        <f>+A班!AJ148</f>
        <v>0</v>
      </c>
      <c r="AI151" s="251">
        <f>SUM(D151:AH151)</f>
        <v>88</v>
      </c>
      <c r="AJ151" s="40"/>
    </row>
    <row r="152" spans="1:36" ht="19.5" customHeight="1">
      <c r="A152" s="605"/>
      <c r="B152" s="602" t="s">
        <v>15</v>
      </c>
      <c r="C152" s="602"/>
      <c r="D152" s="251">
        <f t="shared" ref="D152:AH152" si="9">+D150+D151</f>
        <v>40</v>
      </c>
      <c r="E152" s="251">
        <f t="shared" si="9"/>
        <v>0</v>
      </c>
      <c r="F152" s="251">
        <f t="shared" si="9"/>
        <v>7.5</v>
      </c>
      <c r="G152" s="251">
        <f t="shared" si="9"/>
        <v>6</v>
      </c>
      <c r="H152" s="251">
        <f t="shared" si="9"/>
        <v>7.5</v>
      </c>
      <c r="I152" s="251">
        <f t="shared" si="9"/>
        <v>7.5</v>
      </c>
      <c r="J152" s="251">
        <f t="shared" si="9"/>
        <v>7.5</v>
      </c>
      <c r="K152" s="251">
        <f t="shared" si="9"/>
        <v>0</v>
      </c>
      <c r="L152" s="251">
        <f t="shared" si="9"/>
        <v>8</v>
      </c>
      <c r="M152" s="251">
        <f t="shared" si="9"/>
        <v>7.5</v>
      </c>
      <c r="N152" s="251">
        <f t="shared" si="9"/>
        <v>7.5</v>
      </c>
      <c r="O152" s="251">
        <f t="shared" si="9"/>
        <v>7.5</v>
      </c>
      <c r="P152" s="251">
        <f t="shared" si="9"/>
        <v>7.5</v>
      </c>
      <c r="Q152" s="251">
        <f t="shared" si="9"/>
        <v>5</v>
      </c>
      <c r="R152" s="251">
        <f t="shared" si="9"/>
        <v>0</v>
      </c>
      <c r="S152" s="251">
        <f t="shared" si="9"/>
        <v>40</v>
      </c>
      <c r="T152" s="251">
        <f t="shared" si="9"/>
        <v>7.5</v>
      </c>
      <c r="U152" s="251">
        <f t="shared" si="9"/>
        <v>7.5</v>
      </c>
      <c r="V152" s="251">
        <f t="shared" si="9"/>
        <v>0</v>
      </c>
      <c r="W152" s="251">
        <f t="shared" si="9"/>
        <v>0</v>
      </c>
      <c r="X152" s="251">
        <f t="shared" si="9"/>
        <v>0</v>
      </c>
      <c r="Y152" s="251">
        <f t="shared" si="9"/>
        <v>0</v>
      </c>
      <c r="Z152" s="251">
        <f t="shared" si="9"/>
        <v>0</v>
      </c>
      <c r="AA152" s="251">
        <f t="shared" si="9"/>
        <v>0</v>
      </c>
      <c r="AB152" s="251">
        <f t="shared" si="9"/>
        <v>0</v>
      </c>
      <c r="AC152" s="251">
        <f t="shared" si="9"/>
        <v>0</v>
      </c>
      <c r="AD152" s="251">
        <f t="shared" si="9"/>
        <v>0</v>
      </c>
      <c r="AE152" s="251">
        <f t="shared" si="9"/>
        <v>0</v>
      </c>
      <c r="AF152" s="251">
        <f t="shared" si="9"/>
        <v>0</v>
      </c>
      <c r="AG152" s="251">
        <f t="shared" si="9"/>
        <v>0</v>
      </c>
      <c r="AH152" s="251">
        <f t="shared" si="9"/>
        <v>0</v>
      </c>
      <c r="AI152" s="251">
        <f>SUM(D152:AH152)</f>
        <v>174</v>
      </c>
      <c r="AJ152" s="40"/>
    </row>
    <row r="153" spans="1:36" ht="19.5" customHeight="1">
      <c r="A153" s="605"/>
      <c r="B153" s="602" t="s">
        <v>16</v>
      </c>
      <c r="C153" s="602"/>
      <c r="D153" s="251">
        <f>D152</f>
        <v>40</v>
      </c>
      <c r="E153" s="251">
        <f>D153+E152</f>
        <v>40</v>
      </c>
      <c r="F153" s="251">
        <f t="shared" ref="F153:AG153" si="10">E153+F152</f>
        <v>47.5</v>
      </c>
      <c r="G153" s="251">
        <f t="shared" si="10"/>
        <v>53.5</v>
      </c>
      <c r="H153" s="251">
        <f t="shared" si="10"/>
        <v>61</v>
      </c>
      <c r="I153" s="251">
        <f t="shared" si="10"/>
        <v>68.5</v>
      </c>
      <c r="J153" s="251">
        <f t="shared" si="10"/>
        <v>76</v>
      </c>
      <c r="K153" s="251">
        <f t="shared" si="10"/>
        <v>76</v>
      </c>
      <c r="L153" s="251">
        <f t="shared" si="10"/>
        <v>84</v>
      </c>
      <c r="M153" s="251">
        <f t="shared" si="10"/>
        <v>91.5</v>
      </c>
      <c r="N153" s="251">
        <f t="shared" si="10"/>
        <v>99</v>
      </c>
      <c r="O153" s="251">
        <f t="shared" si="10"/>
        <v>106.5</v>
      </c>
      <c r="P153" s="251">
        <f t="shared" si="10"/>
        <v>114</v>
      </c>
      <c r="Q153" s="251">
        <f t="shared" si="10"/>
        <v>119</v>
      </c>
      <c r="R153" s="251">
        <f t="shared" si="10"/>
        <v>119</v>
      </c>
      <c r="S153" s="251">
        <f t="shared" si="10"/>
        <v>159</v>
      </c>
      <c r="T153" s="251">
        <f t="shared" si="10"/>
        <v>166.5</v>
      </c>
      <c r="U153" s="251">
        <f t="shared" si="10"/>
        <v>174</v>
      </c>
      <c r="V153" s="251">
        <f t="shared" si="10"/>
        <v>174</v>
      </c>
      <c r="W153" s="251">
        <f t="shared" si="10"/>
        <v>174</v>
      </c>
      <c r="X153" s="251">
        <f t="shared" si="10"/>
        <v>174</v>
      </c>
      <c r="Y153" s="251">
        <f t="shared" si="10"/>
        <v>174</v>
      </c>
      <c r="Z153" s="251">
        <f t="shared" si="10"/>
        <v>174</v>
      </c>
      <c r="AA153" s="251">
        <f t="shared" si="10"/>
        <v>174</v>
      </c>
      <c r="AB153" s="251">
        <f t="shared" si="10"/>
        <v>174</v>
      </c>
      <c r="AC153" s="251">
        <f t="shared" si="10"/>
        <v>174</v>
      </c>
      <c r="AD153" s="251">
        <f t="shared" si="10"/>
        <v>174</v>
      </c>
      <c r="AE153" s="251">
        <f t="shared" si="10"/>
        <v>174</v>
      </c>
      <c r="AF153" s="251">
        <f t="shared" si="10"/>
        <v>174</v>
      </c>
      <c r="AG153" s="251">
        <f t="shared" si="10"/>
        <v>174</v>
      </c>
      <c r="AH153" s="251">
        <f>AG153+AH152</f>
        <v>174</v>
      </c>
      <c r="AI153" s="251"/>
      <c r="AJ153" s="40"/>
    </row>
    <row r="154" spans="1:36" ht="19.5" customHeight="1">
      <c r="A154" s="605"/>
      <c r="B154" s="256" t="s">
        <v>111</v>
      </c>
      <c r="C154" s="256"/>
      <c r="D154" s="547">
        <f>SUMIFS('Input Exclusion Time (All)'!$G$14:$G$1004,'Input Exclusion Time (All)'!$A$14:$A$1004,'Input Data Shift A'!D$6,'Input Exclusion Time (All)'!$B$14:$B$1004,'Input Data Shift A'!$D$2,'Input Exclusion Time (All)'!$C$14:$C$1004,'Input Data Shift A'!$B154)+SUMIFS('Input Exclusion Time (Partial)'!$I$14:$I$988,'Input Exclusion Time (Partial)'!$A$14:$A$988,'Input Data Shift A'!D$6,'Input Exclusion Time (Partial)'!$B$14:$B$988,'Input Data Shift A'!$D$2,'Input Exclusion Time (Partial)'!$C$14:$C$988,'Input Data Shift A'!$B154)</f>
        <v>0</v>
      </c>
      <c r="E154" s="547">
        <f>SUMIFS('Input Exclusion Time (All)'!$G$14:$G$1004,'Input Exclusion Time (All)'!$A$14:$A$1004,'Input Data Shift A'!E$6,'Input Exclusion Time (All)'!$B$14:$B$1004,'Input Data Shift A'!$D$2,'Input Exclusion Time (All)'!$C$14:$C$1004,'Input Data Shift A'!$B154)+SUMIFS('Input Exclusion Time (Partial)'!$I$14:$I$988,'Input Exclusion Time (Partial)'!$A$14:$A$988,'Input Data Shift A'!E$6,'Input Exclusion Time (Partial)'!$B$14:$B$988,'Input Data Shift A'!$D$2,'Input Exclusion Time (Partial)'!$C$14:$C$988,'Input Data Shift A'!$B154)</f>
        <v>0</v>
      </c>
      <c r="F154" s="547">
        <f>SUMIFS('Input Exclusion Time (All)'!$G$14:$G$1004,'Input Exclusion Time (All)'!$A$14:$A$1004,'Input Data Shift A'!F$6,'Input Exclusion Time (All)'!$B$14:$B$1004,'Input Data Shift A'!$D$2,'Input Exclusion Time (All)'!$C$14:$C$1004,'Input Data Shift A'!$B154)+SUMIFS('Input Exclusion Time (Partial)'!$I$14:$I$988,'Input Exclusion Time (Partial)'!$A$14:$A$988,'Input Data Shift A'!F$6,'Input Exclusion Time (Partial)'!$B$14:$B$988,'Input Data Shift A'!$D$2,'Input Exclusion Time (Partial)'!$C$14:$C$988,'Input Data Shift A'!$B154)</f>
        <v>0</v>
      </c>
      <c r="G154" s="547">
        <f>SUMIFS('Input Exclusion Time (All)'!$G$14:$G$1004,'Input Exclusion Time (All)'!$A$14:$A$1004,'Input Data Shift A'!G$6,'Input Exclusion Time (All)'!$B$14:$B$1004,'Input Data Shift A'!$D$2,'Input Exclusion Time (All)'!$C$14:$C$1004,'Input Data Shift A'!$B154)+SUMIFS('Input Exclusion Time (Partial)'!$I$14:$I$988,'Input Exclusion Time (Partial)'!$A$14:$A$988,'Input Data Shift A'!G$6,'Input Exclusion Time (Partial)'!$B$14:$B$988,'Input Data Shift A'!$D$2,'Input Exclusion Time (Partial)'!$C$14:$C$988,'Input Data Shift A'!$B154)</f>
        <v>0</v>
      </c>
      <c r="H154" s="547">
        <f>SUMIFS('Input Exclusion Time (All)'!$G$14:$G$1004,'Input Exclusion Time (All)'!$A$14:$A$1004,'Input Data Shift A'!H$6,'Input Exclusion Time (All)'!$B$14:$B$1004,'Input Data Shift A'!$D$2,'Input Exclusion Time (All)'!$C$14:$C$1004,'Input Data Shift A'!$B154)+SUMIFS('Input Exclusion Time (Partial)'!$I$14:$I$988,'Input Exclusion Time (Partial)'!$A$14:$A$988,'Input Data Shift A'!H$6,'Input Exclusion Time (Partial)'!$B$14:$B$988,'Input Data Shift A'!$D$2,'Input Exclusion Time (Partial)'!$C$14:$C$988,'Input Data Shift A'!$B154)</f>
        <v>0</v>
      </c>
      <c r="I154" s="547">
        <f>SUMIFS('Input Exclusion Time (All)'!$G$14:$G$1004,'Input Exclusion Time (All)'!$A$14:$A$1004,'Input Data Shift A'!I$6,'Input Exclusion Time (All)'!$B$14:$B$1004,'Input Data Shift A'!$D$2,'Input Exclusion Time (All)'!$C$14:$C$1004,'Input Data Shift A'!$B154)+SUMIFS('Input Exclusion Time (Partial)'!$I$14:$I$988,'Input Exclusion Time (Partial)'!$A$14:$A$988,'Input Data Shift A'!I$6,'Input Exclusion Time (Partial)'!$B$14:$B$988,'Input Data Shift A'!$D$2,'Input Exclusion Time (Partial)'!$C$14:$C$988,'Input Data Shift A'!$B154)</f>
        <v>0</v>
      </c>
      <c r="J154" s="547">
        <f>SUMIFS('Input Exclusion Time (All)'!$G$14:$G$1004,'Input Exclusion Time (All)'!$A$14:$A$1004,'Input Data Shift A'!J$6,'Input Exclusion Time (All)'!$B$14:$B$1004,'Input Data Shift A'!$D$2,'Input Exclusion Time (All)'!$C$14:$C$1004,'Input Data Shift A'!$B154)+SUMIFS('Input Exclusion Time (Partial)'!$I$14:$I$988,'Input Exclusion Time (Partial)'!$A$14:$A$988,'Input Data Shift A'!J$6,'Input Exclusion Time (Partial)'!$B$14:$B$988,'Input Data Shift A'!$D$2,'Input Exclusion Time (Partial)'!$C$14:$C$988,'Input Data Shift A'!$B154)</f>
        <v>0</v>
      </c>
      <c r="K154" s="547">
        <f>SUMIFS('Input Exclusion Time (All)'!$G$14:$G$1004,'Input Exclusion Time (All)'!$A$14:$A$1004,'Input Data Shift A'!K$6,'Input Exclusion Time (All)'!$B$14:$B$1004,'Input Data Shift A'!$D$2,'Input Exclusion Time (All)'!$C$14:$C$1004,'Input Data Shift A'!$B154)+SUMIFS('Input Exclusion Time (Partial)'!$I$14:$I$988,'Input Exclusion Time (Partial)'!$A$14:$A$988,'Input Data Shift A'!K$6,'Input Exclusion Time (Partial)'!$B$14:$B$988,'Input Data Shift A'!$D$2,'Input Exclusion Time (Partial)'!$C$14:$C$988,'Input Data Shift A'!$B154)</f>
        <v>0</v>
      </c>
      <c r="L154" s="547">
        <f>SUMIFS('Input Exclusion Time (All)'!$G$14:$G$1004,'Input Exclusion Time (All)'!$A$14:$A$1004,'Input Data Shift A'!L$6,'Input Exclusion Time (All)'!$B$14:$B$1004,'Input Data Shift A'!$D$2,'Input Exclusion Time (All)'!$C$14:$C$1004,'Input Data Shift A'!$B154)+SUMIFS('Input Exclusion Time (Partial)'!$I$14:$I$988,'Input Exclusion Time (Partial)'!$A$14:$A$988,'Input Data Shift A'!L$6,'Input Exclusion Time (Partial)'!$B$14:$B$988,'Input Data Shift A'!$D$2,'Input Exclusion Time (Partial)'!$C$14:$C$988,'Input Data Shift A'!$B154)</f>
        <v>0</v>
      </c>
      <c r="M154" s="547">
        <f>SUMIFS('Input Exclusion Time (All)'!$G$14:$G$1004,'Input Exclusion Time (All)'!$A$14:$A$1004,'Input Data Shift A'!M$6,'Input Exclusion Time (All)'!$B$14:$B$1004,'Input Data Shift A'!$D$2,'Input Exclusion Time (All)'!$C$14:$C$1004,'Input Data Shift A'!$B154)+SUMIFS('Input Exclusion Time (Partial)'!$I$14:$I$988,'Input Exclusion Time (Partial)'!$A$14:$A$988,'Input Data Shift A'!M$6,'Input Exclusion Time (Partial)'!$B$14:$B$988,'Input Data Shift A'!$D$2,'Input Exclusion Time (Partial)'!$C$14:$C$988,'Input Data Shift A'!$B154)</f>
        <v>0</v>
      </c>
      <c r="N154" s="547">
        <f>SUMIFS('Input Exclusion Time (All)'!$G$14:$G$1004,'Input Exclusion Time (All)'!$A$14:$A$1004,'Input Data Shift A'!N$6,'Input Exclusion Time (All)'!$B$14:$B$1004,'Input Data Shift A'!$D$2,'Input Exclusion Time (All)'!$C$14:$C$1004,'Input Data Shift A'!$B154)+SUMIFS('Input Exclusion Time (Partial)'!$I$14:$I$988,'Input Exclusion Time (Partial)'!$A$14:$A$988,'Input Data Shift A'!N$6,'Input Exclusion Time (Partial)'!$B$14:$B$988,'Input Data Shift A'!$D$2,'Input Exclusion Time (Partial)'!$C$14:$C$988,'Input Data Shift A'!$B154)</f>
        <v>0</v>
      </c>
      <c r="O154" s="547">
        <f>SUMIFS('Input Exclusion Time (All)'!$G$14:$G$1004,'Input Exclusion Time (All)'!$A$14:$A$1004,'Input Data Shift A'!O$6,'Input Exclusion Time (All)'!$B$14:$B$1004,'Input Data Shift A'!$D$2,'Input Exclusion Time (All)'!$C$14:$C$1004,'Input Data Shift A'!$B154)+SUMIFS('Input Exclusion Time (Partial)'!$I$14:$I$988,'Input Exclusion Time (Partial)'!$A$14:$A$988,'Input Data Shift A'!O$6,'Input Exclusion Time (Partial)'!$B$14:$B$988,'Input Data Shift A'!$D$2,'Input Exclusion Time (Partial)'!$C$14:$C$988,'Input Data Shift A'!$B154)</f>
        <v>0</v>
      </c>
      <c r="P154" s="547">
        <f>SUMIFS('Input Exclusion Time (All)'!$G$14:$G$1004,'Input Exclusion Time (All)'!$A$14:$A$1004,'Input Data Shift A'!P$6,'Input Exclusion Time (All)'!$B$14:$B$1004,'Input Data Shift A'!$D$2,'Input Exclusion Time (All)'!$C$14:$C$1004,'Input Data Shift A'!$B154)+SUMIFS('Input Exclusion Time (Partial)'!$I$14:$I$988,'Input Exclusion Time (Partial)'!$A$14:$A$988,'Input Data Shift A'!P$6,'Input Exclusion Time (Partial)'!$B$14:$B$988,'Input Data Shift A'!$D$2,'Input Exclusion Time (Partial)'!$C$14:$C$988,'Input Data Shift A'!$B154)</f>
        <v>0</v>
      </c>
      <c r="Q154" s="547">
        <f>SUMIFS('Input Exclusion Time (All)'!$G$14:$G$1004,'Input Exclusion Time (All)'!$A$14:$A$1004,'Input Data Shift A'!Q$6,'Input Exclusion Time (All)'!$B$14:$B$1004,'Input Data Shift A'!$D$2,'Input Exclusion Time (All)'!$C$14:$C$1004,'Input Data Shift A'!$B154)+SUMIFS('Input Exclusion Time (Partial)'!$I$14:$I$988,'Input Exclusion Time (Partial)'!$A$14:$A$988,'Input Data Shift A'!Q$6,'Input Exclusion Time (Partial)'!$B$14:$B$988,'Input Data Shift A'!$D$2,'Input Exclusion Time (Partial)'!$C$14:$C$988,'Input Data Shift A'!$B154)</f>
        <v>0</v>
      </c>
      <c r="R154" s="547">
        <f>SUMIFS('Input Exclusion Time (All)'!$G$14:$G$1004,'Input Exclusion Time (All)'!$A$14:$A$1004,'Input Data Shift A'!R$6,'Input Exclusion Time (All)'!$B$14:$B$1004,'Input Data Shift A'!$D$2,'Input Exclusion Time (All)'!$C$14:$C$1004,'Input Data Shift A'!$B154)+SUMIFS('Input Exclusion Time (Partial)'!$I$14:$I$988,'Input Exclusion Time (Partial)'!$A$14:$A$988,'Input Data Shift A'!R$6,'Input Exclusion Time (Partial)'!$B$14:$B$988,'Input Data Shift A'!$D$2,'Input Exclusion Time (Partial)'!$C$14:$C$988,'Input Data Shift A'!$B154)</f>
        <v>0</v>
      </c>
      <c r="S154" s="547">
        <f>SUMIFS('Input Exclusion Time (All)'!$G$14:$G$1004,'Input Exclusion Time (All)'!$A$14:$A$1004,'Input Data Shift A'!S$6,'Input Exclusion Time (All)'!$B$14:$B$1004,'Input Data Shift A'!$D$2,'Input Exclusion Time (All)'!$C$14:$C$1004,'Input Data Shift A'!$B154)+SUMIFS('Input Exclusion Time (Partial)'!$I$14:$I$988,'Input Exclusion Time (Partial)'!$A$14:$A$988,'Input Data Shift A'!S$6,'Input Exclusion Time (Partial)'!$B$14:$B$988,'Input Data Shift A'!$D$2,'Input Exclusion Time (Partial)'!$C$14:$C$988,'Input Data Shift A'!$B154)</f>
        <v>0</v>
      </c>
      <c r="T154" s="547">
        <f>SUMIFS('Input Exclusion Time (All)'!$G$14:$G$1004,'Input Exclusion Time (All)'!$A$14:$A$1004,'Input Data Shift A'!T$6,'Input Exclusion Time (All)'!$B$14:$B$1004,'Input Data Shift A'!$D$2,'Input Exclusion Time (All)'!$C$14:$C$1004,'Input Data Shift A'!$B154)+SUMIFS('Input Exclusion Time (Partial)'!$I$14:$I$988,'Input Exclusion Time (Partial)'!$A$14:$A$988,'Input Data Shift A'!T$6,'Input Exclusion Time (Partial)'!$B$14:$B$988,'Input Data Shift A'!$D$2,'Input Exclusion Time (Partial)'!$C$14:$C$988,'Input Data Shift A'!$B154)</f>
        <v>0</v>
      </c>
      <c r="U154" s="547">
        <f>SUMIFS('Input Exclusion Time (All)'!$G$14:$G$1004,'Input Exclusion Time (All)'!$A$14:$A$1004,'Input Data Shift A'!U$6,'Input Exclusion Time (All)'!$B$14:$B$1004,'Input Data Shift A'!$D$2,'Input Exclusion Time (All)'!$C$14:$C$1004,'Input Data Shift A'!$B154)+SUMIFS('Input Exclusion Time (Partial)'!$I$14:$I$988,'Input Exclusion Time (Partial)'!$A$14:$A$988,'Input Data Shift A'!U$6,'Input Exclusion Time (Partial)'!$B$14:$B$988,'Input Data Shift A'!$D$2,'Input Exclusion Time (Partial)'!$C$14:$C$988,'Input Data Shift A'!$B154)</f>
        <v>0</v>
      </c>
      <c r="V154" s="547">
        <f>SUMIFS('Input Exclusion Time (All)'!$G$14:$G$1004,'Input Exclusion Time (All)'!$A$14:$A$1004,'Input Data Shift A'!V$6,'Input Exclusion Time (All)'!$B$14:$B$1004,'Input Data Shift A'!$D$2,'Input Exclusion Time (All)'!$C$14:$C$1004,'Input Data Shift A'!$B154)+SUMIFS('Input Exclusion Time (Partial)'!$I$14:$I$988,'Input Exclusion Time (Partial)'!$A$14:$A$988,'Input Data Shift A'!V$6,'Input Exclusion Time (Partial)'!$B$14:$B$988,'Input Data Shift A'!$D$2,'Input Exclusion Time (Partial)'!$C$14:$C$988,'Input Data Shift A'!$B154)</f>
        <v>0</v>
      </c>
      <c r="W154" s="547">
        <f>SUMIFS('Input Exclusion Time (All)'!$G$14:$G$1004,'Input Exclusion Time (All)'!$A$14:$A$1004,'Input Data Shift A'!W$6,'Input Exclusion Time (All)'!$B$14:$B$1004,'Input Data Shift A'!$D$2,'Input Exclusion Time (All)'!$C$14:$C$1004,'Input Data Shift A'!$B154)+SUMIFS('Input Exclusion Time (Partial)'!$I$14:$I$988,'Input Exclusion Time (Partial)'!$A$14:$A$988,'Input Data Shift A'!W$6,'Input Exclusion Time (Partial)'!$B$14:$B$988,'Input Data Shift A'!$D$2,'Input Exclusion Time (Partial)'!$C$14:$C$988,'Input Data Shift A'!$B154)</f>
        <v>0</v>
      </c>
      <c r="X154" s="547">
        <f>SUMIFS('Input Exclusion Time (All)'!$G$14:$G$1004,'Input Exclusion Time (All)'!$A$14:$A$1004,'Input Data Shift A'!X$6,'Input Exclusion Time (All)'!$B$14:$B$1004,'Input Data Shift A'!$D$2,'Input Exclusion Time (All)'!$C$14:$C$1004,'Input Data Shift A'!$B154)+SUMIFS('Input Exclusion Time (Partial)'!$I$14:$I$988,'Input Exclusion Time (Partial)'!$A$14:$A$988,'Input Data Shift A'!X$6,'Input Exclusion Time (Partial)'!$B$14:$B$988,'Input Data Shift A'!$D$2,'Input Exclusion Time (Partial)'!$C$14:$C$988,'Input Data Shift A'!$B154)</f>
        <v>0</v>
      </c>
      <c r="Y154" s="547">
        <f>SUMIFS('Input Exclusion Time (All)'!$G$14:$G$1004,'Input Exclusion Time (All)'!$A$14:$A$1004,'Input Data Shift A'!Y$6,'Input Exclusion Time (All)'!$B$14:$B$1004,'Input Data Shift A'!$D$2,'Input Exclusion Time (All)'!$C$14:$C$1004,'Input Data Shift A'!$B154)+SUMIFS('Input Exclusion Time (Partial)'!$I$14:$I$988,'Input Exclusion Time (Partial)'!$A$14:$A$988,'Input Data Shift A'!Y$6,'Input Exclusion Time (Partial)'!$B$14:$B$988,'Input Data Shift A'!$D$2,'Input Exclusion Time (Partial)'!$C$14:$C$988,'Input Data Shift A'!$B154)</f>
        <v>0</v>
      </c>
      <c r="Z154" s="547">
        <f>SUMIFS('Input Exclusion Time (All)'!$G$14:$G$1004,'Input Exclusion Time (All)'!$A$14:$A$1004,'Input Data Shift A'!Z$6,'Input Exclusion Time (All)'!$B$14:$B$1004,'Input Data Shift A'!$D$2,'Input Exclusion Time (All)'!$C$14:$C$1004,'Input Data Shift A'!$B154)+SUMIFS('Input Exclusion Time (Partial)'!$I$14:$I$988,'Input Exclusion Time (Partial)'!$A$14:$A$988,'Input Data Shift A'!Z$6,'Input Exclusion Time (Partial)'!$B$14:$B$988,'Input Data Shift A'!$D$2,'Input Exclusion Time (Partial)'!$C$14:$C$988,'Input Data Shift A'!$B154)</f>
        <v>0</v>
      </c>
      <c r="AA154" s="547">
        <f>SUMIFS('Input Exclusion Time (All)'!$G$14:$G$1004,'Input Exclusion Time (All)'!$A$14:$A$1004,'Input Data Shift A'!AA$6,'Input Exclusion Time (All)'!$B$14:$B$1004,'Input Data Shift A'!$D$2,'Input Exclusion Time (All)'!$C$14:$C$1004,'Input Data Shift A'!$B154)+SUMIFS('Input Exclusion Time (Partial)'!$I$14:$I$988,'Input Exclusion Time (Partial)'!$A$14:$A$988,'Input Data Shift A'!AA$6,'Input Exclusion Time (Partial)'!$B$14:$B$988,'Input Data Shift A'!$D$2,'Input Exclusion Time (Partial)'!$C$14:$C$988,'Input Data Shift A'!$B154)</f>
        <v>0</v>
      </c>
      <c r="AB154" s="547">
        <f>SUMIFS('Input Exclusion Time (All)'!$G$14:$G$1004,'Input Exclusion Time (All)'!$A$14:$A$1004,'Input Data Shift A'!AB$6,'Input Exclusion Time (All)'!$B$14:$B$1004,'Input Data Shift A'!$D$2,'Input Exclusion Time (All)'!$C$14:$C$1004,'Input Data Shift A'!$B154)+SUMIFS('Input Exclusion Time (Partial)'!$I$14:$I$988,'Input Exclusion Time (Partial)'!$A$14:$A$988,'Input Data Shift A'!AB$6,'Input Exclusion Time (Partial)'!$B$14:$B$988,'Input Data Shift A'!$D$2,'Input Exclusion Time (Partial)'!$C$14:$C$988,'Input Data Shift A'!$B154)</f>
        <v>0</v>
      </c>
      <c r="AC154" s="547">
        <f>SUMIFS('Input Exclusion Time (All)'!$G$14:$G$1004,'Input Exclusion Time (All)'!$A$14:$A$1004,'Input Data Shift A'!AC$6,'Input Exclusion Time (All)'!$B$14:$B$1004,'Input Data Shift A'!$D$2,'Input Exclusion Time (All)'!$C$14:$C$1004,'Input Data Shift A'!$B154)+SUMIFS('Input Exclusion Time (Partial)'!$I$14:$I$988,'Input Exclusion Time (Partial)'!$A$14:$A$988,'Input Data Shift A'!AC$6,'Input Exclusion Time (Partial)'!$B$14:$B$988,'Input Data Shift A'!$D$2,'Input Exclusion Time (Partial)'!$C$14:$C$988,'Input Data Shift A'!$B154)</f>
        <v>0</v>
      </c>
      <c r="AD154" s="547">
        <f>SUMIFS('Input Exclusion Time (All)'!$G$14:$G$1004,'Input Exclusion Time (All)'!$A$14:$A$1004,'Input Data Shift A'!AD$6,'Input Exclusion Time (All)'!$B$14:$B$1004,'Input Data Shift A'!$D$2,'Input Exclusion Time (All)'!$C$14:$C$1004,'Input Data Shift A'!$B154)+SUMIFS('Input Exclusion Time (Partial)'!$I$14:$I$988,'Input Exclusion Time (Partial)'!$A$14:$A$988,'Input Data Shift A'!AD$6,'Input Exclusion Time (Partial)'!$B$14:$B$988,'Input Data Shift A'!$D$2,'Input Exclusion Time (Partial)'!$C$14:$C$988,'Input Data Shift A'!$B154)</f>
        <v>0</v>
      </c>
      <c r="AE154" s="547">
        <f>SUMIFS('Input Exclusion Time (All)'!$G$14:$G$1004,'Input Exclusion Time (All)'!$A$14:$A$1004,'Input Data Shift A'!AE$6,'Input Exclusion Time (All)'!$B$14:$B$1004,'Input Data Shift A'!$D$2,'Input Exclusion Time (All)'!$C$14:$C$1004,'Input Data Shift A'!$B154)+SUMIFS('Input Exclusion Time (Partial)'!$I$14:$I$988,'Input Exclusion Time (Partial)'!$A$14:$A$988,'Input Data Shift A'!AE$6,'Input Exclusion Time (Partial)'!$B$14:$B$988,'Input Data Shift A'!$D$2,'Input Exclusion Time (Partial)'!$C$14:$C$988,'Input Data Shift A'!$B154)</f>
        <v>0</v>
      </c>
      <c r="AF154" s="547">
        <f>SUMIFS('Input Exclusion Time (All)'!$G$14:$G$1004,'Input Exclusion Time (All)'!$A$14:$A$1004,'Input Data Shift A'!AF$6,'Input Exclusion Time (All)'!$B$14:$B$1004,'Input Data Shift A'!$D$2,'Input Exclusion Time (All)'!$C$14:$C$1004,'Input Data Shift A'!$B154)+SUMIFS('Input Exclusion Time (Partial)'!$I$14:$I$988,'Input Exclusion Time (Partial)'!$A$14:$A$988,'Input Data Shift A'!AF$6,'Input Exclusion Time (Partial)'!$B$14:$B$988,'Input Data Shift A'!$D$2,'Input Exclusion Time (Partial)'!$C$14:$C$988,'Input Data Shift A'!$B154)</f>
        <v>0</v>
      </c>
      <c r="AG154" s="547">
        <f>SUMIFS('Input Exclusion Time (All)'!$G$14:$G$1004,'Input Exclusion Time (All)'!$A$14:$A$1004,'Input Data Shift A'!AG$6,'Input Exclusion Time (All)'!$B$14:$B$1004,'Input Data Shift A'!$D$2,'Input Exclusion Time (All)'!$C$14:$C$1004,'Input Data Shift A'!$B154)+SUMIFS('Input Exclusion Time (Partial)'!$I$14:$I$988,'Input Exclusion Time (Partial)'!$A$14:$A$988,'Input Data Shift A'!AG$6,'Input Exclusion Time (Partial)'!$B$14:$B$988,'Input Data Shift A'!$D$2,'Input Exclusion Time (Partial)'!$C$14:$C$988,'Input Data Shift A'!$B154)</f>
        <v>0</v>
      </c>
      <c r="AH154" s="547">
        <f>SUMIFS('Input Exclusion Time (All)'!$G$14:$G$1004,'Input Exclusion Time (All)'!$A$14:$A$1004,'Input Data Shift A'!AH$6,'Input Exclusion Time (All)'!$B$14:$B$1004,'Input Data Shift A'!$D$2,'Input Exclusion Time (All)'!$C$14:$C$1004,'Input Data Shift A'!$B154)+SUMIFS('Input Exclusion Time (Partial)'!$I$14:$I$988,'Input Exclusion Time (Partial)'!$A$14:$A$988,'Input Data Shift A'!AH$6,'Input Exclusion Time (Partial)'!$B$14:$B$988,'Input Data Shift A'!$D$2,'Input Exclusion Time (Partial)'!$C$14:$C$988,'Input Data Shift A'!$B154)</f>
        <v>0</v>
      </c>
      <c r="AI154" s="251">
        <f>SUM(D154:AH154)</f>
        <v>0</v>
      </c>
      <c r="AJ154" s="40"/>
    </row>
    <row r="155" spans="1:36" ht="19.5" customHeight="1">
      <c r="A155" s="605"/>
      <c r="B155" s="256" t="s">
        <v>112</v>
      </c>
      <c r="C155" s="258"/>
      <c r="D155" s="547">
        <f>SUMIFS('Input Exclusion Time (All)'!$G$14:$G$1004,'Input Exclusion Time (All)'!$A$14:$A$1004,'Input Data Shift A'!D$6,'Input Exclusion Time (All)'!$B$14:$B$1004,'Input Data Shift A'!$D$2,'Input Exclusion Time (All)'!$C$14:$C$1004,'Input Data Shift A'!$B155)+SUMIFS('Input Exclusion Time (Partial)'!$I$14:$I$988,'Input Exclusion Time (Partial)'!$A$14:$A$988,'Input Data Shift A'!D$6,'Input Exclusion Time (Partial)'!$B$14:$B$988,'Input Data Shift A'!$D$2,'Input Exclusion Time (Partial)'!$C$14:$C$988,'Input Data Shift A'!$B155)</f>
        <v>0</v>
      </c>
      <c r="E155" s="547">
        <f>SUMIFS('Input Exclusion Time (All)'!$G$14:$G$1004,'Input Exclusion Time (All)'!$A$14:$A$1004,'Input Data Shift A'!E$6,'Input Exclusion Time (All)'!$B$14:$B$1004,'Input Data Shift A'!$D$2,'Input Exclusion Time (All)'!$C$14:$C$1004,'Input Data Shift A'!$B155)+SUMIFS('Input Exclusion Time (Partial)'!$I$14:$I$988,'Input Exclusion Time (Partial)'!$A$14:$A$988,'Input Data Shift A'!E$6,'Input Exclusion Time (Partial)'!$B$14:$B$988,'Input Data Shift A'!$D$2,'Input Exclusion Time (Partial)'!$C$14:$C$988,'Input Data Shift A'!$B155)</f>
        <v>0</v>
      </c>
      <c r="F155" s="547">
        <f>SUMIFS('Input Exclusion Time (All)'!$G$14:$G$1004,'Input Exclusion Time (All)'!$A$14:$A$1004,'Input Data Shift A'!F$6,'Input Exclusion Time (All)'!$B$14:$B$1004,'Input Data Shift A'!$D$2,'Input Exclusion Time (All)'!$C$14:$C$1004,'Input Data Shift A'!$B155)+SUMIFS('Input Exclusion Time (Partial)'!$I$14:$I$988,'Input Exclusion Time (Partial)'!$A$14:$A$988,'Input Data Shift A'!F$6,'Input Exclusion Time (Partial)'!$B$14:$B$988,'Input Data Shift A'!$D$2,'Input Exclusion Time (Partial)'!$C$14:$C$988,'Input Data Shift A'!$B155)</f>
        <v>0</v>
      </c>
      <c r="G155" s="547">
        <f>SUMIFS('Input Exclusion Time (All)'!$G$14:$G$1004,'Input Exclusion Time (All)'!$A$14:$A$1004,'Input Data Shift A'!G$6,'Input Exclusion Time (All)'!$B$14:$B$1004,'Input Data Shift A'!$D$2,'Input Exclusion Time (All)'!$C$14:$C$1004,'Input Data Shift A'!$B155)+SUMIFS('Input Exclusion Time (Partial)'!$I$14:$I$988,'Input Exclusion Time (Partial)'!$A$14:$A$988,'Input Data Shift A'!G$6,'Input Exclusion Time (Partial)'!$B$14:$B$988,'Input Data Shift A'!$D$2,'Input Exclusion Time (Partial)'!$C$14:$C$988,'Input Data Shift A'!$B155)</f>
        <v>0</v>
      </c>
      <c r="H155" s="547">
        <f>SUMIFS('Input Exclusion Time (All)'!$G$14:$G$1004,'Input Exclusion Time (All)'!$A$14:$A$1004,'Input Data Shift A'!H$6,'Input Exclusion Time (All)'!$B$14:$B$1004,'Input Data Shift A'!$D$2,'Input Exclusion Time (All)'!$C$14:$C$1004,'Input Data Shift A'!$B155)+SUMIFS('Input Exclusion Time (Partial)'!$I$14:$I$988,'Input Exclusion Time (Partial)'!$A$14:$A$988,'Input Data Shift A'!H$6,'Input Exclusion Time (Partial)'!$B$14:$B$988,'Input Data Shift A'!$D$2,'Input Exclusion Time (Partial)'!$C$14:$C$988,'Input Data Shift A'!$B155)</f>
        <v>0</v>
      </c>
      <c r="I155" s="547">
        <f>SUMIFS('Input Exclusion Time (All)'!$G$14:$G$1004,'Input Exclusion Time (All)'!$A$14:$A$1004,'Input Data Shift A'!I$6,'Input Exclusion Time (All)'!$B$14:$B$1004,'Input Data Shift A'!$D$2,'Input Exclusion Time (All)'!$C$14:$C$1004,'Input Data Shift A'!$B155)+SUMIFS('Input Exclusion Time (Partial)'!$I$14:$I$988,'Input Exclusion Time (Partial)'!$A$14:$A$988,'Input Data Shift A'!I$6,'Input Exclusion Time (Partial)'!$B$14:$B$988,'Input Data Shift A'!$D$2,'Input Exclusion Time (Partial)'!$C$14:$C$988,'Input Data Shift A'!$B155)</f>
        <v>0</v>
      </c>
      <c r="J155" s="547">
        <f>SUMIFS('Input Exclusion Time (All)'!$G$14:$G$1004,'Input Exclusion Time (All)'!$A$14:$A$1004,'Input Data Shift A'!J$6,'Input Exclusion Time (All)'!$B$14:$B$1004,'Input Data Shift A'!$D$2,'Input Exclusion Time (All)'!$C$14:$C$1004,'Input Data Shift A'!$B155)+SUMIFS('Input Exclusion Time (Partial)'!$I$14:$I$988,'Input Exclusion Time (Partial)'!$A$14:$A$988,'Input Data Shift A'!J$6,'Input Exclusion Time (Partial)'!$B$14:$B$988,'Input Data Shift A'!$D$2,'Input Exclusion Time (Partial)'!$C$14:$C$988,'Input Data Shift A'!$B155)</f>
        <v>0</v>
      </c>
      <c r="K155" s="547">
        <f>SUMIFS('Input Exclusion Time (All)'!$G$14:$G$1004,'Input Exclusion Time (All)'!$A$14:$A$1004,'Input Data Shift A'!K$6,'Input Exclusion Time (All)'!$B$14:$B$1004,'Input Data Shift A'!$D$2,'Input Exclusion Time (All)'!$C$14:$C$1004,'Input Data Shift A'!$B155)+SUMIFS('Input Exclusion Time (Partial)'!$I$14:$I$988,'Input Exclusion Time (Partial)'!$A$14:$A$988,'Input Data Shift A'!K$6,'Input Exclusion Time (Partial)'!$B$14:$B$988,'Input Data Shift A'!$D$2,'Input Exclusion Time (Partial)'!$C$14:$C$988,'Input Data Shift A'!$B155)</f>
        <v>0</v>
      </c>
      <c r="L155" s="547">
        <f>SUMIFS('Input Exclusion Time (All)'!$G$14:$G$1004,'Input Exclusion Time (All)'!$A$14:$A$1004,'Input Data Shift A'!L$6,'Input Exclusion Time (All)'!$B$14:$B$1004,'Input Data Shift A'!$D$2,'Input Exclusion Time (All)'!$C$14:$C$1004,'Input Data Shift A'!$B155)+SUMIFS('Input Exclusion Time (Partial)'!$I$14:$I$988,'Input Exclusion Time (Partial)'!$A$14:$A$988,'Input Data Shift A'!L$6,'Input Exclusion Time (Partial)'!$B$14:$B$988,'Input Data Shift A'!$D$2,'Input Exclusion Time (Partial)'!$C$14:$C$988,'Input Data Shift A'!$B155)</f>
        <v>8</v>
      </c>
      <c r="M155" s="547">
        <f>SUMIFS('Input Exclusion Time (All)'!$G$14:$G$1004,'Input Exclusion Time (All)'!$A$14:$A$1004,'Input Data Shift A'!M$6,'Input Exclusion Time (All)'!$B$14:$B$1004,'Input Data Shift A'!$D$2,'Input Exclusion Time (All)'!$C$14:$C$1004,'Input Data Shift A'!$B155)+SUMIFS('Input Exclusion Time (Partial)'!$I$14:$I$988,'Input Exclusion Time (Partial)'!$A$14:$A$988,'Input Data Shift A'!M$6,'Input Exclusion Time (Partial)'!$B$14:$B$988,'Input Data Shift A'!$D$2,'Input Exclusion Time (Partial)'!$C$14:$C$988,'Input Data Shift A'!$B155)</f>
        <v>0</v>
      </c>
      <c r="N155" s="547">
        <f>SUMIFS('Input Exclusion Time (All)'!$G$14:$G$1004,'Input Exclusion Time (All)'!$A$14:$A$1004,'Input Data Shift A'!N$6,'Input Exclusion Time (All)'!$B$14:$B$1004,'Input Data Shift A'!$D$2,'Input Exclusion Time (All)'!$C$14:$C$1004,'Input Data Shift A'!$B155)+SUMIFS('Input Exclusion Time (Partial)'!$I$14:$I$988,'Input Exclusion Time (Partial)'!$A$14:$A$988,'Input Data Shift A'!N$6,'Input Exclusion Time (Partial)'!$B$14:$B$988,'Input Data Shift A'!$D$2,'Input Exclusion Time (Partial)'!$C$14:$C$988,'Input Data Shift A'!$B155)</f>
        <v>0</v>
      </c>
      <c r="O155" s="547">
        <f>SUMIFS('Input Exclusion Time (All)'!$G$14:$G$1004,'Input Exclusion Time (All)'!$A$14:$A$1004,'Input Data Shift A'!O$6,'Input Exclusion Time (All)'!$B$14:$B$1004,'Input Data Shift A'!$D$2,'Input Exclusion Time (All)'!$C$14:$C$1004,'Input Data Shift A'!$B155)+SUMIFS('Input Exclusion Time (Partial)'!$I$14:$I$988,'Input Exclusion Time (Partial)'!$A$14:$A$988,'Input Data Shift A'!O$6,'Input Exclusion Time (Partial)'!$B$14:$B$988,'Input Data Shift A'!$D$2,'Input Exclusion Time (Partial)'!$C$14:$C$988,'Input Data Shift A'!$B155)</f>
        <v>0</v>
      </c>
      <c r="P155" s="547">
        <f>SUMIFS('Input Exclusion Time (All)'!$G$14:$G$1004,'Input Exclusion Time (All)'!$A$14:$A$1004,'Input Data Shift A'!P$6,'Input Exclusion Time (All)'!$B$14:$B$1004,'Input Data Shift A'!$D$2,'Input Exclusion Time (All)'!$C$14:$C$1004,'Input Data Shift A'!$B155)+SUMIFS('Input Exclusion Time (Partial)'!$I$14:$I$988,'Input Exclusion Time (Partial)'!$A$14:$A$988,'Input Data Shift A'!P$6,'Input Exclusion Time (Partial)'!$B$14:$B$988,'Input Data Shift A'!$D$2,'Input Exclusion Time (Partial)'!$C$14:$C$988,'Input Data Shift A'!$B155)</f>
        <v>0</v>
      </c>
      <c r="Q155" s="547">
        <f>SUMIFS('Input Exclusion Time (All)'!$G$14:$G$1004,'Input Exclusion Time (All)'!$A$14:$A$1004,'Input Data Shift A'!Q$6,'Input Exclusion Time (All)'!$B$14:$B$1004,'Input Data Shift A'!$D$2,'Input Exclusion Time (All)'!$C$14:$C$1004,'Input Data Shift A'!$B155)+SUMIFS('Input Exclusion Time (Partial)'!$I$14:$I$988,'Input Exclusion Time (Partial)'!$A$14:$A$988,'Input Data Shift A'!Q$6,'Input Exclusion Time (Partial)'!$B$14:$B$988,'Input Data Shift A'!$D$2,'Input Exclusion Time (Partial)'!$C$14:$C$988,'Input Data Shift A'!$B155)</f>
        <v>0</v>
      </c>
      <c r="R155" s="547">
        <f>SUMIFS('Input Exclusion Time (All)'!$G$14:$G$1004,'Input Exclusion Time (All)'!$A$14:$A$1004,'Input Data Shift A'!R$6,'Input Exclusion Time (All)'!$B$14:$B$1004,'Input Data Shift A'!$D$2,'Input Exclusion Time (All)'!$C$14:$C$1004,'Input Data Shift A'!$B155)+SUMIFS('Input Exclusion Time (Partial)'!$I$14:$I$988,'Input Exclusion Time (Partial)'!$A$14:$A$988,'Input Data Shift A'!R$6,'Input Exclusion Time (Partial)'!$B$14:$B$988,'Input Data Shift A'!$D$2,'Input Exclusion Time (Partial)'!$C$14:$C$988,'Input Data Shift A'!$B155)</f>
        <v>0</v>
      </c>
      <c r="S155" s="547">
        <f>SUMIFS('Input Exclusion Time (All)'!$G$14:$G$1004,'Input Exclusion Time (All)'!$A$14:$A$1004,'Input Data Shift A'!S$6,'Input Exclusion Time (All)'!$B$14:$B$1004,'Input Data Shift A'!$D$2,'Input Exclusion Time (All)'!$C$14:$C$1004,'Input Data Shift A'!$B155)+SUMIFS('Input Exclusion Time (Partial)'!$I$14:$I$988,'Input Exclusion Time (Partial)'!$A$14:$A$988,'Input Data Shift A'!S$6,'Input Exclusion Time (Partial)'!$B$14:$B$988,'Input Data Shift A'!$D$2,'Input Exclusion Time (Partial)'!$C$14:$C$988,'Input Data Shift A'!$B155)</f>
        <v>0</v>
      </c>
      <c r="T155" s="547">
        <f>SUMIFS('Input Exclusion Time (All)'!$G$14:$G$1004,'Input Exclusion Time (All)'!$A$14:$A$1004,'Input Data Shift A'!T$6,'Input Exclusion Time (All)'!$B$14:$B$1004,'Input Data Shift A'!$D$2,'Input Exclusion Time (All)'!$C$14:$C$1004,'Input Data Shift A'!$B155)+SUMIFS('Input Exclusion Time (Partial)'!$I$14:$I$988,'Input Exclusion Time (Partial)'!$A$14:$A$988,'Input Data Shift A'!T$6,'Input Exclusion Time (Partial)'!$B$14:$B$988,'Input Data Shift A'!$D$2,'Input Exclusion Time (Partial)'!$C$14:$C$988,'Input Data Shift A'!$B155)</f>
        <v>0</v>
      </c>
      <c r="U155" s="547">
        <f>SUMIFS('Input Exclusion Time (All)'!$G$14:$G$1004,'Input Exclusion Time (All)'!$A$14:$A$1004,'Input Data Shift A'!U$6,'Input Exclusion Time (All)'!$B$14:$B$1004,'Input Data Shift A'!$D$2,'Input Exclusion Time (All)'!$C$14:$C$1004,'Input Data Shift A'!$B155)+SUMIFS('Input Exclusion Time (Partial)'!$I$14:$I$988,'Input Exclusion Time (Partial)'!$A$14:$A$988,'Input Data Shift A'!U$6,'Input Exclusion Time (Partial)'!$B$14:$B$988,'Input Data Shift A'!$D$2,'Input Exclusion Time (Partial)'!$C$14:$C$988,'Input Data Shift A'!$B155)</f>
        <v>0</v>
      </c>
      <c r="V155" s="547">
        <f>SUMIFS('Input Exclusion Time (All)'!$G$14:$G$1004,'Input Exclusion Time (All)'!$A$14:$A$1004,'Input Data Shift A'!V$6,'Input Exclusion Time (All)'!$B$14:$B$1004,'Input Data Shift A'!$D$2,'Input Exclusion Time (All)'!$C$14:$C$1004,'Input Data Shift A'!$B155)+SUMIFS('Input Exclusion Time (Partial)'!$I$14:$I$988,'Input Exclusion Time (Partial)'!$A$14:$A$988,'Input Data Shift A'!V$6,'Input Exclusion Time (Partial)'!$B$14:$B$988,'Input Data Shift A'!$D$2,'Input Exclusion Time (Partial)'!$C$14:$C$988,'Input Data Shift A'!$B155)</f>
        <v>0</v>
      </c>
      <c r="W155" s="547">
        <f>SUMIFS('Input Exclusion Time (All)'!$G$14:$G$1004,'Input Exclusion Time (All)'!$A$14:$A$1004,'Input Data Shift A'!W$6,'Input Exclusion Time (All)'!$B$14:$B$1004,'Input Data Shift A'!$D$2,'Input Exclusion Time (All)'!$C$14:$C$1004,'Input Data Shift A'!$B155)+SUMIFS('Input Exclusion Time (Partial)'!$I$14:$I$988,'Input Exclusion Time (Partial)'!$A$14:$A$988,'Input Data Shift A'!W$6,'Input Exclusion Time (Partial)'!$B$14:$B$988,'Input Data Shift A'!$D$2,'Input Exclusion Time (Partial)'!$C$14:$C$988,'Input Data Shift A'!$B155)</f>
        <v>0</v>
      </c>
      <c r="X155" s="547">
        <f>SUMIFS('Input Exclusion Time (All)'!$G$14:$G$1004,'Input Exclusion Time (All)'!$A$14:$A$1004,'Input Data Shift A'!X$6,'Input Exclusion Time (All)'!$B$14:$B$1004,'Input Data Shift A'!$D$2,'Input Exclusion Time (All)'!$C$14:$C$1004,'Input Data Shift A'!$B155)+SUMIFS('Input Exclusion Time (Partial)'!$I$14:$I$988,'Input Exclusion Time (Partial)'!$A$14:$A$988,'Input Data Shift A'!X$6,'Input Exclusion Time (Partial)'!$B$14:$B$988,'Input Data Shift A'!$D$2,'Input Exclusion Time (Partial)'!$C$14:$C$988,'Input Data Shift A'!$B155)</f>
        <v>0</v>
      </c>
      <c r="Y155" s="547">
        <f>SUMIFS('Input Exclusion Time (All)'!$G$14:$G$1004,'Input Exclusion Time (All)'!$A$14:$A$1004,'Input Data Shift A'!Y$6,'Input Exclusion Time (All)'!$B$14:$B$1004,'Input Data Shift A'!$D$2,'Input Exclusion Time (All)'!$C$14:$C$1004,'Input Data Shift A'!$B155)+SUMIFS('Input Exclusion Time (Partial)'!$I$14:$I$988,'Input Exclusion Time (Partial)'!$A$14:$A$988,'Input Data Shift A'!Y$6,'Input Exclusion Time (Partial)'!$B$14:$B$988,'Input Data Shift A'!$D$2,'Input Exclusion Time (Partial)'!$C$14:$C$988,'Input Data Shift A'!$B155)</f>
        <v>0</v>
      </c>
      <c r="Z155" s="547">
        <f>SUMIFS('Input Exclusion Time (All)'!$G$14:$G$1004,'Input Exclusion Time (All)'!$A$14:$A$1004,'Input Data Shift A'!Z$6,'Input Exclusion Time (All)'!$B$14:$B$1004,'Input Data Shift A'!$D$2,'Input Exclusion Time (All)'!$C$14:$C$1004,'Input Data Shift A'!$B155)+SUMIFS('Input Exclusion Time (Partial)'!$I$14:$I$988,'Input Exclusion Time (Partial)'!$A$14:$A$988,'Input Data Shift A'!Z$6,'Input Exclusion Time (Partial)'!$B$14:$B$988,'Input Data Shift A'!$D$2,'Input Exclusion Time (Partial)'!$C$14:$C$988,'Input Data Shift A'!$B155)</f>
        <v>0</v>
      </c>
      <c r="AA155" s="547">
        <f>SUMIFS('Input Exclusion Time (All)'!$G$14:$G$1004,'Input Exclusion Time (All)'!$A$14:$A$1004,'Input Data Shift A'!AA$6,'Input Exclusion Time (All)'!$B$14:$B$1004,'Input Data Shift A'!$D$2,'Input Exclusion Time (All)'!$C$14:$C$1004,'Input Data Shift A'!$B155)+SUMIFS('Input Exclusion Time (Partial)'!$I$14:$I$988,'Input Exclusion Time (Partial)'!$A$14:$A$988,'Input Data Shift A'!AA$6,'Input Exclusion Time (Partial)'!$B$14:$B$988,'Input Data Shift A'!$D$2,'Input Exclusion Time (Partial)'!$C$14:$C$988,'Input Data Shift A'!$B155)</f>
        <v>0</v>
      </c>
      <c r="AB155" s="547">
        <f>SUMIFS('Input Exclusion Time (All)'!$G$14:$G$1004,'Input Exclusion Time (All)'!$A$14:$A$1004,'Input Data Shift A'!AB$6,'Input Exclusion Time (All)'!$B$14:$B$1004,'Input Data Shift A'!$D$2,'Input Exclusion Time (All)'!$C$14:$C$1004,'Input Data Shift A'!$B155)+SUMIFS('Input Exclusion Time (Partial)'!$I$14:$I$988,'Input Exclusion Time (Partial)'!$A$14:$A$988,'Input Data Shift A'!AB$6,'Input Exclusion Time (Partial)'!$B$14:$B$988,'Input Data Shift A'!$D$2,'Input Exclusion Time (Partial)'!$C$14:$C$988,'Input Data Shift A'!$B155)</f>
        <v>0</v>
      </c>
      <c r="AC155" s="547">
        <f>SUMIFS('Input Exclusion Time (All)'!$G$14:$G$1004,'Input Exclusion Time (All)'!$A$14:$A$1004,'Input Data Shift A'!AC$6,'Input Exclusion Time (All)'!$B$14:$B$1004,'Input Data Shift A'!$D$2,'Input Exclusion Time (All)'!$C$14:$C$1004,'Input Data Shift A'!$B155)+SUMIFS('Input Exclusion Time (Partial)'!$I$14:$I$988,'Input Exclusion Time (Partial)'!$A$14:$A$988,'Input Data Shift A'!AC$6,'Input Exclusion Time (Partial)'!$B$14:$B$988,'Input Data Shift A'!$D$2,'Input Exclusion Time (Partial)'!$C$14:$C$988,'Input Data Shift A'!$B155)</f>
        <v>0</v>
      </c>
      <c r="AD155" s="547">
        <f>SUMIFS('Input Exclusion Time (All)'!$G$14:$G$1004,'Input Exclusion Time (All)'!$A$14:$A$1004,'Input Data Shift A'!AD$6,'Input Exclusion Time (All)'!$B$14:$B$1004,'Input Data Shift A'!$D$2,'Input Exclusion Time (All)'!$C$14:$C$1004,'Input Data Shift A'!$B155)+SUMIFS('Input Exclusion Time (Partial)'!$I$14:$I$988,'Input Exclusion Time (Partial)'!$A$14:$A$988,'Input Data Shift A'!AD$6,'Input Exclusion Time (Partial)'!$B$14:$B$988,'Input Data Shift A'!$D$2,'Input Exclusion Time (Partial)'!$C$14:$C$988,'Input Data Shift A'!$B155)</f>
        <v>0</v>
      </c>
      <c r="AE155" s="547">
        <f>SUMIFS('Input Exclusion Time (All)'!$G$14:$G$1004,'Input Exclusion Time (All)'!$A$14:$A$1004,'Input Data Shift A'!AE$6,'Input Exclusion Time (All)'!$B$14:$B$1004,'Input Data Shift A'!$D$2,'Input Exclusion Time (All)'!$C$14:$C$1004,'Input Data Shift A'!$B155)+SUMIFS('Input Exclusion Time (Partial)'!$I$14:$I$988,'Input Exclusion Time (Partial)'!$A$14:$A$988,'Input Data Shift A'!AE$6,'Input Exclusion Time (Partial)'!$B$14:$B$988,'Input Data Shift A'!$D$2,'Input Exclusion Time (Partial)'!$C$14:$C$988,'Input Data Shift A'!$B155)</f>
        <v>0</v>
      </c>
      <c r="AF155" s="547">
        <f>SUMIFS('Input Exclusion Time (All)'!$G$14:$G$1004,'Input Exclusion Time (All)'!$A$14:$A$1004,'Input Data Shift A'!AF$6,'Input Exclusion Time (All)'!$B$14:$B$1004,'Input Data Shift A'!$D$2,'Input Exclusion Time (All)'!$C$14:$C$1004,'Input Data Shift A'!$B155)+SUMIFS('Input Exclusion Time (Partial)'!$I$14:$I$988,'Input Exclusion Time (Partial)'!$A$14:$A$988,'Input Data Shift A'!AF$6,'Input Exclusion Time (Partial)'!$B$14:$B$988,'Input Data Shift A'!$D$2,'Input Exclusion Time (Partial)'!$C$14:$C$988,'Input Data Shift A'!$B155)</f>
        <v>0</v>
      </c>
      <c r="AG155" s="547">
        <f>SUMIFS('Input Exclusion Time (All)'!$G$14:$G$1004,'Input Exclusion Time (All)'!$A$14:$A$1004,'Input Data Shift A'!AG$6,'Input Exclusion Time (All)'!$B$14:$B$1004,'Input Data Shift A'!$D$2,'Input Exclusion Time (All)'!$C$14:$C$1004,'Input Data Shift A'!$B155)+SUMIFS('Input Exclusion Time (Partial)'!$I$14:$I$988,'Input Exclusion Time (Partial)'!$A$14:$A$988,'Input Data Shift A'!AG$6,'Input Exclusion Time (Partial)'!$B$14:$B$988,'Input Data Shift A'!$D$2,'Input Exclusion Time (Partial)'!$C$14:$C$988,'Input Data Shift A'!$B155)</f>
        <v>0</v>
      </c>
      <c r="AH155" s="547">
        <f>SUMIFS('Input Exclusion Time (All)'!$G$14:$G$1004,'Input Exclusion Time (All)'!$A$14:$A$1004,'Input Data Shift A'!AH$6,'Input Exclusion Time (All)'!$B$14:$B$1004,'Input Data Shift A'!$D$2,'Input Exclusion Time (All)'!$C$14:$C$1004,'Input Data Shift A'!$B155)+SUMIFS('Input Exclusion Time (Partial)'!$I$14:$I$988,'Input Exclusion Time (Partial)'!$A$14:$A$988,'Input Data Shift A'!AH$6,'Input Exclusion Time (Partial)'!$B$14:$B$988,'Input Data Shift A'!$D$2,'Input Exclusion Time (Partial)'!$C$14:$C$988,'Input Data Shift A'!$B155)</f>
        <v>0</v>
      </c>
      <c r="AI155" s="251">
        <f>SUM(D155:AH155)</f>
        <v>8</v>
      </c>
      <c r="AJ155" s="40"/>
    </row>
    <row r="156" spans="1:36">
      <c r="B156" s="259"/>
      <c r="C156" s="259"/>
      <c r="D156" s="260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  <c r="AC156" s="260"/>
      <c r="AD156" s="260"/>
      <c r="AE156" s="260"/>
      <c r="AF156" s="260"/>
      <c r="AG156" s="260"/>
      <c r="AH156" s="260"/>
    </row>
    <row r="157" spans="1:36" ht="19.5" customHeight="1">
      <c r="A157" s="605" t="s">
        <v>20</v>
      </c>
      <c r="B157" s="261" t="s">
        <v>21</v>
      </c>
      <c r="C157" s="262" t="s">
        <v>22</v>
      </c>
      <c r="D157" s="548">
        <f>SUMIFS('Input Exclusion Time (All)'!$G$14:$G$1004,'Input Exclusion Time (All)'!$A$14:$A$1004,'Input Data Shift A'!D$6,'Input Exclusion Time (All)'!$B$14:$B$1004,'Input Data Shift A'!$D$2,'Input Exclusion Time (All)'!$C$14:$C$1004,'Input Data Shift A'!$C157)+SUMIFS('Input Exclusion Time (Partial)'!$I$14:$I$988,'Input Exclusion Time (Partial)'!$A$14:$A$988,'Input Data Shift A'!D$6,'Input Exclusion Time (Partial)'!$B$14:$B$988,'Input Data Shift A'!$D$2,'Input Exclusion Time (Partial)'!$C$14:$C$988,'Input Data Shift A'!$C157)</f>
        <v>0</v>
      </c>
      <c r="E157" s="548">
        <f>SUMIFS('Input Exclusion Time (All)'!$G$14:$G$1004,'Input Exclusion Time (All)'!$A$14:$A$1004,'Input Data Shift A'!E$6,'Input Exclusion Time (All)'!$B$14:$B$1004,'Input Data Shift A'!$D$2,'Input Exclusion Time (All)'!$C$14:$C$1004,'Input Data Shift A'!$C157)+SUMIFS('Input Exclusion Time (Partial)'!$I$14:$I$988,'Input Exclusion Time (Partial)'!$A$14:$A$988,'Input Data Shift A'!E$6,'Input Exclusion Time (Partial)'!$B$14:$B$988,'Input Data Shift A'!$D$2,'Input Exclusion Time (Partial)'!$C$14:$C$988,'Input Data Shift A'!$C157)</f>
        <v>0</v>
      </c>
      <c r="F157" s="548">
        <f>SUMIFS('Input Exclusion Time (All)'!$G$14:$G$1004,'Input Exclusion Time (All)'!$A$14:$A$1004,'Input Data Shift A'!F$6,'Input Exclusion Time (All)'!$B$14:$B$1004,'Input Data Shift A'!$D$2,'Input Exclusion Time (All)'!$C$14:$C$1004,'Input Data Shift A'!$C157)+SUMIFS('Input Exclusion Time (Partial)'!$I$14:$I$988,'Input Exclusion Time (Partial)'!$A$14:$A$988,'Input Data Shift A'!F$6,'Input Exclusion Time (Partial)'!$B$14:$B$988,'Input Data Shift A'!$D$2,'Input Exclusion Time (Partial)'!$C$14:$C$988,'Input Data Shift A'!$C157)</f>
        <v>0</v>
      </c>
      <c r="G157" s="548">
        <f>SUMIFS('Input Exclusion Time (All)'!$G$14:$G$1004,'Input Exclusion Time (All)'!$A$14:$A$1004,'Input Data Shift A'!G$6,'Input Exclusion Time (All)'!$B$14:$B$1004,'Input Data Shift A'!$D$2,'Input Exclusion Time (All)'!$C$14:$C$1004,'Input Data Shift A'!$C157)+SUMIFS('Input Exclusion Time (Partial)'!$I$14:$I$988,'Input Exclusion Time (Partial)'!$A$14:$A$988,'Input Data Shift A'!G$6,'Input Exclusion Time (Partial)'!$B$14:$B$988,'Input Data Shift A'!$D$2,'Input Exclusion Time (Partial)'!$C$14:$C$988,'Input Data Shift A'!$C157)</f>
        <v>0</v>
      </c>
      <c r="H157" s="548">
        <f>SUMIFS('Input Exclusion Time (All)'!$G$14:$G$1004,'Input Exclusion Time (All)'!$A$14:$A$1004,'Input Data Shift A'!H$6,'Input Exclusion Time (All)'!$B$14:$B$1004,'Input Data Shift A'!$D$2,'Input Exclusion Time (All)'!$C$14:$C$1004,'Input Data Shift A'!$C157)+SUMIFS('Input Exclusion Time (Partial)'!$I$14:$I$988,'Input Exclusion Time (Partial)'!$A$14:$A$988,'Input Data Shift A'!H$6,'Input Exclusion Time (Partial)'!$B$14:$B$988,'Input Data Shift A'!$D$2,'Input Exclusion Time (Partial)'!$C$14:$C$988,'Input Data Shift A'!$C157)</f>
        <v>0</v>
      </c>
      <c r="I157" s="548">
        <f>SUMIFS('Input Exclusion Time (All)'!$G$14:$G$1004,'Input Exclusion Time (All)'!$A$14:$A$1004,'Input Data Shift A'!I$6,'Input Exclusion Time (All)'!$B$14:$B$1004,'Input Data Shift A'!$D$2,'Input Exclusion Time (All)'!$C$14:$C$1004,'Input Data Shift A'!$C157)+SUMIFS('Input Exclusion Time (Partial)'!$I$14:$I$988,'Input Exclusion Time (Partial)'!$A$14:$A$988,'Input Data Shift A'!I$6,'Input Exclusion Time (Partial)'!$B$14:$B$988,'Input Data Shift A'!$D$2,'Input Exclusion Time (Partial)'!$C$14:$C$988,'Input Data Shift A'!$C157)</f>
        <v>0</v>
      </c>
      <c r="J157" s="548">
        <f>SUMIFS('Input Exclusion Time (All)'!$G$14:$G$1004,'Input Exclusion Time (All)'!$A$14:$A$1004,'Input Data Shift A'!J$6,'Input Exclusion Time (All)'!$B$14:$B$1004,'Input Data Shift A'!$D$2,'Input Exclusion Time (All)'!$C$14:$C$1004,'Input Data Shift A'!$C157)+SUMIFS('Input Exclusion Time (Partial)'!$I$14:$I$988,'Input Exclusion Time (Partial)'!$A$14:$A$988,'Input Data Shift A'!J$6,'Input Exclusion Time (Partial)'!$B$14:$B$988,'Input Data Shift A'!$D$2,'Input Exclusion Time (Partial)'!$C$14:$C$988,'Input Data Shift A'!$C157)</f>
        <v>0</v>
      </c>
      <c r="K157" s="548">
        <f>SUMIFS('Input Exclusion Time (All)'!$G$14:$G$1004,'Input Exclusion Time (All)'!$A$14:$A$1004,'Input Data Shift A'!K$6,'Input Exclusion Time (All)'!$B$14:$B$1004,'Input Data Shift A'!$D$2,'Input Exclusion Time (All)'!$C$14:$C$1004,'Input Data Shift A'!$C157)+SUMIFS('Input Exclusion Time (Partial)'!$I$14:$I$988,'Input Exclusion Time (Partial)'!$A$14:$A$988,'Input Data Shift A'!K$6,'Input Exclusion Time (Partial)'!$B$14:$B$988,'Input Data Shift A'!$D$2,'Input Exclusion Time (Partial)'!$C$14:$C$988,'Input Data Shift A'!$C157)</f>
        <v>0</v>
      </c>
      <c r="L157" s="548">
        <f>SUMIFS('Input Exclusion Time (All)'!$G$14:$G$1004,'Input Exclusion Time (All)'!$A$14:$A$1004,'Input Data Shift A'!L$6,'Input Exclusion Time (All)'!$B$14:$B$1004,'Input Data Shift A'!$D$2,'Input Exclusion Time (All)'!$C$14:$C$1004,'Input Data Shift A'!$C157)+SUMIFS('Input Exclusion Time (Partial)'!$I$14:$I$988,'Input Exclusion Time (Partial)'!$A$14:$A$988,'Input Data Shift A'!L$6,'Input Exclusion Time (Partial)'!$B$14:$B$988,'Input Data Shift A'!$D$2,'Input Exclusion Time (Partial)'!$C$14:$C$988,'Input Data Shift A'!$C157)</f>
        <v>0</v>
      </c>
      <c r="M157" s="548">
        <f>SUMIFS('Input Exclusion Time (All)'!$G$14:$G$1004,'Input Exclusion Time (All)'!$A$14:$A$1004,'Input Data Shift A'!M$6,'Input Exclusion Time (All)'!$B$14:$B$1004,'Input Data Shift A'!$D$2,'Input Exclusion Time (All)'!$C$14:$C$1004,'Input Data Shift A'!$C157)+SUMIFS('Input Exclusion Time (Partial)'!$I$14:$I$988,'Input Exclusion Time (Partial)'!$A$14:$A$988,'Input Data Shift A'!M$6,'Input Exclusion Time (Partial)'!$B$14:$B$988,'Input Data Shift A'!$D$2,'Input Exclusion Time (Partial)'!$C$14:$C$988,'Input Data Shift A'!$C157)</f>
        <v>0</v>
      </c>
      <c r="N157" s="548">
        <f>SUMIFS('Input Exclusion Time (All)'!$G$14:$G$1004,'Input Exclusion Time (All)'!$A$14:$A$1004,'Input Data Shift A'!N$6,'Input Exclusion Time (All)'!$B$14:$B$1004,'Input Data Shift A'!$D$2,'Input Exclusion Time (All)'!$C$14:$C$1004,'Input Data Shift A'!$C157)+SUMIFS('Input Exclusion Time (Partial)'!$I$14:$I$988,'Input Exclusion Time (Partial)'!$A$14:$A$988,'Input Data Shift A'!N$6,'Input Exclusion Time (Partial)'!$B$14:$B$988,'Input Data Shift A'!$D$2,'Input Exclusion Time (Partial)'!$C$14:$C$988,'Input Data Shift A'!$C157)</f>
        <v>0</v>
      </c>
      <c r="O157" s="548">
        <f>SUMIFS('Input Exclusion Time (All)'!$G$14:$G$1004,'Input Exclusion Time (All)'!$A$14:$A$1004,'Input Data Shift A'!O$6,'Input Exclusion Time (All)'!$B$14:$B$1004,'Input Data Shift A'!$D$2,'Input Exclusion Time (All)'!$C$14:$C$1004,'Input Data Shift A'!$C157)+SUMIFS('Input Exclusion Time (Partial)'!$I$14:$I$988,'Input Exclusion Time (Partial)'!$A$14:$A$988,'Input Data Shift A'!O$6,'Input Exclusion Time (Partial)'!$B$14:$B$988,'Input Data Shift A'!$D$2,'Input Exclusion Time (Partial)'!$C$14:$C$988,'Input Data Shift A'!$C157)</f>
        <v>0</v>
      </c>
      <c r="P157" s="548">
        <f>SUMIFS('Input Exclusion Time (All)'!$G$14:$G$1004,'Input Exclusion Time (All)'!$A$14:$A$1004,'Input Data Shift A'!P$6,'Input Exclusion Time (All)'!$B$14:$B$1004,'Input Data Shift A'!$D$2,'Input Exclusion Time (All)'!$C$14:$C$1004,'Input Data Shift A'!$C157)+SUMIFS('Input Exclusion Time (Partial)'!$I$14:$I$988,'Input Exclusion Time (Partial)'!$A$14:$A$988,'Input Data Shift A'!P$6,'Input Exclusion Time (Partial)'!$B$14:$B$988,'Input Data Shift A'!$D$2,'Input Exclusion Time (Partial)'!$C$14:$C$988,'Input Data Shift A'!$C157)</f>
        <v>0</v>
      </c>
      <c r="Q157" s="548">
        <f>SUMIFS('Input Exclusion Time (All)'!$G$14:$G$1004,'Input Exclusion Time (All)'!$A$14:$A$1004,'Input Data Shift A'!Q$6,'Input Exclusion Time (All)'!$B$14:$B$1004,'Input Data Shift A'!$D$2,'Input Exclusion Time (All)'!$C$14:$C$1004,'Input Data Shift A'!$C157)+SUMIFS('Input Exclusion Time (Partial)'!$I$14:$I$988,'Input Exclusion Time (Partial)'!$A$14:$A$988,'Input Data Shift A'!Q$6,'Input Exclusion Time (Partial)'!$B$14:$B$988,'Input Data Shift A'!$D$2,'Input Exclusion Time (Partial)'!$C$14:$C$988,'Input Data Shift A'!$C157)</f>
        <v>0</v>
      </c>
      <c r="R157" s="548">
        <f>SUMIFS('Input Exclusion Time (All)'!$G$14:$G$1004,'Input Exclusion Time (All)'!$A$14:$A$1004,'Input Data Shift A'!R$6,'Input Exclusion Time (All)'!$B$14:$B$1004,'Input Data Shift A'!$D$2,'Input Exclusion Time (All)'!$C$14:$C$1004,'Input Data Shift A'!$C157)+SUMIFS('Input Exclusion Time (Partial)'!$I$14:$I$988,'Input Exclusion Time (Partial)'!$A$14:$A$988,'Input Data Shift A'!R$6,'Input Exclusion Time (Partial)'!$B$14:$B$988,'Input Data Shift A'!$D$2,'Input Exclusion Time (Partial)'!$C$14:$C$988,'Input Data Shift A'!$C157)</f>
        <v>0</v>
      </c>
      <c r="S157" s="548">
        <f>SUMIFS('Input Exclusion Time (All)'!$G$14:$G$1004,'Input Exclusion Time (All)'!$A$14:$A$1004,'Input Data Shift A'!S$6,'Input Exclusion Time (All)'!$B$14:$B$1004,'Input Data Shift A'!$D$2,'Input Exclusion Time (All)'!$C$14:$C$1004,'Input Data Shift A'!$C157)+SUMIFS('Input Exclusion Time (Partial)'!$I$14:$I$988,'Input Exclusion Time (Partial)'!$A$14:$A$988,'Input Data Shift A'!S$6,'Input Exclusion Time (Partial)'!$B$14:$B$988,'Input Data Shift A'!$D$2,'Input Exclusion Time (Partial)'!$C$14:$C$988,'Input Data Shift A'!$C157)</f>
        <v>0</v>
      </c>
      <c r="T157" s="548">
        <f>SUMIFS('Input Exclusion Time (All)'!$G$14:$G$1004,'Input Exclusion Time (All)'!$A$14:$A$1004,'Input Data Shift A'!T$6,'Input Exclusion Time (All)'!$B$14:$B$1004,'Input Data Shift A'!$D$2,'Input Exclusion Time (All)'!$C$14:$C$1004,'Input Data Shift A'!$C157)+SUMIFS('Input Exclusion Time (Partial)'!$I$14:$I$988,'Input Exclusion Time (Partial)'!$A$14:$A$988,'Input Data Shift A'!T$6,'Input Exclusion Time (Partial)'!$B$14:$B$988,'Input Data Shift A'!$D$2,'Input Exclusion Time (Partial)'!$C$14:$C$988,'Input Data Shift A'!$C157)</f>
        <v>0</v>
      </c>
      <c r="U157" s="548">
        <f>SUMIFS('Input Exclusion Time (All)'!$G$14:$G$1004,'Input Exclusion Time (All)'!$A$14:$A$1004,'Input Data Shift A'!U$6,'Input Exclusion Time (All)'!$B$14:$B$1004,'Input Data Shift A'!$D$2,'Input Exclusion Time (All)'!$C$14:$C$1004,'Input Data Shift A'!$C157)+SUMIFS('Input Exclusion Time (Partial)'!$I$14:$I$988,'Input Exclusion Time (Partial)'!$A$14:$A$988,'Input Data Shift A'!U$6,'Input Exclusion Time (Partial)'!$B$14:$B$988,'Input Data Shift A'!$D$2,'Input Exclusion Time (Partial)'!$C$14:$C$988,'Input Data Shift A'!$C157)</f>
        <v>0</v>
      </c>
      <c r="V157" s="548">
        <f>SUMIFS('Input Exclusion Time (All)'!$G$14:$G$1004,'Input Exclusion Time (All)'!$A$14:$A$1004,'Input Data Shift A'!V$6,'Input Exclusion Time (All)'!$B$14:$B$1004,'Input Data Shift A'!$D$2,'Input Exclusion Time (All)'!$C$14:$C$1004,'Input Data Shift A'!$C157)+SUMIFS('Input Exclusion Time (Partial)'!$I$14:$I$988,'Input Exclusion Time (Partial)'!$A$14:$A$988,'Input Data Shift A'!V$6,'Input Exclusion Time (Partial)'!$B$14:$B$988,'Input Data Shift A'!$D$2,'Input Exclusion Time (Partial)'!$C$14:$C$988,'Input Data Shift A'!$C157)</f>
        <v>0</v>
      </c>
      <c r="W157" s="548">
        <f>SUMIFS('Input Exclusion Time (All)'!$G$14:$G$1004,'Input Exclusion Time (All)'!$A$14:$A$1004,'Input Data Shift A'!W$6,'Input Exclusion Time (All)'!$B$14:$B$1004,'Input Data Shift A'!$D$2,'Input Exclusion Time (All)'!$C$14:$C$1004,'Input Data Shift A'!$C157)+SUMIFS('Input Exclusion Time (Partial)'!$I$14:$I$988,'Input Exclusion Time (Partial)'!$A$14:$A$988,'Input Data Shift A'!W$6,'Input Exclusion Time (Partial)'!$B$14:$B$988,'Input Data Shift A'!$D$2,'Input Exclusion Time (Partial)'!$C$14:$C$988,'Input Data Shift A'!$C157)</f>
        <v>0</v>
      </c>
      <c r="X157" s="548">
        <f>SUMIFS('Input Exclusion Time (All)'!$G$14:$G$1004,'Input Exclusion Time (All)'!$A$14:$A$1004,'Input Data Shift A'!X$6,'Input Exclusion Time (All)'!$B$14:$B$1004,'Input Data Shift A'!$D$2,'Input Exclusion Time (All)'!$C$14:$C$1004,'Input Data Shift A'!$C157)+SUMIFS('Input Exclusion Time (Partial)'!$I$14:$I$988,'Input Exclusion Time (Partial)'!$A$14:$A$988,'Input Data Shift A'!X$6,'Input Exclusion Time (Partial)'!$B$14:$B$988,'Input Data Shift A'!$D$2,'Input Exclusion Time (Partial)'!$C$14:$C$988,'Input Data Shift A'!$C157)</f>
        <v>0</v>
      </c>
      <c r="Y157" s="548">
        <f>SUMIFS('Input Exclusion Time (All)'!$G$14:$G$1004,'Input Exclusion Time (All)'!$A$14:$A$1004,'Input Data Shift A'!Y$6,'Input Exclusion Time (All)'!$B$14:$B$1004,'Input Data Shift A'!$D$2,'Input Exclusion Time (All)'!$C$14:$C$1004,'Input Data Shift A'!$C157)+SUMIFS('Input Exclusion Time (Partial)'!$I$14:$I$988,'Input Exclusion Time (Partial)'!$A$14:$A$988,'Input Data Shift A'!Y$6,'Input Exclusion Time (Partial)'!$B$14:$B$988,'Input Data Shift A'!$D$2,'Input Exclusion Time (Partial)'!$C$14:$C$988,'Input Data Shift A'!$C157)</f>
        <v>0</v>
      </c>
      <c r="Z157" s="548">
        <f>SUMIFS('Input Exclusion Time (All)'!$G$14:$G$1004,'Input Exclusion Time (All)'!$A$14:$A$1004,'Input Data Shift A'!Z$6,'Input Exclusion Time (All)'!$B$14:$B$1004,'Input Data Shift A'!$D$2,'Input Exclusion Time (All)'!$C$14:$C$1004,'Input Data Shift A'!$C157)+SUMIFS('Input Exclusion Time (Partial)'!$I$14:$I$988,'Input Exclusion Time (Partial)'!$A$14:$A$988,'Input Data Shift A'!Z$6,'Input Exclusion Time (Partial)'!$B$14:$B$988,'Input Data Shift A'!$D$2,'Input Exclusion Time (Partial)'!$C$14:$C$988,'Input Data Shift A'!$C157)</f>
        <v>0</v>
      </c>
      <c r="AA157" s="548">
        <f>SUMIFS('Input Exclusion Time (All)'!$G$14:$G$1004,'Input Exclusion Time (All)'!$A$14:$A$1004,'Input Data Shift A'!AA$6,'Input Exclusion Time (All)'!$B$14:$B$1004,'Input Data Shift A'!$D$2,'Input Exclusion Time (All)'!$C$14:$C$1004,'Input Data Shift A'!$C157)+SUMIFS('Input Exclusion Time (Partial)'!$I$14:$I$988,'Input Exclusion Time (Partial)'!$A$14:$A$988,'Input Data Shift A'!AA$6,'Input Exclusion Time (Partial)'!$B$14:$B$988,'Input Data Shift A'!$D$2,'Input Exclusion Time (Partial)'!$C$14:$C$988,'Input Data Shift A'!$C157)</f>
        <v>0</v>
      </c>
      <c r="AB157" s="548">
        <f>SUMIFS('Input Exclusion Time (All)'!$G$14:$G$1004,'Input Exclusion Time (All)'!$A$14:$A$1004,'Input Data Shift A'!AB$6,'Input Exclusion Time (All)'!$B$14:$B$1004,'Input Data Shift A'!$D$2,'Input Exclusion Time (All)'!$C$14:$C$1004,'Input Data Shift A'!$C157)+SUMIFS('Input Exclusion Time (Partial)'!$I$14:$I$988,'Input Exclusion Time (Partial)'!$A$14:$A$988,'Input Data Shift A'!AB$6,'Input Exclusion Time (Partial)'!$B$14:$B$988,'Input Data Shift A'!$D$2,'Input Exclusion Time (Partial)'!$C$14:$C$988,'Input Data Shift A'!$C157)</f>
        <v>0</v>
      </c>
      <c r="AC157" s="548">
        <f>SUMIFS('Input Exclusion Time (All)'!$G$14:$G$1004,'Input Exclusion Time (All)'!$A$14:$A$1004,'Input Data Shift A'!AC$6,'Input Exclusion Time (All)'!$B$14:$B$1004,'Input Data Shift A'!$D$2,'Input Exclusion Time (All)'!$C$14:$C$1004,'Input Data Shift A'!$C157)+SUMIFS('Input Exclusion Time (Partial)'!$I$14:$I$988,'Input Exclusion Time (Partial)'!$A$14:$A$988,'Input Data Shift A'!AC$6,'Input Exclusion Time (Partial)'!$B$14:$B$988,'Input Data Shift A'!$D$2,'Input Exclusion Time (Partial)'!$C$14:$C$988,'Input Data Shift A'!$C157)</f>
        <v>0</v>
      </c>
      <c r="AD157" s="548">
        <f>SUMIFS('Input Exclusion Time (All)'!$G$14:$G$1004,'Input Exclusion Time (All)'!$A$14:$A$1004,'Input Data Shift A'!AD$6,'Input Exclusion Time (All)'!$B$14:$B$1004,'Input Data Shift A'!$D$2,'Input Exclusion Time (All)'!$C$14:$C$1004,'Input Data Shift A'!$C157)+SUMIFS('Input Exclusion Time (Partial)'!$I$14:$I$988,'Input Exclusion Time (Partial)'!$A$14:$A$988,'Input Data Shift A'!AD$6,'Input Exclusion Time (Partial)'!$B$14:$B$988,'Input Data Shift A'!$D$2,'Input Exclusion Time (Partial)'!$C$14:$C$988,'Input Data Shift A'!$C157)</f>
        <v>0</v>
      </c>
      <c r="AE157" s="548">
        <f>SUMIFS('Input Exclusion Time (All)'!$G$14:$G$1004,'Input Exclusion Time (All)'!$A$14:$A$1004,'Input Data Shift A'!AE$6,'Input Exclusion Time (All)'!$B$14:$B$1004,'Input Data Shift A'!$D$2,'Input Exclusion Time (All)'!$C$14:$C$1004,'Input Data Shift A'!$C157)+SUMIFS('Input Exclusion Time (Partial)'!$I$14:$I$988,'Input Exclusion Time (Partial)'!$A$14:$A$988,'Input Data Shift A'!AE$6,'Input Exclusion Time (Partial)'!$B$14:$B$988,'Input Data Shift A'!$D$2,'Input Exclusion Time (Partial)'!$C$14:$C$988,'Input Data Shift A'!$C157)</f>
        <v>0</v>
      </c>
      <c r="AF157" s="548">
        <f>SUMIFS('Input Exclusion Time (All)'!$G$14:$G$1004,'Input Exclusion Time (All)'!$A$14:$A$1004,'Input Data Shift A'!AF$6,'Input Exclusion Time (All)'!$B$14:$B$1004,'Input Data Shift A'!$D$2,'Input Exclusion Time (All)'!$C$14:$C$1004,'Input Data Shift A'!$C157)+SUMIFS('Input Exclusion Time (Partial)'!$I$14:$I$988,'Input Exclusion Time (Partial)'!$A$14:$A$988,'Input Data Shift A'!AF$6,'Input Exclusion Time (Partial)'!$B$14:$B$988,'Input Data Shift A'!$D$2,'Input Exclusion Time (Partial)'!$C$14:$C$988,'Input Data Shift A'!$C157)</f>
        <v>0</v>
      </c>
      <c r="AG157" s="548">
        <f>SUMIFS('Input Exclusion Time (All)'!$G$14:$G$1004,'Input Exclusion Time (All)'!$A$14:$A$1004,'Input Data Shift A'!AG$6,'Input Exclusion Time (All)'!$B$14:$B$1004,'Input Data Shift A'!$D$2,'Input Exclusion Time (All)'!$C$14:$C$1004,'Input Data Shift A'!$C157)+SUMIFS('Input Exclusion Time (Partial)'!$I$14:$I$988,'Input Exclusion Time (Partial)'!$A$14:$A$988,'Input Data Shift A'!AG$6,'Input Exclusion Time (Partial)'!$B$14:$B$988,'Input Data Shift A'!$D$2,'Input Exclusion Time (Partial)'!$C$14:$C$988,'Input Data Shift A'!$C157)</f>
        <v>0</v>
      </c>
      <c r="AH157" s="548">
        <f>SUMIFS('Input Exclusion Time (All)'!$G$14:$G$1004,'Input Exclusion Time (All)'!$A$14:$A$1004,'Input Data Shift A'!AH$6,'Input Exclusion Time (All)'!$B$14:$B$1004,'Input Data Shift A'!$D$2,'Input Exclusion Time (All)'!$C$14:$C$1004,'Input Data Shift A'!$C157)+SUMIFS('Input Exclusion Time (Partial)'!$I$14:$I$988,'Input Exclusion Time (Partial)'!$A$14:$A$988,'Input Data Shift A'!AH$6,'Input Exclusion Time (Partial)'!$B$14:$B$988,'Input Data Shift A'!$D$2,'Input Exclusion Time (Partial)'!$C$14:$C$988,'Input Data Shift A'!$C157)</f>
        <v>0</v>
      </c>
      <c r="AI157" s="255">
        <f t="shared" ref="AI157:AI178" si="11">SUM(D157:AH157)</f>
        <v>0</v>
      </c>
      <c r="AJ157" s="263">
        <f t="shared" ref="AJ157:AJ178" si="12">+AI157/($AI$180+SUM($AI$157:$AI$178))</f>
        <v>0</v>
      </c>
    </row>
    <row r="158" spans="1:36" ht="19.5" customHeight="1">
      <c r="A158" s="605"/>
      <c r="B158" s="264" t="s">
        <v>23</v>
      </c>
      <c r="C158" s="265" t="s">
        <v>24</v>
      </c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266"/>
      <c r="U158" s="266"/>
      <c r="V158" s="266"/>
      <c r="W158" s="266"/>
      <c r="X158" s="266"/>
      <c r="Y158" s="266"/>
      <c r="Z158" s="266"/>
      <c r="AA158" s="266"/>
      <c r="AB158" s="266"/>
      <c r="AC158" s="266"/>
      <c r="AD158" s="266"/>
      <c r="AE158" s="266"/>
      <c r="AF158" s="266"/>
      <c r="AG158" s="266"/>
      <c r="AH158" s="266"/>
      <c r="AI158" s="251">
        <f t="shared" si="11"/>
        <v>0</v>
      </c>
      <c r="AJ158" s="267">
        <f t="shared" si="12"/>
        <v>0</v>
      </c>
    </row>
    <row r="159" spans="1:36" ht="19.5" customHeight="1">
      <c r="A159" s="605"/>
      <c r="B159" s="268" t="s">
        <v>25</v>
      </c>
      <c r="C159" s="269" t="s">
        <v>26</v>
      </c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266"/>
      <c r="Z159" s="266"/>
      <c r="AA159" s="266"/>
      <c r="AB159" s="266"/>
      <c r="AC159" s="266"/>
      <c r="AD159" s="266"/>
      <c r="AE159" s="266"/>
      <c r="AF159" s="266"/>
      <c r="AG159" s="266"/>
      <c r="AH159" s="266"/>
      <c r="AI159" s="251">
        <f t="shared" si="11"/>
        <v>0</v>
      </c>
      <c r="AJ159" s="267">
        <f t="shared" si="12"/>
        <v>0</v>
      </c>
    </row>
    <row r="160" spans="1:36" ht="19.5" customHeight="1">
      <c r="A160" s="605"/>
      <c r="B160" s="264" t="s">
        <v>27</v>
      </c>
      <c r="C160" s="265" t="s">
        <v>28</v>
      </c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  <c r="AA160" s="266"/>
      <c r="AB160" s="266"/>
      <c r="AC160" s="266"/>
      <c r="AD160" s="266"/>
      <c r="AE160" s="266"/>
      <c r="AF160" s="266"/>
      <c r="AG160" s="266"/>
      <c r="AH160" s="266"/>
      <c r="AI160" s="251">
        <f t="shared" si="11"/>
        <v>0</v>
      </c>
      <c r="AJ160" s="267">
        <f t="shared" si="12"/>
        <v>0</v>
      </c>
    </row>
    <row r="161" spans="1:36" ht="19.5" customHeight="1">
      <c r="A161" s="605"/>
      <c r="B161" s="270" t="s">
        <v>29</v>
      </c>
      <c r="C161" s="271" t="s">
        <v>30</v>
      </c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266"/>
      <c r="Z161" s="266"/>
      <c r="AA161" s="266"/>
      <c r="AB161" s="266"/>
      <c r="AC161" s="266"/>
      <c r="AD161" s="266"/>
      <c r="AE161" s="266"/>
      <c r="AF161" s="266"/>
      <c r="AG161" s="266"/>
      <c r="AH161" s="266"/>
      <c r="AI161" s="251">
        <f t="shared" si="11"/>
        <v>0</v>
      </c>
      <c r="AJ161" s="267">
        <f t="shared" si="12"/>
        <v>0</v>
      </c>
    </row>
    <row r="162" spans="1:36" ht="19.5" customHeight="1">
      <c r="A162" s="605"/>
      <c r="B162" s="261" t="s">
        <v>31</v>
      </c>
      <c r="C162" s="262" t="s">
        <v>32</v>
      </c>
      <c r="D162" s="548">
        <f>SUMIFS('Input Exclusion Time (All)'!$G$14:$G$1004,'Input Exclusion Time (All)'!$A$14:$A$1004,'Input Data Shift A'!D$6,'Input Exclusion Time (All)'!$B$14:$B$1004,'Input Data Shift A'!$D$2,'Input Exclusion Time (All)'!$C$14:$C$1004,'Input Data Shift A'!$C162)+SUMIFS('Input Exclusion Time (Partial)'!$I$14:$I$988,'Input Exclusion Time (Partial)'!$A$14:$A$988,'Input Data Shift A'!D$6,'Input Exclusion Time (Partial)'!$B$14:$B$988,'Input Data Shift A'!$D$2,'Input Exclusion Time (Partial)'!$C$14:$C$988,'Input Data Shift A'!$C162)</f>
        <v>0</v>
      </c>
      <c r="E162" s="548">
        <f>SUMIFS('Input Exclusion Time (All)'!$G$14:$G$1004,'Input Exclusion Time (All)'!$A$14:$A$1004,'Input Data Shift A'!E$6,'Input Exclusion Time (All)'!$B$14:$B$1004,'Input Data Shift A'!$D$2,'Input Exclusion Time (All)'!$C$14:$C$1004,'Input Data Shift A'!$C162)+SUMIFS('Input Exclusion Time (Partial)'!$I$14:$I$988,'Input Exclusion Time (Partial)'!$A$14:$A$988,'Input Data Shift A'!E$6,'Input Exclusion Time (Partial)'!$B$14:$B$988,'Input Data Shift A'!$D$2,'Input Exclusion Time (Partial)'!$C$14:$C$988,'Input Data Shift A'!$C162)</f>
        <v>0</v>
      </c>
      <c r="F162" s="548">
        <f>SUMIFS('Input Exclusion Time (All)'!$G$14:$G$1004,'Input Exclusion Time (All)'!$A$14:$A$1004,'Input Data Shift A'!F$6,'Input Exclusion Time (All)'!$B$14:$B$1004,'Input Data Shift A'!$D$2,'Input Exclusion Time (All)'!$C$14:$C$1004,'Input Data Shift A'!$C162)+SUMIFS('Input Exclusion Time (Partial)'!$I$14:$I$988,'Input Exclusion Time (Partial)'!$A$14:$A$988,'Input Data Shift A'!F$6,'Input Exclusion Time (Partial)'!$B$14:$B$988,'Input Data Shift A'!$D$2,'Input Exclusion Time (Partial)'!$C$14:$C$988,'Input Data Shift A'!$C162)</f>
        <v>0</v>
      </c>
      <c r="G162" s="548">
        <f>SUMIFS('Input Exclusion Time (All)'!$G$14:$G$1004,'Input Exclusion Time (All)'!$A$14:$A$1004,'Input Data Shift A'!G$6,'Input Exclusion Time (All)'!$B$14:$B$1004,'Input Data Shift A'!$D$2,'Input Exclusion Time (All)'!$C$14:$C$1004,'Input Data Shift A'!$C162)+SUMIFS('Input Exclusion Time (Partial)'!$I$14:$I$988,'Input Exclusion Time (Partial)'!$A$14:$A$988,'Input Data Shift A'!G$6,'Input Exclusion Time (Partial)'!$B$14:$B$988,'Input Data Shift A'!$D$2,'Input Exclusion Time (Partial)'!$C$14:$C$988,'Input Data Shift A'!$C162)</f>
        <v>0</v>
      </c>
      <c r="H162" s="548">
        <f>SUMIFS('Input Exclusion Time (All)'!$G$14:$G$1004,'Input Exclusion Time (All)'!$A$14:$A$1004,'Input Data Shift A'!H$6,'Input Exclusion Time (All)'!$B$14:$B$1004,'Input Data Shift A'!$D$2,'Input Exclusion Time (All)'!$C$14:$C$1004,'Input Data Shift A'!$C162)+SUMIFS('Input Exclusion Time (Partial)'!$I$14:$I$988,'Input Exclusion Time (Partial)'!$A$14:$A$988,'Input Data Shift A'!H$6,'Input Exclusion Time (Partial)'!$B$14:$B$988,'Input Data Shift A'!$D$2,'Input Exclusion Time (Partial)'!$C$14:$C$988,'Input Data Shift A'!$C162)</f>
        <v>0</v>
      </c>
      <c r="I162" s="548">
        <f>SUMIFS('Input Exclusion Time (All)'!$G$14:$G$1004,'Input Exclusion Time (All)'!$A$14:$A$1004,'Input Data Shift A'!I$6,'Input Exclusion Time (All)'!$B$14:$B$1004,'Input Data Shift A'!$D$2,'Input Exclusion Time (All)'!$C$14:$C$1004,'Input Data Shift A'!$C162)+SUMIFS('Input Exclusion Time (Partial)'!$I$14:$I$988,'Input Exclusion Time (Partial)'!$A$14:$A$988,'Input Data Shift A'!I$6,'Input Exclusion Time (Partial)'!$B$14:$B$988,'Input Data Shift A'!$D$2,'Input Exclusion Time (Partial)'!$C$14:$C$988,'Input Data Shift A'!$C162)</f>
        <v>0</v>
      </c>
      <c r="J162" s="548">
        <f>SUMIFS('Input Exclusion Time (All)'!$G$14:$G$1004,'Input Exclusion Time (All)'!$A$14:$A$1004,'Input Data Shift A'!J$6,'Input Exclusion Time (All)'!$B$14:$B$1004,'Input Data Shift A'!$D$2,'Input Exclusion Time (All)'!$C$14:$C$1004,'Input Data Shift A'!$C162)+SUMIFS('Input Exclusion Time (Partial)'!$I$14:$I$988,'Input Exclusion Time (Partial)'!$A$14:$A$988,'Input Data Shift A'!J$6,'Input Exclusion Time (Partial)'!$B$14:$B$988,'Input Data Shift A'!$D$2,'Input Exclusion Time (Partial)'!$C$14:$C$988,'Input Data Shift A'!$C162)</f>
        <v>0</v>
      </c>
      <c r="K162" s="548">
        <f>SUMIFS('Input Exclusion Time (All)'!$G$14:$G$1004,'Input Exclusion Time (All)'!$A$14:$A$1004,'Input Data Shift A'!K$6,'Input Exclusion Time (All)'!$B$14:$B$1004,'Input Data Shift A'!$D$2,'Input Exclusion Time (All)'!$C$14:$C$1004,'Input Data Shift A'!$C162)+SUMIFS('Input Exclusion Time (Partial)'!$I$14:$I$988,'Input Exclusion Time (Partial)'!$A$14:$A$988,'Input Data Shift A'!K$6,'Input Exclusion Time (Partial)'!$B$14:$B$988,'Input Data Shift A'!$D$2,'Input Exclusion Time (Partial)'!$C$14:$C$988,'Input Data Shift A'!$C162)</f>
        <v>0</v>
      </c>
      <c r="L162" s="548">
        <f>SUMIFS('Input Exclusion Time (All)'!$G$14:$G$1004,'Input Exclusion Time (All)'!$A$14:$A$1004,'Input Data Shift A'!L$6,'Input Exclusion Time (All)'!$B$14:$B$1004,'Input Data Shift A'!$D$2,'Input Exclusion Time (All)'!$C$14:$C$1004,'Input Data Shift A'!$C162)+SUMIFS('Input Exclusion Time (Partial)'!$I$14:$I$988,'Input Exclusion Time (Partial)'!$A$14:$A$988,'Input Data Shift A'!L$6,'Input Exclusion Time (Partial)'!$B$14:$B$988,'Input Data Shift A'!$D$2,'Input Exclusion Time (Partial)'!$C$14:$C$988,'Input Data Shift A'!$C162)</f>
        <v>0</v>
      </c>
      <c r="M162" s="548">
        <f>SUMIFS('Input Exclusion Time (All)'!$G$14:$G$1004,'Input Exclusion Time (All)'!$A$14:$A$1004,'Input Data Shift A'!M$6,'Input Exclusion Time (All)'!$B$14:$B$1004,'Input Data Shift A'!$D$2,'Input Exclusion Time (All)'!$C$14:$C$1004,'Input Data Shift A'!$C162)+SUMIFS('Input Exclusion Time (Partial)'!$I$14:$I$988,'Input Exclusion Time (Partial)'!$A$14:$A$988,'Input Data Shift A'!M$6,'Input Exclusion Time (Partial)'!$B$14:$B$988,'Input Data Shift A'!$D$2,'Input Exclusion Time (Partial)'!$C$14:$C$988,'Input Data Shift A'!$C162)</f>
        <v>0</v>
      </c>
      <c r="N162" s="548">
        <f>SUMIFS('Input Exclusion Time (All)'!$G$14:$G$1004,'Input Exclusion Time (All)'!$A$14:$A$1004,'Input Data Shift A'!N$6,'Input Exclusion Time (All)'!$B$14:$B$1004,'Input Data Shift A'!$D$2,'Input Exclusion Time (All)'!$C$14:$C$1004,'Input Data Shift A'!$C162)+SUMIFS('Input Exclusion Time (Partial)'!$I$14:$I$988,'Input Exclusion Time (Partial)'!$A$14:$A$988,'Input Data Shift A'!N$6,'Input Exclusion Time (Partial)'!$B$14:$B$988,'Input Data Shift A'!$D$2,'Input Exclusion Time (Partial)'!$C$14:$C$988,'Input Data Shift A'!$C162)</f>
        <v>0</v>
      </c>
      <c r="O162" s="548">
        <f>SUMIFS('Input Exclusion Time (All)'!$G$14:$G$1004,'Input Exclusion Time (All)'!$A$14:$A$1004,'Input Data Shift A'!O$6,'Input Exclusion Time (All)'!$B$14:$B$1004,'Input Data Shift A'!$D$2,'Input Exclusion Time (All)'!$C$14:$C$1004,'Input Data Shift A'!$C162)+SUMIFS('Input Exclusion Time (Partial)'!$I$14:$I$988,'Input Exclusion Time (Partial)'!$A$14:$A$988,'Input Data Shift A'!O$6,'Input Exclusion Time (Partial)'!$B$14:$B$988,'Input Data Shift A'!$D$2,'Input Exclusion Time (Partial)'!$C$14:$C$988,'Input Data Shift A'!$C162)</f>
        <v>0</v>
      </c>
      <c r="P162" s="548">
        <f>SUMIFS('Input Exclusion Time (All)'!$G$14:$G$1004,'Input Exclusion Time (All)'!$A$14:$A$1004,'Input Data Shift A'!P$6,'Input Exclusion Time (All)'!$B$14:$B$1004,'Input Data Shift A'!$D$2,'Input Exclusion Time (All)'!$C$14:$C$1004,'Input Data Shift A'!$C162)+SUMIFS('Input Exclusion Time (Partial)'!$I$14:$I$988,'Input Exclusion Time (Partial)'!$A$14:$A$988,'Input Data Shift A'!P$6,'Input Exclusion Time (Partial)'!$B$14:$B$988,'Input Data Shift A'!$D$2,'Input Exclusion Time (Partial)'!$C$14:$C$988,'Input Data Shift A'!$C162)</f>
        <v>0</v>
      </c>
      <c r="Q162" s="548">
        <f>SUMIFS('Input Exclusion Time (All)'!$G$14:$G$1004,'Input Exclusion Time (All)'!$A$14:$A$1004,'Input Data Shift A'!Q$6,'Input Exclusion Time (All)'!$B$14:$B$1004,'Input Data Shift A'!$D$2,'Input Exclusion Time (All)'!$C$14:$C$1004,'Input Data Shift A'!$C162)+SUMIFS('Input Exclusion Time (Partial)'!$I$14:$I$988,'Input Exclusion Time (Partial)'!$A$14:$A$988,'Input Data Shift A'!Q$6,'Input Exclusion Time (Partial)'!$B$14:$B$988,'Input Data Shift A'!$D$2,'Input Exclusion Time (Partial)'!$C$14:$C$988,'Input Data Shift A'!$C162)</f>
        <v>0</v>
      </c>
      <c r="R162" s="548">
        <f>SUMIFS('Input Exclusion Time (All)'!$G$14:$G$1004,'Input Exclusion Time (All)'!$A$14:$A$1004,'Input Data Shift A'!R$6,'Input Exclusion Time (All)'!$B$14:$B$1004,'Input Data Shift A'!$D$2,'Input Exclusion Time (All)'!$C$14:$C$1004,'Input Data Shift A'!$C162)+SUMIFS('Input Exclusion Time (Partial)'!$I$14:$I$988,'Input Exclusion Time (Partial)'!$A$14:$A$988,'Input Data Shift A'!R$6,'Input Exclusion Time (Partial)'!$B$14:$B$988,'Input Data Shift A'!$D$2,'Input Exclusion Time (Partial)'!$C$14:$C$988,'Input Data Shift A'!$C162)</f>
        <v>0</v>
      </c>
      <c r="S162" s="548">
        <f>SUMIFS('Input Exclusion Time (All)'!$G$14:$G$1004,'Input Exclusion Time (All)'!$A$14:$A$1004,'Input Data Shift A'!S$6,'Input Exclusion Time (All)'!$B$14:$B$1004,'Input Data Shift A'!$D$2,'Input Exclusion Time (All)'!$C$14:$C$1004,'Input Data Shift A'!$C162)+SUMIFS('Input Exclusion Time (Partial)'!$I$14:$I$988,'Input Exclusion Time (Partial)'!$A$14:$A$988,'Input Data Shift A'!S$6,'Input Exclusion Time (Partial)'!$B$14:$B$988,'Input Data Shift A'!$D$2,'Input Exclusion Time (Partial)'!$C$14:$C$988,'Input Data Shift A'!$C162)</f>
        <v>0</v>
      </c>
      <c r="T162" s="548">
        <f>SUMIFS('Input Exclusion Time (All)'!$G$14:$G$1004,'Input Exclusion Time (All)'!$A$14:$A$1004,'Input Data Shift A'!T$6,'Input Exclusion Time (All)'!$B$14:$B$1004,'Input Data Shift A'!$D$2,'Input Exclusion Time (All)'!$C$14:$C$1004,'Input Data Shift A'!$C162)+SUMIFS('Input Exclusion Time (Partial)'!$I$14:$I$988,'Input Exclusion Time (Partial)'!$A$14:$A$988,'Input Data Shift A'!T$6,'Input Exclusion Time (Partial)'!$B$14:$B$988,'Input Data Shift A'!$D$2,'Input Exclusion Time (Partial)'!$C$14:$C$988,'Input Data Shift A'!$C162)</f>
        <v>0</v>
      </c>
      <c r="U162" s="548">
        <f>SUMIFS('Input Exclusion Time (All)'!$G$14:$G$1004,'Input Exclusion Time (All)'!$A$14:$A$1004,'Input Data Shift A'!U$6,'Input Exclusion Time (All)'!$B$14:$B$1004,'Input Data Shift A'!$D$2,'Input Exclusion Time (All)'!$C$14:$C$1004,'Input Data Shift A'!$C162)+SUMIFS('Input Exclusion Time (Partial)'!$I$14:$I$988,'Input Exclusion Time (Partial)'!$A$14:$A$988,'Input Data Shift A'!U$6,'Input Exclusion Time (Partial)'!$B$14:$B$988,'Input Data Shift A'!$D$2,'Input Exclusion Time (Partial)'!$C$14:$C$988,'Input Data Shift A'!$C162)</f>
        <v>0</v>
      </c>
      <c r="V162" s="548">
        <f>SUMIFS('Input Exclusion Time (All)'!$G$14:$G$1004,'Input Exclusion Time (All)'!$A$14:$A$1004,'Input Data Shift A'!V$6,'Input Exclusion Time (All)'!$B$14:$B$1004,'Input Data Shift A'!$D$2,'Input Exclusion Time (All)'!$C$14:$C$1004,'Input Data Shift A'!$C162)+SUMIFS('Input Exclusion Time (Partial)'!$I$14:$I$988,'Input Exclusion Time (Partial)'!$A$14:$A$988,'Input Data Shift A'!V$6,'Input Exclusion Time (Partial)'!$B$14:$B$988,'Input Data Shift A'!$D$2,'Input Exclusion Time (Partial)'!$C$14:$C$988,'Input Data Shift A'!$C162)</f>
        <v>0</v>
      </c>
      <c r="W162" s="548">
        <f>SUMIFS('Input Exclusion Time (All)'!$G$14:$G$1004,'Input Exclusion Time (All)'!$A$14:$A$1004,'Input Data Shift A'!W$6,'Input Exclusion Time (All)'!$B$14:$B$1004,'Input Data Shift A'!$D$2,'Input Exclusion Time (All)'!$C$14:$C$1004,'Input Data Shift A'!$C162)+SUMIFS('Input Exclusion Time (Partial)'!$I$14:$I$988,'Input Exclusion Time (Partial)'!$A$14:$A$988,'Input Data Shift A'!W$6,'Input Exclusion Time (Partial)'!$B$14:$B$988,'Input Data Shift A'!$D$2,'Input Exclusion Time (Partial)'!$C$14:$C$988,'Input Data Shift A'!$C162)</f>
        <v>0</v>
      </c>
      <c r="X162" s="548">
        <f>SUMIFS('Input Exclusion Time (All)'!$G$14:$G$1004,'Input Exclusion Time (All)'!$A$14:$A$1004,'Input Data Shift A'!X$6,'Input Exclusion Time (All)'!$B$14:$B$1004,'Input Data Shift A'!$D$2,'Input Exclusion Time (All)'!$C$14:$C$1004,'Input Data Shift A'!$C162)+SUMIFS('Input Exclusion Time (Partial)'!$I$14:$I$988,'Input Exclusion Time (Partial)'!$A$14:$A$988,'Input Data Shift A'!X$6,'Input Exclusion Time (Partial)'!$B$14:$B$988,'Input Data Shift A'!$D$2,'Input Exclusion Time (Partial)'!$C$14:$C$988,'Input Data Shift A'!$C162)</f>
        <v>0</v>
      </c>
      <c r="Y162" s="548">
        <f>SUMIFS('Input Exclusion Time (All)'!$G$14:$G$1004,'Input Exclusion Time (All)'!$A$14:$A$1004,'Input Data Shift A'!Y$6,'Input Exclusion Time (All)'!$B$14:$B$1004,'Input Data Shift A'!$D$2,'Input Exclusion Time (All)'!$C$14:$C$1004,'Input Data Shift A'!$C162)+SUMIFS('Input Exclusion Time (Partial)'!$I$14:$I$988,'Input Exclusion Time (Partial)'!$A$14:$A$988,'Input Data Shift A'!Y$6,'Input Exclusion Time (Partial)'!$B$14:$B$988,'Input Data Shift A'!$D$2,'Input Exclusion Time (Partial)'!$C$14:$C$988,'Input Data Shift A'!$C162)</f>
        <v>0</v>
      </c>
      <c r="Z162" s="548">
        <f>SUMIFS('Input Exclusion Time (All)'!$G$14:$G$1004,'Input Exclusion Time (All)'!$A$14:$A$1004,'Input Data Shift A'!Z$6,'Input Exclusion Time (All)'!$B$14:$B$1004,'Input Data Shift A'!$D$2,'Input Exclusion Time (All)'!$C$14:$C$1004,'Input Data Shift A'!$C162)+SUMIFS('Input Exclusion Time (Partial)'!$I$14:$I$988,'Input Exclusion Time (Partial)'!$A$14:$A$988,'Input Data Shift A'!Z$6,'Input Exclusion Time (Partial)'!$B$14:$B$988,'Input Data Shift A'!$D$2,'Input Exclusion Time (Partial)'!$C$14:$C$988,'Input Data Shift A'!$C162)</f>
        <v>0</v>
      </c>
      <c r="AA162" s="548">
        <f>SUMIFS('Input Exclusion Time (All)'!$G$14:$G$1004,'Input Exclusion Time (All)'!$A$14:$A$1004,'Input Data Shift A'!AA$6,'Input Exclusion Time (All)'!$B$14:$B$1004,'Input Data Shift A'!$D$2,'Input Exclusion Time (All)'!$C$14:$C$1004,'Input Data Shift A'!$C162)+SUMIFS('Input Exclusion Time (Partial)'!$I$14:$I$988,'Input Exclusion Time (Partial)'!$A$14:$A$988,'Input Data Shift A'!AA$6,'Input Exclusion Time (Partial)'!$B$14:$B$988,'Input Data Shift A'!$D$2,'Input Exclusion Time (Partial)'!$C$14:$C$988,'Input Data Shift A'!$C162)</f>
        <v>0</v>
      </c>
      <c r="AB162" s="548">
        <f>SUMIFS('Input Exclusion Time (All)'!$G$14:$G$1004,'Input Exclusion Time (All)'!$A$14:$A$1004,'Input Data Shift A'!AB$6,'Input Exclusion Time (All)'!$B$14:$B$1004,'Input Data Shift A'!$D$2,'Input Exclusion Time (All)'!$C$14:$C$1004,'Input Data Shift A'!$C162)+SUMIFS('Input Exclusion Time (Partial)'!$I$14:$I$988,'Input Exclusion Time (Partial)'!$A$14:$A$988,'Input Data Shift A'!AB$6,'Input Exclusion Time (Partial)'!$B$14:$B$988,'Input Data Shift A'!$D$2,'Input Exclusion Time (Partial)'!$C$14:$C$988,'Input Data Shift A'!$C162)</f>
        <v>0</v>
      </c>
      <c r="AC162" s="548">
        <f>SUMIFS('Input Exclusion Time (All)'!$G$14:$G$1004,'Input Exclusion Time (All)'!$A$14:$A$1004,'Input Data Shift A'!AC$6,'Input Exclusion Time (All)'!$B$14:$B$1004,'Input Data Shift A'!$D$2,'Input Exclusion Time (All)'!$C$14:$C$1004,'Input Data Shift A'!$C162)+SUMIFS('Input Exclusion Time (Partial)'!$I$14:$I$988,'Input Exclusion Time (Partial)'!$A$14:$A$988,'Input Data Shift A'!AC$6,'Input Exclusion Time (Partial)'!$B$14:$B$988,'Input Data Shift A'!$D$2,'Input Exclusion Time (Partial)'!$C$14:$C$988,'Input Data Shift A'!$C162)</f>
        <v>0</v>
      </c>
      <c r="AD162" s="548">
        <f>SUMIFS('Input Exclusion Time (All)'!$G$14:$G$1004,'Input Exclusion Time (All)'!$A$14:$A$1004,'Input Data Shift A'!AD$6,'Input Exclusion Time (All)'!$B$14:$B$1004,'Input Data Shift A'!$D$2,'Input Exclusion Time (All)'!$C$14:$C$1004,'Input Data Shift A'!$C162)+SUMIFS('Input Exclusion Time (Partial)'!$I$14:$I$988,'Input Exclusion Time (Partial)'!$A$14:$A$988,'Input Data Shift A'!AD$6,'Input Exclusion Time (Partial)'!$B$14:$B$988,'Input Data Shift A'!$D$2,'Input Exclusion Time (Partial)'!$C$14:$C$988,'Input Data Shift A'!$C162)</f>
        <v>0</v>
      </c>
      <c r="AE162" s="548">
        <f>SUMIFS('Input Exclusion Time (All)'!$G$14:$G$1004,'Input Exclusion Time (All)'!$A$14:$A$1004,'Input Data Shift A'!AE$6,'Input Exclusion Time (All)'!$B$14:$B$1004,'Input Data Shift A'!$D$2,'Input Exclusion Time (All)'!$C$14:$C$1004,'Input Data Shift A'!$C162)+SUMIFS('Input Exclusion Time (Partial)'!$I$14:$I$988,'Input Exclusion Time (Partial)'!$A$14:$A$988,'Input Data Shift A'!AE$6,'Input Exclusion Time (Partial)'!$B$14:$B$988,'Input Data Shift A'!$D$2,'Input Exclusion Time (Partial)'!$C$14:$C$988,'Input Data Shift A'!$C162)</f>
        <v>0</v>
      </c>
      <c r="AF162" s="548">
        <f>SUMIFS('Input Exclusion Time (All)'!$G$14:$G$1004,'Input Exclusion Time (All)'!$A$14:$A$1004,'Input Data Shift A'!AF$6,'Input Exclusion Time (All)'!$B$14:$B$1004,'Input Data Shift A'!$D$2,'Input Exclusion Time (All)'!$C$14:$C$1004,'Input Data Shift A'!$C162)+SUMIFS('Input Exclusion Time (Partial)'!$I$14:$I$988,'Input Exclusion Time (Partial)'!$A$14:$A$988,'Input Data Shift A'!AF$6,'Input Exclusion Time (Partial)'!$B$14:$B$988,'Input Data Shift A'!$D$2,'Input Exclusion Time (Partial)'!$C$14:$C$988,'Input Data Shift A'!$C162)</f>
        <v>0</v>
      </c>
      <c r="AG162" s="548">
        <f>SUMIFS('Input Exclusion Time (All)'!$G$14:$G$1004,'Input Exclusion Time (All)'!$A$14:$A$1004,'Input Data Shift A'!AG$6,'Input Exclusion Time (All)'!$B$14:$B$1004,'Input Data Shift A'!$D$2,'Input Exclusion Time (All)'!$C$14:$C$1004,'Input Data Shift A'!$C162)+SUMIFS('Input Exclusion Time (Partial)'!$I$14:$I$988,'Input Exclusion Time (Partial)'!$A$14:$A$988,'Input Data Shift A'!AG$6,'Input Exclusion Time (Partial)'!$B$14:$B$988,'Input Data Shift A'!$D$2,'Input Exclusion Time (Partial)'!$C$14:$C$988,'Input Data Shift A'!$C162)</f>
        <v>0</v>
      </c>
      <c r="AH162" s="548">
        <f>SUMIFS('Input Exclusion Time (All)'!$G$14:$G$1004,'Input Exclusion Time (All)'!$A$14:$A$1004,'Input Data Shift A'!AH$6,'Input Exclusion Time (All)'!$B$14:$B$1004,'Input Data Shift A'!$D$2,'Input Exclusion Time (All)'!$C$14:$C$1004,'Input Data Shift A'!$C162)+SUMIFS('Input Exclusion Time (Partial)'!$I$14:$I$988,'Input Exclusion Time (Partial)'!$A$14:$A$988,'Input Data Shift A'!AH$6,'Input Exclusion Time (Partial)'!$B$14:$B$988,'Input Data Shift A'!$D$2,'Input Exclusion Time (Partial)'!$C$14:$C$988,'Input Data Shift A'!$C162)</f>
        <v>0</v>
      </c>
      <c r="AI162" s="251">
        <f t="shared" si="11"/>
        <v>0</v>
      </c>
      <c r="AJ162" s="267">
        <f t="shared" si="12"/>
        <v>0</v>
      </c>
    </row>
    <row r="163" spans="1:36" ht="19.5" customHeight="1">
      <c r="A163" s="605"/>
      <c r="B163" s="261" t="s">
        <v>33</v>
      </c>
      <c r="C163" s="262" t="s">
        <v>34</v>
      </c>
      <c r="D163" s="547">
        <f>SUMIFS('Input Exclusion Time (All)'!$G$14:$G$1004,'Input Exclusion Time (All)'!$A$14:$A$1004,'Input Data Shift A'!D$6,'Input Exclusion Time (All)'!$B$14:$B$1004,'Input Data Shift A'!$D$2,'Input Exclusion Time (All)'!$C$14:$C$1004,'Input Data Shift A'!$C163)+SUMIFS('Input Exclusion Time (Partial)'!$I$14:$I$988,'Input Exclusion Time (Partial)'!$A$14:$A$988,'Input Data Shift A'!D$6,'Input Exclusion Time (Partial)'!$B$14:$B$988,'Input Data Shift A'!$D$2,'Input Exclusion Time (Partial)'!$C$14:$C$988,'Input Data Shift A'!$C163)</f>
        <v>0</v>
      </c>
      <c r="E163" s="547">
        <f>SUMIFS('Input Exclusion Time (All)'!$G$14:$G$1004,'Input Exclusion Time (All)'!$A$14:$A$1004,'Input Data Shift A'!E$6,'Input Exclusion Time (All)'!$B$14:$B$1004,'Input Data Shift A'!$D$2,'Input Exclusion Time (All)'!$C$14:$C$1004,'Input Data Shift A'!$C163)+SUMIFS('Input Exclusion Time (Partial)'!$I$14:$I$988,'Input Exclusion Time (Partial)'!$A$14:$A$988,'Input Data Shift A'!E$6,'Input Exclusion Time (Partial)'!$B$14:$B$988,'Input Data Shift A'!$D$2,'Input Exclusion Time (Partial)'!$C$14:$C$988,'Input Data Shift A'!$C163)</f>
        <v>0</v>
      </c>
      <c r="F163" s="547">
        <f>SUMIFS('Input Exclusion Time (All)'!$G$14:$G$1004,'Input Exclusion Time (All)'!$A$14:$A$1004,'Input Data Shift A'!F$6,'Input Exclusion Time (All)'!$B$14:$B$1004,'Input Data Shift A'!$D$2,'Input Exclusion Time (All)'!$C$14:$C$1004,'Input Data Shift A'!$C163)+SUMIFS('Input Exclusion Time (Partial)'!$I$14:$I$988,'Input Exclusion Time (Partial)'!$A$14:$A$988,'Input Data Shift A'!F$6,'Input Exclusion Time (Partial)'!$B$14:$B$988,'Input Data Shift A'!$D$2,'Input Exclusion Time (Partial)'!$C$14:$C$988,'Input Data Shift A'!$C163)</f>
        <v>0</v>
      </c>
      <c r="G163" s="547">
        <f>SUMIFS('Input Exclusion Time (All)'!$G$14:$G$1004,'Input Exclusion Time (All)'!$A$14:$A$1004,'Input Data Shift A'!G$6,'Input Exclusion Time (All)'!$B$14:$B$1004,'Input Data Shift A'!$D$2,'Input Exclusion Time (All)'!$C$14:$C$1004,'Input Data Shift A'!$C163)+SUMIFS('Input Exclusion Time (Partial)'!$I$14:$I$988,'Input Exclusion Time (Partial)'!$A$14:$A$988,'Input Data Shift A'!G$6,'Input Exclusion Time (Partial)'!$B$14:$B$988,'Input Data Shift A'!$D$2,'Input Exclusion Time (Partial)'!$C$14:$C$988,'Input Data Shift A'!$C163)</f>
        <v>0</v>
      </c>
      <c r="H163" s="547">
        <f>SUMIFS('Input Exclusion Time (All)'!$G$14:$G$1004,'Input Exclusion Time (All)'!$A$14:$A$1004,'Input Data Shift A'!H$6,'Input Exclusion Time (All)'!$B$14:$B$1004,'Input Data Shift A'!$D$2,'Input Exclusion Time (All)'!$C$14:$C$1004,'Input Data Shift A'!$C163)+SUMIFS('Input Exclusion Time (Partial)'!$I$14:$I$988,'Input Exclusion Time (Partial)'!$A$14:$A$988,'Input Data Shift A'!H$6,'Input Exclusion Time (Partial)'!$B$14:$B$988,'Input Data Shift A'!$D$2,'Input Exclusion Time (Partial)'!$C$14:$C$988,'Input Data Shift A'!$C163)</f>
        <v>0</v>
      </c>
      <c r="I163" s="547">
        <f>SUMIFS('Input Exclusion Time (All)'!$G$14:$G$1004,'Input Exclusion Time (All)'!$A$14:$A$1004,'Input Data Shift A'!I$6,'Input Exclusion Time (All)'!$B$14:$B$1004,'Input Data Shift A'!$D$2,'Input Exclusion Time (All)'!$C$14:$C$1004,'Input Data Shift A'!$C163)+SUMIFS('Input Exclusion Time (Partial)'!$I$14:$I$988,'Input Exclusion Time (Partial)'!$A$14:$A$988,'Input Data Shift A'!I$6,'Input Exclusion Time (Partial)'!$B$14:$B$988,'Input Data Shift A'!$D$2,'Input Exclusion Time (Partial)'!$C$14:$C$988,'Input Data Shift A'!$C163)</f>
        <v>0</v>
      </c>
      <c r="J163" s="547">
        <f>SUMIFS('Input Exclusion Time (All)'!$G$14:$G$1004,'Input Exclusion Time (All)'!$A$14:$A$1004,'Input Data Shift A'!J$6,'Input Exclusion Time (All)'!$B$14:$B$1004,'Input Data Shift A'!$D$2,'Input Exclusion Time (All)'!$C$14:$C$1004,'Input Data Shift A'!$C163)+SUMIFS('Input Exclusion Time (Partial)'!$I$14:$I$988,'Input Exclusion Time (Partial)'!$A$14:$A$988,'Input Data Shift A'!J$6,'Input Exclusion Time (Partial)'!$B$14:$B$988,'Input Data Shift A'!$D$2,'Input Exclusion Time (Partial)'!$C$14:$C$988,'Input Data Shift A'!$C163)</f>
        <v>0</v>
      </c>
      <c r="K163" s="547">
        <f>SUMIFS('Input Exclusion Time (All)'!$G$14:$G$1004,'Input Exclusion Time (All)'!$A$14:$A$1004,'Input Data Shift A'!K$6,'Input Exclusion Time (All)'!$B$14:$B$1004,'Input Data Shift A'!$D$2,'Input Exclusion Time (All)'!$C$14:$C$1004,'Input Data Shift A'!$C163)+SUMIFS('Input Exclusion Time (Partial)'!$I$14:$I$988,'Input Exclusion Time (Partial)'!$A$14:$A$988,'Input Data Shift A'!K$6,'Input Exclusion Time (Partial)'!$B$14:$B$988,'Input Data Shift A'!$D$2,'Input Exclusion Time (Partial)'!$C$14:$C$988,'Input Data Shift A'!$C163)</f>
        <v>0</v>
      </c>
      <c r="L163" s="547">
        <f>SUMIFS('Input Exclusion Time (All)'!$G$14:$G$1004,'Input Exclusion Time (All)'!$A$14:$A$1004,'Input Data Shift A'!L$6,'Input Exclusion Time (All)'!$B$14:$B$1004,'Input Data Shift A'!$D$2,'Input Exclusion Time (All)'!$C$14:$C$1004,'Input Data Shift A'!$C163)+SUMIFS('Input Exclusion Time (Partial)'!$I$14:$I$988,'Input Exclusion Time (Partial)'!$A$14:$A$988,'Input Data Shift A'!L$6,'Input Exclusion Time (Partial)'!$B$14:$B$988,'Input Data Shift A'!$D$2,'Input Exclusion Time (Partial)'!$C$14:$C$988,'Input Data Shift A'!$C163)</f>
        <v>0</v>
      </c>
      <c r="M163" s="547">
        <f>SUMIFS('Input Exclusion Time (All)'!$G$14:$G$1004,'Input Exclusion Time (All)'!$A$14:$A$1004,'Input Data Shift A'!M$6,'Input Exclusion Time (All)'!$B$14:$B$1004,'Input Data Shift A'!$D$2,'Input Exclusion Time (All)'!$C$14:$C$1004,'Input Data Shift A'!$C163)+SUMIFS('Input Exclusion Time (Partial)'!$I$14:$I$988,'Input Exclusion Time (Partial)'!$A$14:$A$988,'Input Data Shift A'!M$6,'Input Exclusion Time (Partial)'!$B$14:$B$988,'Input Data Shift A'!$D$2,'Input Exclusion Time (Partial)'!$C$14:$C$988,'Input Data Shift A'!$C163)</f>
        <v>0</v>
      </c>
      <c r="N163" s="547">
        <f>SUMIFS('Input Exclusion Time (All)'!$G$14:$G$1004,'Input Exclusion Time (All)'!$A$14:$A$1004,'Input Data Shift A'!N$6,'Input Exclusion Time (All)'!$B$14:$B$1004,'Input Data Shift A'!$D$2,'Input Exclusion Time (All)'!$C$14:$C$1004,'Input Data Shift A'!$C163)+SUMIFS('Input Exclusion Time (Partial)'!$I$14:$I$988,'Input Exclusion Time (Partial)'!$A$14:$A$988,'Input Data Shift A'!N$6,'Input Exclusion Time (Partial)'!$B$14:$B$988,'Input Data Shift A'!$D$2,'Input Exclusion Time (Partial)'!$C$14:$C$988,'Input Data Shift A'!$C163)</f>
        <v>0</v>
      </c>
      <c r="O163" s="547">
        <f>SUMIFS('Input Exclusion Time (All)'!$G$14:$G$1004,'Input Exclusion Time (All)'!$A$14:$A$1004,'Input Data Shift A'!O$6,'Input Exclusion Time (All)'!$B$14:$B$1004,'Input Data Shift A'!$D$2,'Input Exclusion Time (All)'!$C$14:$C$1004,'Input Data Shift A'!$C163)+SUMIFS('Input Exclusion Time (Partial)'!$I$14:$I$988,'Input Exclusion Time (Partial)'!$A$14:$A$988,'Input Data Shift A'!O$6,'Input Exclusion Time (Partial)'!$B$14:$B$988,'Input Data Shift A'!$D$2,'Input Exclusion Time (Partial)'!$C$14:$C$988,'Input Data Shift A'!$C163)</f>
        <v>0</v>
      </c>
      <c r="P163" s="547">
        <f>SUMIFS('Input Exclusion Time (All)'!$G$14:$G$1004,'Input Exclusion Time (All)'!$A$14:$A$1004,'Input Data Shift A'!P$6,'Input Exclusion Time (All)'!$B$14:$B$1004,'Input Data Shift A'!$D$2,'Input Exclusion Time (All)'!$C$14:$C$1004,'Input Data Shift A'!$C163)+SUMIFS('Input Exclusion Time (Partial)'!$I$14:$I$988,'Input Exclusion Time (Partial)'!$A$14:$A$988,'Input Data Shift A'!P$6,'Input Exclusion Time (Partial)'!$B$14:$B$988,'Input Data Shift A'!$D$2,'Input Exclusion Time (Partial)'!$C$14:$C$988,'Input Data Shift A'!$C163)</f>
        <v>0</v>
      </c>
      <c r="Q163" s="547">
        <f>SUMIFS('Input Exclusion Time (All)'!$G$14:$G$1004,'Input Exclusion Time (All)'!$A$14:$A$1004,'Input Data Shift A'!Q$6,'Input Exclusion Time (All)'!$B$14:$B$1004,'Input Data Shift A'!$D$2,'Input Exclusion Time (All)'!$C$14:$C$1004,'Input Data Shift A'!$C163)+SUMIFS('Input Exclusion Time (Partial)'!$I$14:$I$988,'Input Exclusion Time (Partial)'!$A$14:$A$988,'Input Data Shift A'!Q$6,'Input Exclusion Time (Partial)'!$B$14:$B$988,'Input Data Shift A'!$D$2,'Input Exclusion Time (Partial)'!$C$14:$C$988,'Input Data Shift A'!$C163)</f>
        <v>0</v>
      </c>
      <c r="R163" s="547">
        <f>SUMIFS('Input Exclusion Time (All)'!$G$14:$G$1004,'Input Exclusion Time (All)'!$A$14:$A$1004,'Input Data Shift A'!R$6,'Input Exclusion Time (All)'!$B$14:$B$1004,'Input Data Shift A'!$D$2,'Input Exclusion Time (All)'!$C$14:$C$1004,'Input Data Shift A'!$C163)+SUMIFS('Input Exclusion Time (Partial)'!$I$14:$I$988,'Input Exclusion Time (Partial)'!$A$14:$A$988,'Input Data Shift A'!R$6,'Input Exclusion Time (Partial)'!$B$14:$B$988,'Input Data Shift A'!$D$2,'Input Exclusion Time (Partial)'!$C$14:$C$988,'Input Data Shift A'!$C163)</f>
        <v>0</v>
      </c>
      <c r="S163" s="547">
        <f>SUMIFS('Input Exclusion Time (All)'!$G$14:$G$1004,'Input Exclusion Time (All)'!$A$14:$A$1004,'Input Data Shift A'!S$6,'Input Exclusion Time (All)'!$B$14:$B$1004,'Input Data Shift A'!$D$2,'Input Exclusion Time (All)'!$C$14:$C$1004,'Input Data Shift A'!$C163)+SUMIFS('Input Exclusion Time (Partial)'!$I$14:$I$988,'Input Exclusion Time (Partial)'!$A$14:$A$988,'Input Data Shift A'!S$6,'Input Exclusion Time (Partial)'!$B$14:$B$988,'Input Data Shift A'!$D$2,'Input Exclusion Time (Partial)'!$C$14:$C$988,'Input Data Shift A'!$C163)</f>
        <v>0</v>
      </c>
      <c r="T163" s="547">
        <f>SUMIFS('Input Exclusion Time (All)'!$G$14:$G$1004,'Input Exclusion Time (All)'!$A$14:$A$1004,'Input Data Shift A'!T$6,'Input Exclusion Time (All)'!$B$14:$B$1004,'Input Data Shift A'!$D$2,'Input Exclusion Time (All)'!$C$14:$C$1004,'Input Data Shift A'!$C163)+SUMIFS('Input Exclusion Time (Partial)'!$I$14:$I$988,'Input Exclusion Time (Partial)'!$A$14:$A$988,'Input Data Shift A'!T$6,'Input Exclusion Time (Partial)'!$B$14:$B$988,'Input Data Shift A'!$D$2,'Input Exclusion Time (Partial)'!$C$14:$C$988,'Input Data Shift A'!$C163)</f>
        <v>0</v>
      </c>
      <c r="U163" s="547">
        <f>SUMIFS('Input Exclusion Time (All)'!$G$14:$G$1004,'Input Exclusion Time (All)'!$A$14:$A$1004,'Input Data Shift A'!U$6,'Input Exclusion Time (All)'!$B$14:$B$1004,'Input Data Shift A'!$D$2,'Input Exclusion Time (All)'!$C$14:$C$1004,'Input Data Shift A'!$C163)+SUMIFS('Input Exclusion Time (Partial)'!$I$14:$I$988,'Input Exclusion Time (Partial)'!$A$14:$A$988,'Input Data Shift A'!U$6,'Input Exclusion Time (Partial)'!$B$14:$B$988,'Input Data Shift A'!$D$2,'Input Exclusion Time (Partial)'!$C$14:$C$988,'Input Data Shift A'!$C163)</f>
        <v>0</v>
      </c>
      <c r="V163" s="547">
        <f>SUMIFS('Input Exclusion Time (All)'!$G$14:$G$1004,'Input Exclusion Time (All)'!$A$14:$A$1004,'Input Data Shift A'!V$6,'Input Exclusion Time (All)'!$B$14:$B$1004,'Input Data Shift A'!$D$2,'Input Exclusion Time (All)'!$C$14:$C$1004,'Input Data Shift A'!$C163)+SUMIFS('Input Exclusion Time (Partial)'!$I$14:$I$988,'Input Exclusion Time (Partial)'!$A$14:$A$988,'Input Data Shift A'!V$6,'Input Exclusion Time (Partial)'!$B$14:$B$988,'Input Data Shift A'!$D$2,'Input Exclusion Time (Partial)'!$C$14:$C$988,'Input Data Shift A'!$C163)</f>
        <v>0</v>
      </c>
      <c r="W163" s="547">
        <f>SUMIFS('Input Exclusion Time (All)'!$G$14:$G$1004,'Input Exclusion Time (All)'!$A$14:$A$1004,'Input Data Shift A'!W$6,'Input Exclusion Time (All)'!$B$14:$B$1004,'Input Data Shift A'!$D$2,'Input Exclusion Time (All)'!$C$14:$C$1004,'Input Data Shift A'!$C163)+SUMIFS('Input Exclusion Time (Partial)'!$I$14:$I$988,'Input Exclusion Time (Partial)'!$A$14:$A$988,'Input Data Shift A'!W$6,'Input Exclusion Time (Partial)'!$B$14:$B$988,'Input Data Shift A'!$D$2,'Input Exclusion Time (Partial)'!$C$14:$C$988,'Input Data Shift A'!$C163)</f>
        <v>0</v>
      </c>
      <c r="X163" s="547">
        <f>SUMIFS('Input Exclusion Time (All)'!$G$14:$G$1004,'Input Exclusion Time (All)'!$A$14:$A$1004,'Input Data Shift A'!X$6,'Input Exclusion Time (All)'!$B$14:$B$1004,'Input Data Shift A'!$D$2,'Input Exclusion Time (All)'!$C$14:$C$1004,'Input Data Shift A'!$C163)+SUMIFS('Input Exclusion Time (Partial)'!$I$14:$I$988,'Input Exclusion Time (Partial)'!$A$14:$A$988,'Input Data Shift A'!X$6,'Input Exclusion Time (Partial)'!$B$14:$B$988,'Input Data Shift A'!$D$2,'Input Exclusion Time (Partial)'!$C$14:$C$988,'Input Data Shift A'!$C163)</f>
        <v>0</v>
      </c>
      <c r="Y163" s="547">
        <f>SUMIFS('Input Exclusion Time (All)'!$G$14:$G$1004,'Input Exclusion Time (All)'!$A$14:$A$1004,'Input Data Shift A'!Y$6,'Input Exclusion Time (All)'!$B$14:$B$1004,'Input Data Shift A'!$D$2,'Input Exclusion Time (All)'!$C$14:$C$1004,'Input Data Shift A'!$C163)+SUMIFS('Input Exclusion Time (Partial)'!$I$14:$I$988,'Input Exclusion Time (Partial)'!$A$14:$A$988,'Input Data Shift A'!Y$6,'Input Exclusion Time (Partial)'!$B$14:$B$988,'Input Data Shift A'!$D$2,'Input Exclusion Time (Partial)'!$C$14:$C$988,'Input Data Shift A'!$C163)</f>
        <v>0</v>
      </c>
      <c r="Z163" s="547">
        <f>SUMIFS('Input Exclusion Time (All)'!$G$14:$G$1004,'Input Exclusion Time (All)'!$A$14:$A$1004,'Input Data Shift A'!Z$6,'Input Exclusion Time (All)'!$B$14:$B$1004,'Input Data Shift A'!$D$2,'Input Exclusion Time (All)'!$C$14:$C$1004,'Input Data Shift A'!$C163)+SUMIFS('Input Exclusion Time (Partial)'!$I$14:$I$988,'Input Exclusion Time (Partial)'!$A$14:$A$988,'Input Data Shift A'!Z$6,'Input Exclusion Time (Partial)'!$B$14:$B$988,'Input Data Shift A'!$D$2,'Input Exclusion Time (Partial)'!$C$14:$C$988,'Input Data Shift A'!$C163)</f>
        <v>0</v>
      </c>
      <c r="AA163" s="547">
        <f>SUMIFS('Input Exclusion Time (All)'!$G$14:$G$1004,'Input Exclusion Time (All)'!$A$14:$A$1004,'Input Data Shift A'!AA$6,'Input Exclusion Time (All)'!$B$14:$B$1004,'Input Data Shift A'!$D$2,'Input Exclusion Time (All)'!$C$14:$C$1004,'Input Data Shift A'!$C163)+SUMIFS('Input Exclusion Time (Partial)'!$I$14:$I$988,'Input Exclusion Time (Partial)'!$A$14:$A$988,'Input Data Shift A'!AA$6,'Input Exclusion Time (Partial)'!$B$14:$B$988,'Input Data Shift A'!$D$2,'Input Exclusion Time (Partial)'!$C$14:$C$988,'Input Data Shift A'!$C163)</f>
        <v>0</v>
      </c>
      <c r="AB163" s="547">
        <f>SUMIFS('Input Exclusion Time (All)'!$G$14:$G$1004,'Input Exclusion Time (All)'!$A$14:$A$1004,'Input Data Shift A'!AB$6,'Input Exclusion Time (All)'!$B$14:$B$1004,'Input Data Shift A'!$D$2,'Input Exclusion Time (All)'!$C$14:$C$1004,'Input Data Shift A'!$C163)+SUMIFS('Input Exclusion Time (Partial)'!$I$14:$I$988,'Input Exclusion Time (Partial)'!$A$14:$A$988,'Input Data Shift A'!AB$6,'Input Exclusion Time (Partial)'!$B$14:$B$988,'Input Data Shift A'!$D$2,'Input Exclusion Time (Partial)'!$C$14:$C$988,'Input Data Shift A'!$C163)</f>
        <v>0</v>
      </c>
      <c r="AC163" s="547">
        <f>SUMIFS('Input Exclusion Time (All)'!$G$14:$G$1004,'Input Exclusion Time (All)'!$A$14:$A$1004,'Input Data Shift A'!AC$6,'Input Exclusion Time (All)'!$B$14:$B$1004,'Input Data Shift A'!$D$2,'Input Exclusion Time (All)'!$C$14:$C$1004,'Input Data Shift A'!$C163)+SUMIFS('Input Exclusion Time (Partial)'!$I$14:$I$988,'Input Exclusion Time (Partial)'!$A$14:$A$988,'Input Data Shift A'!AC$6,'Input Exclusion Time (Partial)'!$B$14:$B$988,'Input Data Shift A'!$D$2,'Input Exclusion Time (Partial)'!$C$14:$C$988,'Input Data Shift A'!$C163)</f>
        <v>0</v>
      </c>
      <c r="AD163" s="547">
        <f>SUMIFS('Input Exclusion Time (All)'!$G$14:$G$1004,'Input Exclusion Time (All)'!$A$14:$A$1004,'Input Data Shift A'!AD$6,'Input Exclusion Time (All)'!$B$14:$B$1004,'Input Data Shift A'!$D$2,'Input Exclusion Time (All)'!$C$14:$C$1004,'Input Data Shift A'!$C163)+SUMIFS('Input Exclusion Time (Partial)'!$I$14:$I$988,'Input Exclusion Time (Partial)'!$A$14:$A$988,'Input Data Shift A'!AD$6,'Input Exclusion Time (Partial)'!$B$14:$B$988,'Input Data Shift A'!$D$2,'Input Exclusion Time (Partial)'!$C$14:$C$988,'Input Data Shift A'!$C163)</f>
        <v>0</v>
      </c>
      <c r="AE163" s="547">
        <f>SUMIFS('Input Exclusion Time (All)'!$G$14:$G$1004,'Input Exclusion Time (All)'!$A$14:$A$1004,'Input Data Shift A'!AE$6,'Input Exclusion Time (All)'!$B$14:$B$1004,'Input Data Shift A'!$D$2,'Input Exclusion Time (All)'!$C$14:$C$1004,'Input Data Shift A'!$C163)+SUMIFS('Input Exclusion Time (Partial)'!$I$14:$I$988,'Input Exclusion Time (Partial)'!$A$14:$A$988,'Input Data Shift A'!AE$6,'Input Exclusion Time (Partial)'!$B$14:$B$988,'Input Data Shift A'!$D$2,'Input Exclusion Time (Partial)'!$C$14:$C$988,'Input Data Shift A'!$C163)</f>
        <v>0</v>
      </c>
      <c r="AF163" s="547">
        <f>SUMIFS('Input Exclusion Time (All)'!$G$14:$G$1004,'Input Exclusion Time (All)'!$A$14:$A$1004,'Input Data Shift A'!AF$6,'Input Exclusion Time (All)'!$B$14:$B$1004,'Input Data Shift A'!$D$2,'Input Exclusion Time (All)'!$C$14:$C$1004,'Input Data Shift A'!$C163)+SUMIFS('Input Exclusion Time (Partial)'!$I$14:$I$988,'Input Exclusion Time (Partial)'!$A$14:$A$988,'Input Data Shift A'!AF$6,'Input Exclusion Time (Partial)'!$B$14:$B$988,'Input Data Shift A'!$D$2,'Input Exclusion Time (Partial)'!$C$14:$C$988,'Input Data Shift A'!$C163)</f>
        <v>0</v>
      </c>
      <c r="AG163" s="547">
        <f>SUMIFS('Input Exclusion Time (All)'!$G$14:$G$1004,'Input Exclusion Time (All)'!$A$14:$A$1004,'Input Data Shift A'!AG$6,'Input Exclusion Time (All)'!$B$14:$B$1004,'Input Data Shift A'!$D$2,'Input Exclusion Time (All)'!$C$14:$C$1004,'Input Data Shift A'!$C163)+SUMIFS('Input Exclusion Time (Partial)'!$I$14:$I$988,'Input Exclusion Time (Partial)'!$A$14:$A$988,'Input Data Shift A'!AG$6,'Input Exclusion Time (Partial)'!$B$14:$B$988,'Input Data Shift A'!$D$2,'Input Exclusion Time (Partial)'!$C$14:$C$988,'Input Data Shift A'!$C163)</f>
        <v>0</v>
      </c>
      <c r="AH163" s="547">
        <f>SUMIFS('Input Exclusion Time (All)'!$G$14:$G$1004,'Input Exclusion Time (All)'!$A$14:$A$1004,'Input Data Shift A'!AH$6,'Input Exclusion Time (All)'!$B$14:$B$1004,'Input Data Shift A'!$D$2,'Input Exclusion Time (All)'!$C$14:$C$1004,'Input Data Shift A'!$C163)+SUMIFS('Input Exclusion Time (Partial)'!$I$14:$I$988,'Input Exclusion Time (Partial)'!$A$14:$A$988,'Input Data Shift A'!AH$6,'Input Exclusion Time (Partial)'!$B$14:$B$988,'Input Data Shift A'!$D$2,'Input Exclusion Time (Partial)'!$C$14:$C$988,'Input Data Shift A'!$C163)</f>
        <v>0</v>
      </c>
      <c r="AI163" s="251">
        <f t="shared" si="11"/>
        <v>0</v>
      </c>
      <c r="AJ163" s="267">
        <f t="shared" si="12"/>
        <v>0</v>
      </c>
    </row>
    <row r="164" spans="1:36" ht="19.5" customHeight="1">
      <c r="A164" s="605"/>
      <c r="B164" s="261" t="s">
        <v>35</v>
      </c>
      <c r="C164" s="262" t="s">
        <v>36</v>
      </c>
      <c r="D164" s="547">
        <f>SUMIFS('Input Exclusion Time (All)'!$G$14:$G$1004,'Input Exclusion Time (All)'!$A$14:$A$1004,'Input Data Shift A'!D$6,'Input Exclusion Time (All)'!$B$14:$B$1004,'Input Data Shift A'!$D$2,'Input Exclusion Time (All)'!$C$14:$C$1004,'Input Data Shift A'!$C164)+SUMIFS('Input Exclusion Time (Partial)'!$I$14:$I$988,'Input Exclusion Time (Partial)'!$A$14:$A$988,'Input Data Shift A'!D$6,'Input Exclusion Time (Partial)'!$B$14:$B$988,'Input Data Shift A'!$D$2,'Input Exclusion Time (Partial)'!$C$14:$C$988,'Input Data Shift A'!$C164)</f>
        <v>0</v>
      </c>
      <c r="E164" s="547">
        <f>SUMIFS('Input Exclusion Time (All)'!$G$14:$G$1004,'Input Exclusion Time (All)'!$A$14:$A$1004,'Input Data Shift A'!E$6,'Input Exclusion Time (All)'!$B$14:$B$1004,'Input Data Shift A'!$D$2,'Input Exclusion Time (All)'!$C$14:$C$1004,'Input Data Shift A'!$C164)+SUMIFS('Input Exclusion Time (Partial)'!$I$14:$I$988,'Input Exclusion Time (Partial)'!$A$14:$A$988,'Input Data Shift A'!E$6,'Input Exclusion Time (Partial)'!$B$14:$B$988,'Input Data Shift A'!$D$2,'Input Exclusion Time (Partial)'!$C$14:$C$988,'Input Data Shift A'!$C164)</f>
        <v>0</v>
      </c>
      <c r="F164" s="547">
        <f>SUMIFS('Input Exclusion Time (All)'!$G$14:$G$1004,'Input Exclusion Time (All)'!$A$14:$A$1004,'Input Data Shift A'!F$6,'Input Exclusion Time (All)'!$B$14:$B$1004,'Input Data Shift A'!$D$2,'Input Exclusion Time (All)'!$C$14:$C$1004,'Input Data Shift A'!$C164)+SUMIFS('Input Exclusion Time (Partial)'!$I$14:$I$988,'Input Exclusion Time (Partial)'!$A$14:$A$988,'Input Data Shift A'!F$6,'Input Exclusion Time (Partial)'!$B$14:$B$988,'Input Data Shift A'!$D$2,'Input Exclusion Time (Partial)'!$C$14:$C$988,'Input Data Shift A'!$C164)</f>
        <v>0</v>
      </c>
      <c r="G164" s="547">
        <f>SUMIFS('Input Exclusion Time (All)'!$G$14:$G$1004,'Input Exclusion Time (All)'!$A$14:$A$1004,'Input Data Shift A'!G$6,'Input Exclusion Time (All)'!$B$14:$B$1004,'Input Data Shift A'!$D$2,'Input Exclusion Time (All)'!$C$14:$C$1004,'Input Data Shift A'!$C164)+SUMIFS('Input Exclusion Time (Partial)'!$I$14:$I$988,'Input Exclusion Time (Partial)'!$A$14:$A$988,'Input Data Shift A'!G$6,'Input Exclusion Time (Partial)'!$B$14:$B$988,'Input Data Shift A'!$D$2,'Input Exclusion Time (Partial)'!$C$14:$C$988,'Input Data Shift A'!$C164)</f>
        <v>0</v>
      </c>
      <c r="H164" s="547">
        <f>SUMIFS('Input Exclusion Time (All)'!$G$14:$G$1004,'Input Exclusion Time (All)'!$A$14:$A$1004,'Input Data Shift A'!H$6,'Input Exclusion Time (All)'!$B$14:$B$1004,'Input Data Shift A'!$D$2,'Input Exclusion Time (All)'!$C$14:$C$1004,'Input Data Shift A'!$C164)+SUMIFS('Input Exclusion Time (Partial)'!$I$14:$I$988,'Input Exclusion Time (Partial)'!$A$14:$A$988,'Input Data Shift A'!H$6,'Input Exclusion Time (Partial)'!$B$14:$B$988,'Input Data Shift A'!$D$2,'Input Exclusion Time (Partial)'!$C$14:$C$988,'Input Data Shift A'!$C164)</f>
        <v>0</v>
      </c>
      <c r="I164" s="547">
        <f>SUMIFS('Input Exclusion Time (All)'!$G$14:$G$1004,'Input Exclusion Time (All)'!$A$14:$A$1004,'Input Data Shift A'!I$6,'Input Exclusion Time (All)'!$B$14:$B$1004,'Input Data Shift A'!$D$2,'Input Exclusion Time (All)'!$C$14:$C$1004,'Input Data Shift A'!$C164)+SUMIFS('Input Exclusion Time (Partial)'!$I$14:$I$988,'Input Exclusion Time (Partial)'!$A$14:$A$988,'Input Data Shift A'!I$6,'Input Exclusion Time (Partial)'!$B$14:$B$988,'Input Data Shift A'!$D$2,'Input Exclusion Time (Partial)'!$C$14:$C$988,'Input Data Shift A'!$C164)</f>
        <v>0</v>
      </c>
      <c r="J164" s="547">
        <f>SUMIFS('Input Exclusion Time (All)'!$G$14:$G$1004,'Input Exclusion Time (All)'!$A$14:$A$1004,'Input Data Shift A'!J$6,'Input Exclusion Time (All)'!$B$14:$B$1004,'Input Data Shift A'!$D$2,'Input Exclusion Time (All)'!$C$14:$C$1004,'Input Data Shift A'!$C164)+SUMIFS('Input Exclusion Time (Partial)'!$I$14:$I$988,'Input Exclusion Time (Partial)'!$A$14:$A$988,'Input Data Shift A'!J$6,'Input Exclusion Time (Partial)'!$B$14:$B$988,'Input Data Shift A'!$D$2,'Input Exclusion Time (Partial)'!$C$14:$C$988,'Input Data Shift A'!$C164)</f>
        <v>0</v>
      </c>
      <c r="K164" s="547">
        <f>SUMIFS('Input Exclusion Time (All)'!$G$14:$G$1004,'Input Exclusion Time (All)'!$A$14:$A$1004,'Input Data Shift A'!K$6,'Input Exclusion Time (All)'!$B$14:$B$1004,'Input Data Shift A'!$D$2,'Input Exclusion Time (All)'!$C$14:$C$1004,'Input Data Shift A'!$C164)+SUMIFS('Input Exclusion Time (Partial)'!$I$14:$I$988,'Input Exclusion Time (Partial)'!$A$14:$A$988,'Input Data Shift A'!K$6,'Input Exclusion Time (Partial)'!$B$14:$B$988,'Input Data Shift A'!$D$2,'Input Exclusion Time (Partial)'!$C$14:$C$988,'Input Data Shift A'!$C164)</f>
        <v>0</v>
      </c>
      <c r="L164" s="547">
        <f>SUMIFS('Input Exclusion Time (All)'!$G$14:$G$1004,'Input Exclusion Time (All)'!$A$14:$A$1004,'Input Data Shift A'!L$6,'Input Exclusion Time (All)'!$B$14:$B$1004,'Input Data Shift A'!$D$2,'Input Exclusion Time (All)'!$C$14:$C$1004,'Input Data Shift A'!$C164)+SUMIFS('Input Exclusion Time (Partial)'!$I$14:$I$988,'Input Exclusion Time (Partial)'!$A$14:$A$988,'Input Data Shift A'!L$6,'Input Exclusion Time (Partial)'!$B$14:$B$988,'Input Data Shift A'!$D$2,'Input Exclusion Time (Partial)'!$C$14:$C$988,'Input Data Shift A'!$C164)</f>
        <v>0</v>
      </c>
      <c r="M164" s="547">
        <f>SUMIFS('Input Exclusion Time (All)'!$G$14:$G$1004,'Input Exclusion Time (All)'!$A$14:$A$1004,'Input Data Shift A'!M$6,'Input Exclusion Time (All)'!$B$14:$B$1004,'Input Data Shift A'!$D$2,'Input Exclusion Time (All)'!$C$14:$C$1004,'Input Data Shift A'!$C164)+SUMIFS('Input Exclusion Time (Partial)'!$I$14:$I$988,'Input Exclusion Time (Partial)'!$A$14:$A$988,'Input Data Shift A'!M$6,'Input Exclusion Time (Partial)'!$B$14:$B$988,'Input Data Shift A'!$D$2,'Input Exclusion Time (Partial)'!$C$14:$C$988,'Input Data Shift A'!$C164)</f>
        <v>0</v>
      </c>
      <c r="N164" s="547">
        <f>SUMIFS('Input Exclusion Time (All)'!$G$14:$G$1004,'Input Exclusion Time (All)'!$A$14:$A$1004,'Input Data Shift A'!N$6,'Input Exclusion Time (All)'!$B$14:$B$1004,'Input Data Shift A'!$D$2,'Input Exclusion Time (All)'!$C$14:$C$1004,'Input Data Shift A'!$C164)+SUMIFS('Input Exclusion Time (Partial)'!$I$14:$I$988,'Input Exclusion Time (Partial)'!$A$14:$A$988,'Input Data Shift A'!N$6,'Input Exclusion Time (Partial)'!$B$14:$B$988,'Input Data Shift A'!$D$2,'Input Exclusion Time (Partial)'!$C$14:$C$988,'Input Data Shift A'!$C164)</f>
        <v>0</v>
      </c>
      <c r="O164" s="547">
        <f>SUMIFS('Input Exclusion Time (All)'!$G$14:$G$1004,'Input Exclusion Time (All)'!$A$14:$A$1004,'Input Data Shift A'!O$6,'Input Exclusion Time (All)'!$B$14:$B$1004,'Input Data Shift A'!$D$2,'Input Exclusion Time (All)'!$C$14:$C$1004,'Input Data Shift A'!$C164)+SUMIFS('Input Exclusion Time (Partial)'!$I$14:$I$988,'Input Exclusion Time (Partial)'!$A$14:$A$988,'Input Data Shift A'!O$6,'Input Exclusion Time (Partial)'!$B$14:$B$988,'Input Data Shift A'!$D$2,'Input Exclusion Time (Partial)'!$C$14:$C$988,'Input Data Shift A'!$C164)</f>
        <v>0</v>
      </c>
      <c r="P164" s="547">
        <f>SUMIFS('Input Exclusion Time (All)'!$G$14:$G$1004,'Input Exclusion Time (All)'!$A$14:$A$1004,'Input Data Shift A'!P$6,'Input Exclusion Time (All)'!$B$14:$B$1004,'Input Data Shift A'!$D$2,'Input Exclusion Time (All)'!$C$14:$C$1004,'Input Data Shift A'!$C164)+SUMIFS('Input Exclusion Time (Partial)'!$I$14:$I$988,'Input Exclusion Time (Partial)'!$A$14:$A$988,'Input Data Shift A'!P$6,'Input Exclusion Time (Partial)'!$B$14:$B$988,'Input Data Shift A'!$D$2,'Input Exclusion Time (Partial)'!$C$14:$C$988,'Input Data Shift A'!$C164)</f>
        <v>0</v>
      </c>
      <c r="Q164" s="547">
        <f>SUMIFS('Input Exclusion Time (All)'!$G$14:$G$1004,'Input Exclusion Time (All)'!$A$14:$A$1004,'Input Data Shift A'!Q$6,'Input Exclusion Time (All)'!$B$14:$B$1004,'Input Data Shift A'!$D$2,'Input Exclusion Time (All)'!$C$14:$C$1004,'Input Data Shift A'!$C164)+SUMIFS('Input Exclusion Time (Partial)'!$I$14:$I$988,'Input Exclusion Time (Partial)'!$A$14:$A$988,'Input Data Shift A'!Q$6,'Input Exclusion Time (Partial)'!$B$14:$B$988,'Input Data Shift A'!$D$2,'Input Exclusion Time (Partial)'!$C$14:$C$988,'Input Data Shift A'!$C164)</f>
        <v>0</v>
      </c>
      <c r="R164" s="547">
        <f>SUMIFS('Input Exclusion Time (All)'!$G$14:$G$1004,'Input Exclusion Time (All)'!$A$14:$A$1004,'Input Data Shift A'!R$6,'Input Exclusion Time (All)'!$B$14:$B$1004,'Input Data Shift A'!$D$2,'Input Exclusion Time (All)'!$C$14:$C$1004,'Input Data Shift A'!$C164)+SUMIFS('Input Exclusion Time (Partial)'!$I$14:$I$988,'Input Exclusion Time (Partial)'!$A$14:$A$988,'Input Data Shift A'!R$6,'Input Exclusion Time (Partial)'!$B$14:$B$988,'Input Data Shift A'!$D$2,'Input Exclusion Time (Partial)'!$C$14:$C$988,'Input Data Shift A'!$C164)</f>
        <v>0</v>
      </c>
      <c r="S164" s="547">
        <f>SUMIFS('Input Exclusion Time (All)'!$G$14:$G$1004,'Input Exclusion Time (All)'!$A$14:$A$1004,'Input Data Shift A'!S$6,'Input Exclusion Time (All)'!$B$14:$B$1004,'Input Data Shift A'!$D$2,'Input Exclusion Time (All)'!$C$14:$C$1004,'Input Data Shift A'!$C164)+SUMIFS('Input Exclusion Time (Partial)'!$I$14:$I$988,'Input Exclusion Time (Partial)'!$A$14:$A$988,'Input Data Shift A'!S$6,'Input Exclusion Time (Partial)'!$B$14:$B$988,'Input Data Shift A'!$D$2,'Input Exclusion Time (Partial)'!$C$14:$C$988,'Input Data Shift A'!$C164)</f>
        <v>0</v>
      </c>
      <c r="T164" s="547">
        <f>SUMIFS('Input Exclusion Time (All)'!$G$14:$G$1004,'Input Exclusion Time (All)'!$A$14:$A$1004,'Input Data Shift A'!T$6,'Input Exclusion Time (All)'!$B$14:$B$1004,'Input Data Shift A'!$D$2,'Input Exclusion Time (All)'!$C$14:$C$1004,'Input Data Shift A'!$C164)+SUMIFS('Input Exclusion Time (Partial)'!$I$14:$I$988,'Input Exclusion Time (Partial)'!$A$14:$A$988,'Input Data Shift A'!T$6,'Input Exclusion Time (Partial)'!$B$14:$B$988,'Input Data Shift A'!$D$2,'Input Exclusion Time (Partial)'!$C$14:$C$988,'Input Data Shift A'!$C164)</f>
        <v>0</v>
      </c>
      <c r="U164" s="547">
        <f>SUMIFS('Input Exclusion Time (All)'!$G$14:$G$1004,'Input Exclusion Time (All)'!$A$14:$A$1004,'Input Data Shift A'!U$6,'Input Exclusion Time (All)'!$B$14:$B$1004,'Input Data Shift A'!$D$2,'Input Exclusion Time (All)'!$C$14:$C$1004,'Input Data Shift A'!$C164)+SUMIFS('Input Exclusion Time (Partial)'!$I$14:$I$988,'Input Exclusion Time (Partial)'!$A$14:$A$988,'Input Data Shift A'!U$6,'Input Exclusion Time (Partial)'!$B$14:$B$988,'Input Data Shift A'!$D$2,'Input Exclusion Time (Partial)'!$C$14:$C$988,'Input Data Shift A'!$C164)</f>
        <v>0</v>
      </c>
      <c r="V164" s="547">
        <f>SUMIFS('Input Exclusion Time (All)'!$G$14:$G$1004,'Input Exclusion Time (All)'!$A$14:$A$1004,'Input Data Shift A'!V$6,'Input Exclusion Time (All)'!$B$14:$B$1004,'Input Data Shift A'!$D$2,'Input Exclusion Time (All)'!$C$14:$C$1004,'Input Data Shift A'!$C164)+SUMIFS('Input Exclusion Time (Partial)'!$I$14:$I$988,'Input Exclusion Time (Partial)'!$A$14:$A$988,'Input Data Shift A'!V$6,'Input Exclusion Time (Partial)'!$B$14:$B$988,'Input Data Shift A'!$D$2,'Input Exclusion Time (Partial)'!$C$14:$C$988,'Input Data Shift A'!$C164)</f>
        <v>0</v>
      </c>
      <c r="W164" s="547">
        <f>SUMIFS('Input Exclusion Time (All)'!$G$14:$G$1004,'Input Exclusion Time (All)'!$A$14:$A$1004,'Input Data Shift A'!W$6,'Input Exclusion Time (All)'!$B$14:$B$1004,'Input Data Shift A'!$D$2,'Input Exclusion Time (All)'!$C$14:$C$1004,'Input Data Shift A'!$C164)+SUMIFS('Input Exclusion Time (Partial)'!$I$14:$I$988,'Input Exclusion Time (Partial)'!$A$14:$A$988,'Input Data Shift A'!W$6,'Input Exclusion Time (Partial)'!$B$14:$B$988,'Input Data Shift A'!$D$2,'Input Exclusion Time (Partial)'!$C$14:$C$988,'Input Data Shift A'!$C164)</f>
        <v>0</v>
      </c>
      <c r="X164" s="547">
        <f>SUMIFS('Input Exclusion Time (All)'!$G$14:$G$1004,'Input Exclusion Time (All)'!$A$14:$A$1004,'Input Data Shift A'!X$6,'Input Exclusion Time (All)'!$B$14:$B$1004,'Input Data Shift A'!$D$2,'Input Exclusion Time (All)'!$C$14:$C$1004,'Input Data Shift A'!$C164)+SUMIFS('Input Exclusion Time (Partial)'!$I$14:$I$988,'Input Exclusion Time (Partial)'!$A$14:$A$988,'Input Data Shift A'!X$6,'Input Exclusion Time (Partial)'!$B$14:$B$988,'Input Data Shift A'!$D$2,'Input Exclusion Time (Partial)'!$C$14:$C$988,'Input Data Shift A'!$C164)</f>
        <v>0</v>
      </c>
      <c r="Y164" s="547">
        <f>SUMIFS('Input Exclusion Time (All)'!$G$14:$G$1004,'Input Exclusion Time (All)'!$A$14:$A$1004,'Input Data Shift A'!Y$6,'Input Exclusion Time (All)'!$B$14:$B$1004,'Input Data Shift A'!$D$2,'Input Exclusion Time (All)'!$C$14:$C$1004,'Input Data Shift A'!$C164)+SUMIFS('Input Exclusion Time (Partial)'!$I$14:$I$988,'Input Exclusion Time (Partial)'!$A$14:$A$988,'Input Data Shift A'!Y$6,'Input Exclusion Time (Partial)'!$B$14:$B$988,'Input Data Shift A'!$D$2,'Input Exclusion Time (Partial)'!$C$14:$C$988,'Input Data Shift A'!$C164)</f>
        <v>0</v>
      </c>
      <c r="Z164" s="547">
        <f>SUMIFS('Input Exclusion Time (All)'!$G$14:$G$1004,'Input Exclusion Time (All)'!$A$14:$A$1004,'Input Data Shift A'!Z$6,'Input Exclusion Time (All)'!$B$14:$B$1004,'Input Data Shift A'!$D$2,'Input Exclusion Time (All)'!$C$14:$C$1004,'Input Data Shift A'!$C164)+SUMIFS('Input Exclusion Time (Partial)'!$I$14:$I$988,'Input Exclusion Time (Partial)'!$A$14:$A$988,'Input Data Shift A'!Z$6,'Input Exclusion Time (Partial)'!$B$14:$B$988,'Input Data Shift A'!$D$2,'Input Exclusion Time (Partial)'!$C$14:$C$988,'Input Data Shift A'!$C164)</f>
        <v>0</v>
      </c>
      <c r="AA164" s="547">
        <f>SUMIFS('Input Exclusion Time (All)'!$G$14:$G$1004,'Input Exclusion Time (All)'!$A$14:$A$1004,'Input Data Shift A'!AA$6,'Input Exclusion Time (All)'!$B$14:$B$1004,'Input Data Shift A'!$D$2,'Input Exclusion Time (All)'!$C$14:$C$1004,'Input Data Shift A'!$C164)+SUMIFS('Input Exclusion Time (Partial)'!$I$14:$I$988,'Input Exclusion Time (Partial)'!$A$14:$A$988,'Input Data Shift A'!AA$6,'Input Exclusion Time (Partial)'!$B$14:$B$988,'Input Data Shift A'!$D$2,'Input Exclusion Time (Partial)'!$C$14:$C$988,'Input Data Shift A'!$C164)</f>
        <v>0</v>
      </c>
      <c r="AB164" s="547">
        <f>SUMIFS('Input Exclusion Time (All)'!$G$14:$G$1004,'Input Exclusion Time (All)'!$A$14:$A$1004,'Input Data Shift A'!AB$6,'Input Exclusion Time (All)'!$B$14:$B$1004,'Input Data Shift A'!$D$2,'Input Exclusion Time (All)'!$C$14:$C$1004,'Input Data Shift A'!$C164)+SUMIFS('Input Exclusion Time (Partial)'!$I$14:$I$988,'Input Exclusion Time (Partial)'!$A$14:$A$988,'Input Data Shift A'!AB$6,'Input Exclusion Time (Partial)'!$B$14:$B$988,'Input Data Shift A'!$D$2,'Input Exclusion Time (Partial)'!$C$14:$C$988,'Input Data Shift A'!$C164)</f>
        <v>0</v>
      </c>
      <c r="AC164" s="547">
        <f>SUMIFS('Input Exclusion Time (All)'!$G$14:$G$1004,'Input Exclusion Time (All)'!$A$14:$A$1004,'Input Data Shift A'!AC$6,'Input Exclusion Time (All)'!$B$14:$B$1004,'Input Data Shift A'!$D$2,'Input Exclusion Time (All)'!$C$14:$C$1004,'Input Data Shift A'!$C164)+SUMIFS('Input Exclusion Time (Partial)'!$I$14:$I$988,'Input Exclusion Time (Partial)'!$A$14:$A$988,'Input Data Shift A'!AC$6,'Input Exclusion Time (Partial)'!$B$14:$B$988,'Input Data Shift A'!$D$2,'Input Exclusion Time (Partial)'!$C$14:$C$988,'Input Data Shift A'!$C164)</f>
        <v>0</v>
      </c>
      <c r="AD164" s="547">
        <f>SUMIFS('Input Exclusion Time (All)'!$G$14:$G$1004,'Input Exclusion Time (All)'!$A$14:$A$1004,'Input Data Shift A'!AD$6,'Input Exclusion Time (All)'!$B$14:$B$1004,'Input Data Shift A'!$D$2,'Input Exclusion Time (All)'!$C$14:$C$1004,'Input Data Shift A'!$C164)+SUMIFS('Input Exclusion Time (Partial)'!$I$14:$I$988,'Input Exclusion Time (Partial)'!$A$14:$A$988,'Input Data Shift A'!AD$6,'Input Exclusion Time (Partial)'!$B$14:$B$988,'Input Data Shift A'!$D$2,'Input Exclusion Time (Partial)'!$C$14:$C$988,'Input Data Shift A'!$C164)</f>
        <v>0</v>
      </c>
      <c r="AE164" s="547">
        <f>SUMIFS('Input Exclusion Time (All)'!$G$14:$G$1004,'Input Exclusion Time (All)'!$A$14:$A$1004,'Input Data Shift A'!AE$6,'Input Exclusion Time (All)'!$B$14:$B$1004,'Input Data Shift A'!$D$2,'Input Exclusion Time (All)'!$C$14:$C$1004,'Input Data Shift A'!$C164)+SUMIFS('Input Exclusion Time (Partial)'!$I$14:$I$988,'Input Exclusion Time (Partial)'!$A$14:$A$988,'Input Data Shift A'!AE$6,'Input Exclusion Time (Partial)'!$B$14:$B$988,'Input Data Shift A'!$D$2,'Input Exclusion Time (Partial)'!$C$14:$C$988,'Input Data Shift A'!$C164)</f>
        <v>0</v>
      </c>
      <c r="AF164" s="547">
        <f>SUMIFS('Input Exclusion Time (All)'!$G$14:$G$1004,'Input Exclusion Time (All)'!$A$14:$A$1004,'Input Data Shift A'!AF$6,'Input Exclusion Time (All)'!$B$14:$B$1004,'Input Data Shift A'!$D$2,'Input Exclusion Time (All)'!$C$14:$C$1004,'Input Data Shift A'!$C164)+SUMIFS('Input Exclusion Time (Partial)'!$I$14:$I$988,'Input Exclusion Time (Partial)'!$A$14:$A$988,'Input Data Shift A'!AF$6,'Input Exclusion Time (Partial)'!$B$14:$B$988,'Input Data Shift A'!$D$2,'Input Exclusion Time (Partial)'!$C$14:$C$988,'Input Data Shift A'!$C164)</f>
        <v>0</v>
      </c>
      <c r="AG164" s="547">
        <f>SUMIFS('Input Exclusion Time (All)'!$G$14:$G$1004,'Input Exclusion Time (All)'!$A$14:$A$1004,'Input Data Shift A'!AG$6,'Input Exclusion Time (All)'!$B$14:$B$1004,'Input Data Shift A'!$D$2,'Input Exclusion Time (All)'!$C$14:$C$1004,'Input Data Shift A'!$C164)+SUMIFS('Input Exclusion Time (Partial)'!$I$14:$I$988,'Input Exclusion Time (Partial)'!$A$14:$A$988,'Input Data Shift A'!AG$6,'Input Exclusion Time (Partial)'!$B$14:$B$988,'Input Data Shift A'!$D$2,'Input Exclusion Time (Partial)'!$C$14:$C$988,'Input Data Shift A'!$C164)</f>
        <v>0</v>
      </c>
      <c r="AH164" s="547">
        <f>SUMIFS('Input Exclusion Time (All)'!$G$14:$G$1004,'Input Exclusion Time (All)'!$A$14:$A$1004,'Input Data Shift A'!AH$6,'Input Exclusion Time (All)'!$B$14:$B$1004,'Input Data Shift A'!$D$2,'Input Exclusion Time (All)'!$C$14:$C$1004,'Input Data Shift A'!$C164)+SUMIFS('Input Exclusion Time (Partial)'!$I$14:$I$988,'Input Exclusion Time (Partial)'!$A$14:$A$988,'Input Data Shift A'!AH$6,'Input Exclusion Time (Partial)'!$B$14:$B$988,'Input Data Shift A'!$D$2,'Input Exclusion Time (Partial)'!$C$14:$C$988,'Input Data Shift A'!$C164)</f>
        <v>0</v>
      </c>
      <c r="AI164" s="251">
        <f t="shared" si="11"/>
        <v>0</v>
      </c>
      <c r="AJ164" s="267">
        <f t="shared" si="12"/>
        <v>0</v>
      </c>
    </row>
    <row r="165" spans="1:36" ht="19.5" customHeight="1">
      <c r="A165" s="605"/>
      <c r="B165" s="261" t="s">
        <v>37</v>
      </c>
      <c r="C165" s="262" t="s">
        <v>38</v>
      </c>
      <c r="D165" s="547">
        <f>SUMIFS('Input Exclusion Time (All)'!$G$14:$G$1004,'Input Exclusion Time (All)'!$A$14:$A$1004,'Input Data Shift A'!D$6,'Input Exclusion Time (All)'!$B$14:$B$1004,'Input Data Shift A'!$D$2,'Input Exclusion Time (All)'!$C$14:$C$1004,'Input Data Shift A'!$C165)+SUMIFS('Input Exclusion Time (Partial)'!$I$14:$I$988,'Input Exclusion Time (Partial)'!$A$14:$A$988,'Input Data Shift A'!D$6,'Input Exclusion Time (Partial)'!$B$14:$B$988,'Input Data Shift A'!$D$2,'Input Exclusion Time (Partial)'!$C$14:$C$988,'Input Data Shift A'!$C165)</f>
        <v>0</v>
      </c>
      <c r="E165" s="547">
        <f>SUMIFS('Input Exclusion Time (All)'!$G$14:$G$1004,'Input Exclusion Time (All)'!$A$14:$A$1004,'Input Data Shift A'!E$6,'Input Exclusion Time (All)'!$B$14:$B$1004,'Input Data Shift A'!$D$2,'Input Exclusion Time (All)'!$C$14:$C$1004,'Input Data Shift A'!$C165)+SUMIFS('Input Exclusion Time (Partial)'!$I$14:$I$988,'Input Exclusion Time (Partial)'!$A$14:$A$988,'Input Data Shift A'!E$6,'Input Exclusion Time (Partial)'!$B$14:$B$988,'Input Data Shift A'!$D$2,'Input Exclusion Time (Partial)'!$C$14:$C$988,'Input Data Shift A'!$C165)</f>
        <v>0</v>
      </c>
      <c r="F165" s="547">
        <f>SUMIFS('Input Exclusion Time (All)'!$G$14:$G$1004,'Input Exclusion Time (All)'!$A$14:$A$1004,'Input Data Shift A'!F$6,'Input Exclusion Time (All)'!$B$14:$B$1004,'Input Data Shift A'!$D$2,'Input Exclusion Time (All)'!$C$14:$C$1004,'Input Data Shift A'!$C165)+SUMIFS('Input Exclusion Time (Partial)'!$I$14:$I$988,'Input Exclusion Time (Partial)'!$A$14:$A$988,'Input Data Shift A'!F$6,'Input Exclusion Time (Partial)'!$B$14:$B$988,'Input Data Shift A'!$D$2,'Input Exclusion Time (Partial)'!$C$14:$C$988,'Input Data Shift A'!$C165)</f>
        <v>0</v>
      </c>
      <c r="G165" s="547">
        <f>SUMIFS('Input Exclusion Time (All)'!$G$14:$G$1004,'Input Exclusion Time (All)'!$A$14:$A$1004,'Input Data Shift A'!G$6,'Input Exclusion Time (All)'!$B$14:$B$1004,'Input Data Shift A'!$D$2,'Input Exclusion Time (All)'!$C$14:$C$1004,'Input Data Shift A'!$C165)+SUMIFS('Input Exclusion Time (Partial)'!$I$14:$I$988,'Input Exclusion Time (Partial)'!$A$14:$A$988,'Input Data Shift A'!G$6,'Input Exclusion Time (Partial)'!$B$14:$B$988,'Input Data Shift A'!$D$2,'Input Exclusion Time (Partial)'!$C$14:$C$988,'Input Data Shift A'!$C165)</f>
        <v>0</v>
      </c>
      <c r="H165" s="547">
        <f>SUMIFS('Input Exclusion Time (All)'!$G$14:$G$1004,'Input Exclusion Time (All)'!$A$14:$A$1004,'Input Data Shift A'!H$6,'Input Exclusion Time (All)'!$B$14:$B$1004,'Input Data Shift A'!$D$2,'Input Exclusion Time (All)'!$C$14:$C$1004,'Input Data Shift A'!$C165)+SUMIFS('Input Exclusion Time (Partial)'!$I$14:$I$988,'Input Exclusion Time (Partial)'!$A$14:$A$988,'Input Data Shift A'!H$6,'Input Exclusion Time (Partial)'!$B$14:$B$988,'Input Data Shift A'!$D$2,'Input Exclusion Time (Partial)'!$C$14:$C$988,'Input Data Shift A'!$C165)</f>
        <v>0</v>
      </c>
      <c r="I165" s="547">
        <f>SUMIFS('Input Exclusion Time (All)'!$G$14:$G$1004,'Input Exclusion Time (All)'!$A$14:$A$1004,'Input Data Shift A'!I$6,'Input Exclusion Time (All)'!$B$14:$B$1004,'Input Data Shift A'!$D$2,'Input Exclusion Time (All)'!$C$14:$C$1004,'Input Data Shift A'!$C165)+SUMIFS('Input Exclusion Time (Partial)'!$I$14:$I$988,'Input Exclusion Time (Partial)'!$A$14:$A$988,'Input Data Shift A'!I$6,'Input Exclusion Time (Partial)'!$B$14:$B$988,'Input Data Shift A'!$D$2,'Input Exclusion Time (Partial)'!$C$14:$C$988,'Input Data Shift A'!$C165)</f>
        <v>0</v>
      </c>
      <c r="J165" s="547">
        <f>SUMIFS('Input Exclusion Time (All)'!$G$14:$G$1004,'Input Exclusion Time (All)'!$A$14:$A$1004,'Input Data Shift A'!J$6,'Input Exclusion Time (All)'!$B$14:$B$1004,'Input Data Shift A'!$D$2,'Input Exclusion Time (All)'!$C$14:$C$1004,'Input Data Shift A'!$C165)+SUMIFS('Input Exclusion Time (Partial)'!$I$14:$I$988,'Input Exclusion Time (Partial)'!$A$14:$A$988,'Input Data Shift A'!J$6,'Input Exclusion Time (Partial)'!$B$14:$B$988,'Input Data Shift A'!$D$2,'Input Exclusion Time (Partial)'!$C$14:$C$988,'Input Data Shift A'!$C165)</f>
        <v>0</v>
      </c>
      <c r="K165" s="547">
        <f>SUMIFS('Input Exclusion Time (All)'!$G$14:$G$1004,'Input Exclusion Time (All)'!$A$14:$A$1004,'Input Data Shift A'!K$6,'Input Exclusion Time (All)'!$B$14:$B$1004,'Input Data Shift A'!$D$2,'Input Exclusion Time (All)'!$C$14:$C$1004,'Input Data Shift A'!$C165)+SUMIFS('Input Exclusion Time (Partial)'!$I$14:$I$988,'Input Exclusion Time (Partial)'!$A$14:$A$988,'Input Data Shift A'!K$6,'Input Exclusion Time (Partial)'!$B$14:$B$988,'Input Data Shift A'!$D$2,'Input Exclusion Time (Partial)'!$C$14:$C$988,'Input Data Shift A'!$C165)</f>
        <v>0</v>
      </c>
      <c r="L165" s="547">
        <f>SUMIFS('Input Exclusion Time (All)'!$G$14:$G$1004,'Input Exclusion Time (All)'!$A$14:$A$1004,'Input Data Shift A'!L$6,'Input Exclusion Time (All)'!$B$14:$B$1004,'Input Data Shift A'!$D$2,'Input Exclusion Time (All)'!$C$14:$C$1004,'Input Data Shift A'!$C165)+SUMIFS('Input Exclusion Time (Partial)'!$I$14:$I$988,'Input Exclusion Time (Partial)'!$A$14:$A$988,'Input Data Shift A'!L$6,'Input Exclusion Time (Partial)'!$B$14:$B$988,'Input Data Shift A'!$D$2,'Input Exclusion Time (Partial)'!$C$14:$C$988,'Input Data Shift A'!$C165)</f>
        <v>0</v>
      </c>
      <c r="M165" s="547">
        <f>SUMIFS('Input Exclusion Time (All)'!$G$14:$G$1004,'Input Exclusion Time (All)'!$A$14:$A$1004,'Input Data Shift A'!M$6,'Input Exclusion Time (All)'!$B$14:$B$1004,'Input Data Shift A'!$D$2,'Input Exclusion Time (All)'!$C$14:$C$1004,'Input Data Shift A'!$C165)+SUMIFS('Input Exclusion Time (Partial)'!$I$14:$I$988,'Input Exclusion Time (Partial)'!$A$14:$A$988,'Input Data Shift A'!M$6,'Input Exclusion Time (Partial)'!$B$14:$B$988,'Input Data Shift A'!$D$2,'Input Exclusion Time (Partial)'!$C$14:$C$988,'Input Data Shift A'!$C165)</f>
        <v>0</v>
      </c>
      <c r="N165" s="547">
        <f>SUMIFS('Input Exclusion Time (All)'!$G$14:$G$1004,'Input Exclusion Time (All)'!$A$14:$A$1004,'Input Data Shift A'!N$6,'Input Exclusion Time (All)'!$B$14:$B$1004,'Input Data Shift A'!$D$2,'Input Exclusion Time (All)'!$C$14:$C$1004,'Input Data Shift A'!$C165)+SUMIFS('Input Exclusion Time (Partial)'!$I$14:$I$988,'Input Exclusion Time (Partial)'!$A$14:$A$988,'Input Data Shift A'!N$6,'Input Exclusion Time (Partial)'!$B$14:$B$988,'Input Data Shift A'!$D$2,'Input Exclusion Time (Partial)'!$C$14:$C$988,'Input Data Shift A'!$C165)</f>
        <v>0</v>
      </c>
      <c r="O165" s="547">
        <f>SUMIFS('Input Exclusion Time (All)'!$G$14:$G$1004,'Input Exclusion Time (All)'!$A$14:$A$1004,'Input Data Shift A'!O$6,'Input Exclusion Time (All)'!$B$14:$B$1004,'Input Data Shift A'!$D$2,'Input Exclusion Time (All)'!$C$14:$C$1004,'Input Data Shift A'!$C165)+SUMIFS('Input Exclusion Time (Partial)'!$I$14:$I$988,'Input Exclusion Time (Partial)'!$A$14:$A$988,'Input Data Shift A'!O$6,'Input Exclusion Time (Partial)'!$B$14:$B$988,'Input Data Shift A'!$D$2,'Input Exclusion Time (Partial)'!$C$14:$C$988,'Input Data Shift A'!$C165)</f>
        <v>0</v>
      </c>
      <c r="P165" s="547">
        <f>SUMIFS('Input Exclusion Time (All)'!$G$14:$G$1004,'Input Exclusion Time (All)'!$A$14:$A$1004,'Input Data Shift A'!P$6,'Input Exclusion Time (All)'!$B$14:$B$1004,'Input Data Shift A'!$D$2,'Input Exclusion Time (All)'!$C$14:$C$1004,'Input Data Shift A'!$C165)+SUMIFS('Input Exclusion Time (Partial)'!$I$14:$I$988,'Input Exclusion Time (Partial)'!$A$14:$A$988,'Input Data Shift A'!P$6,'Input Exclusion Time (Partial)'!$B$14:$B$988,'Input Data Shift A'!$D$2,'Input Exclusion Time (Partial)'!$C$14:$C$988,'Input Data Shift A'!$C165)</f>
        <v>0</v>
      </c>
      <c r="Q165" s="547">
        <f>SUMIFS('Input Exclusion Time (All)'!$G$14:$G$1004,'Input Exclusion Time (All)'!$A$14:$A$1004,'Input Data Shift A'!Q$6,'Input Exclusion Time (All)'!$B$14:$B$1004,'Input Data Shift A'!$D$2,'Input Exclusion Time (All)'!$C$14:$C$1004,'Input Data Shift A'!$C165)+SUMIFS('Input Exclusion Time (Partial)'!$I$14:$I$988,'Input Exclusion Time (Partial)'!$A$14:$A$988,'Input Data Shift A'!Q$6,'Input Exclusion Time (Partial)'!$B$14:$B$988,'Input Data Shift A'!$D$2,'Input Exclusion Time (Partial)'!$C$14:$C$988,'Input Data Shift A'!$C165)</f>
        <v>0</v>
      </c>
      <c r="R165" s="547">
        <f>SUMIFS('Input Exclusion Time (All)'!$G$14:$G$1004,'Input Exclusion Time (All)'!$A$14:$A$1004,'Input Data Shift A'!R$6,'Input Exclusion Time (All)'!$B$14:$B$1004,'Input Data Shift A'!$D$2,'Input Exclusion Time (All)'!$C$14:$C$1004,'Input Data Shift A'!$C165)+SUMIFS('Input Exclusion Time (Partial)'!$I$14:$I$988,'Input Exclusion Time (Partial)'!$A$14:$A$988,'Input Data Shift A'!R$6,'Input Exclusion Time (Partial)'!$B$14:$B$988,'Input Data Shift A'!$D$2,'Input Exclusion Time (Partial)'!$C$14:$C$988,'Input Data Shift A'!$C165)</f>
        <v>0</v>
      </c>
      <c r="S165" s="547">
        <f>SUMIFS('Input Exclusion Time (All)'!$G$14:$G$1004,'Input Exclusion Time (All)'!$A$14:$A$1004,'Input Data Shift A'!S$6,'Input Exclusion Time (All)'!$B$14:$B$1004,'Input Data Shift A'!$D$2,'Input Exclusion Time (All)'!$C$14:$C$1004,'Input Data Shift A'!$C165)+SUMIFS('Input Exclusion Time (Partial)'!$I$14:$I$988,'Input Exclusion Time (Partial)'!$A$14:$A$988,'Input Data Shift A'!S$6,'Input Exclusion Time (Partial)'!$B$14:$B$988,'Input Data Shift A'!$D$2,'Input Exclusion Time (Partial)'!$C$14:$C$988,'Input Data Shift A'!$C165)</f>
        <v>0</v>
      </c>
      <c r="T165" s="547">
        <f>SUMIFS('Input Exclusion Time (All)'!$G$14:$G$1004,'Input Exclusion Time (All)'!$A$14:$A$1004,'Input Data Shift A'!T$6,'Input Exclusion Time (All)'!$B$14:$B$1004,'Input Data Shift A'!$D$2,'Input Exclusion Time (All)'!$C$14:$C$1004,'Input Data Shift A'!$C165)+SUMIFS('Input Exclusion Time (Partial)'!$I$14:$I$988,'Input Exclusion Time (Partial)'!$A$14:$A$988,'Input Data Shift A'!T$6,'Input Exclusion Time (Partial)'!$B$14:$B$988,'Input Data Shift A'!$D$2,'Input Exclusion Time (Partial)'!$C$14:$C$988,'Input Data Shift A'!$C165)</f>
        <v>0</v>
      </c>
      <c r="U165" s="547">
        <f>SUMIFS('Input Exclusion Time (All)'!$G$14:$G$1004,'Input Exclusion Time (All)'!$A$14:$A$1004,'Input Data Shift A'!U$6,'Input Exclusion Time (All)'!$B$14:$B$1004,'Input Data Shift A'!$D$2,'Input Exclusion Time (All)'!$C$14:$C$1004,'Input Data Shift A'!$C165)+SUMIFS('Input Exclusion Time (Partial)'!$I$14:$I$988,'Input Exclusion Time (Partial)'!$A$14:$A$988,'Input Data Shift A'!U$6,'Input Exclusion Time (Partial)'!$B$14:$B$988,'Input Data Shift A'!$D$2,'Input Exclusion Time (Partial)'!$C$14:$C$988,'Input Data Shift A'!$C165)</f>
        <v>0</v>
      </c>
      <c r="V165" s="547">
        <f>SUMIFS('Input Exclusion Time (All)'!$G$14:$G$1004,'Input Exclusion Time (All)'!$A$14:$A$1004,'Input Data Shift A'!V$6,'Input Exclusion Time (All)'!$B$14:$B$1004,'Input Data Shift A'!$D$2,'Input Exclusion Time (All)'!$C$14:$C$1004,'Input Data Shift A'!$C165)+SUMIFS('Input Exclusion Time (Partial)'!$I$14:$I$988,'Input Exclusion Time (Partial)'!$A$14:$A$988,'Input Data Shift A'!V$6,'Input Exclusion Time (Partial)'!$B$14:$B$988,'Input Data Shift A'!$D$2,'Input Exclusion Time (Partial)'!$C$14:$C$988,'Input Data Shift A'!$C165)</f>
        <v>0</v>
      </c>
      <c r="W165" s="547">
        <f>SUMIFS('Input Exclusion Time (All)'!$G$14:$G$1004,'Input Exclusion Time (All)'!$A$14:$A$1004,'Input Data Shift A'!W$6,'Input Exclusion Time (All)'!$B$14:$B$1004,'Input Data Shift A'!$D$2,'Input Exclusion Time (All)'!$C$14:$C$1004,'Input Data Shift A'!$C165)+SUMIFS('Input Exclusion Time (Partial)'!$I$14:$I$988,'Input Exclusion Time (Partial)'!$A$14:$A$988,'Input Data Shift A'!W$6,'Input Exclusion Time (Partial)'!$B$14:$B$988,'Input Data Shift A'!$D$2,'Input Exclusion Time (Partial)'!$C$14:$C$988,'Input Data Shift A'!$C165)</f>
        <v>0</v>
      </c>
      <c r="X165" s="547">
        <f>SUMIFS('Input Exclusion Time (All)'!$G$14:$G$1004,'Input Exclusion Time (All)'!$A$14:$A$1004,'Input Data Shift A'!X$6,'Input Exclusion Time (All)'!$B$14:$B$1004,'Input Data Shift A'!$D$2,'Input Exclusion Time (All)'!$C$14:$C$1004,'Input Data Shift A'!$C165)+SUMIFS('Input Exclusion Time (Partial)'!$I$14:$I$988,'Input Exclusion Time (Partial)'!$A$14:$A$988,'Input Data Shift A'!X$6,'Input Exclusion Time (Partial)'!$B$14:$B$988,'Input Data Shift A'!$D$2,'Input Exclusion Time (Partial)'!$C$14:$C$988,'Input Data Shift A'!$C165)</f>
        <v>0</v>
      </c>
      <c r="Y165" s="547">
        <f>SUMIFS('Input Exclusion Time (All)'!$G$14:$G$1004,'Input Exclusion Time (All)'!$A$14:$A$1004,'Input Data Shift A'!Y$6,'Input Exclusion Time (All)'!$B$14:$B$1004,'Input Data Shift A'!$D$2,'Input Exclusion Time (All)'!$C$14:$C$1004,'Input Data Shift A'!$C165)+SUMIFS('Input Exclusion Time (Partial)'!$I$14:$I$988,'Input Exclusion Time (Partial)'!$A$14:$A$988,'Input Data Shift A'!Y$6,'Input Exclusion Time (Partial)'!$B$14:$B$988,'Input Data Shift A'!$D$2,'Input Exclusion Time (Partial)'!$C$14:$C$988,'Input Data Shift A'!$C165)</f>
        <v>0</v>
      </c>
      <c r="Z165" s="547">
        <f>SUMIFS('Input Exclusion Time (All)'!$G$14:$G$1004,'Input Exclusion Time (All)'!$A$14:$A$1004,'Input Data Shift A'!Z$6,'Input Exclusion Time (All)'!$B$14:$B$1004,'Input Data Shift A'!$D$2,'Input Exclusion Time (All)'!$C$14:$C$1004,'Input Data Shift A'!$C165)+SUMIFS('Input Exclusion Time (Partial)'!$I$14:$I$988,'Input Exclusion Time (Partial)'!$A$14:$A$988,'Input Data Shift A'!Z$6,'Input Exclusion Time (Partial)'!$B$14:$B$988,'Input Data Shift A'!$D$2,'Input Exclusion Time (Partial)'!$C$14:$C$988,'Input Data Shift A'!$C165)</f>
        <v>0</v>
      </c>
      <c r="AA165" s="547">
        <f>SUMIFS('Input Exclusion Time (All)'!$G$14:$G$1004,'Input Exclusion Time (All)'!$A$14:$A$1004,'Input Data Shift A'!AA$6,'Input Exclusion Time (All)'!$B$14:$B$1004,'Input Data Shift A'!$D$2,'Input Exclusion Time (All)'!$C$14:$C$1004,'Input Data Shift A'!$C165)+SUMIFS('Input Exclusion Time (Partial)'!$I$14:$I$988,'Input Exclusion Time (Partial)'!$A$14:$A$988,'Input Data Shift A'!AA$6,'Input Exclusion Time (Partial)'!$B$14:$B$988,'Input Data Shift A'!$D$2,'Input Exclusion Time (Partial)'!$C$14:$C$988,'Input Data Shift A'!$C165)</f>
        <v>0</v>
      </c>
      <c r="AB165" s="547">
        <f>SUMIFS('Input Exclusion Time (All)'!$G$14:$G$1004,'Input Exclusion Time (All)'!$A$14:$A$1004,'Input Data Shift A'!AB$6,'Input Exclusion Time (All)'!$B$14:$B$1004,'Input Data Shift A'!$D$2,'Input Exclusion Time (All)'!$C$14:$C$1004,'Input Data Shift A'!$C165)+SUMIFS('Input Exclusion Time (Partial)'!$I$14:$I$988,'Input Exclusion Time (Partial)'!$A$14:$A$988,'Input Data Shift A'!AB$6,'Input Exclusion Time (Partial)'!$B$14:$B$988,'Input Data Shift A'!$D$2,'Input Exclusion Time (Partial)'!$C$14:$C$988,'Input Data Shift A'!$C165)</f>
        <v>0</v>
      </c>
      <c r="AC165" s="547">
        <f>SUMIFS('Input Exclusion Time (All)'!$G$14:$G$1004,'Input Exclusion Time (All)'!$A$14:$A$1004,'Input Data Shift A'!AC$6,'Input Exclusion Time (All)'!$B$14:$B$1004,'Input Data Shift A'!$D$2,'Input Exclusion Time (All)'!$C$14:$C$1004,'Input Data Shift A'!$C165)+SUMIFS('Input Exclusion Time (Partial)'!$I$14:$I$988,'Input Exclusion Time (Partial)'!$A$14:$A$988,'Input Data Shift A'!AC$6,'Input Exclusion Time (Partial)'!$B$14:$B$988,'Input Data Shift A'!$D$2,'Input Exclusion Time (Partial)'!$C$14:$C$988,'Input Data Shift A'!$C165)</f>
        <v>0</v>
      </c>
      <c r="AD165" s="547">
        <f>SUMIFS('Input Exclusion Time (All)'!$G$14:$G$1004,'Input Exclusion Time (All)'!$A$14:$A$1004,'Input Data Shift A'!AD$6,'Input Exclusion Time (All)'!$B$14:$B$1004,'Input Data Shift A'!$D$2,'Input Exclusion Time (All)'!$C$14:$C$1004,'Input Data Shift A'!$C165)+SUMIFS('Input Exclusion Time (Partial)'!$I$14:$I$988,'Input Exclusion Time (Partial)'!$A$14:$A$988,'Input Data Shift A'!AD$6,'Input Exclusion Time (Partial)'!$B$14:$B$988,'Input Data Shift A'!$D$2,'Input Exclusion Time (Partial)'!$C$14:$C$988,'Input Data Shift A'!$C165)</f>
        <v>0</v>
      </c>
      <c r="AE165" s="547">
        <f>SUMIFS('Input Exclusion Time (All)'!$G$14:$G$1004,'Input Exclusion Time (All)'!$A$14:$A$1004,'Input Data Shift A'!AE$6,'Input Exclusion Time (All)'!$B$14:$B$1004,'Input Data Shift A'!$D$2,'Input Exclusion Time (All)'!$C$14:$C$1004,'Input Data Shift A'!$C165)+SUMIFS('Input Exclusion Time (Partial)'!$I$14:$I$988,'Input Exclusion Time (Partial)'!$A$14:$A$988,'Input Data Shift A'!AE$6,'Input Exclusion Time (Partial)'!$B$14:$B$988,'Input Data Shift A'!$D$2,'Input Exclusion Time (Partial)'!$C$14:$C$988,'Input Data Shift A'!$C165)</f>
        <v>0</v>
      </c>
      <c r="AF165" s="547">
        <f>SUMIFS('Input Exclusion Time (All)'!$G$14:$G$1004,'Input Exclusion Time (All)'!$A$14:$A$1004,'Input Data Shift A'!AF$6,'Input Exclusion Time (All)'!$B$14:$B$1004,'Input Data Shift A'!$D$2,'Input Exclusion Time (All)'!$C$14:$C$1004,'Input Data Shift A'!$C165)+SUMIFS('Input Exclusion Time (Partial)'!$I$14:$I$988,'Input Exclusion Time (Partial)'!$A$14:$A$988,'Input Data Shift A'!AF$6,'Input Exclusion Time (Partial)'!$B$14:$B$988,'Input Data Shift A'!$D$2,'Input Exclusion Time (Partial)'!$C$14:$C$988,'Input Data Shift A'!$C165)</f>
        <v>0</v>
      </c>
      <c r="AG165" s="547">
        <f>SUMIFS('Input Exclusion Time (All)'!$G$14:$G$1004,'Input Exclusion Time (All)'!$A$14:$A$1004,'Input Data Shift A'!AG$6,'Input Exclusion Time (All)'!$B$14:$B$1004,'Input Data Shift A'!$D$2,'Input Exclusion Time (All)'!$C$14:$C$1004,'Input Data Shift A'!$C165)+SUMIFS('Input Exclusion Time (Partial)'!$I$14:$I$988,'Input Exclusion Time (Partial)'!$A$14:$A$988,'Input Data Shift A'!AG$6,'Input Exclusion Time (Partial)'!$B$14:$B$988,'Input Data Shift A'!$D$2,'Input Exclusion Time (Partial)'!$C$14:$C$988,'Input Data Shift A'!$C165)</f>
        <v>0</v>
      </c>
      <c r="AH165" s="547">
        <f>SUMIFS('Input Exclusion Time (All)'!$G$14:$G$1004,'Input Exclusion Time (All)'!$A$14:$A$1004,'Input Data Shift A'!AH$6,'Input Exclusion Time (All)'!$B$14:$B$1004,'Input Data Shift A'!$D$2,'Input Exclusion Time (All)'!$C$14:$C$1004,'Input Data Shift A'!$C165)+SUMIFS('Input Exclusion Time (Partial)'!$I$14:$I$988,'Input Exclusion Time (Partial)'!$A$14:$A$988,'Input Data Shift A'!AH$6,'Input Exclusion Time (Partial)'!$B$14:$B$988,'Input Data Shift A'!$D$2,'Input Exclusion Time (Partial)'!$C$14:$C$988,'Input Data Shift A'!$C165)</f>
        <v>0</v>
      </c>
      <c r="AI165" s="251">
        <f t="shared" si="11"/>
        <v>0</v>
      </c>
      <c r="AJ165" s="267">
        <f t="shared" si="12"/>
        <v>0</v>
      </c>
    </row>
    <row r="166" spans="1:36" ht="19.5" customHeight="1">
      <c r="A166" s="605"/>
      <c r="B166" s="261" t="s">
        <v>39</v>
      </c>
      <c r="C166" s="262" t="s">
        <v>40</v>
      </c>
      <c r="D166" s="547">
        <f>SUMIFS('Input Exclusion Time (All)'!$G$14:$G$1004,'Input Exclusion Time (All)'!$A$14:$A$1004,'Input Data Shift A'!D$6,'Input Exclusion Time (All)'!$B$14:$B$1004,'Input Data Shift A'!$D$2,'Input Exclusion Time (All)'!$C$14:$C$1004,'Input Data Shift A'!$C166)+SUMIFS('Input Exclusion Time (Partial)'!$I$14:$I$988,'Input Exclusion Time (Partial)'!$A$14:$A$988,'Input Data Shift A'!D$6,'Input Exclusion Time (Partial)'!$B$14:$B$988,'Input Data Shift A'!$D$2,'Input Exclusion Time (Partial)'!$C$14:$C$988,'Input Data Shift A'!$C166)</f>
        <v>0</v>
      </c>
      <c r="E166" s="547">
        <f>SUMIFS('Input Exclusion Time (All)'!$G$14:$G$1004,'Input Exclusion Time (All)'!$A$14:$A$1004,'Input Data Shift A'!E$6,'Input Exclusion Time (All)'!$B$14:$B$1004,'Input Data Shift A'!$D$2,'Input Exclusion Time (All)'!$C$14:$C$1004,'Input Data Shift A'!$C166)+SUMIFS('Input Exclusion Time (Partial)'!$I$14:$I$988,'Input Exclusion Time (Partial)'!$A$14:$A$988,'Input Data Shift A'!E$6,'Input Exclusion Time (Partial)'!$B$14:$B$988,'Input Data Shift A'!$D$2,'Input Exclusion Time (Partial)'!$C$14:$C$988,'Input Data Shift A'!$C166)</f>
        <v>0</v>
      </c>
      <c r="F166" s="547">
        <f>SUMIFS('Input Exclusion Time (All)'!$G$14:$G$1004,'Input Exclusion Time (All)'!$A$14:$A$1004,'Input Data Shift A'!F$6,'Input Exclusion Time (All)'!$B$14:$B$1004,'Input Data Shift A'!$D$2,'Input Exclusion Time (All)'!$C$14:$C$1004,'Input Data Shift A'!$C166)+SUMIFS('Input Exclusion Time (Partial)'!$I$14:$I$988,'Input Exclusion Time (Partial)'!$A$14:$A$988,'Input Data Shift A'!F$6,'Input Exclusion Time (Partial)'!$B$14:$B$988,'Input Data Shift A'!$D$2,'Input Exclusion Time (Partial)'!$C$14:$C$988,'Input Data Shift A'!$C166)</f>
        <v>0</v>
      </c>
      <c r="G166" s="547">
        <f>SUMIFS('Input Exclusion Time (All)'!$G$14:$G$1004,'Input Exclusion Time (All)'!$A$14:$A$1004,'Input Data Shift A'!G$6,'Input Exclusion Time (All)'!$B$14:$B$1004,'Input Data Shift A'!$D$2,'Input Exclusion Time (All)'!$C$14:$C$1004,'Input Data Shift A'!$C166)+SUMIFS('Input Exclusion Time (Partial)'!$I$14:$I$988,'Input Exclusion Time (Partial)'!$A$14:$A$988,'Input Data Shift A'!G$6,'Input Exclusion Time (Partial)'!$B$14:$B$988,'Input Data Shift A'!$D$2,'Input Exclusion Time (Partial)'!$C$14:$C$988,'Input Data Shift A'!$C166)</f>
        <v>0</v>
      </c>
      <c r="H166" s="547">
        <f>SUMIFS('Input Exclusion Time (All)'!$G$14:$G$1004,'Input Exclusion Time (All)'!$A$14:$A$1004,'Input Data Shift A'!H$6,'Input Exclusion Time (All)'!$B$14:$B$1004,'Input Data Shift A'!$D$2,'Input Exclusion Time (All)'!$C$14:$C$1004,'Input Data Shift A'!$C166)+SUMIFS('Input Exclusion Time (Partial)'!$I$14:$I$988,'Input Exclusion Time (Partial)'!$A$14:$A$988,'Input Data Shift A'!H$6,'Input Exclusion Time (Partial)'!$B$14:$B$988,'Input Data Shift A'!$D$2,'Input Exclusion Time (Partial)'!$C$14:$C$988,'Input Data Shift A'!$C166)</f>
        <v>0</v>
      </c>
      <c r="I166" s="547">
        <f>SUMIFS('Input Exclusion Time (All)'!$G$14:$G$1004,'Input Exclusion Time (All)'!$A$14:$A$1004,'Input Data Shift A'!I$6,'Input Exclusion Time (All)'!$B$14:$B$1004,'Input Data Shift A'!$D$2,'Input Exclusion Time (All)'!$C$14:$C$1004,'Input Data Shift A'!$C166)+SUMIFS('Input Exclusion Time (Partial)'!$I$14:$I$988,'Input Exclusion Time (Partial)'!$A$14:$A$988,'Input Data Shift A'!I$6,'Input Exclusion Time (Partial)'!$B$14:$B$988,'Input Data Shift A'!$D$2,'Input Exclusion Time (Partial)'!$C$14:$C$988,'Input Data Shift A'!$C166)</f>
        <v>0</v>
      </c>
      <c r="J166" s="547">
        <f>SUMIFS('Input Exclusion Time (All)'!$G$14:$G$1004,'Input Exclusion Time (All)'!$A$14:$A$1004,'Input Data Shift A'!J$6,'Input Exclusion Time (All)'!$B$14:$B$1004,'Input Data Shift A'!$D$2,'Input Exclusion Time (All)'!$C$14:$C$1004,'Input Data Shift A'!$C166)+SUMIFS('Input Exclusion Time (Partial)'!$I$14:$I$988,'Input Exclusion Time (Partial)'!$A$14:$A$988,'Input Data Shift A'!J$6,'Input Exclusion Time (Partial)'!$B$14:$B$988,'Input Data Shift A'!$D$2,'Input Exclusion Time (Partial)'!$C$14:$C$988,'Input Data Shift A'!$C166)</f>
        <v>0</v>
      </c>
      <c r="K166" s="547">
        <f>SUMIFS('Input Exclusion Time (All)'!$G$14:$G$1004,'Input Exclusion Time (All)'!$A$14:$A$1004,'Input Data Shift A'!K$6,'Input Exclusion Time (All)'!$B$14:$B$1004,'Input Data Shift A'!$D$2,'Input Exclusion Time (All)'!$C$14:$C$1004,'Input Data Shift A'!$C166)+SUMIFS('Input Exclusion Time (Partial)'!$I$14:$I$988,'Input Exclusion Time (Partial)'!$A$14:$A$988,'Input Data Shift A'!K$6,'Input Exclusion Time (Partial)'!$B$14:$B$988,'Input Data Shift A'!$D$2,'Input Exclusion Time (Partial)'!$C$14:$C$988,'Input Data Shift A'!$C166)</f>
        <v>0</v>
      </c>
      <c r="L166" s="547">
        <f>SUMIFS('Input Exclusion Time (All)'!$G$14:$G$1004,'Input Exclusion Time (All)'!$A$14:$A$1004,'Input Data Shift A'!L$6,'Input Exclusion Time (All)'!$B$14:$B$1004,'Input Data Shift A'!$D$2,'Input Exclusion Time (All)'!$C$14:$C$1004,'Input Data Shift A'!$C166)+SUMIFS('Input Exclusion Time (Partial)'!$I$14:$I$988,'Input Exclusion Time (Partial)'!$A$14:$A$988,'Input Data Shift A'!L$6,'Input Exclusion Time (Partial)'!$B$14:$B$988,'Input Data Shift A'!$D$2,'Input Exclusion Time (Partial)'!$C$14:$C$988,'Input Data Shift A'!$C166)</f>
        <v>0</v>
      </c>
      <c r="M166" s="547">
        <f>SUMIFS('Input Exclusion Time (All)'!$G$14:$G$1004,'Input Exclusion Time (All)'!$A$14:$A$1004,'Input Data Shift A'!M$6,'Input Exclusion Time (All)'!$B$14:$B$1004,'Input Data Shift A'!$D$2,'Input Exclusion Time (All)'!$C$14:$C$1004,'Input Data Shift A'!$C166)+SUMIFS('Input Exclusion Time (Partial)'!$I$14:$I$988,'Input Exclusion Time (Partial)'!$A$14:$A$988,'Input Data Shift A'!M$6,'Input Exclusion Time (Partial)'!$B$14:$B$988,'Input Data Shift A'!$D$2,'Input Exclusion Time (Partial)'!$C$14:$C$988,'Input Data Shift A'!$C166)</f>
        <v>0</v>
      </c>
      <c r="N166" s="547">
        <f>SUMIFS('Input Exclusion Time (All)'!$G$14:$G$1004,'Input Exclusion Time (All)'!$A$14:$A$1004,'Input Data Shift A'!N$6,'Input Exclusion Time (All)'!$B$14:$B$1004,'Input Data Shift A'!$D$2,'Input Exclusion Time (All)'!$C$14:$C$1004,'Input Data Shift A'!$C166)+SUMIFS('Input Exclusion Time (Partial)'!$I$14:$I$988,'Input Exclusion Time (Partial)'!$A$14:$A$988,'Input Data Shift A'!N$6,'Input Exclusion Time (Partial)'!$B$14:$B$988,'Input Data Shift A'!$D$2,'Input Exclusion Time (Partial)'!$C$14:$C$988,'Input Data Shift A'!$C166)</f>
        <v>0</v>
      </c>
      <c r="O166" s="547">
        <f>SUMIFS('Input Exclusion Time (All)'!$G$14:$G$1004,'Input Exclusion Time (All)'!$A$14:$A$1004,'Input Data Shift A'!O$6,'Input Exclusion Time (All)'!$B$14:$B$1004,'Input Data Shift A'!$D$2,'Input Exclusion Time (All)'!$C$14:$C$1004,'Input Data Shift A'!$C166)+SUMIFS('Input Exclusion Time (Partial)'!$I$14:$I$988,'Input Exclusion Time (Partial)'!$A$14:$A$988,'Input Data Shift A'!O$6,'Input Exclusion Time (Partial)'!$B$14:$B$988,'Input Data Shift A'!$D$2,'Input Exclusion Time (Partial)'!$C$14:$C$988,'Input Data Shift A'!$C166)</f>
        <v>0</v>
      </c>
      <c r="P166" s="547">
        <f>SUMIFS('Input Exclusion Time (All)'!$G$14:$G$1004,'Input Exclusion Time (All)'!$A$14:$A$1004,'Input Data Shift A'!P$6,'Input Exclusion Time (All)'!$B$14:$B$1004,'Input Data Shift A'!$D$2,'Input Exclusion Time (All)'!$C$14:$C$1004,'Input Data Shift A'!$C166)+SUMIFS('Input Exclusion Time (Partial)'!$I$14:$I$988,'Input Exclusion Time (Partial)'!$A$14:$A$988,'Input Data Shift A'!P$6,'Input Exclusion Time (Partial)'!$B$14:$B$988,'Input Data Shift A'!$D$2,'Input Exclusion Time (Partial)'!$C$14:$C$988,'Input Data Shift A'!$C166)</f>
        <v>0</v>
      </c>
      <c r="Q166" s="547">
        <f>SUMIFS('Input Exclusion Time (All)'!$G$14:$G$1004,'Input Exclusion Time (All)'!$A$14:$A$1004,'Input Data Shift A'!Q$6,'Input Exclusion Time (All)'!$B$14:$B$1004,'Input Data Shift A'!$D$2,'Input Exclusion Time (All)'!$C$14:$C$1004,'Input Data Shift A'!$C166)+SUMIFS('Input Exclusion Time (Partial)'!$I$14:$I$988,'Input Exclusion Time (Partial)'!$A$14:$A$988,'Input Data Shift A'!Q$6,'Input Exclusion Time (Partial)'!$B$14:$B$988,'Input Data Shift A'!$D$2,'Input Exclusion Time (Partial)'!$C$14:$C$988,'Input Data Shift A'!$C166)</f>
        <v>30</v>
      </c>
      <c r="R166" s="547">
        <f>SUMIFS('Input Exclusion Time (All)'!$G$14:$G$1004,'Input Exclusion Time (All)'!$A$14:$A$1004,'Input Data Shift A'!R$6,'Input Exclusion Time (All)'!$B$14:$B$1004,'Input Data Shift A'!$D$2,'Input Exclusion Time (All)'!$C$14:$C$1004,'Input Data Shift A'!$C166)+SUMIFS('Input Exclusion Time (Partial)'!$I$14:$I$988,'Input Exclusion Time (Partial)'!$A$14:$A$988,'Input Data Shift A'!R$6,'Input Exclusion Time (Partial)'!$B$14:$B$988,'Input Data Shift A'!$D$2,'Input Exclusion Time (Partial)'!$C$14:$C$988,'Input Data Shift A'!$C166)</f>
        <v>0</v>
      </c>
      <c r="S166" s="547">
        <f>SUMIFS('Input Exclusion Time (All)'!$G$14:$G$1004,'Input Exclusion Time (All)'!$A$14:$A$1004,'Input Data Shift A'!S$6,'Input Exclusion Time (All)'!$B$14:$B$1004,'Input Data Shift A'!$D$2,'Input Exclusion Time (All)'!$C$14:$C$1004,'Input Data Shift A'!$C166)+SUMIFS('Input Exclusion Time (Partial)'!$I$14:$I$988,'Input Exclusion Time (Partial)'!$A$14:$A$988,'Input Data Shift A'!S$6,'Input Exclusion Time (Partial)'!$B$14:$B$988,'Input Data Shift A'!$D$2,'Input Exclusion Time (Partial)'!$C$14:$C$988,'Input Data Shift A'!$C166)</f>
        <v>0</v>
      </c>
      <c r="T166" s="547">
        <f>SUMIFS('Input Exclusion Time (All)'!$G$14:$G$1004,'Input Exclusion Time (All)'!$A$14:$A$1004,'Input Data Shift A'!T$6,'Input Exclusion Time (All)'!$B$14:$B$1004,'Input Data Shift A'!$D$2,'Input Exclusion Time (All)'!$C$14:$C$1004,'Input Data Shift A'!$C166)+SUMIFS('Input Exclusion Time (Partial)'!$I$14:$I$988,'Input Exclusion Time (Partial)'!$A$14:$A$988,'Input Data Shift A'!T$6,'Input Exclusion Time (Partial)'!$B$14:$B$988,'Input Data Shift A'!$D$2,'Input Exclusion Time (Partial)'!$C$14:$C$988,'Input Data Shift A'!$C166)</f>
        <v>0</v>
      </c>
      <c r="U166" s="547">
        <f>SUMIFS('Input Exclusion Time (All)'!$G$14:$G$1004,'Input Exclusion Time (All)'!$A$14:$A$1004,'Input Data Shift A'!U$6,'Input Exclusion Time (All)'!$B$14:$B$1004,'Input Data Shift A'!$D$2,'Input Exclusion Time (All)'!$C$14:$C$1004,'Input Data Shift A'!$C166)+SUMIFS('Input Exclusion Time (Partial)'!$I$14:$I$988,'Input Exclusion Time (Partial)'!$A$14:$A$988,'Input Data Shift A'!U$6,'Input Exclusion Time (Partial)'!$B$14:$B$988,'Input Data Shift A'!$D$2,'Input Exclusion Time (Partial)'!$C$14:$C$988,'Input Data Shift A'!$C166)</f>
        <v>0</v>
      </c>
      <c r="V166" s="547">
        <f>SUMIFS('Input Exclusion Time (All)'!$G$14:$G$1004,'Input Exclusion Time (All)'!$A$14:$A$1004,'Input Data Shift A'!V$6,'Input Exclusion Time (All)'!$B$14:$B$1004,'Input Data Shift A'!$D$2,'Input Exclusion Time (All)'!$C$14:$C$1004,'Input Data Shift A'!$C166)+SUMIFS('Input Exclusion Time (Partial)'!$I$14:$I$988,'Input Exclusion Time (Partial)'!$A$14:$A$988,'Input Data Shift A'!V$6,'Input Exclusion Time (Partial)'!$B$14:$B$988,'Input Data Shift A'!$D$2,'Input Exclusion Time (Partial)'!$C$14:$C$988,'Input Data Shift A'!$C166)</f>
        <v>0</v>
      </c>
      <c r="W166" s="547">
        <f>SUMIFS('Input Exclusion Time (All)'!$G$14:$G$1004,'Input Exclusion Time (All)'!$A$14:$A$1004,'Input Data Shift A'!W$6,'Input Exclusion Time (All)'!$B$14:$B$1004,'Input Data Shift A'!$D$2,'Input Exclusion Time (All)'!$C$14:$C$1004,'Input Data Shift A'!$C166)+SUMIFS('Input Exclusion Time (Partial)'!$I$14:$I$988,'Input Exclusion Time (Partial)'!$A$14:$A$988,'Input Data Shift A'!W$6,'Input Exclusion Time (Partial)'!$B$14:$B$988,'Input Data Shift A'!$D$2,'Input Exclusion Time (Partial)'!$C$14:$C$988,'Input Data Shift A'!$C166)</f>
        <v>0</v>
      </c>
      <c r="X166" s="547">
        <f>SUMIFS('Input Exclusion Time (All)'!$G$14:$G$1004,'Input Exclusion Time (All)'!$A$14:$A$1004,'Input Data Shift A'!X$6,'Input Exclusion Time (All)'!$B$14:$B$1004,'Input Data Shift A'!$D$2,'Input Exclusion Time (All)'!$C$14:$C$1004,'Input Data Shift A'!$C166)+SUMIFS('Input Exclusion Time (Partial)'!$I$14:$I$988,'Input Exclusion Time (Partial)'!$A$14:$A$988,'Input Data Shift A'!X$6,'Input Exclusion Time (Partial)'!$B$14:$B$988,'Input Data Shift A'!$D$2,'Input Exclusion Time (Partial)'!$C$14:$C$988,'Input Data Shift A'!$C166)</f>
        <v>0</v>
      </c>
      <c r="Y166" s="547">
        <f>SUMIFS('Input Exclusion Time (All)'!$G$14:$G$1004,'Input Exclusion Time (All)'!$A$14:$A$1004,'Input Data Shift A'!Y$6,'Input Exclusion Time (All)'!$B$14:$B$1004,'Input Data Shift A'!$D$2,'Input Exclusion Time (All)'!$C$14:$C$1004,'Input Data Shift A'!$C166)+SUMIFS('Input Exclusion Time (Partial)'!$I$14:$I$988,'Input Exclusion Time (Partial)'!$A$14:$A$988,'Input Data Shift A'!Y$6,'Input Exclusion Time (Partial)'!$B$14:$B$988,'Input Data Shift A'!$D$2,'Input Exclusion Time (Partial)'!$C$14:$C$988,'Input Data Shift A'!$C166)</f>
        <v>0</v>
      </c>
      <c r="Z166" s="547">
        <f>SUMIFS('Input Exclusion Time (All)'!$G$14:$G$1004,'Input Exclusion Time (All)'!$A$14:$A$1004,'Input Data Shift A'!Z$6,'Input Exclusion Time (All)'!$B$14:$B$1004,'Input Data Shift A'!$D$2,'Input Exclusion Time (All)'!$C$14:$C$1004,'Input Data Shift A'!$C166)+SUMIFS('Input Exclusion Time (Partial)'!$I$14:$I$988,'Input Exclusion Time (Partial)'!$A$14:$A$988,'Input Data Shift A'!Z$6,'Input Exclusion Time (Partial)'!$B$14:$B$988,'Input Data Shift A'!$D$2,'Input Exclusion Time (Partial)'!$C$14:$C$988,'Input Data Shift A'!$C166)</f>
        <v>0</v>
      </c>
      <c r="AA166" s="547">
        <f>SUMIFS('Input Exclusion Time (All)'!$G$14:$G$1004,'Input Exclusion Time (All)'!$A$14:$A$1004,'Input Data Shift A'!AA$6,'Input Exclusion Time (All)'!$B$14:$B$1004,'Input Data Shift A'!$D$2,'Input Exclusion Time (All)'!$C$14:$C$1004,'Input Data Shift A'!$C166)+SUMIFS('Input Exclusion Time (Partial)'!$I$14:$I$988,'Input Exclusion Time (Partial)'!$A$14:$A$988,'Input Data Shift A'!AA$6,'Input Exclusion Time (Partial)'!$B$14:$B$988,'Input Data Shift A'!$D$2,'Input Exclusion Time (Partial)'!$C$14:$C$988,'Input Data Shift A'!$C166)</f>
        <v>0</v>
      </c>
      <c r="AB166" s="547">
        <f>SUMIFS('Input Exclusion Time (All)'!$G$14:$G$1004,'Input Exclusion Time (All)'!$A$14:$A$1004,'Input Data Shift A'!AB$6,'Input Exclusion Time (All)'!$B$14:$B$1004,'Input Data Shift A'!$D$2,'Input Exclusion Time (All)'!$C$14:$C$1004,'Input Data Shift A'!$C166)+SUMIFS('Input Exclusion Time (Partial)'!$I$14:$I$988,'Input Exclusion Time (Partial)'!$A$14:$A$988,'Input Data Shift A'!AB$6,'Input Exclusion Time (Partial)'!$B$14:$B$988,'Input Data Shift A'!$D$2,'Input Exclusion Time (Partial)'!$C$14:$C$988,'Input Data Shift A'!$C166)</f>
        <v>0</v>
      </c>
      <c r="AC166" s="547">
        <f>SUMIFS('Input Exclusion Time (All)'!$G$14:$G$1004,'Input Exclusion Time (All)'!$A$14:$A$1004,'Input Data Shift A'!AC$6,'Input Exclusion Time (All)'!$B$14:$B$1004,'Input Data Shift A'!$D$2,'Input Exclusion Time (All)'!$C$14:$C$1004,'Input Data Shift A'!$C166)+SUMIFS('Input Exclusion Time (Partial)'!$I$14:$I$988,'Input Exclusion Time (Partial)'!$A$14:$A$988,'Input Data Shift A'!AC$6,'Input Exclusion Time (Partial)'!$B$14:$B$988,'Input Data Shift A'!$D$2,'Input Exclusion Time (Partial)'!$C$14:$C$988,'Input Data Shift A'!$C166)</f>
        <v>0</v>
      </c>
      <c r="AD166" s="547">
        <f>SUMIFS('Input Exclusion Time (All)'!$G$14:$G$1004,'Input Exclusion Time (All)'!$A$14:$A$1004,'Input Data Shift A'!AD$6,'Input Exclusion Time (All)'!$B$14:$B$1004,'Input Data Shift A'!$D$2,'Input Exclusion Time (All)'!$C$14:$C$1004,'Input Data Shift A'!$C166)+SUMIFS('Input Exclusion Time (Partial)'!$I$14:$I$988,'Input Exclusion Time (Partial)'!$A$14:$A$988,'Input Data Shift A'!AD$6,'Input Exclusion Time (Partial)'!$B$14:$B$988,'Input Data Shift A'!$D$2,'Input Exclusion Time (Partial)'!$C$14:$C$988,'Input Data Shift A'!$C166)</f>
        <v>0</v>
      </c>
      <c r="AE166" s="547">
        <f>SUMIFS('Input Exclusion Time (All)'!$G$14:$G$1004,'Input Exclusion Time (All)'!$A$14:$A$1004,'Input Data Shift A'!AE$6,'Input Exclusion Time (All)'!$B$14:$B$1004,'Input Data Shift A'!$D$2,'Input Exclusion Time (All)'!$C$14:$C$1004,'Input Data Shift A'!$C166)+SUMIFS('Input Exclusion Time (Partial)'!$I$14:$I$988,'Input Exclusion Time (Partial)'!$A$14:$A$988,'Input Data Shift A'!AE$6,'Input Exclusion Time (Partial)'!$B$14:$B$988,'Input Data Shift A'!$D$2,'Input Exclusion Time (Partial)'!$C$14:$C$988,'Input Data Shift A'!$C166)</f>
        <v>0</v>
      </c>
      <c r="AF166" s="547">
        <f>SUMIFS('Input Exclusion Time (All)'!$G$14:$G$1004,'Input Exclusion Time (All)'!$A$14:$A$1004,'Input Data Shift A'!AF$6,'Input Exclusion Time (All)'!$B$14:$B$1004,'Input Data Shift A'!$D$2,'Input Exclusion Time (All)'!$C$14:$C$1004,'Input Data Shift A'!$C166)+SUMIFS('Input Exclusion Time (Partial)'!$I$14:$I$988,'Input Exclusion Time (Partial)'!$A$14:$A$988,'Input Data Shift A'!AF$6,'Input Exclusion Time (Partial)'!$B$14:$B$988,'Input Data Shift A'!$D$2,'Input Exclusion Time (Partial)'!$C$14:$C$988,'Input Data Shift A'!$C166)</f>
        <v>0</v>
      </c>
      <c r="AG166" s="547">
        <f>SUMIFS('Input Exclusion Time (All)'!$G$14:$G$1004,'Input Exclusion Time (All)'!$A$14:$A$1004,'Input Data Shift A'!AG$6,'Input Exclusion Time (All)'!$B$14:$B$1004,'Input Data Shift A'!$D$2,'Input Exclusion Time (All)'!$C$14:$C$1004,'Input Data Shift A'!$C166)+SUMIFS('Input Exclusion Time (Partial)'!$I$14:$I$988,'Input Exclusion Time (Partial)'!$A$14:$A$988,'Input Data Shift A'!AG$6,'Input Exclusion Time (Partial)'!$B$14:$B$988,'Input Data Shift A'!$D$2,'Input Exclusion Time (Partial)'!$C$14:$C$988,'Input Data Shift A'!$C166)</f>
        <v>0</v>
      </c>
      <c r="AH166" s="547">
        <f>SUMIFS('Input Exclusion Time (All)'!$G$14:$G$1004,'Input Exclusion Time (All)'!$A$14:$A$1004,'Input Data Shift A'!AH$6,'Input Exclusion Time (All)'!$B$14:$B$1004,'Input Data Shift A'!$D$2,'Input Exclusion Time (All)'!$C$14:$C$1004,'Input Data Shift A'!$C166)+SUMIFS('Input Exclusion Time (Partial)'!$I$14:$I$988,'Input Exclusion Time (Partial)'!$A$14:$A$988,'Input Data Shift A'!AH$6,'Input Exclusion Time (Partial)'!$B$14:$B$988,'Input Data Shift A'!$D$2,'Input Exclusion Time (Partial)'!$C$14:$C$988,'Input Data Shift A'!$C166)</f>
        <v>0</v>
      </c>
      <c r="AI166" s="251">
        <f t="shared" si="11"/>
        <v>30</v>
      </c>
      <c r="AJ166" s="267">
        <f t="shared" si="12"/>
        <v>4.7021943573667714E-2</v>
      </c>
    </row>
    <row r="167" spans="1:36" ht="19.5" customHeight="1">
      <c r="A167" s="605"/>
      <c r="B167" s="261" t="s">
        <v>41</v>
      </c>
      <c r="C167" s="262" t="s">
        <v>42</v>
      </c>
      <c r="D167" s="547">
        <f>SUMIFS('Input Exclusion Time (All)'!$G$14:$G$1004,'Input Exclusion Time (All)'!$A$14:$A$1004,'Input Data Shift A'!D$6,'Input Exclusion Time (All)'!$B$14:$B$1004,'Input Data Shift A'!$D$2,'Input Exclusion Time (All)'!$C$14:$C$1004,'Input Data Shift A'!$C167)+SUMIFS('Input Exclusion Time (Partial)'!$I$14:$I$988,'Input Exclusion Time (Partial)'!$A$14:$A$988,'Input Data Shift A'!D$6,'Input Exclusion Time (Partial)'!$B$14:$B$988,'Input Data Shift A'!$D$2,'Input Exclusion Time (Partial)'!$C$14:$C$988,'Input Data Shift A'!$C167)</f>
        <v>0</v>
      </c>
      <c r="E167" s="547">
        <f>SUMIFS('Input Exclusion Time (All)'!$G$14:$G$1004,'Input Exclusion Time (All)'!$A$14:$A$1004,'Input Data Shift A'!E$6,'Input Exclusion Time (All)'!$B$14:$B$1004,'Input Data Shift A'!$D$2,'Input Exclusion Time (All)'!$C$14:$C$1004,'Input Data Shift A'!$C167)+SUMIFS('Input Exclusion Time (Partial)'!$I$14:$I$988,'Input Exclusion Time (Partial)'!$A$14:$A$988,'Input Data Shift A'!E$6,'Input Exclusion Time (Partial)'!$B$14:$B$988,'Input Data Shift A'!$D$2,'Input Exclusion Time (Partial)'!$C$14:$C$988,'Input Data Shift A'!$C167)</f>
        <v>0</v>
      </c>
      <c r="F167" s="547">
        <f>SUMIFS('Input Exclusion Time (All)'!$G$14:$G$1004,'Input Exclusion Time (All)'!$A$14:$A$1004,'Input Data Shift A'!F$6,'Input Exclusion Time (All)'!$B$14:$B$1004,'Input Data Shift A'!$D$2,'Input Exclusion Time (All)'!$C$14:$C$1004,'Input Data Shift A'!$C167)+SUMIFS('Input Exclusion Time (Partial)'!$I$14:$I$988,'Input Exclusion Time (Partial)'!$A$14:$A$988,'Input Data Shift A'!F$6,'Input Exclusion Time (Partial)'!$B$14:$B$988,'Input Data Shift A'!$D$2,'Input Exclusion Time (Partial)'!$C$14:$C$988,'Input Data Shift A'!$C167)</f>
        <v>0</v>
      </c>
      <c r="G167" s="547">
        <f>SUMIFS('Input Exclusion Time (All)'!$G$14:$G$1004,'Input Exclusion Time (All)'!$A$14:$A$1004,'Input Data Shift A'!G$6,'Input Exclusion Time (All)'!$B$14:$B$1004,'Input Data Shift A'!$D$2,'Input Exclusion Time (All)'!$C$14:$C$1004,'Input Data Shift A'!$C167)+SUMIFS('Input Exclusion Time (Partial)'!$I$14:$I$988,'Input Exclusion Time (Partial)'!$A$14:$A$988,'Input Data Shift A'!G$6,'Input Exclusion Time (Partial)'!$B$14:$B$988,'Input Data Shift A'!$D$2,'Input Exclusion Time (Partial)'!$C$14:$C$988,'Input Data Shift A'!$C167)</f>
        <v>0</v>
      </c>
      <c r="H167" s="547">
        <f>SUMIFS('Input Exclusion Time (All)'!$G$14:$G$1004,'Input Exclusion Time (All)'!$A$14:$A$1004,'Input Data Shift A'!H$6,'Input Exclusion Time (All)'!$B$14:$B$1004,'Input Data Shift A'!$D$2,'Input Exclusion Time (All)'!$C$14:$C$1004,'Input Data Shift A'!$C167)+SUMIFS('Input Exclusion Time (Partial)'!$I$14:$I$988,'Input Exclusion Time (Partial)'!$A$14:$A$988,'Input Data Shift A'!H$6,'Input Exclusion Time (Partial)'!$B$14:$B$988,'Input Data Shift A'!$D$2,'Input Exclusion Time (Partial)'!$C$14:$C$988,'Input Data Shift A'!$C167)</f>
        <v>0</v>
      </c>
      <c r="I167" s="547">
        <f>SUMIFS('Input Exclusion Time (All)'!$G$14:$G$1004,'Input Exclusion Time (All)'!$A$14:$A$1004,'Input Data Shift A'!I$6,'Input Exclusion Time (All)'!$B$14:$B$1004,'Input Data Shift A'!$D$2,'Input Exclusion Time (All)'!$C$14:$C$1004,'Input Data Shift A'!$C167)+SUMIFS('Input Exclusion Time (Partial)'!$I$14:$I$988,'Input Exclusion Time (Partial)'!$A$14:$A$988,'Input Data Shift A'!I$6,'Input Exclusion Time (Partial)'!$B$14:$B$988,'Input Data Shift A'!$D$2,'Input Exclusion Time (Partial)'!$C$14:$C$988,'Input Data Shift A'!$C167)</f>
        <v>0</v>
      </c>
      <c r="J167" s="547">
        <f>SUMIFS('Input Exclusion Time (All)'!$G$14:$G$1004,'Input Exclusion Time (All)'!$A$14:$A$1004,'Input Data Shift A'!J$6,'Input Exclusion Time (All)'!$B$14:$B$1004,'Input Data Shift A'!$D$2,'Input Exclusion Time (All)'!$C$14:$C$1004,'Input Data Shift A'!$C167)+SUMIFS('Input Exclusion Time (Partial)'!$I$14:$I$988,'Input Exclusion Time (Partial)'!$A$14:$A$988,'Input Data Shift A'!J$6,'Input Exclusion Time (Partial)'!$B$14:$B$988,'Input Data Shift A'!$D$2,'Input Exclusion Time (Partial)'!$C$14:$C$988,'Input Data Shift A'!$C167)</f>
        <v>0</v>
      </c>
      <c r="K167" s="547">
        <f>SUMIFS('Input Exclusion Time (All)'!$G$14:$G$1004,'Input Exclusion Time (All)'!$A$14:$A$1004,'Input Data Shift A'!K$6,'Input Exclusion Time (All)'!$B$14:$B$1004,'Input Data Shift A'!$D$2,'Input Exclusion Time (All)'!$C$14:$C$1004,'Input Data Shift A'!$C167)+SUMIFS('Input Exclusion Time (Partial)'!$I$14:$I$988,'Input Exclusion Time (Partial)'!$A$14:$A$988,'Input Data Shift A'!K$6,'Input Exclusion Time (Partial)'!$B$14:$B$988,'Input Data Shift A'!$D$2,'Input Exclusion Time (Partial)'!$C$14:$C$988,'Input Data Shift A'!$C167)</f>
        <v>0</v>
      </c>
      <c r="L167" s="547">
        <f>SUMIFS('Input Exclusion Time (All)'!$G$14:$G$1004,'Input Exclusion Time (All)'!$A$14:$A$1004,'Input Data Shift A'!L$6,'Input Exclusion Time (All)'!$B$14:$B$1004,'Input Data Shift A'!$D$2,'Input Exclusion Time (All)'!$C$14:$C$1004,'Input Data Shift A'!$C167)+SUMIFS('Input Exclusion Time (Partial)'!$I$14:$I$988,'Input Exclusion Time (Partial)'!$A$14:$A$988,'Input Data Shift A'!L$6,'Input Exclusion Time (Partial)'!$B$14:$B$988,'Input Data Shift A'!$D$2,'Input Exclusion Time (Partial)'!$C$14:$C$988,'Input Data Shift A'!$C167)</f>
        <v>0</v>
      </c>
      <c r="M167" s="547">
        <f>SUMIFS('Input Exclusion Time (All)'!$G$14:$G$1004,'Input Exclusion Time (All)'!$A$14:$A$1004,'Input Data Shift A'!M$6,'Input Exclusion Time (All)'!$B$14:$B$1004,'Input Data Shift A'!$D$2,'Input Exclusion Time (All)'!$C$14:$C$1004,'Input Data Shift A'!$C167)+SUMIFS('Input Exclusion Time (Partial)'!$I$14:$I$988,'Input Exclusion Time (Partial)'!$A$14:$A$988,'Input Data Shift A'!M$6,'Input Exclusion Time (Partial)'!$B$14:$B$988,'Input Data Shift A'!$D$2,'Input Exclusion Time (Partial)'!$C$14:$C$988,'Input Data Shift A'!$C167)</f>
        <v>0</v>
      </c>
      <c r="N167" s="547">
        <f>SUMIFS('Input Exclusion Time (All)'!$G$14:$G$1004,'Input Exclusion Time (All)'!$A$14:$A$1004,'Input Data Shift A'!N$6,'Input Exclusion Time (All)'!$B$14:$B$1004,'Input Data Shift A'!$D$2,'Input Exclusion Time (All)'!$C$14:$C$1004,'Input Data Shift A'!$C167)+SUMIFS('Input Exclusion Time (Partial)'!$I$14:$I$988,'Input Exclusion Time (Partial)'!$A$14:$A$988,'Input Data Shift A'!N$6,'Input Exclusion Time (Partial)'!$B$14:$B$988,'Input Data Shift A'!$D$2,'Input Exclusion Time (Partial)'!$C$14:$C$988,'Input Data Shift A'!$C167)</f>
        <v>0</v>
      </c>
      <c r="O167" s="547">
        <f>SUMIFS('Input Exclusion Time (All)'!$G$14:$G$1004,'Input Exclusion Time (All)'!$A$14:$A$1004,'Input Data Shift A'!O$6,'Input Exclusion Time (All)'!$B$14:$B$1004,'Input Data Shift A'!$D$2,'Input Exclusion Time (All)'!$C$14:$C$1004,'Input Data Shift A'!$C167)+SUMIFS('Input Exclusion Time (Partial)'!$I$14:$I$988,'Input Exclusion Time (Partial)'!$A$14:$A$988,'Input Data Shift A'!O$6,'Input Exclusion Time (Partial)'!$B$14:$B$988,'Input Data Shift A'!$D$2,'Input Exclusion Time (Partial)'!$C$14:$C$988,'Input Data Shift A'!$C167)</f>
        <v>0</v>
      </c>
      <c r="P167" s="547">
        <f>SUMIFS('Input Exclusion Time (All)'!$G$14:$G$1004,'Input Exclusion Time (All)'!$A$14:$A$1004,'Input Data Shift A'!P$6,'Input Exclusion Time (All)'!$B$14:$B$1004,'Input Data Shift A'!$D$2,'Input Exclusion Time (All)'!$C$14:$C$1004,'Input Data Shift A'!$C167)+SUMIFS('Input Exclusion Time (Partial)'!$I$14:$I$988,'Input Exclusion Time (Partial)'!$A$14:$A$988,'Input Data Shift A'!P$6,'Input Exclusion Time (Partial)'!$B$14:$B$988,'Input Data Shift A'!$D$2,'Input Exclusion Time (Partial)'!$C$14:$C$988,'Input Data Shift A'!$C167)</f>
        <v>0</v>
      </c>
      <c r="Q167" s="547">
        <f>SUMIFS('Input Exclusion Time (All)'!$G$14:$G$1004,'Input Exclusion Time (All)'!$A$14:$A$1004,'Input Data Shift A'!Q$6,'Input Exclusion Time (All)'!$B$14:$B$1004,'Input Data Shift A'!$D$2,'Input Exclusion Time (All)'!$C$14:$C$1004,'Input Data Shift A'!$C167)+SUMIFS('Input Exclusion Time (Partial)'!$I$14:$I$988,'Input Exclusion Time (Partial)'!$A$14:$A$988,'Input Data Shift A'!Q$6,'Input Exclusion Time (Partial)'!$B$14:$B$988,'Input Data Shift A'!$D$2,'Input Exclusion Time (Partial)'!$C$14:$C$988,'Input Data Shift A'!$C167)</f>
        <v>0</v>
      </c>
      <c r="R167" s="547">
        <f>SUMIFS('Input Exclusion Time (All)'!$G$14:$G$1004,'Input Exclusion Time (All)'!$A$14:$A$1004,'Input Data Shift A'!R$6,'Input Exclusion Time (All)'!$B$14:$B$1004,'Input Data Shift A'!$D$2,'Input Exclusion Time (All)'!$C$14:$C$1004,'Input Data Shift A'!$C167)+SUMIFS('Input Exclusion Time (Partial)'!$I$14:$I$988,'Input Exclusion Time (Partial)'!$A$14:$A$988,'Input Data Shift A'!R$6,'Input Exclusion Time (Partial)'!$B$14:$B$988,'Input Data Shift A'!$D$2,'Input Exclusion Time (Partial)'!$C$14:$C$988,'Input Data Shift A'!$C167)</f>
        <v>0</v>
      </c>
      <c r="S167" s="547">
        <f>SUMIFS('Input Exclusion Time (All)'!$G$14:$G$1004,'Input Exclusion Time (All)'!$A$14:$A$1004,'Input Data Shift A'!S$6,'Input Exclusion Time (All)'!$B$14:$B$1004,'Input Data Shift A'!$D$2,'Input Exclusion Time (All)'!$C$14:$C$1004,'Input Data Shift A'!$C167)+SUMIFS('Input Exclusion Time (Partial)'!$I$14:$I$988,'Input Exclusion Time (Partial)'!$A$14:$A$988,'Input Data Shift A'!S$6,'Input Exclusion Time (Partial)'!$B$14:$B$988,'Input Data Shift A'!$D$2,'Input Exclusion Time (Partial)'!$C$14:$C$988,'Input Data Shift A'!$C167)</f>
        <v>0</v>
      </c>
      <c r="T167" s="547">
        <f>SUMIFS('Input Exclusion Time (All)'!$G$14:$G$1004,'Input Exclusion Time (All)'!$A$14:$A$1004,'Input Data Shift A'!T$6,'Input Exclusion Time (All)'!$B$14:$B$1004,'Input Data Shift A'!$D$2,'Input Exclusion Time (All)'!$C$14:$C$1004,'Input Data Shift A'!$C167)+SUMIFS('Input Exclusion Time (Partial)'!$I$14:$I$988,'Input Exclusion Time (Partial)'!$A$14:$A$988,'Input Data Shift A'!T$6,'Input Exclusion Time (Partial)'!$B$14:$B$988,'Input Data Shift A'!$D$2,'Input Exclusion Time (Partial)'!$C$14:$C$988,'Input Data Shift A'!$C167)</f>
        <v>0</v>
      </c>
      <c r="U167" s="547">
        <f>SUMIFS('Input Exclusion Time (All)'!$G$14:$G$1004,'Input Exclusion Time (All)'!$A$14:$A$1004,'Input Data Shift A'!U$6,'Input Exclusion Time (All)'!$B$14:$B$1004,'Input Data Shift A'!$D$2,'Input Exclusion Time (All)'!$C$14:$C$1004,'Input Data Shift A'!$C167)+SUMIFS('Input Exclusion Time (Partial)'!$I$14:$I$988,'Input Exclusion Time (Partial)'!$A$14:$A$988,'Input Data Shift A'!U$6,'Input Exclusion Time (Partial)'!$B$14:$B$988,'Input Data Shift A'!$D$2,'Input Exclusion Time (Partial)'!$C$14:$C$988,'Input Data Shift A'!$C167)</f>
        <v>0</v>
      </c>
      <c r="V167" s="547">
        <f>SUMIFS('Input Exclusion Time (All)'!$G$14:$G$1004,'Input Exclusion Time (All)'!$A$14:$A$1004,'Input Data Shift A'!V$6,'Input Exclusion Time (All)'!$B$14:$B$1004,'Input Data Shift A'!$D$2,'Input Exclusion Time (All)'!$C$14:$C$1004,'Input Data Shift A'!$C167)+SUMIFS('Input Exclusion Time (Partial)'!$I$14:$I$988,'Input Exclusion Time (Partial)'!$A$14:$A$988,'Input Data Shift A'!V$6,'Input Exclusion Time (Partial)'!$B$14:$B$988,'Input Data Shift A'!$D$2,'Input Exclusion Time (Partial)'!$C$14:$C$988,'Input Data Shift A'!$C167)</f>
        <v>0</v>
      </c>
      <c r="W167" s="547">
        <f>SUMIFS('Input Exclusion Time (All)'!$G$14:$G$1004,'Input Exclusion Time (All)'!$A$14:$A$1004,'Input Data Shift A'!W$6,'Input Exclusion Time (All)'!$B$14:$B$1004,'Input Data Shift A'!$D$2,'Input Exclusion Time (All)'!$C$14:$C$1004,'Input Data Shift A'!$C167)+SUMIFS('Input Exclusion Time (Partial)'!$I$14:$I$988,'Input Exclusion Time (Partial)'!$A$14:$A$988,'Input Data Shift A'!W$6,'Input Exclusion Time (Partial)'!$B$14:$B$988,'Input Data Shift A'!$D$2,'Input Exclusion Time (Partial)'!$C$14:$C$988,'Input Data Shift A'!$C167)</f>
        <v>0</v>
      </c>
      <c r="X167" s="547">
        <f>SUMIFS('Input Exclusion Time (All)'!$G$14:$G$1004,'Input Exclusion Time (All)'!$A$14:$A$1004,'Input Data Shift A'!X$6,'Input Exclusion Time (All)'!$B$14:$B$1004,'Input Data Shift A'!$D$2,'Input Exclusion Time (All)'!$C$14:$C$1004,'Input Data Shift A'!$C167)+SUMIFS('Input Exclusion Time (Partial)'!$I$14:$I$988,'Input Exclusion Time (Partial)'!$A$14:$A$988,'Input Data Shift A'!X$6,'Input Exclusion Time (Partial)'!$B$14:$B$988,'Input Data Shift A'!$D$2,'Input Exclusion Time (Partial)'!$C$14:$C$988,'Input Data Shift A'!$C167)</f>
        <v>0</v>
      </c>
      <c r="Y167" s="547">
        <f>SUMIFS('Input Exclusion Time (All)'!$G$14:$G$1004,'Input Exclusion Time (All)'!$A$14:$A$1004,'Input Data Shift A'!Y$6,'Input Exclusion Time (All)'!$B$14:$B$1004,'Input Data Shift A'!$D$2,'Input Exclusion Time (All)'!$C$14:$C$1004,'Input Data Shift A'!$C167)+SUMIFS('Input Exclusion Time (Partial)'!$I$14:$I$988,'Input Exclusion Time (Partial)'!$A$14:$A$988,'Input Data Shift A'!Y$6,'Input Exclusion Time (Partial)'!$B$14:$B$988,'Input Data Shift A'!$D$2,'Input Exclusion Time (Partial)'!$C$14:$C$988,'Input Data Shift A'!$C167)</f>
        <v>0</v>
      </c>
      <c r="Z167" s="547">
        <f>SUMIFS('Input Exclusion Time (All)'!$G$14:$G$1004,'Input Exclusion Time (All)'!$A$14:$A$1004,'Input Data Shift A'!Z$6,'Input Exclusion Time (All)'!$B$14:$B$1004,'Input Data Shift A'!$D$2,'Input Exclusion Time (All)'!$C$14:$C$1004,'Input Data Shift A'!$C167)+SUMIFS('Input Exclusion Time (Partial)'!$I$14:$I$988,'Input Exclusion Time (Partial)'!$A$14:$A$988,'Input Data Shift A'!Z$6,'Input Exclusion Time (Partial)'!$B$14:$B$988,'Input Data Shift A'!$D$2,'Input Exclusion Time (Partial)'!$C$14:$C$988,'Input Data Shift A'!$C167)</f>
        <v>0</v>
      </c>
      <c r="AA167" s="547">
        <f>SUMIFS('Input Exclusion Time (All)'!$G$14:$G$1004,'Input Exclusion Time (All)'!$A$14:$A$1004,'Input Data Shift A'!AA$6,'Input Exclusion Time (All)'!$B$14:$B$1004,'Input Data Shift A'!$D$2,'Input Exclusion Time (All)'!$C$14:$C$1004,'Input Data Shift A'!$C167)+SUMIFS('Input Exclusion Time (Partial)'!$I$14:$I$988,'Input Exclusion Time (Partial)'!$A$14:$A$988,'Input Data Shift A'!AA$6,'Input Exclusion Time (Partial)'!$B$14:$B$988,'Input Data Shift A'!$D$2,'Input Exclusion Time (Partial)'!$C$14:$C$988,'Input Data Shift A'!$C167)</f>
        <v>0</v>
      </c>
      <c r="AB167" s="547">
        <f>SUMIFS('Input Exclusion Time (All)'!$G$14:$G$1004,'Input Exclusion Time (All)'!$A$14:$A$1004,'Input Data Shift A'!AB$6,'Input Exclusion Time (All)'!$B$14:$B$1004,'Input Data Shift A'!$D$2,'Input Exclusion Time (All)'!$C$14:$C$1004,'Input Data Shift A'!$C167)+SUMIFS('Input Exclusion Time (Partial)'!$I$14:$I$988,'Input Exclusion Time (Partial)'!$A$14:$A$988,'Input Data Shift A'!AB$6,'Input Exclusion Time (Partial)'!$B$14:$B$988,'Input Data Shift A'!$D$2,'Input Exclusion Time (Partial)'!$C$14:$C$988,'Input Data Shift A'!$C167)</f>
        <v>0</v>
      </c>
      <c r="AC167" s="547">
        <f>SUMIFS('Input Exclusion Time (All)'!$G$14:$G$1004,'Input Exclusion Time (All)'!$A$14:$A$1004,'Input Data Shift A'!AC$6,'Input Exclusion Time (All)'!$B$14:$B$1004,'Input Data Shift A'!$D$2,'Input Exclusion Time (All)'!$C$14:$C$1004,'Input Data Shift A'!$C167)+SUMIFS('Input Exclusion Time (Partial)'!$I$14:$I$988,'Input Exclusion Time (Partial)'!$A$14:$A$988,'Input Data Shift A'!AC$6,'Input Exclusion Time (Partial)'!$B$14:$B$988,'Input Data Shift A'!$D$2,'Input Exclusion Time (Partial)'!$C$14:$C$988,'Input Data Shift A'!$C167)</f>
        <v>0</v>
      </c>
      <c r="AD167" s="547">
        <f>SUMIFS('Input Exclusion Time (All)'!$G$14:$G$1004,'Input Exclusion Time (All)'!$A$14:$A$1004,'Input Data Shift A'!AD$6,'Input Exclusion Time (All)'!$B$14:$B$1004,'Input Data Shift A'!$D$2,'Input Exclusion Time (All)'!$C$14:$C$1004,'Input Data Shift A'!$C167)+SUMIFS('Input Exclusion Time (Partial)'!$I$14:$I$988,'Input Exclusion Time (Partial)'!$A$14:$A$988,'Input Data Shift A'!AD$6,'Input Exclusion Time (Partial)'!$B$14:$B$988,'Input Data Shift A'!$D$2,'Input Exclusion Time (Partial)'!$C$14:$C$988,'Input Data Shift A'!$C167)</f>
        <v>0</v>
      </c>
      <c r="AE167" s="547">
        <f>SUMIFS('Input Exclusion Time (All)'!$G$14:$G$1004,'Input Exclusion Time (All)'!$A$14:$A$1004,'Input Data Shift A'!AE$6,'Input Exclusion Time (All)'!$B$14:$B$1004,'Input Data Shift A'!$D$2,'Input Exclusion Time (All)'!$C$14:$C$1004,'Input Data Shift A'!$C167)+SUMIFS('Input Exclusion Time (Partial)'!$I$14:$I$988,'Input Exclusion Time (Partial)'!$A$14:$A$988,'Input Data Shift A'!AE$6,'Input Exclusion Time (Partial)'!$B$14:$B$988,'Input Data Shift A'!$D$2,'Input Exclusion Time (Partial)'!$C$14:$C$988,'Input Data Shift A'!$C167)</f>
        <v>0</v>
      </c>
      <c r="AF167" s="547">
        <f>SUMIFS('Input Exclusion Time (All)'!$G$14:$G$1004,'Input Exclusion Time (All)'!$A$14:$A$1004,'Input Data Shift A'!AF$6,'Input Exclusion Time (All)'!$B$14:$B$1004,'Input Data Shift A'!$D$2,'Input Exclusion Time (All)'!$C$14:$C$1004,'Input Data Shift A'!$C167)+SUMIFS('Input Exclusion Time (Partial)'!$I$14:$I$988,'Input Exclusion Time (Partial)'!$A$14:$A$988,'Input Data Shift A'!AF$6,'Input Exclusion Time (Partial)'!$B$14:$B$988,'Input Data Shift A'!$D$2,'Input Exclusion Time (Partial)'!$C$14:$C$988,'Input Data Shift A'!$C167)</f>
        <v>0</v>
      </c>
      <c r="AG167" s="547">
        <f>SUMIFS('Input Exclusion Time (All)'!$G$14:$G$1004,'Input Exclusion Time (All)'!$A$14:$A$1004,'Input Data Shift A'!AG$6,'Input Exclusion Time (All)'!$B$14:$B$1004,'Input Data Shift A'!$D$2,'Input Exclusion Time (All)'!$C$14:$C$1004,'Input Data Shift A'!$C167)+SUMIFS('Input Exclusion Time (Partial)'!$I$14:$I$988,'Input Exclusion Time (Partial)'!$A$14:$A$988,'Input Data Shift A'!AG$6,'Input Exclusion Time (Partial)'!$B$14:$B$988,'Input Data Shift A'!$D$2,'Input Exclusion Time (Partial)'!$C$14:$C$988,'Input Data Shift A'!$C167)</f>
        <v>0</v>
      </c>
      <c r="AH167" s="547">
        <f>SUMIFS('Input Exclusion Time (All)'!$G$14:$G$1004,'Input Exclusion Time (All)'!$A$14:$A$1004,'Input Data Shift A'!AH$6,'Input Exclusion Time (All)'!$B$14:$B$1004,'Input Data Shift A'!$D$2,'Input Exclusion Time (All)'!$C$14:$C$1004,'Input Data Shift A'!$C167)+SUMIFS('Input Exclusion Time (Partial)'!$I$14:$I$988,'Input Exclusion Time (Partial)'!$A$14:$A$988,'Input Data Shift A'!AH$6,'Input Exclusion Time (Partial)'!$B$14:$B$988,'Input Data Shift A'!$D$2,'Input Exclusion Time (Partial)'!$C$14:$C$988,'Input Data Shift A'!$C167)</f>
        <v>0</v>
      </c>
      <c r="AI167" s="251">
        <f t="shared" si="11"/>
        <v>0</v>
      </c>
      <c r="AJ167" s="267">
        <f t="shared" si="12"/>
        <v>0</v>
      </c>
    </row>
    <row r="168" spans="1:36" ht="19.5" customHeight="1">
      <c r="A168" s="605"/>
      <c r="B168" s="261" t="s">
        <v>43</v>
      </c>
      <c r="C168" s="262" t="s">
        <v>44</v>
      </c>
      <c r="D168" s="547">
        <f>SUMIFS('Input Exclusion Time (All)'!$G$14:$G$1004,'Input Exclusion Time (All)'!$A$14:$A$1004,'Input Data Shift A'!D$6,'Input Exclusion Time (All)'!$B$14:$B$1004,'Input Data Shift A'!$D$2,'Input Exclusion Time (All)'!$C$14:$C$1004,'Input Data Shift A'!$C168)+SUMIFS('Input Exclusion Time (Partial)'!$I$14:$I$988,'Input Exclusion Time (Partial)'!$A$14:$A$988,'Input Data Shift A'!D$6,'Input Exclusion Time (Partial)'!$B$14:$B$988,'Input Data Shift A'!$D$2,'Input Exclusion Time (Partial)'!$C$14:$C$988,'Input Data Shift A'!$C168)</f>
        <v>0</v>
      </c>
      <c r="E168" s="547">
        <f>SUMIFS('Input Exclusion Time (All)'!$G$14:$G$1004,'Input Exclusion Time (All)'!$A$14:$A$1004,'Input Data Shift A'!E$6,'Input Exclusion Time (All)'!$B$14:$B$1004,'Input Data Shift A'!$D$2,'Input Exclusion Time (All)'!$C$14:$C$1004,'Input Data Shift A'!$C168)+SUMIFS('Input Exclusion Time (Partial)'!$I$14:$I$988,'Input Exclusion Time (Partial)'!$A$14:$A$988,'Input Data Shift A'!E$6,'Input Exclusion Time (Partial)'!$B$14:$B$988,'Input Data Shift A'!$D$2,'Input Exclusion Time (Partial)'!$C$14:$C$988,'Input Data Shift A'!$C168)</f>
        <v>0</v>
      </c>
      <c r="F168" s="547">
        <f>SUMIFS('Input Exclusion Time (All)'!$G$14:$G$1004,'Input Exclusion Time (All)'!$A$14:$A$1004,'Input Data Shift A'!F$6,'Input Exclusion Time (All)'!$B$14:$B$1004,'Input Data Shift A'!$D$2,'Input Exclusion Time (All)'!$C$14:$C$1004,'Input Data Shift A'!$C168)+SUMIFS('Input Exclusion Time (Partial)'!$I$14:$I$988,'Input Exclusion Time (Partial)'!$A$14:$A$988,'Input Data Shift A'!F$6,'Input Exclusion Time (Partial)'!$B$14:$B$988,'Input Data Shift A'!$D$2,'Input Exclusion Time (Partial)'!$C$14:$C$988,'Input Data Shift A'!$C168)</f>
        <v>0</v>
      </c>
      <c r="G168" s="547">
        <f>SUMIFS('Input Exclusion Time (All)'!$G$14:$G$1004,'Input Exclusion Time (All)'!$A$14:$A$1004,'Input Data Shift A'!G$6,'Input Exclusion Time (All)'!$B$14:$B$1004,'Input Data Shift A'!$D$2,'Input Exclusion Time (All)'!$C$14:$C$1004,'Input Data Shift A'!$C168)+SUMIFS('Input Exclusion Time (Partial)'!$I$14:$I$988,'Input Exclusion Time (Partial)'!$A$14:$A$988,'Input Data Shift A'!G$6,'Input Exclusion Time (Partial)'!$B$14:$B$988,'Input Data Shift A'!$D$2,'Input Exclusion Time (Partial)'!$C$14:$C$988,'Input Data Shift A'!$C168)</f>
        <v>0</v>
      </c>
      <c r="H168" s="547">
        <f>SUMIFS('Input Exclusion Time (All)'!$G$14:$G$1004,'Input Exclusion Time (All)'!$A$14:$A$1004,'Input Data Shift A'!H$6,'Input Exclusion Time (All)'!$B$14:$B$1004,'Input Data Shift A'!$D$2,'Input Exclusion Time (All)'!$C$14:$C$1004,'Input Data Shift A'!$C168)+SUMIFS('Input Exclusion Time (Partial)'!$I$14:$I$988,'Input Exclusion Time (Partial)'!$A$14:$A$988,'Input Data Shift A'!H$6,'Input Exclusion Time (Partial)'!$B$14:$B$988,'Input Data Shift A'!$D$2,'Input Exclusion Time (Partial)'!$C$14:$C$988,'Input Data Shift A'!$C168)</f>
        <v>0</v>
      </c>
      <c r="I168" s="547">
        <f>SUMIFS('Input Exclusion Time (All)'!$G$14:$G$1004,'Input Exclusion Time (All)'!$A$14:$A$1004,'Input Data Shift A'!I$6,'Input Exclusion Time (All)'!$B$14:$B$1004,'Input Data Shift A'!$D$2,'Input Exclusion Time (All)'!$C$14:$C$1004,'Input Data Shift A'!$C168)+SUMIFS('Input Exclusion Time (Partial)'!$I$14:$I$988,'Input Exclusion Time (Partial)'!$A$14:$A$988,'Input Data Shift A'!I$6,'Input Exclusion Time (Partial)'!$B$14:$B$988,'Input Data Shift A'!$D$2,'Input Exclusion Time (Partial)'!$C$14:$C$988,'Input Data Shift A'!$C168)</f>
        <v>0</v>
      </c>
      <c r="J168" s="547">
        <f>SUMIFS('Input Exclusion Time (All)'!$G$14:$G$1004,'Input Exclusion Time (All)'!$A$14:$A$1004,'Input Data Shift A'!J$6,'Input Exclusion Time (All)'!$B$14:$B$1004,'Input Data Shift A'!$D$2,'Input Exclusion Time (All)'!$C$14:$C$1004,'Input Data Shift A'!$C168)+SUMIFS('Input Exclusion Time (Partial)'!$I$14:$I$988,'Input Exclusion Time (Partial)'!$A$14:$A$988,'Input Data Shift A'!J$6,'Input Exclusion Time (Partial)'!$B$14:$B$988,'Input Data Shift A'!$D$2,'Input Exclusion Time (Partial)'!$C$14:$C$988,'Input Data Shift A'!$C168)</f>
        <v>0</v>
      </c>
      <c r="K168" s="547">
        <f>SUMIFS('Input Exclusion Time (All)'!$G$14:$G$1004,'Input Exclusion Time (All)'!$A$14:$A$1004,'Input Data Shift A'!K$6,'Input Exclusion Time (All)'!$B$14:$B$1004,'Input Data Shift A'!$D$2,'Input Exclusion Time (All)'!$C$14:$C$1004,'Input Data Shift A'!$C168)+SUMIFS('Input Exclusion Time (Partial)'!$I$14:$I$988,'Input Exclusion Time (Partial)'!$A$14:$A$988,'Input Data Shift A'!K$6,'Input Exclusion Time (Partial)'!$B$14:$B$988,'Input Data Shift A'!$D$2,'Input Exclusion Time (Partial)'!$C$14:$C$988,'Input Data Shift A'!$C168)</f>
        <v>0</v>
      </c>
      <c r="L168" s="547">
        <f>SUMIFS('Input Exclusion Time (All)'!$G$14:$G$1004,'Input Exclusion Time (All)'!$A$14:$A$1004,'Input Data Shift A'!L$6,'Input Exclusion Time (All)'!$B$14:$B$1004,'Input Data Shift A'!$D$2,'Input Exclusion Time (All)'!$C$14:$C$1004,'Input Data Shift A'!$C168)+SUMIFS('Input Exclusion Time (Partial)'!$I$14:$I$988,'Input Exclusion Time (Partial)'!$A$14:$A$988,'Input Data Shift A'!L$6,'Input Exclusion Time (Partial)'!$B$14:$B$988,'Input Data Shift A'!$D$2,'Input Exclusion Time (Partial)'!$C$14:$C$988,'Input Data Shift A'!$C168)</f>
        <v>0</v>
      </c>
      <c r="M168" s="547">
        <f>SUMIFS('Input Exclusion Time (All)'!$G$14:$G$1004,'Input Exclusion Time (All)'!$A$14:$A$1004,'Input Data Shift A'!M$6,'Input Exclusion Time (All)'!$B$14:$B$1004,'Input Data Shift A'!$D$2,'Input Exclusion Time (All)'!$C$14:$C$1004,'Input Data Shift A'!$C168)+SUMIFS('Input Exclusion Time (Partial)'!$I$14:$I$988,'Input Exclusion Time (Partial)'!$A$14:$A$988,'Input Data Shift A'!M$6,'Input Exclusion Time (Partial)'!$B$14:$B$988,'Input Data Shift A'!$D$2,'Input Exclusion Time (Partial)'!$C$14:$C$988,'Input Data Shift A'!$C168)</f>
        <v>0</v>
      </c>
      <c r="N168" s="547">
        <f>SUMIFS('Input Exclusion Time (All)'!$G$14:$G$1004,'Input Exclusion Time (All)'!$A$14:$A$1004,'Input Data Shift A'!N$6,'Input Exclusion Time (All)'!$B$14:$B$1004,'Input Data Shift A'!$D$2,'Input Exclusion Time (All)'!$C$14:$C$1004,'Input Data Shift A'!$C168)+SUMIFS('Input Exclusion Time (Partial)'!$I$14:$I$988,'Input Exclusion Time (Partial)'!$A$14:$A$988,'Input Data Shift A'!N$6,'Input Exclusion Time (Partial)'!$B$14:$B$988,'Input Data Shift A'!$D$2,'Input Exclusion Time (Partial)'!$C$14:$C$988,'Input Data Shift A'!$C168)</f>
        <v>0</v>
      </c>
      <c r="O168" s="547">
        <f>SUMIFS('Input Exclusion Time (All)'!$G$14:$G$1004,'Input Exclusion Time (All)'!$A$14:$A$1004,'Input Data Shift A'!O$6,'Input Exclusion Time (All)'!$B$14:$B$1004,'Input Data Shift A'!$D$2,'Input Exclusion Time (All)'!$C$14:$C$1004,'Input Data Shift A'!$C168)+SUMIFS('Input Exclusion Time (Partial)'!$I$14:$I$988,'Input Exclusion Time (Partial)'!$A$14:$A$988,'Input Data Shift A'!O$6,'Input Exclusion Time (Partial)'!$B$14:$B$988,'Input Data Shift A'!$D$2,'Input Exclusion Time (Partial)'!$C$14:$C$988,'Input Data Shift A'!$C168)</f>
        <v>0</v>
      </c>
      <c r="P168" s="547">
        <f>SUMIFS('Input Exclusion Time (All)'!$G$14:$G$1004,'Input Exclusion Time (All)'!$A$14:$A$1004,'Input Data Shift A'!P$6,'Input Exclusion Time (All)'!$B$14:$B$1004,'Input Data Shift A'!$D$2,'Input Exclusion Time (All)'!$C$14:$C$1004,'Input Data Shift A'!$C168)+SUMIFS('Input Exclusion Time (Partial)'!$I$14:$I$988,'Input Exclusion Time (Partial)'!$A$14:$A$988,'Input Data Shift A'!P$6,'Input Exclusion Time (Partial)'!$B$14:$B$988,'Input Data Shift A'!$D$2,'Input Exclusion Time (Partial)'!$C$14:$C$988,'Input Data Shift A'!$C168)</f>
        <v>0</v>
      </c>
      <c r="Q168" s="547">
        <f>SUMIFS('Input Exclusion Time (All)'!$G$14:$G$1004,'Input Exclusion Time (All)'!$A$14:$A$1004,'Input Data Shift A'!Q$6,'Input Exclusion Time (All)'!$B$14:$B$1004,'Input Data Shift A'!$D$2,'Input Exclusion Time (All)'!$C$14:$C$1004,'Input Data Shift A'!$C168)+SUMIFS('Input Exclusion Time (Partial)'!$I$14:$I$988,'Input Exclusion Time (Partial)'!$A$14:$A$988,'Input Data Shift A'!Q$6,'Input Exclusion Time (Partial)'!$B$14:$B$988,'Input Data Shift A'!$D$2,'Input Exclusion Time (Partial)'!$C$14:$C$988,'Input Data Shift A'!$C168)</f>
        <v>0</v>
      </c>
      <c r="R168" s="547">
        <f>SUMIFS('Input Exclusion Time (All)'!$G$14:$G$1004,'Input Exclusion Time (All)'!$A$14:$A$1004,'Input Data Shift A'!R$6,'Input Exclusion Time (All)'!$B$14:$B$1004,'Input Data Shift A'!$D$2,'Input Exclusion Time (All)'!$C$14:$C$1004,'Input Data Shift A'!$C168)+SUMIFS('Input Exclusion Time (Partial)'!$I$14:$I$988,'Input Exclusion Time (Partial)'!$A$14:$A$988,'Input Data Shift A'!R$6,'Input Exclusion Time (Partial)'!$B$14:$B$988,'Input Data Shift A'!$D$2,'Input Exclusion Time (Partial)'!$C$14:$C$988,'Input Data Shift A'!$C168)</f>
        <v>0</v>
      </c>
      <c r="S168" s="547">
        <f>SUMIFS('Input Exclusion Time (All)'!$G$14:$G$1004,'Input Exclusion Time (All)'!$A$14:$A$1004,'Input Data Shift A'!S$6,'Input Exclusion Time (All)'!$B$14:$B$1004,'Input Data Shift A'!$D$2,'Input Exclusion Time (All)'!$C$14:$C$1004,'Input Data Shift A'!$C168)+SUMIFS('Input Exclusion Time (Partial)'!$I$14:$I$988,'Input Exclusion Time (Partial)'!$A$14:$A$988,'Input Data Shift A'!S$6,'Input Exclusion Time (Partial)'!$B$14:$B$988,'Input Data Shift A'!$D$2,'Input Exclusion Time (Partial)'!$C$14:$C$988,'Input Data Shift A'!$C168)</f>
        <v>0</v>
      </c>
      <c r="T168" s="547">
        <f>SUMIFS('Input Exclusion Time (All)'!$G$14:$G$1004,'Input Exclusion Time (All)'!$A$14:$A$1004,'Input Data Shift A'!T$6,'Input Exclusion Time (All)'!$B$14:$B$1004,'Input Data Shift A'!$D$2,'Input Exclusion Time (All)'!$C$14:$C$1004,'Input Data Shift A'!$C168)+SUMIFS('Input Exclusion Time (Partial)'!$I$14:$I$988,'Input Exclusion Time (Partial)'!$A$14:$A$988,'Input Data Shift A'!T$6,'Input Exclusion Time (Partial)'!$B$14:$B$988,'Input Data Shift A'!$D$2,'Input Exclusion Time (Partial)'!$C$14:$C$988,'Input Data Shift A'!$C168)</f>
        <v>0</v>
      </c>
      <c r="U168" s="547">
        <f>SUMIFS('Input Exclusion Time (All)'!$G$14:$G$1004,'Input Exclusion Time (All)'!$A$14:$A$1004,'Input Data Shift A'!U$6,'Input Exclusion Time (All)'!$B$14:$B$1004,'Input Data Shift A'!$D$2,'Input Exclusion Time (All)'!$C$14:$C$1004,'Input Data Shift A'!$C168)+SUMIFS('Input Exclusion Time (Partial)'!$I$14:$I$988,'Input Exclusion Time (Partial)'!$A$14:$A$988,'Input Data Shift A'!U$6,'Input Exclusion Time (Partial)'!$B$14:$B$988,'Input Data Shift A'!$D$2,'Input Exclusion Time (Partial)'!$C$14:$C$988,'Input Data Shift A'!$C168)</f>
        <v>0</v>
      </c>
      <c r="V168" s="547">
        <f>SUMIFS('Input Exclusion Time (All)'!$G$14:$G$1004,'Input Exclusion Time (All)'!$A$14:$A$1004,'Input Data Shift A'!V$6,'Input Exclusion Time (All)'!$B$14:$B$1004,'Input Data Shift A'!$D$2,'Input Exclusion Time (All)'!$C$14:$C$1004,'Input Data Shift A'!$C168)+SUMIFS('Input Exclusion Time (Partial)'!$I$14:$I$988,'Input Exclusion Time (Partial)'!$A$14:$A$988,'Input Data Shift A'!V$6,'Input Exclusion Time (Partial)'!$B$14:$B$988,'Input Data Shift A'!$D$2,'Input Exclusion Time (Partial)'!$C$14:$C$988,'Input Data Shift A'!$C168)</f>
        <v>0</v>
      </c>
      <c r="W168" s="547">
        <f>SUMIFS('Input Exclusion Time (All)'!$G$14:$G$1004,'Input Exclusion Time (All)'!$A$14:$A$1004,'Input Data Shift A'!W$6,'Input Exclusion Time (All)'!$B$14:$B$1004,'Input Data Shift A'!$D$2,'Input Exclusion Time (All)'!$C$14:$C$1004,'Input Data Shift A'!$C168)+SUMIFS('Input Exclusion Time (Partial)'!$I$14:$I$988,'Input Exclusion Time (Partial)'!$A$14:$A$988,'Input Data Shift A'!W$6,'Input Exclusion Time (Partial)'!$B$14:$B$988,'Input Data Shift A'!$D$2,'Input Exclusion Time (Partial)'!$C$14:$C$988,'Input Data Shift A'!$C168)</f>
        <v>0</v>
      </c>
      <c r="X168" s="547">
        <f>SUMIFS('Input Exclusion Time (All)'!$G$14:$G$1004,'Input Exclusion Time (All)'!$A$14:$A$1004,'Input Data Shift A'!X$6,'Input Exclusion Time (All)'!$B$14:$B$1004,'Input Data Shift A'!$D$2,'Input Exclusion Time (All)'!$C$14:$C$1004,'Input Data Shift A'!$C168)+SUMIFS('Input Exclusion Time (Partial)'!$I$14:$I$988,'Input Exclusion Time (Partial)'!$A$14:$A$988,'Input Data Shift A'!X$6,'Input Exclusion Time (Partial)'!$B$14:$B$988,'Input Data Shift A'!$D$2,'Input Exclusion Time (Partial)'!$C$14:$C$988,'Input Data Shift A'!$C168)</f>
        <v>0</v>
      </c>
      <c r="Y168" s="547">
        <f>SUMIFS('Input Exclusion Time (All)'!$G$14:$G$1004,'Input Exclusion Time (All)'!$A$14:$A$1004,'Input Data Shift A'!Y$6,'Input Exclusion Time (All)'!$B$14:$B$1004,'Input Data Shift A'!$D$2,'Input Exclusion Time (All)'!$C$14:$C$1004,'Input Data Shift A'!$C168)+SUMIFS('Input Exclusion Time (Partial)'!$I$14:$I$988,'Input Exclusion Time (Partial)'!$A$14:$A$988,'Input Data Shift A'!Y$6,'Input Exclusion Time (Partial)'!$B$14:$B$988,'Input Data Shift A'!$D$2,'Input Exclusion Time (Partial)'!$C$14:$C$988,'Input Data Shift A'!$C168)</f>
        <v>0</v>
      </c>
      <c r="Z168" s="547">
        <f>SUMIFS('Input Exclusion Time (All)'!$G$14:$G$1004,'Input Exclusion Time (All)'!$A$14:$A$1004,'Input Data Shift A'!Z$6,'Input Exclusion Time (All)'!$B$14:$B$1004,'Input Data Shift A'!$D$2,'Input Exclusion Time (All)'!$C$14:$C$1004,'Input Data Shift A'!$C168)+SUMIFS('Input Exclusion Time (Partial)'!$I$14:$I$988,'Input Exclusion Time (Partial)'!$A$14:$A$988,'Input Data Shift A'!Z$6,'Input Exclusion Time (Partial)'!$B$14:$B$988,'Input Data Shift A'!$D$2,'Input Exclusion Time (Partial)'!$C$14:$C$988,'Input Data Shift A'!$C168)</f>
        <v>0</v>
      </c>
      <c r="AA168" s="547">
        <f>SUMIFS('Input Exclusion Time (All)'!$G$14:$G$1004,'Input Exclusion Time (All)'!$A$14:$A$1004,'Input Data Shift A'!AA$6,'Input Exclusion Time (All)'!$B$14:$B$1004,'Input Data Shift A'!$D$2,'Input Exclusion Time (All)'!$C$14:$C$1004,'Input Data Shift A'!$C168)+SUMIFS('Input Exclusion Time (Partial)'!$I$14:$I$988,'Input Exclusion Time (Partial)'!$A$14:$A$988,'Input Data Shift A'!AA$6,'Input Exclusion Time (Partial)'!$B$14:$B$988,'Input Data Shift A'!$D$2,'Input Exclusion Time (Partial)'!$C$14:$C$988,'Input Data Shift A'!$C168)</f>
        <v>0</v>
      </c>
      <c r="AB168" s="547">
        <f>SUMIFS('Input Exclusion Time (All)'!$G$14:$G$1004,'Input Exclusion Time (All)'!$A$14:$A$1004,'Input Data Shift A'!AB$6,'Input Exclusion Time (All)'!$B$14:$B$1004,'Input Data Shift A'!$D$2,'Input Exclusion Time (All)'!$C$14:$C$1004,'Input Data Shift A'!$C168)+SUMIFS('Input Exclusion Time (Partial)'!$I$14:$I$988,'Input Exclusion Time (Partial)'!$A$14:$A$988,'Input Data Shift A'!AB$6,'Input Exclusion Time (Partial)'!$B$14:$B$988,'Input Data Shift A'!$D$2,'Input Exclusion Time (Partial)'!$C$14:$C$988,'Input Data Shift A'!$C168)</f>
        <v>0</v>
      </c>
      <c r="AC168" s="547">
        <f>SUMIFS('Input Exclusion Time (All)'!$G$14:$G$1004,'Input Exclusion Time (All)'!$A$14:$A$1004,'Input Data Shift A'!AC$6,'Input Exclusion Time (All)'!$B$14:$B$1004,'Input Data Shift A'!$D$2,'Input Exclusion Time (All)'!$C$14:$C$1004,'Input Data Shift A'!$C168)+SUMIFS('Input Exclusion Time (Partial)'!$I$14:$I$988,'Input Exclusion Time (Partial)'!$A$14:$A$988,'Input Data Shift A'!AC$6,'Input Exclusion Time (Partial)'!$B$14:$B$988,'Input Data Shift A'!$D$2,'Input Exclusion Time (Partial)'!$C$14:$C$988,'Input Data Shift A'!$C168)</f>
        <v>0</v>
      </c>
      <c r="AD168" s="547">
        <f>SUMIFS('Input Exclusion Time (All)'!$G$14:$G$1004,'Input Exclusion Time (All)'!$A$14:$A$1004,'Input Data Shift A'!AD$6,'Input Exclusion Time (All)'!$B$14:$B$1004,'Input Data Shift A'!$D$2,'Input Exclusion Time (All)'!$C$14:$C$1004,'Input Data Shift A'!$C168)+SUMIFS('Input Exclusion Time (Partial)'!$I$14:$I$988,'Input Exclusion Time (Partial)'!$A$14:$A$988,'Input Data Shift A'!AD$6,'Input Exclusion Time (Partial)'!$B$14:$B$988,'Input Data Shift A'!$D$2,'Input Exclusion Time (Partial)'!$C$14:$C$988,'Input Data Shift A'!$C168)</f>
        <v>0</v>
      </c>
      <c r="AE168" s="547">
        <f>SUMIFS('Input Exclusion Time (All)'!$G$14:$G$1004,'Input Exclusion Time (All)'!$A$14:$A$1004,'Input Data Shift A'!AE$6,'Input Exclusion Time (All)'!$B$14:$B$1004,'Input Data Shift A'!$D$2,'Input Exclusion Time (All)'!$C$14:$C$1004,'Input Data Shift A'!$C168)+SUMIFS('Input Exclusion Time (Partial)'!$I$14:$I$988,'Input Exclusion Time (Partial)'!$A$14:$A$988,'Input Data Shift A'!AE$6,'Input Exclusion Time (Partial)'!$B$14:$B$988,'Input Data Shift A'!$D$2,'Input Exclusion Time (Partial)'!$C$14:$C$988,'Input Data Shift A'!$C168)</f>
        <v>0</v>
      </c>
      <c r="AF168" s="547">
        <f>SUMIFS('Input Exclusion Time (All)'!$G$14:$G$1004,'Input Exclusion Time (All)'!$A$14:$A$1004,'Input Data Shift A'!AF$6,'Input Exclusion Time (All)'!$B$14:$B$1004,'Input Data Shift A'!$D$2,'Input Exclusion Time (All)'!$C$14:$C$1004,'Input Data Shift A'!$C168)+SUMIFS('Input Exclusion Time (Partial)'!$I$14:$I$988,'Input Exclusion Time (Partial)'!$A$14:$A$988,'Input Data Shift A'!AF$6,'Input Exclusion Time (Partial)'!$B$14:$B$988,'Input Data Shift A'!$D$2,'Input Exclusion Time (Partial)'!$C$14:$C$988,'Input Data Shift A'!$C168)</f>
        <v>0</v>
      </c>
      <c r="AG168" s="547">
        <f>SUMIFS('Input Exclusion Time (All)'!$G$14:$G$1004,'Input Exclusion Time (All)'!$A$14:$A$1004,'Input Data Shift A'!AG$6,'Input Exclusion Time (All)'!$B$14:$B$1004,'Input Data Shift A'!$D$2,'Input Exclusion Time (All)'!$C$14:$C$1004,'Input Data Shift A'!$C168)+SUMIFS('Input Exclusion Time (Partial)'!$I$14:$I$988,'Input Exclusion Time (Partial)'!$A$14:$A$988,'Input Data Shift A'!AG$6,'Input Exclusion Time (Partial)'!$B$14:$B$988,'Input Data Shift A'!$D$2,'Input Exclusion Time (Partial)'!$C$14:$C$988,'Input Data Shift A'!$C168)</f>
        <v>0</v>
      </c>
      <c r="AH168" s="547">
        <f>SUMIFS('Input Exclusion Time (All)'!$G$14:$G$1004,'Input Exclusion Time (All)'!$A$14:$A$1004,'Input Data Shift A'!AH$6,'Input Exclusion Time (All)'!$B$14:$B$1004,'Input Data Shift A'!$D$2,'Input Exclusion Time (All)'!$C$14:$C$1004,'Input Data Shift A'!$C168)+SUMIFS('Input Exclusion Time (Partial)'!$I$14:$I$988,'Input Exclusion Time (Partial)'!$A$14:$A$988,'Input Data Shift A'!AH$6,'Input Exclusion Time (Partial)'!$B$14:$B$988,'Input Data Shift A'!$D$2,'Input Exclusion Time (Partial)'!$C$14:$C$988,'Input Data Shift A'!$C168)</f>
        <v>0</v>
      </c>
      <c r="AI168" s="251">
        <f t="shared" si="11"/>
        <v>0</v>
      </c>
      <c r="AJ168" s="267">
        <f t="shared" si="12"/>
        <v>0</v>
      </c>
    </row>
    <row r="169" spans="1:36" ht="19.5" customHeight="1">
      <c r="A169" s="605"/>
      <c r="B169" s="261" t="s">
        <v>45</v>
      </c>
      <c r="C169" s="262" t="s">
        <v>46</v>
      </c>
      <c r="D169" s="547">
        <f>SUMIFS('Input Exclusion Time (All)'!$G$14:$G$1004,'Input Exclusion Time (All)'!$A$14:$A$1004,'Input Data Shift A'!D$6,'Input Exclusion Time (All)'!$B$14:$B$1004,'Input Data Shift A'!$D$2,'Input Exclusion Time (All)'!$C$14:$C$1004,'Input Data Shift A'!$C169)+SUMIFS('Input Exclusion Time (Partial)'!$I$14:$I$988,'Input Exclusion Time (Partial)'!$A$14:$A$988,'Input Data Shift A'!D$6,'Input Exclusion Time (Partial)'!$B$14:$B$988,'Input Data Shift A'!$D$2,'Input Exclusion Time (Partial)'!$C$14:$C$988,'Input Data Shift A'!$C169)</f>
        <v>0</v>
      </c>
      <c r="E169" s="547">
        <f>SUMIFS('Input Exclusion Time (All)'!$G$14:$G$1004,'Input Exclusion Time (All)'!$A$14:$A$1004,'Input Data Shift A'!E$6,'Input Exclusion Time (All)'!$B$14:$B$1004,'Input Data Shift A'!$D$2,'Input Exclusion Time (All)'!$C$14:$C$1004,'Input Data Shift A'!$C169)+SUMIFS('Input Exclusion Time (Partial)'!$I$14:$I$988,'Input Exclusion Time (Partial)'!$A$14:$A$988,'Input Data Shift A'!E$6,'Input Exclusion Time (Partial)'!$B$14:$B$988,'Input Data Shift A'!$D$2,'Input Exclusion Time (Partial)'!$C$14:$C$988,'Input Data Shift A'!$C169)</f>
        <v>0</v>
      </c>
      <c r="F169" s="547">
        <f>SUMIFS('Input Exclusion Time (All)'!$G$14:$G$1004,'Input Exclusion Time (All)'!$A$14:$A$1004,'Input Data Shift A'!F$6,'Input Exclusion Time (All)'!$B$14:$B$1004,'Input Data Shift A'!$D$2,'Input Exclusion Time (All)'!$C$14:$C$1004,'Input Data Shift A'!$C169)+SUMIFS('Input Exclusion Time (Partial)'!$I$14:$I$988,'Input Exclusion Time (Partial)'!$A$14:$A$988,'Input Data Shift A'!F$6,'Input Exclusion Time (Partial)'!$B$14:$B$988,'Input Data Shift A'!$D$2,'Input Exclusion Time (Partial)'!$C$14:$C$988,'Input Data Shift A'!$C169)</f>
        <v>0</v>
      </c>
      <c r="G169" s="547">
        <f>SUMIFS('Input Exclusion Time (All)'!$G$14:$G$1004,'Input Exclusion Time (All)'!$A$14:$A$1004,'Input Data Shift A'!G$6,'Input Exclusion Time (All)'!$B$14:$B$1004,'Input Data Shift A'!$D$2,'Input Exclusion Time (All)'!$C$14:$C$1004,'Input Data Shift A'!$C169)+SUMIFS('Input Exclusion Time (Partial)'!$I$14:$I$988,'Input Exclusion Time (Partial)'!$A$14:$A$988,'Input Data Shift A'!G$6,'Input Exclusion Time (Partial)'!$B$14:$B$988,'Input Data Shift A'!$D$2,'Input Exclusion Time (Partial)'!$C$14:$C$988,'Input Data Shift A'!$C169)</f>
        <v>0</v>
      </c>
      <c r="H169" s="547">
        <f>SUMIFS('Input Exclusion Time (All)'!$G$14:$G$1004,'Input Exclusion Time (All)'!$A$14:$A$1004,'Input Data Shift A'!H$6,'Input Exclusion Time (All)'!$B$14:$B$1004,'Input Data Shift A'!$D$2,'Input Exclusion Time (All)'!$C$14:$C$1004,'Input Data Shift A'!$C169)+SUMIFS('Input Exclusion Time (Partial)'!$I$14:$I$988,'Input Exclusion Time (Partial)'!$A$14:$A$988,'Input Data Shift A'!H$6,'Input Exclusion Time (Partial)'!$B$14:$B$988,'Input Data Shift A'!$D$2,'Input Exclusion Time (Partial)'!$C$14:$C$988,'Input Data Shift A'!$C169)</f>
        <v>0</v>
      </c>
      <c r="I169" s="547">
        <f>SUMIFS('Input Exclusion Time (All)'!$G$14:$G$1004,'Input Exclusion Time (All)'!$A$14:$A$1004,'Input Data Shift A'!I$6,'Input Exclusion Time (All)'!$B$14:$B$1004,'Input Data Shift A'!$D$2,'Input Exclusion Time (All)'!$C$14:$C$1004,'Input Data Shift A'!$C169)+SUMIFS('Input Exclusion Time (Partial)'!$I$14:$I$988,'Input Exclusion Time (Partial)'!$A$14:$A$988,'Input Data Shift A'!I$6,'Input Exclusion Time (Partial)'!$B$14:$B$988,'Input Data Shift A'!$D$2,'Input Exclusion Time (Partial)'!$C$14:$C$988,'Input Data Shift A'!$C169)</f>
        <v>0</v>
      </c>
      <c r="J169" s="547">
        <f>SUMIFS('Input Exclusion Time (All)'!$G$14:$G$1004,'Input Exclusion Time (All)'!$A$14:$A$1004,'Input Data Shift A'!J$6,'Input Exclusion Time (All)'!$B$14:$B$1004,'Input Data Shift A'!$D$2,'Input Exclusion Time (All)'!$C$14:$C$1004,'Input Data Shift A'!$C169)+SUMIFS('Input Exclusion Time (Partial)'!$I$14:$I$988,'Input Exclusion Time (Partial)'!$A$14:$A$988,'Input Data Shift A'!J$6,'Input Exclusion Time (Partial)'!$B$14:$B$988,'Input Data Shift A'!$D$2,'Input Exclusion Time (Partial)'!$C$14:$C$988,'Input Data Shift A'!$C169)</f>
        <v>0</v>
      </c>
      <c r="K169" s="547">
        <f>SUMIFS('Input Exclusion Time (All)'!$G$14:$G$1004,'Input Exclusion Time (All)'!$A$14:$A$1004,'Input Data Shift A'!K$6,'Input Exclusion Time (All)'!$B$14:$B$1004,'Input Data Shift A'!$D$2,'Input Exclusion Time (All)'!$C$14:$C$1004,'Input Data Shift A'!$C169)+SUMIFS('Input Exclusion Time (Partial)'!$I$14:$I$988,'Input Exclusion Time (Partial)'!$A$14:$A$988,'Input Data Shift A'!K$6,'Input Exclusion Time (Partial)'!$B$14:$B$988,'Input Data Shift A'!$D$2,'Input Exclusion Time (Partial)'!$C$14:$C$988,'Input Data Shift A'!$C169)</f>
        <v>0</v>
      </c>
      <c r="L169" s="547">
        <f>SUMIFS('Input Exclusion Time (All)'!$G$14:$G$1004,'Input Exclusion Time (All)'!$A$14:$A$1004,'Input Data Shift A'!L$6,'Input Exclusion Time (All)'!$B$14:$B$1004,'Input Data Shift A'!$D$2,'Input Exclusion Time (All)'!$C$14:$C$1004,'Input Data Shift A'!$C169)+SUMIFS('Input Exclusion Time (Partial)'!$I$14:$I$988,'Input Exclusion Time (Partial)'!$A$14:$A$988,'Input Data Shift A'!L$6,'Input Exclusion Time (Partial)'!$B$14:$B$988,'Input Data Shift A'!$D$2,'Input Exclusion Time (Partial)'!$C$14:$C$988,'Input Data Shift A'!$C169)</f>
        <v>0</v>
      </c>
      <c r="M169" s="547">
        <f>SUMIFS('Input Exclusion Time (All)'!$G$14:$G$1004,'Input Exclusion Time (All)'!$A$14:$A$1004,'Input Data Shift A'!M$6,'Input Exclusion Time (All)'!$B$14:$B$1004,'Input Data Shift A'!$D$2,'Input Exclusion Time (All)'!$C$14:$C$1004,'Input Data Shift A'!$C169)+SUMIFS('Input Exclusion Time (Partial)'!$I$14:$I$988,'Input Exclusion Time (Partial)'!$A$14:$A$988,'Input Data Shift A'!M$6,'Input Exclusion Time (Partial)'!$B$14:$B$988,'Input Data Shift A'!$D$2,'Input Exclusion Time (Partial)'!$C$14:$C$988,'Input Data Shift A'!$C169)</f>
        <v>0</v>
      </c>
      <c r="N169" s="547">
        <f>SUMIFS('Input Exclusion Time (All)'!$G$14:$G$1004,'Input Exclusion Time (All)'!$A$14:$A$1004,'Input Data Shift A'!N$6,'Input Exclusion Time (All)'!$B$14:$B$1004,'Input Data Shift A'!$D$2,'Input Exclusion Time (All)'!$C$14:$C$1004,'Input Data Shift A'!$C169)+SUMIFS('Input Exclusion Time (Partial)'!$I$14:$I$988,'Input Exclusion Time (Partial)'!$A$14:$A$988,'Input Data Shift A'!N$6,'Input Exclusion Time (Partial)'!$B$14:$B$988,'Input Data Shift A'!$D$2,'Input Exclusion Time (Partial)'!$C$14:$C$988,'Input Data Shift A'!$C169)</f>
        <v>0</v>
      </c>
      <c r="O169" s="547">
        <f>SUMIFS('Input Exclusion Time (All)'!$G$14:$G$1004,'Input Exclusion Time (All)'!$A$14:$A$1004,'Input Data Shift A'!O$6,'Input Exclusion Time (All)'!$B$14:$B$1004,'Input Data Shift A'!$D$2,'Input Exclusion Time (All)'!$C$14:$C$1004,'Input Data Shift A'!$C169)+SUMIFS('Input Exclusion Time (Partial)'!$I$14:$I$988,'Input Exclusion Time (Partial)'!$A$14:$A$988,'Input Data Shift A'!O$6,'Input Exclusion Time (Partial)'!$B$14:$B$988,'Input Data Shift A'!$D$2,'Input Exclusion Time (Partial)'!$C$14:$C$988,'Input Data Shift A'!$C169)</f>
        <v>0</v>
      </c>
      <c r="P169" s="547">
        <f>SUMIFS('Input Exclusion Time (All)'!$G$14:$G$1004,'Input Exclusion Time (All)'!$A$14:$A$1004,'Input Data Shift A'!P$6,'Input Exclusion Time (All)'!$B$14:$B$1004,'Input Data Shift A'!$D$2,'Input Exclusion Time (All)'!$C$14:$C$1004,'Input Data Shift A'!$C169)+SUMIFS('Input Exclusion Time (Partial)'!$I$14:$I$988,'Input Exclusion Time (Partial)'!$A$14:$A$988,'Input Data Shift A'!P$6,'Input Exclusion Time (Partial)'!$B$14:$B$988,'Input Data Shift A'!$D$2,'Input Exclusion Time (Partial)'!$C$14:$C$988,'Input Data Shift A'!$C169)</f>
        <v>0</v>
      </c>
      <c r="Q169" s="547">
        <f>SUMIFS('Input Exclusion Time (All)'!$G$14:$G$1004,'Input Exclusion Time (All)'!$A$14:$A$1004,'Input Data Shift A'!Q$6,'Input Exclusion Time (All)'!$B$14:$B$1004,'Input Data Shift A'!$D$2,'Input Exclusion Time (All)'!$C$14:$C$1004,'Input Data Shift A'!$C169)+SUMIFS('Input Exclusion Time (Partial)'!$I$14:$I$988,'Input Exclusion Time (Partial)'!$A$14:$A$988,'Input Data Shift A'!Q$6,'Input Exclusion Time (Partial)'!$B$14:$B$988,'Input Data Shift A'!$D$2,'Input Exclusion Time (Partial)'!$C$14:$C$988,'Input Data Shift A'!$C169)</f>
        <v>0</v>
      </c>
      <c r="R169" s="547">
        <f>SUMIFS('Input Exclusion Time (All)'!$G$14:$G$1004,'Input Exclusion Time (All)'!$A$14:$A$1004,'Input Data Shift A'!R$6,'Input Exclusion Time (All)'!$B$14:$B$1004,'Input Data Shift A'!$D$2,'Input Exclusion Time (All)'!$C$14:$C$1004,'Input Data Shift A'!$C169)+SUMIFS('Input Exclusion Time (Partial)'!$I$14:$I$988,'Input Exclusion Time (Partial)'!$A$14:$A$988,'Input Data Shift A'!R$6,'Input Exclusion Time (Partial)'!$B$14:$B$988,'Input Data Shift A'!$D$2,'Input Exclusion Time (Partial)'!$C$14:$C$988,'Input Data Shift A'!$C169)</f>
        <v>0</v>
      </c>
      <c r="S169" s="547">
        <f>SUMIFS('Input Exclusion Time (All)'!$G$14:$G$1004,'Input Exclusion Time (All)'!$A$14:$A$1004,'Input Data Shift A'!S$6,'Input Exclusion Time (All)'!$B$14:$B$1004,'Input Data Shift A'!$D$2,'Input Exclusion Time (All)'!$C$14:$C$1004,'Input Data Shift A'!$C169)+SUMIFS('Input Exclusion Time (Partial)'!$I$14:$I$988,'Input Exclusion Time (Partial)'!$A$14:$A$988,'Input Data Shift A'!S$6,'Input Exclusion Time (Partial)'!$B$14:$B$988,'Input Data Shift A'!$D$2,'Input Exclusion Time (Partial)'!$C$14:$C$988,'Input Data Shift A'!$C169)</f>
        <v>0</v>
      </c>
      <c r="T169" s="547">
        <f>SUMIFS('Input Exclusion Time (All)'!$G$14:$G$1004,'Input Exclusion Time (All)'!$A$14:$A$1004,'Input Data Shift A'!T$6,'Input Exclusion Time (All)'!$B$14:$B$1004,'Input Data Shift A'!$D$2,'Input Exclusion Time (All)'!$C$14:$C$1004,'Input Data Shift A'!$C169)+SUMIFS('Input Exclusion Time (Partial)'!$I$14:$I$988,'Input Exclusion Time (Partial)'!$A$14:$A$988,'Input Data Shift A'!T$6,'Input Exclusion Time (Partial)'!$B$14:$B$988,'Input Data Shift A'!$D$2,'Input Exclusion Time (Partial)'!$C$14:$C$988,'Input Data Shift A'!$C169)</f>
        <v>0</v>
      </c>
      <c r="U169" s="547">
        <f>SUMIFS('Input Exclusion Time (All)'!$G$14:$G$1004,'Input Exclusion Time (All)'!$A$14:$A$1004,'Input Data Shift A'!U$6,'Input Exclusion Time (All)'!$B$14:$B$1004,'Input Data Shift A'!$D$2,'Input Exclusion Time (All)'!$C$14:$C$1004,'Input Data Shift A'!$C169)+SUMIFS('Input Exclusion Time (Partial)'!$I$14:$I$988,'Input Exclusion Time (Partial)'!$A$14:$A$988,'Input Data Shift A'!U$6,'Input Exclusion Time (Partial)'!$B$14:$B$988,'Input Data Shift A'!$D$2,'Input Exclusion Time (Partial)'!$C$14:$C$988,'Input Data Shift A'!$C169)</f>
        <v>0</v>
      </c>
      <c r="V169" s="547">
        <f>SUMIFS('Input Exclusion Time (All)'!$G$14:$G$1004,'Input Exclusion Time (All)'!$A$14:$A$1004,'Input Data Shift A'!V$6,'Input Exclusion Time (All)'!$B$14:$B$1004,'Input Data Shift A'!$D$2,'Input Exclusion Time (All)'!$C$14:$C$1004,'Input Data Shift A'!$C169)+SUMIFS('Input Exclusion Time (Partial)'!$I$14:$I$988,'Input Exclusion Time (Partial)'!$A$14:$A$988,'Input Data Shift A'!V$6,'Input Exclusion Time (Partial)'!$B$14:$B$988,'Input Data Shift A'!$D$2,'Input Exclusion Time (Partial)'!$C$14:$C$988,'Input Data Shift A'!$C169)</f>
        <v>0</v>
      </c>
      <c r="W169" s="547">
        <f>SUMIFS('Input Exclusion Time (All)'!$G$14:$G$1004,'Input Exclusion Time (All)'!$A$14:$A$1004,'Input Data Shift A'!W$6,'Input Exclusion Time (All)'!$B$14:$B$1004,'Input Data Shift A'!$D$2,'Input Exclusion Time (All)'!$C$14:$C$1004,'Input Data Shift A'!$C169)+SUMIFS('Input Exclusion Time (Partial)'!$I$14:$I$988,'Input Exclusion Time (Partial)'!$A$14:$A$988,'Input Data Shift A'!W$6,'Input Exclusion Time (Partial)'!$B$14:$B$988,'Input Data Shift A'!$D$2,'Input Exclusion Time (Partial)'!$C$14:$C$988,'Input Data Shift A'!$C169)</f>
        <v>0</v>
      </c>
      <c r="X169" s="547">
        <f>SUMIFS('Input Exclusion Time (All)'!$G$14:$G$1004,'Input Exclusion Time (All)'!$A$14:$A$1004,'Input Data Shift A'!X$6,'Input Exclusion Time (All)'!$B$14:$B$1004,'Input Data Shift A'!$D$2,'Input Exclusion Time (All)'!$C$14:$C$1004,'Input Data Shift A'!$C169)+SUMIFS('Input Exclusion Time (Partial)'!$I$14:$I$988,'Input Exclusion Time (Partial)'!$A$14:$A$988,'Input Data Shift A'!X$6,'Input Exclusion Time (Partial)'!$B$14:$B$988,'Input Data Shift A'!$D$2,'Input Exclusion Time (Partial)'!$C$14:$C$988,'Input Data Shift A'!$C169)</f>
        <v>0</v>
      </c>
      <c r="Y169" s="547">
        <f>SUMIFS('Input Exclusion Time (All)'!$G$14:$G$1004,'Input Exclusion Time (All)'!$A$14:$A$1004,'Input Data Shift A'!Y$6,'Input Exclusion Time (All)'!$B$14:$B$1004,'Input Data Shift A'!$D$2,'Input Exclusion Time (All)'!$C$14:$C$1004,'Input Data Shift A'!$C169)+SUMIFS('Input Exclusion Time (Partial)'!$I$14:$I$988,'Input Exclusion Time (Partial)'!$A$14:$A$988,'Input Data Shift A'!Y$6,'Input Exclusion Time (Partial)'!$B$14:$B$988,'Input Data Shift A'!$D$2,'Input Exclusion Time (Partial)'!$C$14:$C$988,'Input Data Shift A'!$C169)</f>
        <v>0</v>
      </c>
      <c r="Z169" s="547">
        <f>SUMIFS('Input Exclusion Time (All)'!$G$14:$G$1004,'Input Exclusion Time (All)'!$A$14:$A$1004,'Input Data Shift A'!Z$6,'Input Exclusion Time (All)'!$B$14:$B$1004,'Input Data Shift A'!$D$2,'Input Exclusion Time (All)'!$C$14:$C$1004,'Input Data Shift A'!$C169)+SUMIFS('Input Exclusion Time (Partial)'!$I$14:$I$988,'Input Exclusion Time (Partial)'!$A$14:$A$988,'Input Data Shift A'!Z$6,'Input Exclusion Time (Partial)'!$B$14:$B$988,'Input Data Shift A'!$D$2,'Input Exclusion Time (Partial)'!$C$14:$C$988,'Input Data Shift A'!$C169)</f>
        <v>0</v>
      </c>
      <c r="AA169" s="547">
        <f>SUMIFS('Input Exclusion Time (All)'!$G$14:$G$1004,'Input Exclusion Time (All)'!$A$14:$A$1004,'Input Data Shift A'!AA$6,'Input Exclusion Time (All)'!$B$14:$B$1004,'Input Data Shift A'!$D$2,'Input Exclusion Time (All)'!$C$14:$C$1004,'Input Data Shift A'!$C169)+SUMIFS('Input Exclusion Time (Partial)'!$I$14:$I$988,'Input Exclusion Time (Partial)'!$A$14:$A$988,'Input Data Shift A'!AA$6,'Input Exclusion Time (Partial)'!$B$14:$B$988,'Input Data Shift A'!$D$2,'Input Exclusion Time (Partial)'!$C$14:$C$988,'Input Data Shift A'!$C169)</f>
        <v>0</v>
      </c>
      <c r="AB169" s="547">
        <f>SUMIFS('Input Exclusion Time (All)'!$G$14:$G$1004,'Input Exclusion Time (All)'!$A$14:$A$1004,'Input Data Shift A'!AB$6,'Input Exclusion Time (All)'!$B$14:$B$1004,'Input Data Shift A'!$D$2,'Input Exclusion Time (All)'!$C$14:$C$1004,'Input Data Shift A'!$C169)+SUMIFS('Input Exclusion Time (Partial)'!$I$14:$I$988,'Input Exclusion Time (Partial)'!$A$14:$A$988,'Input Data Shift A'!AB$6,'Input Exclusion Time (Partial)'!$B$14:$B$988,'Input Data Shift A'!$D$2,'Input Exclusion Time (Partial)'!$C$14:$C$988,'Input Data Shift A'!$C169)</f>
        <v>0</v>
      </c>
      <c r="AC169" s="547">
        <f>SUMIFS('Input Exclusion Time (All)'!$G$14:$G$1004,'Input Exclusion Time (All)'!$A$14:$A$1004,'Input Data Shift A'!AC$6,'Input Exclusion Time (All)'!$B$14:$B$1004,'Input Data Shift A'!$D$2,'Input Exclusion Time (All)'!$C$14:$C$1004,'Input Data Shift A'!$C169)+SUMIFS('Input Exclusion Time (Partial)'!$I$14:$I$988,'Input Exclusion Time (Partial)'!$A$14:$A$988,'Input Data Shift A'!AC$6,'Input Exclusion Time (Partial)'!$B$14:$B$988,'Input Data Shift A'!$D$2,'Input Exclusion Time (Partial)'!$C$14:$C$988,'Input Data Shift A'!$C169)</f>
        <v>0</v>
      </c>
      <c r="AD169" s="547">
        <f>SUMIFS('Input Exclusion Time (All)'!$G$14:$G$1004,'Input Exclusion Time (All)'!$A$14:$A$1004,'Input Data Shift A'!AD$6,'Input Exclusion Time (All)'!$B$14:$B$1004,'Input Data Shift A'!$D$2,'Input Exclusion Time (All)'!$C$14:$C$1004,'Input Data Shift A'!$C169)+SUMIFS('Input Exclusion Time (Partial)'!$I$14:$I$988,'Input Exclusion Time (Partial)'!$A$14:$A$988,'Input Data Shift A'!AD$6,'Input Exclusion Time (Partial)'!$B$14:$B$988,'Input Data Shift A'!$D$2,'Input Exclusion Time (Partial)'!$C$14:$C$988,'Input Data Shift A'!$C169)</f>
        <v>0</v>
      </c>
      <c r="AE169" s="547">
        <f>SUMIFS('Input Exclusion Time (All)'!$G$14:$G$1004,'Input Exclusion Time (All)'!$A$14:$A$1004,'Input Data Shift A'!AE$6,'Input Exclusion Time (All)'!$B$14:$B$1004,'Input Data Shift A'!$D$2,'Input Exclusion Time (All)'!$C$14:$C$1004,'Input Data Shift A'!$C169)+SUMIFS('Input Exclusion Time (Partial)'!$I$14:$I$988,'Input Exclusion Time (Partial)'!$A$14:$A$988,'Input Data Shift A'!AE$6,'Input Exclusion Time (Partial)'!$B$14:$B$988,'Input Data Shift A'!$D$2,'Input Exclusion Time (Partial)'!$C$14:$C$988,'Input Data Shift A'!$C169)</f>
        <v>0</v>
      </c>
      <c r="AF169" s="547">
        <f>SUMIFS('Input Exclusion Time (All)'!$G$14:$G$1004,'Input Exclusion Time (All)'!$A$14:$A$1004,'Input Data Shift A'!AF$6,'Input Exclusion Time (All)'!$B$14:$B$1004,'Input Data Shift A'!$D$2,'Input Exclusion Time (All)'!$C$14:$C$1004,'Input Data Shift A'!$C169)+SUMIFS('Input Exclusion Time (Partial)'!$I$14:$I$988,'Input Exclusion Time (Partial)'!$A$14:$A$988,'Input Data Shift A'!AF$6,'Input Exclusion Time (Partial)'!$B$14:$B$988,'Input Data Shift A'!$D$2,'Input Exclusion Time (Partial)'!$C$14:$C$988,'Input Data Shift A'!$C169)</f>
        <v>0</v>
      </c>
      <c r="AG169" s="547">
        <f>SUMIFS('Input Exclusion Time (All)'!$G$14:$G$1004,'Input Exclusion Time (All)'!$A$14:$A$1004,'Input Data Shift A'!AG$6,'Input Exclusion Time (All)'!$B$14:$B$1004,'Input Data Shift A'!$D$2,'Input Exclusion Time (All)'!$C$14:$C$1004,'Input Data Shift A'!$C169)+SUMIFS('Input Exclusion Time (Partial)'!$I$14:$I$988,'Input Exclusion Time (Partial)'!$A$14:$A$988,'Input Data Shift A'!AG$6,'Input Exclusion Time (Partial)'!$B$14:$B$988,'Input Data Shift A'!$D$2,'Input Exclusion Time (Partial)'!$C$14:$C$988,'Input Data Shift A'!$C169)</f>
        <v>0</v>
      </c>
      <c r="AH169" s="547">
        <f>SUMIFS('Input Exclusion Time (All)'!$G$14:$G$1004,'Input Exclusion Time (All)'!$A$14:$A$1004,'Input Data Shift A'!AH$6,'Input Exclusion Time (All)'!$B$14:$B$1004,'Input Data Shift A'!$D$2,'Input Exclusion Time (All)'!$C$14:$C$1004,'Input Data Shift A'!$C169)+SUMIFS('Input Exclusion Time (Partial)'!$I$14:$I$988,'Input Exclusion Time (Partial)'!$A$14:$A$988,'Input Data Shift A'!AH$6,'Input Exclusion Time (Partial)'!$B$14:$B$988,'Input Data Shift A'!$D$2,'Input Exclusion Time (Partial)'!$C$14:$C$988,'Input Data Shift A'!$C169)</f>
        <v>0</v>
      </c>
      <c r="AI169" s="251">
        <f t="shared" si="11"/>
        <v>0</v>
      </c>
      <c r="AJ169" s="267">
        <f t="shared" si="12"/>
        <v>0</v>
      </c>
    </row>
    <row r="170" spans="1:36" ht="19.5" customHeight="1">
      <c r="A170" s="605"/>
      <c r="B170" s="261" t="s">
        <v>47</v>
      </c>
      <c r="C170" s="262" t="s">
        <v>48</v>
      </c>
      <c r="D170" s="547">
        <f>SUMIFS('Input Exclusion Time (All)'!$G$14:$G$1004,'Input Exclusion Time (All)'!$A$14:$A$1004,'Input Data Shift A'!D$6,'Input Exclusion Time (All)'!$B$14:$B$1004,'Input Data Shift A'!$D$2,'Input Exclusion Time (All)'!$C$14:$C$1004,'Input Data Shift A'!$C170)+SUMIFS('Input Exclusion Time (Partial)'!$I$14:$I$988,'Input Exclusion Time (Partial)'!$A$14:$A$988,'Input Data Shift A'!D$6,'Input Exclusion Time (Partial)'!$B$14:$B$988,'Input Data Shift A'!$D$2,'Input Exclusion Time (Partial)'!$C$14:$C$988,'Input Data Shift A'!$C170)</f>
        <v>0</v>
      </c>
      <c r="E170" s="547">
        <f>SUMIFS('Input Exclusion Time (All)'!$G$14:$G$1004,'Input Exclusion Time (All)'!$A$14:$A$1004,'Input Data Shift A'!E$6,'Input Exclusion Time (All)'!$B$14:$B$1004,'Input Data Shift A'!$D$2,'Input Exclusion Time (All)'!$C$14:$C$1004,'Input Data Shift A'!$C170)+SUMIFS('Input Exclusion Time (Partial)'!$I$14:$I$988,'Input Exclusion Time (Partial)'!$A$14:$A$988,'Input Data Shift A'!E$6,'Input Exclusion Time (Partial)'!$B$14:$B$988,'Input Data Shift A'!$D$2,'Input Exclusion Time (Partial)'!$C$14:$C$988,'Input Data Shift A'!$C170)</f>
        <v>0</v>
      </c>
      <c r="F170" s="547">
        <f>SUMIFS('Input Exclusion Time (All)'!$G$14:$G$1004,'Input Exclusion Time (All)'!$A$14:$A$1004,'Input Data Shift A'!F$6,'Input Exclusion Time (All)'!$B$14:$B$1004,'Input Data Shift A'!$D$2,'Input Exclusion Time (All)'!$C$14:$C$1004,'Input Data Shift A'!$C170)+SUMIFS('Input Exclusion Time (Partial)'!$I$14:$I$988,'Input Exclusion Time (Partial)'!$A$14:$A$988,'Input Data Shift A'!F$6,'Input Exclusion Time (Partial)'!$B$14:$B$988,'Input Data Shift A'!$D$2,'Input Exclusion Time (Partial)'!$C$14:$C$988,'Input Data Shift A'!$C170)</f>
        <v>0</v>
      </c>
      <c r="G170" s="547">
        <f>SUMIFS('Input Exclusion Time (All)'!$G$14:$G$1004,'Input Exclusion Time (All)'!$A$14:$A$1004,'Input Data Shift A'!G$6,'Input Exclusion Time (All)'!$B$14:$B$1004,'Input Data Shift A'!$D$2,'Input Exclusion Time (All)'!$C$14:$C$1004,'Input Data Shift A'!$C170)+SUMIFS('Input Exclusion Time (Partial)'!$I$14:$I$988,'Input Exclusion Time (Partial)'!$A$14:$A$988,'Input Data Shift A'!G$6,'Input Exclusion Time (Partial)'!$B$14:$B$988,'Input Data Shift A'!$D$2,'Input Exclusion Time (Partial)'!$C$14:$C$988,'Input Data Shift A'!$C170)</f>
        <v>0</v>
      </c>
      <c r="H170" s="547">
        <f>SUMIFS('Input Exclusion Time (All)'!$G$14:$G$1004,'Input Exclusion Time (All)'!$A$14:$A$1004,'Input Data Shift A'!H$6,'Input Exclusion Time (All)'!$B$14:$B$1004,'Input Data Shift A'!$D$2,'Input Exclusion Time (All)'!$C$14:$C$1004,'Input Data Shift A'!$C170)+SUMIFS('Input Exclusion Time (Partial)'!$I$14:$I$988,'Input Exclusion Time (Partial)'!$A$14:$A$988,'Input Data Shift A'!H$6,'Input Exclusion Time (Partial)'!$B$14:$B$988,'Input Data Shift A'!$D$2,'Input Exclusion Time (Partial)'!$C$14:$C$988,'Input Data Shift A'!$C170)</f>
        <v>0</v>
      </c>
      <c r="I170" s="547">
        <f>SUMIFS('Input Exclusion Time (All)'!$G$14:$G$1004,'Input Exclusion Time (All)'!$A$14:$A$1004,'Input Data Shift A'!I$6,'Input Exclusion Time (All)'!$B$14:$B$1004,'Input Data Shift A'!$D$2,'Input Exclusion Time (All)'!$C$14:$C$1004,'Input Data Shift A'!$C170)+SUMIFS('Input Exclusion Time (Partial)'!$I$14:$I$988,'Input Exclusion Time (Partial)'!$A$14:$A$988,'Input Data Shift A'!I$6,'Input Exclusion Time (Partial)'!$B$14:$B$988,'Input Data Shift A'!$D$2,'Input Exclusion Time (Partial)'!$C$14:$C$988,'Input Data Shift A'!$C170)</f>
        <v>0</v>
      </c>
      <c r="J170" s="547">
        <f>SUMIFS('Input Exclusion Time (All)'!$G$14:$G$1004,'Input Exclusion Time (All)'!$A$14:$A$1004,'Input Data Shift A'!J$6,'Input Exclusion Time (All)'!$B$14:$B$1004,'Input Data Shift A'!$D$2,'Input Exclusion Time (All)'!$C$14:$C$1004,'Input Data Shift A'!$C170)+SUMIFS('Input Exclusion Time (Partial)'!$I$14:$I$988,'Input Exclusion Time (Partial)'!$A$14:$A$988,'Input Data Shift A'!J$6,'Input Exclusion Time (Partial)'!$B$14:$B$988,'Input Data Shift A'!$D$2,'Input Exclusion Time (Partial)'!$C$14:$C$988,'Input Data Shift A'!$C170)</f>
        <v>0</v>
      </c>
      <c r="K170" s="547">
        <f>SUMIFS('Input Exclusion Time (All)'!$G$14:$G$1004,'Input Exclusion Time (All)'!$A$14:$A$1004,'Input Data Shift A'!K$6,'Input Exclusion Time (All)'!$B$14:$B$1004,'Input Data Shift A'!$D$2,'Input Exclusion Time (All)'!$C$14:$C$1004,'Input Data Shift A'!$C170)+SUMIFS('Input Exclusion Time (Partial)'!$I$14:$I$988,'Input Exclusion Time (Partial)'!$A$14:$A$988,'Input Data Shift A'!K$6,'Input Exclusion Time (Partial)'!$B$14:$B$988,'Input Data Shift A'!$D$2,'Input Exclusion Time (Partial)'!$C$14:$C$988,'Input Data Shift A'!$C170)</f>
        <v>0</v>
      </c>
      <c r="L170" s="547">
        <f>SUMIFS('Input Exclusion Time (All)'!$G$14:$G$1004,'Input Exclusion Time (All)'!$A$14:$A$1004,'Input Data Shift A'!L$6,'Input Exclusion Time (All)'!$B$14:$B$1004,'Input Data Shift A'!$D$2,'Input Exclusion Time (All)'!$C$14:$C$1004,'Input Data Shift A'!$C170)+SUMIFS('Input Exclusion Time (Partial)'!$I$14:$I$988,'Input Exclusion Time (Partial)'!$A$14:$A$988,'Input Data Shift A'!L$6,'Input Exclusion Time (Partial)'!$B$14:$B$988,'Input Data Shift A'!$D$2,'Input Exclusion Time (Partial)'!$C$14:$C$988,'Input Data Shift A'!$C170)</f>
        <v>0</v>
      </c>
      <c r="M170" s="547">
        <f>SUMIFS('Input Exclusion Time (All)'!$G$14:$G$1004,'Input Exclusion Time (All)'!$A$14:$A$1004,'Input Data Shift A'!M$6,'Input Exclusion Time (All)'!$B$14:$B$1004,'Input Data Shift A'!$D$2,'Input Exclusion Time (All)'!$C$14:$C$1004,'Input Data Shift A'!$C170)+SUMIFS('Input Exclusion Time (Partial)'!$I$14:$I$988,'Input Exclusion Time (Partial)'!$A$14:$A$988,'Input Data Shift A'!M$6,'Input Exclusion Time (Partial)'!$B$14:$B$988,'Input Data Shift A'!$D$2,'Input Exclusion Time (Partial)'!$C$14:$C$988,'Input Data Shift A'!$C170)</f>
        <v>0</v>
      </c>
      <c r="N170" s="547">
        <f>SUMIFS('Input Exclusion Time (All)'!$G$14:$G$1004,'Input Exclusion Time (All)'!$A$14:$A$1004,'Input Data Shift A'!N$6,'Input Exclusion Time (All)'!$B$14:$B$1004,'Input Data Shift A'!$D$2,'Input Exclusion Time (All)'!$C$14:$C$1004,'Input Data Shift A'!$C170)+SUMIFS('Input Exclusion Time (Partial)'!$I$14:$I$988,'Input Exclusion Time (Partial)'!$A$14:$A$988,'Input Data Shift A'!N$6,'Input Exclusion Time (Partial)'!$B$14:$B$988,'Input Data Shift A'!$D$2,'Input Exclusion Time (Partial)'!$C$14:$C$988,'Input Data Shift A'!$C170)</f>
        <v>0</v>
      </c>
      <c r="O170" s="547">
        <f>SUMIFS('Input Exclusion Time (All)'!$G$14:$G$1004,'Input Exclusion Time (All)'!$A$14:$A$1004,'Input Data Shift A'!O$6,'Input Exclusion Time (All)'!$B$14:$B$1004,'Input Data Shift A'!$D$2,'Input Exclusion Time (All)'!$C$14:$C$1004,'Input Data Shift A'!$C170)+SUMIFS('Input Exclusion Time (Partial)'!$I$14:$I$988,'Input Exclusion Time (Partial)'!$A$14:$A$988,'Input Data Shift A'!O$6,'Input Exclusion Time (Partial)'!$B$14:$B$988,'Input Data Shift A'!$D$2,'Input Exclusion Time (Partial)'!$C$14:$C$988,'Input Data Shift A'!$C170)</f>
        <v>0</v>
      </c>
      <c r="P170" s="547">
        <f>SUMIFS('Input Exclusion Time (All)'!$G$14:$G$1004,'Input Exclusion Time (All)'!$A$14:$A$1004,'Input Data Shift A'!P$6,'Input Exclusion Time (All)'!$B$14:$B$1004,'Input Data Shift A'!$D$2,'Input Exclusion Time (All)'!$C$14:$C$1004,'Input Data Shift A'!$C170)+SUMIFS('Input Exclusion Time (Partial)'!$I$14:$I$988,'Input Exclusion Time (Partial)'!$A$14:$A$988,'Input Data Shift A'!P$6,'Input Exclusion Time (Partial)'!$B$14:$B$988,'Input Data Shift A'!$D$2,'Input Exclusion Time (Partial)'!$C$14:$C$988,'Input Data Shift A'!$C170)</f>
        <v>0</v>
      </c>
      <c r="Q170" s="547">
        <f>SUMIFS('Input Exclusion Time (All)'!$G$14:$G$1004,'Input Exclusion Time (All)'!$A$14:$A$1004,'Input Data Shift A'!Q$6,'Input Exclusion Time (All)'!$B$14:$B$1004,'Input Data Shift A'!$D$2,'Input Exclusion Time (All)'!$C$14:$C$1004,'Input Data Shift A'!$C170)+SUMIFS('Input Exclusion Time (Partial)'!$I$14:$I$988,'Input Exclusion Time (Partial)'!$A$14:$A$988,'Input Data Shift A'!Q$6,'Input Exclusion Time (Partial)'!$B$14:$B$988,'Input Data Shift A'!$D$2,'Input Exclusion Time (Partial)'!$C$14:$C$988,'Input Data Shift A'!$C170)</f>
        <v>0</v>
      </c>
      <c r="R170" s="547">
        <f>SUMIFS('Input Exclusion Time (All)'!$G$14:$G$1004,'Input Exclusion Time (All)'!$A$14:$A$1004,'Input Data Shift A'!R$6,'Input Exclusion Time (All)'!$B$14:$B$1004,'Input Data Shift A'!$D$2,'Input Exclusion Time (All)'!$C$14:$C$1004,'Input Data Shift A'!$C170)+SUMIFS('Input Exclusion Time (Partial)'!$I$14:$I$988,'Input Exclusion Time (Partial)'!$A$14:$A$988,'Input Data Shift A'!R$6,'Input Exclusion Time (Partial)'!$B$14:$B$988,'Input Data Shift A'!$D$2,'Input Exclusion Time (Partial)'!$C$14:$C$988,'Input Data Shift A'!$C170)</f>
        <v>0</v>
      </c>
      <c r="S170" s="547">
        <f>SUMIFS('Input Exclusion Time (All)'!$G$14:$G$1004,'Input Exclusion Time (All)'!$A$14:$A$1004,'Input Data Shift A'!S$6,'Input Exclusion Time (All)'!$B$14:$B$1004,'Input Data Shift A'!$D$2,'Input Exclusion Time (All)'!$C$14:$C$1004,'Input Data Shift A'!$C170)+SUMIFS('Input Exclusion Time (Partial)'!$I$14:$I$988,'Input Exclusion Time (Partial)'!$A$14:$A$988,'Input Data Shift A'!S$6,'Input Exclusion Time (Partial)'!$B$14:$B$988,'Input Data Shift A'!$D$2,'Input Exclusion Time (Partial)'!$C$14:$C$988,'Input Data Shift A'!$C170)</f>
        <v>0</v>
      </c>
      <c r="T170" s="547">
        <f>SUMIFS('Input Exclusion Time (All)'!$G$14:$G$1004,'Input Exclusion Time (All)'!$A$14:$A$1004,'Input Data Shift A'!T$6,'Input Exclusion Time (All)'!$B$14:$B$1004,'Input Data Shift A'!$D$2,'Input Exclusion Time (All)'!$C$14:$C$1004,'Input Data Shift A'!$C170)+SUMIFS('Input Exclusion Time (Partial)'!$I$14:$I$988,'Input Exclusion Time (Partial)'!$A$14:$A$988,'Input Data Shift A'!T$6,'Input Exclusion Time (Partial)'!$B$14:$B$988,'Input Data Shift A'!$D$2,'Input Exclusion Time (Partial)'!$C$14:$C$988,'Input Data Shift A'!$C170)</f>
        <v>0</v>
      </c>
      <c r="U170" s="547">
        <f>SUMIFS('Input Exclusion Time (All)'!$G$14:$G$1004,'Input Exclusion Time (All)'!$A$14:$A$1004,'Input Data Shift A'!U$6,'Input Exclusion Time (All)'!$B$14:$B$1004,'Input Data Shift A'!$D$2,'Input Exclusion Time (All)'!$C$14:$C$1004,'Input Data Shift A'!$C170)+SUMIFS('Input Exclusion Time (Partial)'!$I$14:$I$988,'Input Exclusion Time (Partial)'!$A$14:$A$988,'Input Data Shift A'!U$6,'Input Exclusion Time (Partial)'!$B$14:$B$988,'Input Data Shift A'!$D$2,'Input Exclusion Time (Partial)'!$C$14:$C$988,'Input Data Shift A'!$C170)</f>
        <v>0</v>
      </c>
      <c r="V170" s="547">
        <f>SUMIFS('Input Exclusion Time (All)'!$G$14:$G$1004,'Input Exclusion Time (All)'!$A$14:$A$1004,'Input Data Shift A'!V$6,'Input Exclusion Time (All)'!$B$14:$B$1004,'Input Data Shift A'!$D$2,'Input Exclusion Time (All)'!$C$14:$C$1004,'Input Data Shift A'!$C170)+SUMIFS('Input Exclusion Time (Partial)'!$I$14:$I$988,'Input Exclusion Time (Partial)'!$A$14:$A$988,'Input Data Shift A'!V$6,'Input Exclusion Time (Partial)'!$B$14:$B$988,'Input Data Shift A'!$D$2,'Input Exclusion Time (Partial)'!$C$14:$C$988,'Input Data Shift A'!$C170)</f>
        <v>0</v>
      </c>
      <c r="W170" s="547">
        <f>SUMIFS('Input Exclusion Time (All)'!$G$14:$G$1004,'Input Exclusion Time (All)'!$A$14:$A$1004,'Input Data Shift A'!W$6,'Input Exclusion Time (All)'!$B$14:$B$1004,'Input Data Shift A'!$D$2,'Input Exclusion Time (All)'!$C$14:$C$1004,'Input Data Shift A'!$C170)+SUMIFS('Input Exclusion Time (Partial)'!$I$14:$I$988,'Input Exclusion Time (Partial)'!$A$14:$A$988,'Input Data Shift A'!W$6,'Input Exclusion Time (Partial)'!$B$14:$B$988,'Input Data Shift A'!$D$2,'Input Exclusion Time (Partial)'!$C$14:$C$988,'Input Data Shift A'!$C170)</f>
        <v>0</v>
      </c>
      <c r="X170" s="547">
        <f>SUMIFS('Input Exclusion Time (All)'!$G$14:$G$1004,'Input Exclusion Time (All)'!$A$14:$A$1004,'Input Data Shift A'!X$6,'Input Exclusion Time (All)'!$B$14:$B$1004,'Input Data Shift A'!$D$2,'Input Exclusion Time (All)'!$C$14:$C$1004,'Input Data Shift A'!$C170)+SUMIFS('Input Exclusion Time (Partial)'!$I$14:$I$988,'Input Exclusion Time (Partial)'!$A$14:$A$988,'Input Data Shift A'!X$6,'Input Exclusion Time (Partial)'!$B$14:$B$988,'Input Data Shift A'!$D$2,'Input Exclusion Time (Partial)'!$C$14:$C$988,'Input Data Shift A'!$C170)</f>
        <v>0</v>
      </c>
      <c r="Y170" s="547">
        <f>SUMIFS('Input Exclusion Time (All)'!$G$14:$G$1004,'Input Exclusion Time (All)'!$A$14:$A$1004,'Input Data Shift A'!Y$6,'Input Exclusion Time (All)'!$B$14:$B$1004,'Input Data Shift A'!$D$2,'Input Exclusion Time (All)'!$C$14:$C$1004,'Input Data Shift A'!$C170)+SUMIFS('Input Exclusion Time (Partial)'!$I$14:$I$988,'Input Exclusion Time (Partial)'!$A$14:$A$988,'Input Data Shift A'!Y$6,'Input Exclusion Time (Partial)'!$B$14:$B$988,'Input Data Shift A'!$D$2,'Input Exclusion Time (Partial)'!$C$14:$C$988,'Input Data Shift A'!$C170)</f>
        <v>0</v>
      </c>
      <c r="Z170" s="547">
        <f>SUMIFS('Input Exclusion Time (All)'!$G$14:$G$1004,'Input Exclusion Time (All)'!$A$14:$A$1004,'Input Data Shift A'!Z$6,'Input Exclusion Time (All)'!$B$14:$B$1004,'Input Data Shift A'!$D$2,'Input Exclusion Time (All)'!$C$14:$C$1004,'Input Data Shift A'!$C170)+SUMIFS('Input Exclusion Time (Partial)'!$I$14:$I$988,'Input Exclusion Time (Partial)'!$A$14:$A$988,'Input Data Shift A'!Z$6,'Input Exclusion Time (Partial)'!$B$14:$B$988,'Input Data Shift A'!$D$2,'Input Exclusion Time (Partial)'!$C$14:$C$988,'Input Data Shift A'!$C170)</f>
        <v>0</v>
      </c>
      <c r="AA170" s="547">
        <f>SUMIFS('Input Exclusion Time (All)'!$G$14:$G$1004,'Input Exclusion Time (All)'!$A$14:$A$1004,'Input Data Shift A'!AA$6,'Input Exclusion Time (All)'!$B$14:$B$1004,'Input Data Shift A'!$D$2,'Input Exclusion Time (All)'!$C$14:$C$1004,'Input Data Shift A'!$C170)+SUMIFS('Input Exclusion Time (Partial)'!$I$14:$I$988,'Input Exclusion Time (Partial)'!$A$14:$A$988,'Input Data Shift A'!AA$6,'Input Exclusion Time (Partial)'!$B$14:$B$988,'Input Data Shift A'!$D$2,'Input Exclusion Time (Partial)'!$C$14:$C$988,'Input Data Shift A'!$C170)</f>
        <v>0</v>
      </c>
      <c r="AB170" s="547">
        <f>SUMIFS('Input Exclusion Time (All)'!$G$14:$G$1004,'Input Exclusion Time (All)'!$A$14:$A$1004,'Input Data Shift A'!AB$6,'Input Exclusion Time (All)'!$B$14:$B$1004,'Input Data Shift A'!$D$2,'Input Exclusion Time (All)'!$C$14:$C$1004,'Input Data Shift A'!$C170)+SUMIFS('Input Exclusion Time (Partial)'!$I$14:$I$988,'Input Exclusion Time (Partial)'!$A$14:$A$988,'Input Data Shift A'!AB$6,'Input Exclusion Time (Partial)'!$B$14:$B$988,'Input Data Shift A'!$D$2,'Input Exclusion Time (Partial)'!$C$14:$C$988,'Input Data Shift A'!$C170)</f>
        <v>0</v>
      </c>
      <c r="AC170" s="547">
        <f>SUMIFS('Input Exclusion Time (All)'!$G$14:$G$1004,'Input Exclusion Time (All)'!$A$14:$A$1004,'Input Data Shift A'!AC$6,'Input Exclusion Time (All)'!$B$14:$B$1004,'Input Data Shift A'!$D$2,'Input Exclusion Time (All)'!$C$14:$C$1004,'Input Data Shift A'!$C170)+SUMIFS('Input Exclusion Time (Partial)'!$I$14:$I$988,'Input Exclusion Time (Partial)'!$A$14:$A$988,'Input Data Shift A'!AC$6,'Input Exclusion Time (Partial)'!$B$14:$B$988,'Input Data Shift A'!$D$2,'Input Exclusion Time (Partial)'!$C$14:$C$988,'Input Data Shift A'!$C170)</f>
        <v>0</v>
      </c>
      <c r="AD170" s="547">
        <f>SUMIFS('Input Exclusion Time (All)'!$G$14:$G$1004,'Input Exclusion Time (All)'!$A$14:$A$1004,'Input Data Shift A'!AD$6,'Input Exclusion Time (All)'!$B$14:$B$1004,'Input Data Shift A'!$D$2,'Input Exclusion Time (All)'!$C$14:$C$1004,'Input Data Shift A'!$C170)+SUMIFS('Input Exclusion Time (Partial)'!$I$14:$I$988,'Input Exclusion Time (Partial)'!$A$14:$A$988,'Input Data Shift A'!AD$6,'Input Exclusion Time (Partial)'!$B$14:$B$988,'Input Data Shift A'!$D$2,'Input Exclusion Time (Partial)'!$C$14:$C$988,'Input Data Shift A'!$C170)</f>
        <v>0</v>
      </c>
      <c r="AE170" s="547">
        <f>SUMIFS('Input Exclusion Time (All)'!$G$14:$G$1004,'Input Exclusion Time (All)'!$A$14:$A$1004,'Input Data Shift A'!AE$6,'Input Exclusion Time (All)'!$B$14:$B$1004,'Input Data Shift A'!$D$2,'Input Exclusion Time (All)'!$C$14:$C$1004,'Input Data Shift A'!$C170)+SUMIFS('Input Exclusion Time (Partial)'!$I$14:$I$988,'Input Exclusion Time (Partial)'!$A$14:$A$988,'Input Data Shift A'!AE$6,'Input Exclusion Time (Partial)'!$B$14:$B$988,'Input Data Shift A'!$D$2,'Input Exclusion Time (Partial)'!$C$14:$C$988,'Input Data Shift A'!$C170)</f>
        <v>0</v>
      </c>
      <c r="AF170" s="547">
        <f>SUMIFS('Input Exclusion Time (All)'!$G$14:$G$1004,'Input Exclusion Time (All)'!$A$14:$A$1004,'Input Data Shift A'!AF$6,'Input Exclusion Time (All)'!$B$14:$B$1004,'Input Data Shift A'!$D$2,'Input Exclusion Time (All)'!$C$14:$C$1004,'Input Data Shift A'!$C170)+SUMIFS('Input Exclusion Time (Partial)'!$I$14:$I$988,'Input Exclusion Time (Partial)'!$A$14:$A$988,'Input Data Shift A'!AF$6,'Input Exclusion Time (Partial)'!$B$14:$B$988,'Input Data Shift A'!$D$2,'Input Exclusion Time (Partial)'!$C$14:$C$988,'Input Data Shift A'!$C170)</f>
        <v>0</v>
      </c>
      <c r="AG170" s="547">
        <f>SUMIFS('Input Exclusion Time (All)'!$G$14:$G$1004,'Input Exclusion Time (All)'!$A$14:$A$1004,'Input Data Shift A'!AG$6,'Input Exclusion Time (All)'!$B$14:$B$1004,'Input Data Shift A'!$D$2,'Input Exclusion Time (All)'!$C$14:$C$1004,'Input Data Shift A'!$C170)+SUMIFS('Input Exclusion Time (Partial)'!$I$14:$I$988,'Input Exclusion Time (Partial)'!$A$14:$A$988,'Input Data Shift A'!AG$6,'Input Exclusion Time (Partial)'!$B$14:$B$988,'Input Data Shift A'!$D$2,'Input Exclusion Time (Partial)'!$C$14:$C$988,'Input Data Shift A'!$C170)</f>
        <v>0</v>
      </c>
      <c r="AH170" s="547">
        <f>SUMIFS('Input Exclusion Time (All)'!$G$14:$G$1004,'Input Exclusion Time (All)'!$A$14:$A$1004,'Input Data Shift A'!AH$6,'Input Exclusion Time (All)'!$B$14:$B$1004,'Input Data Shift A'!$D$2,'Input Exclusion Time (All)'!$C$14:$C$1004,'Input Data Shift A'!$C170)+SUMIFS('Input Exclusion Time (Partial)'!$I$14:$I$988,'Input Exclusion Time (Partial)'!$A$14:$A$988,'Input Data Shift A'!AH$6,'Input Exclusion Time (Partial)'!$B$14:$B$988,'Input Data Shift A'!$D$2,'Input Exclusion Time (Partial)'!$C$14:$C$988,'Input Data Shift A'!$C170)</f>
        <v>0</v>
      </c>
      <c r="AI170" s="251">
        <f t="shared" si="11"/>
        <v>0</v>
      </c>
      <c r="AJ170" s="267">
        <f t="shared" si="12"/>
        <v>0</v>
      </c>
    </row>
    <row r="171" spans="1:36" ht="19.5" customHeight="1">
      <c r="A171" s="605"/>
      <c r="B171" s="261" t="s">
        <v>49</v>
      </c>
      <c r="C171" s="262" t="s">
        <v>50</v>
      </c>
      <c r="D171" s="547">
        <f>SUMIFS('Input Exclusion Time (All)'!$G$14:$G$1004,'Input Exclusion Time (All)'!$A$14:$A$1004,'Input Data Shift A'!D$6,'Input Exclusion Time (All)'!$B$14:$B$1004,'Input Data Shift A'!$D$2,'Input Exclusion Time (All)'!$C$14:$C$1004,'Input Data Shift A'!$C171)+SUMIFS('Input Exclusion Time (Partial)'!$I$14:$I$988,'Input Exclusion Time (Partial)'!$A$14:$A$988,'Input Data Shift A'!D$6,'Input Exclusion Time (Partial)'!$B$14:$B$988,'Input Data Shift A'!$D$2,'Input Exclusion Time (Partial)'!$C$14:$C$988,'Input Data Shift A'!$C171)</f>
        <v>0</v>
      </c>
      <c r="E171" s="547">
        <f>SUMIFS('Input Exclusion Time (All)'!$G$14:$G$1004,'Input Exclusion Time (All)'!$A$14:$A$1004,'Input Data Shift A'!E$6,'Input Exclusion Time (All)'!$B$14:$B$1004,'Input Data Shift A'!$D$2,'Input Exclusion Time (All)'!$C$14:$C$1004,'Input Data Shift A'!$C171)+SUMIFS('Input Exclusion Time (Partial)'!$I$14:$I$988,'Input Exclusion Time (Partial)'!$A$14:$A$988,'Input Data Shift A'!E$6,'Input Exclusion Time (Partial)'!$B$14:$B$988,'Input Data Shift A'!$D$2,'Input Exclusion Time (Partial)'!$C$14:$C$988,'Input Data Shift A'!$C171)</f>
        <v>0</v>
      </c>
      <c r="F171" s="547">
        <f>SUMIFS('Input Exclusion Time (All)'!$G$14:$G$1004,'Input Exclusion Time (All)'!$A$14:$A$1004,'Input Data Shift A'!F$6,'Input Exclusion Time (All)'!$B$14:$B$1004,'Input Data Shift A'!$D$2,'Input Exclusion Time (All)'!$C$14:$C$1004,'Input Data Shift A'!$C171)+SUMIFS('Input Exclusion Time (Partial)'!$I$14:$I$988,'Input Exclusion Time (Partial)'!$A$14:$A$988,'Input Data Shift A'!F$6,'Input Exclusion Time (Partial)'!$B$14:$B$988,'Input Data Shift A'!$D$2,'Input Exclusion Time (Partial)'!$C$14:$C$988,'Input Data Shift A'!$C171)</f>
        <v>0</v>
      </c>
      <c r="G171" s="547">
        <f>SUMIFS('Input Exclusion Time (All)'!$G$14:$G$1004,'Input Exclusion Time (All)'!$A$14:$A$1004,'Input Data Shift A'!G$6,'Input Exclusion Time (All)'!$B$14:$B$1004,'Input Data Shift A'!$D$2,'Input Exclusion Time (All)'!$C$14:$C$1004,'Input Data Shift A'!$C171)+SUMIFS('Input Exclusion Time (Partial)'!$I$14:$I$988,'Input Exclusion Time (Partial)'!$A$14:$A$988,'Input Data Shift A'!G$6,'Input Exclusion Time (Partial)'!$B$14:$B$988,'Input Data Shift A'!$D$2,'Input Exclusion Time (Partial)'!$C$14:$C$988,'Input Data Shift A'!$C171)</f>
        <v>0</v>
      </c>
      <c r="H171" s="547">
        <f>SUMIFS('Input Exclusion Time (All)'!$G$14:$G$1004,'Input Exclusion Time (All)'!$A$14:$A$1004,'Input Data Shift A'!H$6,'Input Exclusion Time (All)'!$B$14:$B$1004,'Input Data Shift A'!$D$2,'Input Exclusion Time (All)'!$C$14:$C$1004,'Input Data Shift A'!$C171)+SUMIFS('Input Exclusion Time (Partial)'!$I$14:$I$988,'Input Exclusion Time (Partial)'!$A$14:$A$988,'Input Data Shift A'!H$6,'Input Exclusion Time (Partial)'!$B$14:$B$988,'Input Data Shift A'!$D$2,'Input Exclusion Time (Partial)'!$C$14:$C$988,'Input Data Shift A'!$C171)</f>
        <v>0</v>
      </c>
      <c r="I171" s="547">
        <f>SUMIFS('Input Exclusion Time (All)'!$G$14:$G$1004,'Input Exclusion Time (All)'!$A$14:$A$1004,'Input Data Shift A'!I$6,'Input Exclusion Time (All)'!$B$14:$B$1004,'Input Data Shift A'!$D$2,'Input Exclusion Time (All)'!$C$14:$C$1004,'Input Data Shift A'!$C171)+SUMIFS('Input Exclusion Time (Partial)'!$I$14:$I$988,'Input Exclusion Time (Partial)'!$A$14:$A$988,'Input Data Shift A'!I$6,'Input Exclusion Time (Partial)'!$B$14:$B$988,'Input Data Shift A'!$D$2,'Input Exclusion Time (Partial)'!$C$14:$C$988,'Input Data Shift A'!$C171)</f>
        <v>0</v>
      </c>
      <c r="J171" s="547">
        <f>SUMIFS('Input Exclusion Time (All)'!$G$14:$G$1004,'Input Exclusion Time (All)'!$A$14:$A$1004,'Input Data Shift A'!J$6,'Input Exclusion Time (All)'!$B$14:$B$1004,'Input Data Shift A'!$D$2,'Input Exclusion Time (All)'!$C$14:$C$1004,'Input Data Shift A'!$C171)+SUMIFS('Input Exclusion Time (Partial)'!$I$14:$I$988,'Input Exclusion Time (Partial)'!$A$14:$A$988,'Input Data Shift A'!J$6,'Input Exclusion Time (Partial)'!$B$14:$B$988,'Input Data Shift A'!$D$2,'Input Exclusion Time (Partial)'!$C$14:$C$988,'Input Data Shift A'!$C171)</f>
        <v>0</v>
      </c>
      <c r="K171" s="547">
        <f>SUMIFS('Input Exclusion Time (All)'!$G$14:$G$1004,'Input Exclusion Time (All)'!$A$14:$A$1004,'Input Data Shift A'!K$6,'Input Exclusion Time (All)'!$B$14:$B$1004,'Input Data Shift A'!$D$2,'Input Exclusion Time (All)'!$C$14:$C$1004,'Input Data Shift A'!$C171)+SUMIFS('Input Exclusion Time (Partial)'!$I$14:$I$988,'Input Exclusion Time (Partial)'!$A$14:$A$988,'Input Data Shift A'!K$6,'Input Exclusion Time (Partial)'!$B$14:$B$988,'Input Data Shift A'!$D$2,'Input Exclusion Time (Partial)'!$C$14:$C$988,'Input Data Shift A'!$C171)</f>
        <v>0</v>
      </c>
      <c r="L171" s="547">
        <f>SUMIFS('Input Exclusion Time (All)'!$G$14:$G$1004,'Input Exclusion Time (All)'!$A$14:$A$1004,'Input Data Shift A'!L$6,'Input Exclusion Time (All)'!$B$14:$B$1004,'Input Data Shift A'!$D$2,'Input Exclusion Time (All)'!$C$14:$C$1004,'Input Data Shift A'!$C171)+SUMIFS('Input Exclusion Time (Partial)'!$I$14:$I$988,'Input Exclusion Time (Partial)'!$A$14:$A$988,'Input Data Shift A'!L$6,'Input Exclusion Time (Partial)'!$B$14:$B$988,'Input Data Shift A'!$D$2,'Input Exclusion Time (Partial)'!$C$14:$C$988,'Input Data Shift A'!$C171)</f>
        <v>0</v>
      </c>
      <c r="M171" s="547">
        <f>SUMIFS('Input Exclusion Time (All)'!$G$14:$G$1004,'Input Exclusion Time (All)'!$A$14:$A$1004,'Input Data Shift A'!M$6,'Input Exclusion Time (All)'!$B$14:$B$1004,'Input Data Shift A'!$D$2,'Input Exclusion Time (All)'!$C$14:$C$1004,'Input Data Shift A'!$C171)+SUMIFS('Input Exclusion Time (Partial)'!$I$14:$I$988,'Input Exclusion Time (Partial)'!$A$14:$A$988,'Input Data Shift A'!M$6,'Input Exclusion Time (Partial)'!$B$14:$B$988,'Input Data Shift A'!$D$2,'Input Exclusion Time (Partial)'!$C$14:$C$988,'Input Data Shift A'!$C171)</f>
        <v>0</v>
      </c>
      <c r="N171" s="547">
        <f>SUMIFS('Input Exclusion Time (All)'!$G$14:$G$1004,'Input Exclusion Time (All)'!$A$14:$A$1004,'Input Data Shift A'!N$6,'Input Exclusion Time (All)'!$B$14:$B$1004,'Input Data Shift A'!$D$2,'Input Exclusion Time (All)'!$C$14:$C$1004,'Input Data Shift A'!$C171)+SUMIFS('Input Exclusion Time (Partial)'!$I$14:$I$988,'Input Exclusion Time (Partial)'!$A$14:$A$988,'Input Data Shift A'!N$6,'Input Exclusion Time (Partial)'!$B$14:$B$988,'Input Data Shift A'!$D$2,'Input Exclusion Time (Partial)'!$C$14:$C$988,'Input Data Shift A'!$C171)</f>
        <v>0</v>
      </c>
      <c r="O171" s="547">
        <f>SUMIFS('Input Exclusion Time (All)'!$G$14:$G$1004,'Input Exclusion Time (All)'!$A$14:$A$1004,'Input Data Shift A'!O$6,'Input Exclusion Time (All)'!$B$14:$B$1004,'Input Data Shift A'!$D$2,'Input Exclusion Time (All)'!$C$14:$C$1004,'Input Data Shift A'!$C171)+SUMIFS('Input Exclusion Time (Partial)'!$I$14:$I$988,'Input Exclusion Time (Partial)'!$A$14:$A$988,'Input Data Shift A'!O$6,'Input Exclusion Time (Partial)'!$B$14:$B$988,'Input Data Shift A'!$D$2,'Input Exclusion Time (Partial)'!$C$14:$C$988,'Input Data Shift A'!$C171)</f>
        <v>0</v>
      </c>
      <c r="P171" s="547">
        <f>SUMIFS('Input Exclusion Time (All)'!$G$14:$G$1004,'Input Exclusion Time (All)'!$A$14:$A$1004,'Input Data Shift A'!P$6,'Input Exclusion Time (All)'!$B$14:$B$1004,'Input Data Shift A'!$D$2,'Input Exclusion Time (All)'!$C$14:$C$1004,'Input Data Shift A'!$C171)+SUMIFS('Input Exclusion Time (Partial)'!$I$14:$I$988,'Input Exclusion Time (Partial)'!$A$14:$A$988,'Input Data Shift A'!P$6,'Input Exclusion Time (Partial)'!$B$14:$B$988,'Input Data Shift A'!$D$2,'Input Exclusion Time (Partial)'!$C$14:$C$988,'Input Data Shift A'!$C171)</f>
        <v>0</v>
      </c>
      <c r="Q171" s="547">
        <f>SUMIFS('Input Exclusion Time (All)'!$G$14:$G$1004,'Input Exclusion Time (All)'!$A$14:$A$1004,'Input Data Shift A'!Q$6,'Input Exclusion Time (All)'!$B$14:$B$1004,'Input Data Shift A'!$D$2,'Input Exclusion Time (All)'!$C$14:$C$1004,'Input Data Shift A'!$C171)+SUMIFS('Input Exclusion Time (Partial)'!$I$14:$I$988,'Input Exclusion Time (Partial)'!$A$14:$A$988,'Input Data Shift A'!Q$6,'Input Exclusion Time (Partial)'!$B$14:$B$988,'Input Data Shift A'!$D$2,'Input Exclusion Time (Partial)'!$C$14:$C$988,'Input Data Shift A'!$C171)</f>
        <v>0</v>
      </c>
      <c r="R171" s="547">
        <f>SUMIFS('Input Exclusion Time (All)'!$G$14:$G$1004,'Input Exclusion Time (All)'!$A$14:$A$1004,'Input Data Shift A'!R$6,'Input Exclusion Time (All)'!$B$14:$B$1004,'Input Data Shift A'!$D$2,'Input Exclusion Time (All)'!$C$14:$C$1004,'Input Data Shift A'!$C171)+SUMIFS('Input Exclusion Time (Partial)'!$I$14:$I$988,'Input Exclusion Time (Partial)'!$A$14:$A$988,'Input Data Shift A'!R$6,'Input Exclusion Time (Partial)'!$B$14:$B$988,'Input Data Shift A'!$D$2,'Input Exclusion Time (Partial)'!$C$14:$C$988,'Input Data Shift A'!$C171)</f>
        <v>0</v>
      </c>
      <c r="S171" s="547">
        <f>SUMIFS('Input Exclusion Time (All)'!$G$14:$G$1004,'Input Exclusion Time (All)'!$A$14:$A$1004,'Input Data Shift A'!S$6,'Input Exclusion Time (All)'!$B$14:$B$1004,'Input Data Shift A'!$D$2,'Input Exclusion Time (All)'!$C$14:$C$1004,'Input Data Shift A'!$C171)+SUMIFS('Input Exclusion Time (Partial)'!$I$14:$I$988,'Input Exclusion Time (Partial)'!$A$14:$A$988,'Input Data Shift A'!S$6,'Input Exclusion Time (Partial)'!$B$14:$B$988,'Input Data Shift A'!$D$2,'Input Exclusion Time (Partial)'!$C$14:$C$988,'Input Data Shift A'!$C171)</f>
        <v>0</v>
      </c>
      <c r="T171" s="547">
        <f>SUMIFS('Input Exclusion Time (All)'!$G$14:$G$1004,'Input Exclusion Time (All)'!$A$14:$A$1004,'Input Data Shift A'!T$6,'Input Exclusion Time (All)'!$B$14:$B$1004,'Input Data Shift A'!$D$2,'Input Exclusion Time (All)'!$C$14:$C$1004,'Input Data Shift A'!$C171)+SUMIFS('Input Exclusion Time (Partial)'!$I$14:$I$988,'Input Exclusion Time (Partial)'!$A$14:$A$988,'Input Data Shift A'!T$6,'Input Exclusion Time (Partial)'!$B$14:$B$988,'Input Data Shift A'!$D$2,'Input Exclusion Time (Partial)'!$C$14:$C$988,'Input Data Shift A'!$C171)</f>
        <v>0</v>
      </c>
      <c r="U171" s="547">
        <f>SUMIFS('Input Exclusion Time (All)'!$G$14:$G$1004,'Input Exclusion Time (All)'!$A$14:$A$1004,'Input Data Shift A'!U$6,'Input Exclusion Time (All)'!$B$14:$B$1004,'Input Data Shift A'!$D$2,'Input Exclusion Time (All)'!$C$14:$C$1004,'Input Data Shift A'!$C171)+SUMIFS('Input Exclusion Time (Partial)'!$I$14:$I$988,'Input Exclusion Time (Partial)'!$A$14:$A$988,'Input Data Shift A'!U$6,'Input Exclusion Time (Partial)'!$B$14:$B$988,'Input Data Shift A'!$D$2,'Input Exclusion Time (Partial)'!$C$14:$C$988,'Input Data Shift A'!$C171)</f>
        <v>0</v>
      </c>
      <c r="V171" s="547">
        <f>SUMIFS('Input Exclusion Time (All)'!$G$14:$G$1004,'Input Exclusion Time (All)'!$A$14:$A$1004,'Input Data Shift A'!V$6,'Input Exclusion Time (All)'!$B$14:$B$1004,'Input Data Shift A'!$D$2,'Input Exclusion Time (All)'!$C$14:$C$1004,'Input Data Shift A'!$C171)+SUMIFS('Input Exclusion Time (Partial)'!$I$14:$I$988,'Input Exclusion Time (Partial)'!$A$14:$A$988,'Input Data Shift A'!V$6,'Input Exclusion Time (Partial)'!$B$14:$B$988,'Input Data Shift A'!$D$2,'Input Exclusion Time (Partial)'!$C$14:$C$988,'Input Data Shift A'!$C171)</f>
        <v>0</v>
      </c>
      <c r="W171" s="547">
        <f>SUMIFS('Input Exclusion Time (All)'!$G$14:$G$1004,'Input Exclusion Time (All)'!$A$14:$A$1004,'Input Data Shift A'!W$6,'Input Exclusion Time (All)'!$B$14:$B$1004,'Input Data Shift A'!$D$2,'Input Exclusion Time (All)'!$C$14:$C$1004,'Input Data Shift A'!$C171)+SUMIFS('Input Exclusion Time (Partial)'!$I$14:$I$988,'Input Exclusion Time (Partial)'!$A$14:$A$988,'Input Data Shift A'!W$6,'Input Exclusion Time (Partial)'!$B$14:$B$988,'Input Data Shift A'!$D$2,'Input Exclusion Time (Partial)'!$C$14:$C$988,'Input Data Shift A'!$C171)</f>
        <v>0</v>
      </c>
      <c r="X171" s="547">
        <f>SUMIFS('Input Exclusion Time (All)'!$G$14:$G$1004,'Input Exclusion Time (All)'!$A$14:$A$1004,'Input Data Shift A'!X$6,'Input Exclusion Time (All)'!$B$14:$B$1004,'Input Data Shift A'!$D$2,'Input Exclusion Time (All)'!$C$14:$C$1004,'Input Data Shift A'!$C171)+SUMIFS('Input Exclusion Time (Partial)'!$I$14:$I$988,'Input Exclusion Time (Partial)'!$A$14:$A$988,'Input Data Shift A'!X$6,'Input Exclusion Time (Partial)'!$B$14:$B$988,'Input Data Shift A'!$D$2,'Input Exclusion Time (Partial)'!$C$14:$C$988,'Input Data Shift A'!$C171)</f>
        <v>0</v>
      </c>
      <c r="Y171" s="547">
        <f>SUMIFS('Input Exclusion Time (All)'!$G$14:$G$1004,'Input Exclusion Time (All)'!$A$14:$A$1004,'Input Data Shift A'!Y$6,'Input Exclusion Time (All)'!$B$14:$B$1004,'Input Data Shift A'!$D$2,'Input Exclusion Time (All)'!$C$14:$C$1004,'Input Data Shift A'!$C171)+SUMIFS('Input Exclusion Time (Partial)'!$I$14:$I$988,'Input Exclusion Time (Partial)'!$A$14:$A$988,'Input Data Shift A'!Y$6,'Input Exclusion Time (Partial)'!$B$14:$B$988,'Input Data Shift A'!$D$2,'Input Exclusion Time (Partial)'!$C$14:$C$988,'Input Data Shift A'!$C171)</f>
        <v>0</v>
      </c>
      <c r="Z171" s="547">
        <f>SUMIFS('Input Exclusion Time (All)'!$G$14:$G$1004,'Input Exclusion Time (All)'!$A$14:$A$1004,'Input Data Shift A'!Z$6,'Input Exclusion Time (All)'!$B$14:$B$1004,'Input Data Shift A'!$D$2,'Input Exclusion Time (All)'!$C$14:$C$1004,'Input Data Shift A'!$C171)+SUMIFS('Input Exclusion Time (Partial)'!$I$14:$I$988,'Input Exclusion Time (Partial)'!$A$14:$A$988,'Input Data Shift A'!Z$6,'Input Exclusion Time (Partial)'!$B$14:$B$988,'Input Data Shift A'!$D$2,'Input Exclusion Time (Partial)'!$C$14:$C$988,'Input Data Shift A'!$C171)</f>
        <v>0</v>
      </c>
      <c r="AA171" s="547">
        <f>SUMIFS('Input Exclusion Time (All)'!$G$14:$G$1004,'Input Exclusion Time (All)'!$A$14:$A$1004,'Input Data Shift A'!AA$6,'Input Exclusion Time (All)'!$B$14:$B$1004,'Input Data Shift A'!$D$2,'Input Exclusion Time (All)'!$C$14:$C$1004,'Input Data Shift A'!$C171)+SUMIFS('Input Exclusion Time (Partial)'!$I$14:$I$988,'Input Exclusion Time (Partial)'!$A$14:$A$988,'Input Data Shift A'!AA$6,'Input Exclusion Time (Partial)'!$B$14:$B$988,'Input Data Shift A'!$D$2,'Input Exclusion Time (Partial)'!$C$14:$C$988,'Input Data Shift A'!$C171)</f>
        <v>0</v>
      </c>
      <c r="AB171" s="547">
        <f>SUMIFS('Input Exclusion Time (All)'!$G$14:$G$1004,'Input Exclusion Time (All)'!$A$14:$A$1004,'Input Data Shift A'!AB$6,'Input Exclusion Time (All)'!$B$14:$B$1004,'Input Data Shift A'!$D$2,'Input Exclusion Time (All)'!$C$14:$C$1004,'Input Data Shift A'!$C171)+SUMIFS('Input Exclusion Time (Partial)'!$I$14:$I$988,'Input Exclusion Time (Partial)'!$A$14:$A$988,'Input Data Shift A'!AB$6,'Input Exclusion Time (Partial)'!$B$14:$B$988,'Input Data Shift A'!$D$2,'Input Exclusion Time (Partial)'!$C$14:$C$988,'Input Data Shift A'!$C171)</f>
        <v>0</v>
      </c>
      <c r="AC171" s="547">
        <f>SUMIFS('Input Exclusion Time (All)'!$G$14:$G$1004,'Input Exclusion Time (All)'!$A$14:$A$1004,'Input Data Shift A'!AC$6,'Input Exclusion Time (All)'!$B$14:$B$1004,'Input Data Shift A'!$D$2,'Input Exclusion Time (All)'!$C$14:$C$1004,'Input Data Shift A'!$C171)+SUMIFS('Input Exclusion Time (Partial)'!$I$14:$I$988,'Input Exclusion Time (Partial)'!$A$14:$A$988,'Input Data Shift A'!AC$6,'Input Exclusion Time (Partial)'!$B$14:$B$988,'Input Data Shift A'!$D$2,'Input Exclusion Time (Partial)'!$C$14:$C$988,'Input Data Shift A'!$C171)</f>
        <v>0</v>
      </c>
      <c r="AD171" s="547">
        <f>SUMIFS('Input Exclusion Time (All)'!$G$14:$G$1004,'Input Exclusion Time (All)'!$A$14:$A$1004,'Input Data Shift A'!AD$6,'Input Exclusion Time (All)'!$B$14:$B$1004,'Input Data Shift A'!$D$2,'Input Exclusion Time (All)'!$C$14:$C$1004,'Input Data Shift A'!$C171)+SUMIFS('Input Exclusion Time (Partial)'!$I$14:$I$988,'Input Exclusion Time (Partial)'!$A$14:$A$988,'Input Data Shift A'!AD$6,'Input Exclusion Time (Partial)'!$B$14:$B$988,'Input Data Shift A'!$D$2,'Input Exclusion Time (Partial)'!$C$14:$C$988,'Input Data Shift A'!$C171)</f>
        <v>0</v>
      </c>
      <c r="AE171" s="547">
        <f>SUMIFS('Input Exclusion Time (All)'!$G$14:$G$1004,'Input Exclusion Time (All)'!$A$14:$A$1004,'Input Data Shift A'!AE$6,'Input Exclusion Time (All)'!$B$14:$B$1004,'Input Data Shift A'!$D$2,'Input Exclusion Time (All)'!$C$14:$C$1004,'Input Data Shift A'!$C171)+SUMIFS('Input Exclusion Time (Partial)'!$I$14:$I$988,'Input Exclusion Time (Partial)'!$A$14:$A$988,'Input Data Shift A'!AE$6,'Input Exclusion Time (Partial)'!$B$14:$B$988,'Input Data Shift A'!$D$2,'Input Exclusion Time (Partial)'!$C$14:$C$988,'Input Data Shift A'!$C171)</f>
        <v>0</v>
      </c>
      <c r="AF171" s="547">
        <f>SUMIFS('Input Exclusion Time (All)'!$G$14:$G$1004,'Input Exclusion Time (All)'!$A$14:$A$1004,'Input Data Shift A'!AF$6,'Input Exclusion Time (All)'!$B$14:$B$1004,'Input Data Shift A'!$D$2,'Input Exclusion Time (All)'!$C$14:$C$1004,'Input Data Shift A'!$C171)+SUMIFS('Input Exclusion Time (Partial)'!$I$14:$I$988,'Input Exclusion Time (Partial)'!$A$14:$A$988,'Input Data Shift A'!AF$6,'Input Exclusion Time (Partial)'!$B$14:$B$988,'Input Data Shift A'!$D$2,'Input Exclusion Time (Partial)'!$C$14:$C$988,'Input Data Shift A'!$C171)</f>
        <v>0</v>
      </c>
      <c r="AG171" s="547">
        <f>SUMIFS('Input Exclusion Time (All)'!$G$14:$G$1004,'Input Exclusion Time (All)'!$A$14:$A$1004,'Input Data Shift A'!AG$6,'Input Exclusion Time (All)'!$B$14:$B$1004,'Input Data Shift A'!$D$2,'Input Exclusion Time (All)'!$C$14:$C$1004,'Input Data Shift A'!$C171)+SUMIFS('Input Exclusion Time (Partial)'!$I$14:$I$988,'Input Exclusion Time (Partial)'!$A$14:$A$988,'Input Data Shift A'!AG$6,'Input Exclusion Time (Partial)'!$B$14:$B$988,'Input Data Shift A'!$D$2,'Input Exclusion Time (Partial)'!$C$14:$C$988,'Input Data Shift A'!$C171)</f>
        <v>0</v>
      </c>
      <c r="AH171" s="547">
        <f>SUMIFS('Input Exclusion Time (All)'!$G$14:$G$1004,'Input Exclusion Time (All)'!$A$14:$A$1004,'Input Data Shift A'!AH$6,'Input Exclusion Time (All)'!$B$14:$B$1004,'Input Data Shift A'!$D$2,'Input Exclusion Time (All)'!$C$14:$C$1004,'Input Data Shift A'!$C171)+SUMIFS('Input Exclusion Time (Partial)'!$I$14:$I$988,'Input Exclusion Time (Partial)'!$A$14:$A$988,'Input Data Shift A'!AH$6,'Input Exclusion Time (Partial)'!$B$14:$B$988,'Input Data Shift A'!$D$2,'Input Exclusion Time (Partial)'!$C$14:$C$988,'Input Data Shift A'!$C171)</f>
        <v>0</v>
      </c>
      <c r="AI171" s="251">
        <f t="shared" si="11"/>
        <v>0</v>
      </c>
      <c r="AJ171" s="267">
        <f t="shared" si="12"/>
        <v>0</v>
      </c>
    </row>
    <row r="172" spans="1:36" ht="19.5" customHeight="1">
      <c r="A172" s="605"/>
      <c r="B172" s="261" t="s">
        <v>51</v>
      </c>
      <c r="C172" s="262" t="s">
        <v>52</v>
      </c>
      <c r="D172" s="547">
        <f>SUMIFS('Input Exclusion Time (All)'!$G$14:$G$1004,'Input Exclusion Time (All)'!$A$14:$A$1004,'Input Data Shift A'!D$6,'Input Exclusion Time (All)'!$B$14:$B$1004,'Input Data Shift A'!$D$2,'Input Exclusion Time (All)'!$C$14:$C$1004,'Input Data Shift A'!$C172)+SUMIFS('Input Exclusion Time (Partial)'!$I$14:$I$988,'Input Exclusion Time (Partial)'!$A$14:$A$988,'Input Data Shift A'!D$6,'Input Exclusion Time (Partial)'!$B$14:$B$988,'Input Data Shift A'!$D$2,'Input Exclusion Time (Partial)'!$C$14:$C$988,'Input Data Shift A'!$C172)</f>
        <v>0</v>
      </c>
      <c r="E172" s="547">
        <f>SUMIFS('Input Exclusion Time (All)'!$G$14:$G$1004,'Input Exclusion Time (All)'!$A$14:$A$1004,'Input Data Shift A'!E$6,'Input Exclusion Time (All)'!$B$14:$B$1004,'Input Data Shift A'!$D$2,'Input Exclusion Time (All)'!$C$14:$C$1004,'Input Data Shift A'!$C172)+SUMIFS('Input Exclusion Time (Partial)'!$I$14:$I$988,'Input Exclusion Time (Partial)'!$A$14:$A$988,'Input Data Shift A'!E$6,'Input Exclusion Time (Partial)'!$B$14:$B$988,'Input Data Shift A'!$D$2,'Input Exclusion Time (Partial)'!$C$14:$C$988,'Input Data Shift A'!$C172)</f>
        <v>0</v>
      </c>
      <c r="F172" s="547">
        <f>SUMIFS('Input Exclusion Time (All)'!$G$14:$G$1004,'Input Exclusion Time (All)'!$A$14:$A$1004,'Input Data Shift A'!F$6,'Input Exclusion Time (All)'!$B$14:$B$1004,'Input Data Shift A'!$D$2,'Input Exclusion Time (All)'!$C$14:$C$1004,'Input Data Shift A'!$C172)+SUMIFS('Input Exclusion Time (Partial)'!$I$14:$I$988,'Input Exclusion Time (Partial)'!$A$14:$A$988,'Input Data Shift A'!F$6,'Input Exclusion Time (Partial)'!$B$14:$B$988,'Input Data Shift A'!$D$2,'Input Exclusion Time (Partial)'!$C$14:$C$988,'Input Data Shift A'!$C172)</f>
        <v>0</v>
      </c>
      <c r="G172" s="547">
        <f>SUMIFS('Input Exclusion Time (All)'!$G$14:$G$1004,'Input Exclusion Time (All)'!$A$14:$A$1004,'Input Data Shift A'!G$6,'Input Exclusion Time (All)'!$B$14:$B$1004,'Input Data Shift A'!$D$2,'Input Exclusion Time (All)'!$C$14:$C$1004,'Input Data Shift A'!$C172)+SUMIFS('Input Exclusion Time (Partial)'!$I$14:$I$988,'Input Exclusion Time (Partial)'!$A$14:$A$988,'Input Data Shift A'!G$6,'Input Exclusion Time (Partial)'!$B$14:$B$988,'Input Data Shift A'!$D$2,'Input Exclusion Time (Partial)'!$C$14:$C$988,'Input Data Shift A'!$C172)</f>
        <v>0</v>
      </c>
      <c r="H172" s="547">
        <f>SUMIFS('Input Exclusion Time (All)'!$G$14:$G$1004,'Input Exclusion Time (All)'!$A$14:$A$1004,'Input Data Shift A'!H$6,'Input Exclusion Time (All)'!$B$14:$B$1004,'Input Data Shift A'!$D$2,'Input Exclusion Time (All)'!$C$14:$C$1004,'Input Data Shift A'!$C172)+SUMIFS('Input Exclusion Time (Partial)'!$I$14:$I$988,'Input Exclusion Time (Partial)'!$A$14:$A$988,'Input Data Shift A'!H$6,'Input Exclusion Time (Partial)'!$B$14:$B$988,'Input Data Shift A'!$D$2,'Input Exclusion Time (Partial)'!$C$14:$C$988,'Input Data Shift A'!$C172)</f>
        <v>0</v>
      </c>
      <c r="I172" s="547">
        <f>SUMIFS('Input Exclusion Time (All)'!$G$14:$G$1004,'Input Exclusion Time (All)'!$A$14:$A$1004,'Input Data Shift A'!I$6,'Input Exclusion Time (All)'!$B$14:$B$1004,'Input Data Shift A'!$D$2,'Input Exclusion Time (All)'!$C$14:$C$1004,'Input Data Shift A'!$C172)+SUMIFS('Input Exclusion Time (Partial)'!$I$14:$I$988,'Input Exclusion Time (Partial)'!$A$14:$A$988,'Input Data Shift A'!I$6,'Input Exclusion Time (Partial)'!$B$14:$B$988,'Input Data Shift A'!$D$2,'Input Exclusion Time (Partial)'!$C$14:$C$988,'Input Data Shift A'!$C172)</f>
        <v>0</v>
      </c>
      <c r="J172" s="547">
        <f>SUMIFS('Input Exclusion Time (All)'!$G$14:$G$1004,'Input Exclusion Time (All)'!$A$14:$A$1004,'Input Data Shift A'!J$6,'Input Exclusion Time (All)'!$B$14:$B$1004,'Input Data Shift A'!$D$2,'Input Exclusion Time (All)'!$C$14:$C$1004,'Input Data Shift A'!$C172)+SUMIFS('Input Exclusion Time (Partial)'!$I$14:$I$988,'Input Exclusion Time (Partial)'!$A$14:$A$988,'Input Data Shift A'!J$6,'Input Exclusion Time (Partial)'!$B$14:$B$988,'Input Data Shift A'!$D$2,'Input Exclusion Time (Partial)'!$C$14:$C$988,'Input Data Shift A'!$C172)</f>
        <v>0</v>
      </c>
      <c r="K172" s="547">
        <f>SUMIFS('Input Exclusion Time (All)'!$G$14:$G$1004,'Input Exclusion Time (All)'!$A$14:$A$1004,'Input Data Shift A'!K$6,'Input Exclusion Time (All)'!$B$14:$B$1004,'Input Data Shift A'!$D$2,'Input Exclusion Time (All)'!$C$14:$C$1004,'Input Data Shift A'!$C172)+SUMIFS('Input Exclusion Time (Partial)'!$I$14:$I$988,'Input Exclusion Time (Partial)'!$A$14:$A$988,'Input Data Shift A'!K$6,'Input Exclusion Time (Partial)'!$B$14:$B$988,'Input Data Shift A'!$D$2,'Input Exclusion Time (Partial)'!$C$14:$C$988,'Input Data Shift A'!$C172)</f>
        <v>0</v>
      </c>
      <c r="L172" s="547">
        <f>SUMIFS('Input Exclusion Time (All)'!$G$14:$G$1004,'Input Exclusion Time (All)'!$A$14:$A$1004,'Input Data Shift A'!L$6,'Input Exclusion Time (All)'!$B$14:$B$1004,'Input Data Shift A'!$D$2,'Input Exclusion Time (All)'!$C$14:$C$1004,'Input Data Shift A'!$C172)+SUMIFS('Input Exclusion Time (Partial)'!$I$14:$I$988,'Input Exclusion Time (Partial)'!$A$14:$A$988,'Input Data Shift A'!L$6,'Input Exclusion Time (Partial)'!$B$14:$B$988,'Input Data Shift A'!$D$2,'Input Exclusion Time (Partial)'!$C$14:$C$988,'Input Data Shift A'!$C172)</f>
        <v>0</v>
      </c>
      <c r="M172" s="547">
        <f>SUMIFS('Input Exclusion Time (All)'!$G$14:$G$1004,'Input Exclusion Time (All)'!$A$14:$A$1004,'Input Data Shift A'!M$6,'Input Exclusion Time (All)'!$B$14:$B$1004,'Input Data Shift A'!$D$2,'Input Exclusion Time (All)'!$C$14:$C$1004,'Input Data Shift A'!$C172)+SUMIFS('Input Exclusion Time (Partial)'!$I$14:$I$988,'Input Exclusion Time (Partial)'!$A$14:$A$988,'Input Data Shift A'!M$6,'Input Exclusion Time (Partial)'!$B$14:$B$988,'Input Data Shift A'!$D$2,'Input Exclusion Time (Partial)'!$C$14:$C$988,'Input Data Shift A'!$C172)</f>
        <v>0</v>
      </c>
      <c r="N172" s="547">
        <f>SUMIFS('Input Exclusion Time (All)'!$G$14:$G$1004,'Input Exclusion Time (All)'!$A$14:$A$1004,'Input Data Shift A'!N$6,'Input Exclusion Time (All)'!$B$14:$B$1004,'Input Data Shift A'!$D$2,'Input Exclusion Time (All)'!$C$14:$C$1004,'Input Data Shift A'!$C172)+SUMIFS('Input Exclusion Time (Partial)'!$I$14:$I$988,'Input Exclusion Time (Partial)'!$A$14:$A$988,'Input Data Shift A'!N$6,'Input Exclusion Time (Partial)'!$B$14:$B$988,'Input Data Shift A'!$D$2,'Input Exclusion Time (Partial)'!$C$14:$C$988,'Input Data Shift A'!$C172)</f>
        <v>0</v>
      </c>
      <c r="O172" s="547">
        <f>SUMIFS('Input Exclusion Time (All)'!$G$14:$G$1004,'Input Exclusion Time (All)'!$A$14:$A$1004,'Input Data Shift A'!O$6,'Input Exclusion Time (All)'!$B$14:$B$1004,'Input Data Shift A'!$D$2,'Input Exclusion Time (All)'!$C$14:$C$1004,'Input Data Shift A'!$C172)+SUMIFS('Input Exclusion Time (Partial)'!$I$14:$I$988,'Input Exclusion Time (Partial)'!$A$14:$A$988,'Input Data Shift A'!O$6,'Input Exclusion Time (Partial)'!$B$14:$B$988,'Input Data Shift A'!$D$2,'Input Exclusion Time (Partial)'!$C$14:$C$988,'Input Data Shift A'!$C172)</f>
        <v>0</v>
      </c>
      <c r="P172" s="547">
        <f>SUMIFS('Input Exclusion Time (All)'!$G$14:$G$1004,'Input Exclusion Time (All)'!$A$14:$A$1004,'Input Data Shift A'!P$6,'Input Exclusion Time (All)'!$B$14:$B$1004,'Input Data Shift A'!$D$2,'Input Exclusion Time (All)'!$C$14:$C$1004,'Input Data Shift A'!$C172)+SUMIFS('Input Exclusion Time (Partial)'!$I$14:$I$988,'Input Exclusion Time (Partial)'!$A$14:$A$988,'Input Data Shift A'!P$6,'Input Exclusion Time (Partial)'!$B$14:$B$988,'Input Data Shift A'!$D$2,'Input Exclusion Time (Partial)'!$C$14:$C$988,'Input Data Shift A'!$C172)</f>
        <v>0</v>
      </c>
      <c r="Q172" s="547">
        <f>SUMIFS('Input Exclusion Time (All)'!$G$14:$G$1004,'Input Exclusion Time (All)'!$A$14:$A$1004,'Input Data Shift A'!Q$6,'Input Exclusion Time (All)'!$B$14:$B$1004,'Input Data Shift A'!$D$2,'Input Exclusion Time (All)'!$C$14:$C$1004,'Input Data Shift A'!$C172)+SUMIFS('Input Exclusion Time (Partial)'!$I$14:$I$988,'Input Exclusion Time (Partial)'!$A$14:$A$988,'Input Data Shift A'!Q$6,'Input Exclusion Time (Partial)'!$B$14:$B$988,'Input Data Shift A'!$D$2,'Input Exclusion Time (Partial)'!$C$14:$C$988,'Input Data Shift A'!$C172)</f>
        <v>0</v>
      </c>
      <c r="R172" s="547">
        <f>SUMIFS('Input Exclusion Time (All)'!$G$14:$G$1004,'Input Exclusion Time (All)'!$A$14:$A$1004,'Input Data Shift A'!R$6,'Input Exclusion Time (All)'!$B$14:$B$1004,'Input Data Shift A'!$D$2,'Input Exclusion Time (All)'!$C$14:$C$1004,'Input Data Shift A'!$C172)+SUMIFS('Input Exclusion Time (Partial)'!$I$14:$I$988,'Input Exclusion Time (Partial)'!$A$14:$A$988,'Input Data Shift A'!R$6,'Input Exclusion Time (Partial)'!$B$14:$B$988,'Input Data Shift A'!$D$2,'Input Exclusion Time (Partial)'!$C$14:$C$988,'Input Data Shift A'!$C172)</f>
        <v>0</v>
      </c>
      <c r="S172" s="547">
        <f>SUMIFS('Input Exclusion Time (All)'!$G$14:$G$1004,'Input Exclusion Time (All)'!$A$14:$A$1004,'Input Data Shift A'!S$6,'Input Exclusion Time (All)'!$B$14:$B$1004,'Input Data Shift A'!$D$2,'Input Exclusion Time (All)'!$C$14:$C$1004,'Input Data Shift A'!$C172)+SUMIFS('Input Exclusion Time (Partial)'!$I$14:$I$988,'Input Exclusion Time (Partial)'!$A$14:$A$988,'Input Data Shift A'!S$6,'Input Exclusion Time (Partial)'!$B$14:$B$988,'Input Data Shift A'!$D$2,'Input Exclusion Time (Partial)'!$C$14:$C$988,'Input Data Shift A'!$C172)</f>
        <v>0</v>
      </c>
      <c r="T172" s="547">
        <f>SUMIFS('Input Exclusion Time (All)'!$G$14:$G$1004,'Input Exclusion Time (All)'!$A$14:$A$1004,'Input Data Shift A'!T$6,'Input Exclusion Time (All)'!$B$14:$B$1004,'Input Data Shift A'!$D$2,'Input Exclusion Time (All)'!$C$14:$C$1004,'Input Data Shift A'!$C172)+SUMIFS('Input Exclusion Time (Partial)'!$I$14:$I$988,'Input Exclusion Time (Partial)'!$A$14:$A$988,'Input Data Shift A'!T$6,'Input Exclusion Time (Partial)'!$B$14:$B$988,'Input Data Shift A'!$D$2,'Input Exclusion Time (Partial)'!$C$14:$C$988,'Input Data Shift A'!$C172)</f>
        <v>0</v>
      </c>
      <c r="U172" s="547">
        <f>SUMIFS('Input Exclusion Time (All)'!$G$14:$G$1004,'Input Exclusion Time (All)'!$A$14:$A$1004,'Input Data Shift A'!U$6,'Input Exclusion Time (All)'!$B$14:$B$1004,'Input Data Shift A'!$D$2,'Input Exclusion Time (All)'!$C$14:$C$1004,'Input Data Shift A'!$C172)+SUMIFS('Input Exclusion Time (Partial)'!$I$14:$I$988,'Input Exclusion Time (Partial)'!$A$14:$A$988,'Input Data Shift A'!U$6,'Input Exclusion Time (Partial)'!$B$14:$B$988,'Input Data Shift A'!$D$2,'Input Exclusion Time (Partial)'!$C$14:$C$988,'Input Data Shift A'!$C172)</f>
        <v>0</v>
      </c>
      <c r="V172" s="547">
        <f>SUMIFS('Input Exclusion Time (All)'!$G$14:$G$1004,'Input Exclusion Time (All)'!$A$14:$A$1004,'Input Data Shift A'!V$6,'Input Exclusion Time (All)'!$B$14:$B$1004,'Input Data Shift A'!$D$2,'Input Exclusion Time (All)'!$C$14:$C$1004,'Input Data Shift A'!$C172)+SUMIFS('Input Exclusion Time (Partial)'!$I$14:$I$988,'Input Exclusion Time (Partial)'!$A$14:$A$988,'Input Data Shift A'!V$6,'Input Exclusion Time (Partial)'!$B$14:$B$988,'Input Data Shift A'!$D$2,'Input Exclusion Time (Partial)'!$C$14:$C$988,'Input Data Shift A'!$C172)</f>
        <v>0</v>
      </c>
      <c r="W172" s="547">
        <f>SUMIFS('Input Exclusion Time (All)'!$G$14:$G$1004,'Input Exclusion Time (All)'!$A$14:$A$1004,'Input Data Shift A'!W$6,'Input Exclusion Time (All)'!$B$14:$B$1004,'Input Data Shift A'!$D$2,'Input Exclusion Time (All)'!$C$14:$C$1004,'Input Data Shift A'!$C172)+SUMIFS('Input Exclusion Time (Partial)'!$I$14:$I$988,'Input Exclusion Time (Partial)'!$A$14:$A$988,'Input Data Shift A'!W$6,'Input Exclusion Time (Partial)'!$B$14:$B$988,'Input Data Shift A'!$D$2,'Input Exclusion Time (Partial)'!$C$14:$C$988,'Input Data Shift A'!$C172)</f>
        <v>0</v>
      </c>
      <c r="X172" s="547">
        <f>SUMIFS('Input Exclusion Time (All)'!$G$14:$G$1004,'Input Exclusion Time (All)'!$A$14:$A$1004,'Input Data Shift A'!X$6,'Input Exclusion Time (All)'!$B$14:$B$1004,'Input Data Shift A'!$D$2,'Input Exclusion Time (All)'!$C$14:$C$1004,'Input Data Shift A'!$C172)+SUMIFS('Input Exclusion Time (Partial)'!$I$14:$I$988,'Input Exclusion Time (Partial)'!$A$14:$A$988,'Input Data Shift A'!X$6,'Input Exclusion Time (Partial)'!$B$14:$B$988,'Input Data Shift A'!$D$2,'Input Exclusion Time (Partial)'!$C$14:$C$988,'Input Data Shift A'!$C172)</f>
        <v>0</v>
      </c>
      <c r="Y172" s="547">
        <f>SUMIFS('Input Exclusion Time (All)'!$G$14:$G$1004,'Input Exclusion Time (All)'!$A$14:$A$1004,'Input Data Shift A'!Y$6,'Input Exclusion Time (All)'!$B$14:$B$1004,'Input Data Shift A'!$D$2,'Input Exclusion Time (All)'!$C$14:$C$1004,'Input Data Shift A'!$C172)+SUMIFS('Input Exclusion Time (Partial)'!$I$14:$I$988,'Input Exclusion Time (Partial)'!$A$14:$A$988,'Input Data Shift A'!Y$6,'Input Exclusion Time (Partial)'!$B$14:$B$988,'Input Data Shift A'!$D$2,'Input Exclusion Time (Partial)'!$C$14:$C$988,'Input Data Shift A'!$C172)</f>
        <v>0</v>
      </c>
      <c r="Z172" s="547">
        <f>SUMIFS('Input Exclusion Time (All)'!$G$14:$G$1004,'Input Exclusion Time (All)'!$A$14:$A$1004,'Input Data Shift A'!Z$6,'Input Exclusion Time (All)'!$B$14:$B$1004,'Input Data Shift A'!$D$2,'Input Exclusion Time (All)'!$C$14:$C$1004,'Input Data Shift A'!$C172)+SUMIFS('Input Exclusion Time (Partial)'!$I$14:$I$988,'Input Exclusion Time (Partial)'!$A$14:$A$988,'Input Data Shift A'!Z$6,'Input Exclusion Time (Partial)'!$B$14:$B$988,'Input Data Shift A'!$D$2,'Input Exclusion Time (Partial)'!$C$14:$C$988,'Input Data Shift A'!$C172)</f>
        <v>0</v>
      </c>
      <c r="AA172" s="547">
        <f>SUMIFS('Input Exclusion Time (All)'!$G$14:$G$1004,'Input Exclusion Time (All)'!$A$14:$A$1004,'Input Data Shift A'!AA$6,'Input Exclusion Time (All)'!$B$14:$B$1004,'Input Data Shift A'!$D$2,'Input Exclusion Time (All)'!$C$14:$C$1004,'Input Data Shift A'!$C172)+SUMIFS('Input Exclusion Time (Partial)'!$I$14:$I$988,'Input Exclusion Time (Partial)'!$A$14:$A$988,'Input Data Shift A'!AA$6,'Input Exclusion Time (Partial)'!$B$14:$B$988,'Input Data Shift A'!$D$2,'Input Exclusion Time (Partial)'!$C$14:$C$988,'Input Data Shift A'!$C172)</f>
        <v>0</v>
      </c>
      <c r="AB172" s="547">
        <f>SUMIFS('Input Exclusion Time (All)'!$G$14:$G$1004,'Input Exclusion Time (All)'!$A$14:$A$1004,'Input Data Shift A'!AB$6,'Input Exclusion Time (All)'!$B$14:$B$1004,'Input Data Shift A'!$D$2,'Input Exclusion Time (All)'!$C$14:$C$1004,'Input Data Shift A'!$C172)+SUMIFS('Input Exclusion Time (Partial)'!$I$14:$I$988,'Input Exclusion Time (Partial)'!$A$14:$A$988,'Input Data Shift A'!AB$6,'Input Exclusion Time (Partial)'!$B$14:$B$988,'Input Data Shift A'!$D$2,'Input Exclusion Time (Partial)'!$C$14:$C$988,'Input Data Shift A'!$C172)</f>
        <v>0</v>
      </c>
      <c r="AC172" s="547">
        <f>SUMIFS('Input Exclusion Time (All)'!$G$14:$G$1004,'Input Exclusion Time (All)'!$A$14:$A$1004,'Input Data Shift A'!AC$6,'Input Exclusion Time (All)'!$B$14:$B$1004,'Input Data Shift A'!$D$2,'Input Exclusion Time (All)'!$C$14:$C$1004,'Input Data Shift A'!$C172)+SUMIFS('Input Exclusion Time (Partial)'!$I$14:$I$988,'Input Exclusion Time (Partial)'!$A$14:$A$988,'Input Data Shift A'!AC$6,'Input Exclusion Time (Partial)'!$B$14:$B$988,'Input Data Shift A'!$D$2,'Input Exclusion Time (Partial)'!$C$14:$C$988,'Input Data Shift A'!$C172)</f>
        <v>0</v>
      </c>
      <c r="AD172" s="547">
        <f>SUMIFS('Input Exclusion Time (All)'!$G$14:$G$1004,'Input Exclusion Time (All)'!$A$14:$A$1004,'Input Data Shift A'!AD$6,'Input Exclusion Time (All)'!$B$14:$B$1004,'Input Data Shift A'!$D$2,'Input Exclusion Time (All)'!$C$14:$C$1004,'Input Data Shift A'!$C172)+SUMIFS('Input Exclusion Time (Partial)'!$I$14:$I$988,'Input Exclusion Time (Partial)'!$A$14:$A$988,'Input Data Shift A'!AD$6,'Input Exclusion Time (Partial)'!$B$14:$B$988,'Input Data Shift A'!$D$2,'Input Exclusion Time (Partial)'!$C$14:$C$988,'Input Data Shift A'!$C172)</f>
        <v>0</v>
      </c>
      <c r="AE172" s="547">
        <f>SUMIFS('Input Exclusion Time (All)'!$G$14:$G$1004,'Input Exclusion Time (All)'!$A$14:$A$1004,'Input Data Shift A'!AE$6,'Input Exclusion Time (All)'!$B$14:$B$1004,'Input Data Shift A'!$D$2,'Input Exclusion Time (All)'!$C$14:$C$1004,'Input Data Shift A'!$C172)+SUMIFS('Input Exclusion Time (Partial)'!$I$14:$I$988,'Input Exclusion Time (Partial)'!$A$14:$A$988,'Input Data Shift A'!AE$6,'Input Exclusion Time (Partial)'!$B$14:$B$988,'Input Data Shift A'!$D$2,'Input Exclusion Time (Partial)'!$C$14:$C$988,'Input Data Shift A'!$C172)</f>
        <v>0</v>
      </c>
      <c r="AF172" s="547">
        <f>SUMIFS('Input Exclusion Time (All)'!$G$14:$G$1004,'Input Exclusion Time (All)'!$A$14:$A$1004,'Input Data Shift A'!AF$6,'Input Exclusion Time (All)'!$B$14:$B$1004,'Input Data Shift A'!$D$2,'Input Exclusion Time (All)'!$C$14:$C$1004,'Input Data Shift A'!$C172)+SUMIFS('Input Exclusion Time (Partial)'!$I$14:$I$988,'Input Exclusion Time (Partial)'!$A$14:$A$988,'Input Data Shift A'!AF$6,'Input Exclusion Time (Partial)'!$B$14:$B$988,'Input Data Shift A'!$D$2,'Input Exclusion Time (Partial)'!$C$14:$C$988,'Input Data Shift A'!$C172)</f>
        <v>0</v>
      </c>
      <c r="AG172" s="547">
        <f>SUMIFS('Input Exclusion Time (All)'!$G$14:$G$1004,'Input Exclusion Time (All)'!$A$14:$A$1004,'Input Data Shift A'!AG$6,'Input Exclusion Time (All)'!$B$14:$B$1004,'Input Data Shift A'!$D$2,'Input Exclusion Time (All)'!$C$14:$C$1004,'Input Data Shift A'!$C172)+SUMIFS('Input Exclusion Time (Partial)'!$I$14:$I$988,'Input Exclusion Time (Partial)'!$A$14:$A$988,'Input Data Shift A'!AG$6,'Input Exclusion Time (Partial)'!$B$14:$B$988,'Input Data Shift A'!$D$2,'Input Exclusion Time (Partial)'!$C$14:$C$988,'Input Data Shift A'!$C172)</f>
        <v>0</v>
      </c>
      <c r="AH172" s="547">
        <f>SUMIFS('Input Exclusion Time (All)'!$G$14:$G$1004,'Input Exclusion Time (All)'!$A$14:$A$1004,'Input Data Shift A'!AH$6,'Input Exclusion Time (All)'!$B$14:$B$1004,'Input Data Shift A'!$D$2,'Input Exclusion Time (All)'!$C$14:$C$1004,'Input Data Shift A'!$C172)+SUMIFS('Input Exclusion Time (Partial)'!$I$14:$I$988,'Input Exclusion Time (Partial)'!$A$14:$A$988,'Input Data Shift A'!AH$6,'Input Exclusion Time (Partial)'!$B$14:$B$988,'Input Data Shift A'!$D$2,'Input Exclusion Time (Partial)'!$C$14:$C$988,'Input Data Shift A'!$C172)</f>
        <v>0</v>
      </c>
      <c r="AI172" s="251">
        <f t="shared" si="11"/>
        <v>0</v>
      </c>
      <c r="AJ172" s="267">
        <f t="shared" si="12"/>
        <v>0</v>
      </c>
    </row>
    <row r="173" spans="1:36" ht="19.5" customHeight="1">
      <c r="A173" s="605"/>
      <c r="B173" s="261" t="s">
        <v>53</v>
      </c>
      <c r="C173" s="262" t="s">
        <v>54</v>
      </c>
      <c r="D173" s="547">
        <f>SUMIFS('Input Exclusion Time (All)'!$G$14:$G$1004,'Input Exclusion Time (All)'!$A$14:$A$1004,'Input Data Shift A'!D$6,'Input Exclusion Time (All)'!$B$14:$B$1004,'Input Data Shift A'!$D$2,'Input Exclusion Time (All)'!$C$14:$C$1004,'Input Data Shift A'!$C173)+SUMIFS('Input Exclusion Time (Partial)'!$I$14:$I$988,'Input Exclusion Time (Partial)'!$A$14:$A$988,'Input Data Shift A'!D$6,'Input Exclusion Time (Partial)'!$B$14:$B$988,'Input Data Shift A'!$D$2,'Input Exclusion Time (Partial)'!$C$14:$C$988,'Input Data Shift A'!$C173)</f>
        <v>0</v>
      </c>
      <c r="E173" s="547">
        <f>SUMIFS('Input Exclusion Time (All)'!$G$14:$G$1004,'Input Exclusion Time (All)'!$A$14:$A$1004,'Input Data Shift A'!E$6,'Input Exclusion Time (All)'!$B$14:$B$1004,'Input Data Shift A'!$D$2,'Input Exclusion Time (All)'!$C$14:$C$1004,'Input Data Shift A'!$C173)+SUMIFS('Input Exclusion Time (Partial)'!$I$14:$I$988,'Input Exclusion Time (Partial)'!$A$14:$A$988,'Input Data Shift A'!E$6,'Input Exclusion Time (Partial)'!$B$14:$B$988,'Input Data Shift A'!$D$2,'Input Exclusion Time (Partial)'!$C$14:$C$988,'Input Data Shift A'!$C173)</f>
        <v>0</v>
      </c>
      <c r="F173" s="547">
        <f>SUMIFS('Input Exclusion Time (All)'!$G$14:$G$1004,'Input Exclusion Time (All)'!$A$14:$A$1004,'Input Data Shift A'!F$6,'Input Exclusion Time (All)'!$B$14:$B$1004,'Input Data Shift A'!$D$2,'Input Exclusion Time (All)'!$C$14:$C$1004,'Input Data Shift A'!$C173)+SUMIFS('Input Exclusion Time (Partial)'!$I$14:$I$988,'Input Exclusion Time (Partial)'!$A$14:$A$988,'Input Data Shift A'!F$6,'Input Exclusion Time (Partial)'!$B$14:$B$988,'Input Data Shift A'!$D$2,'Input Exclusion Time (Partial)'!$C$14:$C$988,'Input Data Shift A'!$C173)</f>
        <v>0</v>
      </c>
      <c r="G173" s="547">
        <f>SUMIFS('Input Exclusion Time (All)'!$G$14:$G$1004,'Input Exclusion Time (All)'!$A$14:$A$1004,'Input Data Shift A'!G$6,'Input Exclusion Time (All)'!$B$14:$B$1004,'Input Data Shift A'!$D$2,'Input Exclusion Time (All)'!$C$14:$C$1004,'Input Data Shift A'!$C173)+SUMIFS('Input Exclusion Time (Partial)'!$I$14:$I$988,'Input Exclusion Time (Partial)'!$A$14:$A$988,'Input Data Shift A'!G$6,'Input Exclusion Time (Partial)'!$B$14:$B$988,'Input Data Shift A'!$D$2,'Input Exclusion Time (Partial)'!$C$14:$C$988,'Input Data Shift A'!$C173)</f>
        <v>0</v>
      </c>
      <c r="H173" s="547">
        <f>SUMIFS('Input Exclusion Time (All)'!$G$14:$G$1004,'Input Exclusion Time (All)'!$A$14:$A$1004,'Input Data Shift A'!H$6,'Input Exclusion Time (All)'!$B$14:$B$1004,'Input Data Shift A'!$D$2,'Input Exclusion Time (All)'!$C$14:$C$1004,'Input Data Shift A'!$C173)+SUMIFS('Input Exclusion Time (Partial)'!$I$14:$I$988,'Input Exclusion Time (Partial)'!$A$14:$A$988,'Input Data Shift A'!H$6,'Input Exclusion Time (Partial)'!$B$14:$B$988,'Input Data Shift A'!$D$2,'Input Exclusion Time (Partial)'!$C$14:$C$988,'Input Data Shift A'!$C173)</f>
        <v>0</v>
      </c>
      <c r="I173" s="547">
        <f>SUMIFS('Input Exclusion Time (All)'!$G$14:$G$1004,'Input Exclusion Time (All)'!$A$14:$A$1004,'Input Data Shift A'!I$6,'Input Exclusion Time (All)'!$B$14:$B$1004,'Input Data Shift A'!$D$2,'Input Exclusion Time (All)'!$C$14:$C$1004,'Input Data Shift A'!$C173)+SUMIFS('Input Exclusion Time (Partial)'!$I$14:$I$988,'Input Exclusion Time (Partial)'!$A$14:$A$988,'Input Data Shift A'!I$6,'Input Exclusion Time (Partial)'!$B$14:$B$988,'Input Data Shift A'!$D$2,'Input Exclusion Time (Partial)'!$C$14:$C$988,'Input Data Shift A'!$C173)</f>
        <v>0</v>
      </c>
      <c r="J173" s="547">
        <f>SUMIFS('Input Exclusion Time (All)'!$G$14:$G$1004,'Input Exclusion Time (All)'!$A$14:$A$1004,'Input Data Shift A'!J$6,'Input Exclusion Time (All)'!$B$14:$B$1004,'Input Data Shift A'!$D$2,'Input Exclusion Time (All)'!$C$14:$C$1004,'Input Data Shift A'!$C173)+SUMIFS('Input Exclusion Time (Partial)'!$I$14:$I$988,'Input Exclusion Time (Partial)'!$A$14:$A$988,'Input Data Shift A'!J$6,'Input Exclusion Time (Partial)'!$B$14:$B$988,'Input Data Shift A'!$D$2,'Input Exclusion Time (Partial)'!$C$14:$C$988,'Input Data Shift A'!$C173)</f>
        <v>0</v>
      </c>
      <c r="K173" s="547">
        <f>SUMIFS('Input Exclusion Time (All)'!$G$14:$G$1004,'Input Exclusion Time (All)'!$A$14:$A$1004,'Input Data Shift A'!K$6,'Input Exclusion Time (All)'!$B$14:$B$1004,'Input Data Shift A'!$D$2,'Input Exclusion Time (All)'!$C$14:$C$1004,'Input Data Shift A'!$C173)+SUMIFS('Input Exclusion Time (Partial)'!$I$14:$I$988,'Input Exclusion Time (Partial)'!$A$14:$A$988,'Input Data Shift A'!K$6,'Input Exclusion Time (Partial)'!$B$14:$B$988,'Input Data Shift A'!$D$2,'Input Exclusion Time (Partial)'!$C$14:$C$988,'Input Data Shift A'!$C173)</f>
        <v>0</v>
      </c>
      <c r="L173" s="547">
        <f>SUMIFS('Input Exclusion Time (All)'!$G$14:$G$1004,'Input Exclusion Time (All)'!$A$14:$A$1004,'Input Data Shift A'!L$6,'Input Exclusion Time (All)'!$B$14:$B$1004,'Input Data Shift A'!$D$2,'Input Exclusion Time (All)'!$C$14:$C$1004,'Input Data Shift A'!$C173)+SUMIFS('Input Exclusion Time (Partial)'!$I$14:$I$988,'Input Exclusion Time (Partial)'!$A$14:$A$988,'Input Data Shift A'!L$6,'Input Exclusion Time (Partial)'!$B$14:$B$988,'Input Data Shift A'!$D$2,'Input Exclusion Time (Partial)'!$C$14:$C$988,'Input Data Shift A'!$C173)</f>
        <v>0</v>
      </c>
      <c r="M173" s="547">
        <f>SUMIFS('Input Exclusion Time (All)'!$G$14:$G$1004,'Input Exclusion Time (All)'!$A$14:$A$1004,'Input Data Shift A'!M$6,'Input Exclusion Time (All)'!$B$14:$B$1004,'Input Data Shift A'!$D$2,'Input Exclusion Time (All)'!$C$14:$C$1004,'Input Data Shift A'!$C173)+SUMIFS('Input Exclusion Time (Partial)'!$I$14:$I$988,'Input Exclusion Time (Partial)'!$A$14:$A$988,'Input Data Shift A'!M$6,'Input Exclusion Time (Partial)'!$B$14:$B$988,'Input Data Shift A'!$D$2,'Input Exclusion Time (Partial)'!$C$14:$C$988,'Input Data Shift A'!$C173)</f>
        <v>0</v>
      </c>
      <c r="N173" s="547">
        <f>SUMIFS('Input Exclusion Time (All)'!$G$14:$G$1004,'Input Exclusion Time (All)'!$A$14:$A$1004,'Input Data Shift A'!N$6,'Input Exclusion Time (All)'!$B$14:$B$1004,'Input Data Shift A'!$D$2,'Input Exclusion Time (All)'!$C$14:$C$1004,'Input Data Shift A'!$C173)+SUMIFS('Input Exclusion Time (Partial)'!$I$14:$I$988,'Input Exclusion Time (Partial)'!$A$14:$A$988,'Input Data Shift A'!N$6,'Input Exclusion Time (Partial)'!$B$14:$B$988,'Input Data Shift A'!$D$2,'Input Exclusion Time (Partial)'!$C$14:$C$988,'Input Data Shift A'!$C173)</f>
        <v>0</v>
      </c>
      <c r="O173" s="547">
        <f>SUMIFS('Input Exclusion Time (All)'!$G$14:$G$1004,'Input Exclusion Time (All)'!$A$14:$A$1004,'Input Data Shift A'!O$6,'Input Exclusion Time (All)'!$B$14:$B$1004,'Input Data Shift A'!$D$2,'Input Exclusion Time (All)'!$C$14:$C$1004,'Input Data Shift A'!$C173)+SUMIFS('Input Exclusion Time (Partial)'!$I$14:$I$988,'Input Exclusion Time (Partial)'!$A$14:$A$988,'Input Data Shift A'!O$6,'Input Exclusion Time (Partial)'!$B$14:$B$988,'Input Data Shift A'!$D$2,'Input Exclusion Time (Partial)'!$C$14:$C$988,'Input Data Shift A'!$C173)</f>
        <v>0</v>
      </c>
      <c r="P173" s="547">
        <f>SUMIFS('Input Exclusion Time (All)'!$G$14:$G$1004,'Input Exclusion Time (All)'!$A$14:$A$1004,'Input Data Shift A'!P$6,'Input Exclusion Time (All)'!$B$14:$B$1004,'Input Data Shift A'!$D$2,'Input Exclusion Time (All)'!$C$14:$C$1004,'Input Data Shift A'!$C173)+SUMIFS('Input Exclusion Time (Partial)'!$I$14:$I$988,'Input Exclusion Time (Partial)'!$A$14:$A$988,'Input Data Shift A'!P$6,'Input Exclusion Time (Partial)'!$B$14:$B$988,'Input Data Shift A'!$D$2,'Input Exclusion Time (Partial)'!$C$14:$C$988,'Input Data Shift A'!$C173)</f>
        <v>0</v>
      </c>
      <c r="Q173" s="547">
        <f>SUMIFS('Input Exclusion Time (All)'!$G$14:$G$1004,'Input Exclusion Time (All)'!$A$14:$A$1004,'Input Data Shift A'!Q$6,'Input Exclusion Time (All)'!$B$14:$B$1004,'Input Data Shift A'!$D$2,'Input Exclusion Time (All)'!$C$14:$C$1004,'Input Data Shift A'!$C173)+SUMIFS('Input Exclusion Time (Partial)'!$I$14:$I$988,'Input Exclusion Time (Partial)'!$A$14:$A$988,'Input Data Shift A'!Q$6,'Input Exclusion Time (Partial)'!$B$14:$B$988,'Input Data Shift A'!$D$2,'Input Exclusion Time (Partial)'!$C$14:$C$988,'Input Data Shift A'!$C173)</f>
        <v>0</v>
      </c>
      <c r="R173" s="547">
        <f>SUMIFS('Input Exclusion Time (All)'!$G$14:$G$1004,'Input Exclusion Time (All)'!$A$14:$A$1004,'Input Data Shift A'!R$6,'Input Exclusion Time (All)'!$B$14:$B$1004,'Input Data Shift A'!$D$2,'Input Exclusion Time (All)'!$C$14:$C$1004,'Input Data Shift A'!$C173)+SUMIFS('Input Exclusion Time (Partial)'!$I$14:$I$988,'Input Exclusion Time (Partial)'!$A$14:$A$988,'Input Data Shift A'!R$6,'Input Exclusion Time (Partial)'!$B$14:$B$988,'Input Data Shift A'!$D$2,'Input Exclusion Time (Partial)'!$C$14:$C$988,'Input Data Shift A'!$C173)</f>
        <v>0</v>
      </c>
      <c r="S173" s="547">
        <f>SUMIFS('Input Exclusion Time (All)'!$G$14:$G$1004,'Input Exclusion Time (All)'!$A$14:$A$1004,'Input Data Shift A'!S$6,'Input Exclusion Time (All)'!$B$14:$B$1004,'Input Data Shift A'!$D$2,'Input Exclusion Time (All)'!$C$14:$C$1004,'Input Data Shift A'!$C173)+SUMIFS('Input Exclusion Time (Partial)'!$I$14:$I$988,'Input Exclusion Time (Partial)'!$A$14:$A$988,'Input Data Shift A'!S$6,'Input Exclusion Time (Partial)'!$B$14:$B$988,'Input Data Shift A'!$D$2,'Input Exclusion Time (Partial)'!$C$14:$C$988,'Input Data Shift A'!$C173)</f>
        <v>0</v>
      </c>
      <c r="T173" s="547">
        <f>SUMIFS('Input Exclusion Time (All)'!$G$14:$G$1004,'Input Exclusion Time (All)'!$A$14:$A$1004,'Input Data Shift A'!T$6,'Input Exclusion Time (All)'!$B$14:$B$1004,'Input Data Shift A'!$D$2,'Input Exclusion Time (All)'!$C$14:$C$1004,'Input Data Shift A'!$C173)+SUMIFS('Input Exclusion Time (Partial)'!$I$14:$I$988,'Input Exclusion Time (Partial)'!$A$14:$A$988,'Input Data Shift A'!T$6,'Input Exclusion Time (Partial)'!$B$14:$B$988,'Input Data Shift A'!$D$2,'Input Exclusion Time (Partial)'!$C$14:$C$988,'Input Data Shift A'!$C173)</f>
        <v>0</v>
      </c>
      <c r="U173" s="547">
        <f>SUMIFS('Input Exclusion Time (All)'!$G$14:$G$1004,'Input Exclusion Time (All)'!$A$14:$A$1004,'Input Data Shift A'!U$6,'Input Exclusion Time (All)'!$B$14:$B$1004,'Input Data Shift A'!$D$2,'Input Exclusion Time (All)'!$C$14:$C$1004,'Input Data Shift A'!$C173)+SUMIFS('Input Exclusion Time (Partial)'!$I$14:$I$988,'Input Exclusion Time (Partial)'!$A$14:$A$988,'Input Data Shift A'!U$6,'Input Exclusion Time (Partial)'!$B$14:$B$988,'Input Data Shift A'!$D$2,'Input Exclusion Time (Partial)'!$C$14:$C$988,'Input Data Shift A'!$C173)</f>
        <v>0</v>
      </c>
      <c r="V173" s="547">
        <f>SUMIFS('Input Exclusion Time (All)'!$G$14:$G$1004,'Input Exclusion Time (All)'!$A$14:$A$1004,'Input Data Shift A'!V$6,'Input Exclusion Time (All)'!$B$14:$B$1004,'Input Data Shift A'!$D$2,'Input Exclusion Time (All)'!$C$14:$C$1004,'Input Data Shift A'!$C173)+SUMIFS('Input Exclusion Time (Partial)'!$I$14:$I$988,'Input Exclusion Time (Partial)'!$A$14:$A$988,'Input Data Shift A'!V$6,'Input Exclusion Time (Partial)'!$B$14:$B$988,'Input Data Shift A'!$D$2,'Input Exclusion Time (Partial)'!$C$14:$C$988,'Input Data Shift A'!$C173)</f>
        <v>0</v>
      </c>
      <c r="W173" s="547">
        <f>SUMIFS('Input Exclusion Time (All)'!$G$14:$G$1004,'Input Exclusion Time (All)'!$A$14:$A$1004,'Input Data Shift A'!W$6,'Input Exclusion Time (All)'!$B$14:$B$1004,'Input Data Shift A'!$D$2,'Input Exclusion Time (All)'!$C$14:$C$1004,'Input Data Shift A'!$C173)+SUMIFS('Input Exclusion Time (Partial)'!$I$14:$I$988,'Input Exclusion Time (Partial)'!$A$14:$A$988,'Input Data Shift A'!W$6,'Input Exclusion Time (Partial)'!$B$14:$B$988,'Input Data Shift A'!$D$2,'Input Exclusion Time (Partial)'!$C$14:$C$988,'Input Data Shift A'!$C173)</f>
        <v>0</v>
      </c>
      <c r="X173" s="547">
        <f>SUMIFS('Input Exclusion Time (All)'!$G$14:$G$1004,'Input Exclusion Time (All)'!$A$14:$A$1004,'Input Data Shift A'!X$6,'Input Exclusion Time (All)'!$B$14:$B$1004,'Input Data Shift A'!$D$2,'Input Exclusion Time (All)'!$C$14:$C$1004,'Input Data Shift A'!$C173)+SUMIFS('Input Exclusion Time (Partial)'!$I$14:$I$988,'Input Exclusion Time (Partial)'!$A$14:$A$988,'Input Data Shift A'!X$6,'Input Exclusion Time (Partial)'!$B$14:$B$988,'Input Data Shift A'!$D$2,'Input Exclusion Time (Partial)'!$C$14:$C$988,'Input Data Shift A'!$C173)</f>
        <v>0</v>
      </c>
      <c r="Y173" s="547">
        <f>SUMIFS('Input Exclusion Time (All)'!$G$14:$G$1004,'Input Exclusion Time (All)'!$A$14:$A$1004,'Input Data Shift A'!Y$6,'Input Exclusion Time (All)'!$B$14:$B$1004,'Input Data Shift A'!$D$2,'Input Exclusion Time (All)'!$C$14:$C$1004,'Input Data Shift A'!$C173)+SUMIFS('Input Exclusion Time (Partial)'!$I$14:$I$988,'Input Exclusion Time (Partial)'!$A$14:$A$988,'Input Data Shift A'!Y$6,'Input Exclusion Time (Partial)'!$B$14:$B$988,'Input Data Shift A'!$D$2,'Input Exclusion Time (Partial)'!$C$14:$C$988,'Input Data Shift A'!$C173)</f>
        <v>0</v>
      </c>
      <c r="Z173" s="547">
        <f>SUMIFS('Input Exclusion Time (All)'!$G$14:$G$1004,'Input Exclusion Time (All)'!$A$14:$A$1004,'Input Data Shift A'!Z$6,'Input Exclusion Time (All)'!$B$14:$B$1004,'Input Data Shift A'!$D$2,'Input Exclusion Time (All)'!$C$14:$C$1004,'Input Data Shift A'!$C173)+SUMIFS('Input Exclusion Time (Partial)'!$I$14:$I$988,'Input Exclusion Time (Partial)'!$A$14:$A$988,'Input Data Shift A'!Z$6,'Input Exclusion Time (Partial)'!$B$14:$B$988,'Input Data Shift A'!$D$2,'Input Exclusion Time (Partial)'!$C$14:$C$988,'Input Data Shift A'!$C173)</f>
        <v>0</v>
      </c>
      <c r="AA173" s="547">
        <f>SUMIFS('Input Exclusion Time (All)'!$G$14:$G$1004,'Input Exclusion Time (All)'!$A$14:$A$1004,'Input Data Shift A'!AA$6,'Input Exclusion Time (All)'!$B$14:$B$1004,'Input Data Shift A'!$D$2,'Input Exclusion Time (All)'!$C$14:$C$1004,'Input Data Shift A'!$C173)+SUMIFS('Input Exclusion Time (Partial)'!$I$14:$I$988,'Input Exclusion Time (Partial)'!$A$14:$A$988,'Input Data Shift A'!AA$6,'Input Exclusion Time (Partial)'!$B$14:$B$988,'Input Data Shift A'!$D$2,'Input Exclusion Time (Partial)'!$C$14:$C$988,'Input Data Shift A'!$C173)</f>
        <v>0</v>
      </c>
      <c r="AB173" s="547">
        <f>SUMIFS('Input Exclusion Time (All)'!$G$14:$G$1004,'Input Exclusion Time (All)'!$A$14:$A$1004,'Input Data Shift A'!AB$6,'Input Exclusion Time (All)'!$B$14:$B$1004,'Input Data Shift A'!$D$2,'Input Exclusion Time (All)'!$C$14:$C$1004,'Input Data Shift A'!$C173)+SUMIFS('Input Exclusion Time (Partial)'!$I$14:$I$988,'Input Exclusion Time (Partial)'!$A$14:$A$988,'Input Data Shift A'!AB$6,'Input Exclusion Time (Partial)'!$B$14:$B$988,'Input Data Shift A'!$D$2,'Input Exclusion Time (Partial)'!$C$14:$C$988,'Input Data Shift A'!$C173)</f>
        <v>0</v>
      </c>
      <c r="AC173" s="547">
        <f>SUMIFS('Input Exclusion Time (All)'!$G$14:$G$1004,'Input Exclusion Time (All)'!$A$14:$A$1004,'Input Data Shift A'!AC$6,'Input Exclusion Time (All)'!$B$14:$B$1004,'Input Data Shift A'!$D$2,'Input Exclusion Time (All)'!$C$14:$C$1004,'Input Data Shift A'!$C173)+SUMIFS('Input Exclusion Time (Partial)'!$I$14:$I$988,'Input Exclusion Time (Partial)'!$A$14:$A$988,'Input Data Shift A'!AC$6,'Input Exclusion Time (Partial)'!$B$14:$B$988,'Input Data Shift A'!$D$2,'Input Exclusion Time (Partial)'!$C$14:$C$988,'Input Data Shift A'!$C173)</f>
        <v>0</v>
      </c>
      <c r="AD173" s="547">
        <f>SUMIFS('Input Exclusion Time (All)'!$G$14:$G$1004,'Input Exclusion Time (All)'!$A$14:$A$1004,'Input Data Shift A'!AD$6,'Input Exclusion Time (All)'!$B$14:$B$1004,'Input Data Shift A'!$D$2,'Input Exclusion Time (All)'!$C$14:$C$1004,'Input Data Shift A'!$C173)+SUMIFS('Input Exclusion Time (Partial)'!$I$14:$I$988,'Input Exclusion Time (Partial)'!$A$14:$A$988,'Input Data Shift A'!AD$6,'Input Exclusion Time (Partial)'!$B$14:$B$988,'Input Data Shift A'!$D$2,'Input Exclusion Time (Partial)'!$C$14:$C$988,'Input Data Shift A'!$C173)</f>
        <v>0</v>
      </c>
      <c r="AE173" s="547">
        <f>SUMIFS('Input Exclusion Time (All)'!$G$14:$G$1004,'Input Exclusion Time (All)'!$A$14:$A$1004,'Input Data Shift A'!AE$6,'Input Exclusion Time (All)'!$B$14:$B$1004,'Input Data Shift A'!$D$2,'Input Exclusion Time (All)'!$C$14:$C$1004,'Input Data Shift A'!$C173)+SUMIFS('Input Exclusion Time (Partial)'!$I$14:$I$988,'Input Exclusion Time (Partial)'!$A$14:$A$988,'Input Data Shift A'!AE$6,'Input Exclusion Time (Partial)'!$B$14:$B$988,'Input Data Shift A'!$D$2,'Input Exclusion Time (Partial)'!$C$14:$C$988,'Input Data Shift A'!$C173)</f>
        <v>0</v>
      </c>
      <c r="AF173" s="547">
        <f>SUMIFS('Input Exclusion Time (All)'!$G$14:$G$1004,'Input Exclusion Time (All)'!$A$14:$A$1004,'Input Data Shift A'!AF$6,'Input Exclusion Time (All)'!$B$14:$B$1004,'Input Data Shift A'!$D$2,'Input Exclusion Time (All)'!$C$14:$C$1004,'Input Data Shift A'!$C173)+SUMIFS('Input Exclusion Time (Partial)'!$I$14:$I$988,'Input Exclusion Time (Partial)'!$A$14:$A$988,'Input Data Shift A'!AF$6,'Input Exclusion Time (Partial)'!$B$14:$B$988,'Input Data Shift A'!$D$2,'Input Exclusion Time (Partial)'!$C$14:$C$988,'Input Data Shift A'!$C173)</f>
        <v>0</v>
      </c>
      <c r="AG173" s="547">
        <f>SUMIFS('Input Exclusion Time (All)'!$G$14:$G$1004,'Input Exclusion Time (All)'!$A$14:$A$1004,'Input Data Shift A'!AG$6,'Input Exclusion Time (All)'!$B$14:$B$1004,'Input Data Shift A'!$D$2,'Input Exclusion Time (All)'!$C$14:$C$1004,'Input Data Shift A'!$C173)+SUMIFS('Input Exclusion Time (Partial)'!$I$14:$I$988,'Input Exclusion Time (Partial)'!$A$14:$A$988,'Input Data Shift A'!AG$6,'Input Exclusion Time (Partial)'!$B$14:$B$988,'Input Data Shift A'!$D$2,'Input Exclusion Time (Partial)'!$C$14:$C$988,'Input Data Shift A'!$C173)</f>
        <v>0</v>
      </c>
      <c r="AH173" s="547">
        <f>SUMIFS('Input Exclusion Time (All)'!$G$14:$G$1004,'Input Exclusion Time (All)'!$A$14:$A$1004,'Input Data Shift A'!AH$6,'Input Exclusion Time (All)'!$B$14:$B$1004,'Input Data Shift A'!$D$2,'Input Exclusion Time (All)'!$C$14:$C$1004,'Input Data Shift A'!$C173)+SUMIFS('Input Exclusion Time (Partial)'!$I$14:$I$988,'Input Exclusion Time (Partial)'!$A$14:$A$988,'Input Data Shift A'!AH$6,'Input Exclusion Time (Partial)'!$B$14:$B$988,'Input Data Shift A'!$D$2,'Input Exclusion Time (Partial)'!$C$14:$C$988,'Input Data Shift A'!$C173)</f>
        <v>0</v>
      </c>
      <c r="AI173" s="251">
        <f t="shared" si="11"/>
        <v>0</v>
      </c>
      <c r="AJ173" s="267">
        <f t="shared" si="12"/>
        <v>0</v>
      </c>
    </row>
    <row r="174" spans="1:36" ht="19.5" customHeight="1">
      <c r="A174" s="605"/>
      <c r="B174" s="261" t="s">
        <v>55</v>
      </c>
      <c r="C174" s="262" t="s">
        <v>56</v>
      </c>
      <c r="D174" s="547">
        <f>SUMIFS('Input Exclusion Time (All)'!$G$14:$G$1004,'Input Exclusion Time (All)'!$A$14:$A$1004,'Input Data Shift A'!D$6,'Input Exclusion Time (All)'!$B$14:$B$1004,'Input Data Shift A'!$D$2,'Input Exclusion Time (All)'!$C$14:$C$1004,'Input Data Shift A'!$C174)+SUMIFS('Input Exclusion Time (Partial)'!$I$14:$I$988,'Input Exclusion Time (Partial)'!$A$14:$A$988,'Input Data Shift A'!D$6,'Input Exclusion Time (Partial)'!$B$14:$B$988,'Input Data Shift A'!$D$2,'Input Exclusion Time (Partial)'!$C$14:$C$988,'Input Data Shift A'!$C174)</f>
        <v>0</v>
      </c>
      <c r="E174" s="547">
        <f>SUMIFS('Input Exclusion Time (All)'!$G$14:$G$1004,'Input Exclusion Time (All)'!$A$14:$A$1004,'Input Data Shift A'!E$6,'Input Exclusion Time (All)'!$B$14:$B$1004,'Input Data Shift A'!$D$2,'Input Exclusion Time (All)'!$C$14:$C$1004,'Input Data Shift A'!$C174)+SUMIFS('Input Exclusion Time (Partial)'!$I$14:$I$988,'Input Exclusion Time (Partial)'!$A$14:$A$988,'Input Data Shift A'!E$6,'Input Exclusion Time (Partial)'!$B$14:$B$988,'Input Data Shift A'!$D$2,'Input Exclusion Time (Partial)'!$C$14:$C$988,'Input Data Shift A'!$C174)</f>
        <v>0</v>
      </c>
      <c r="F174" s="547">
        <f>SUMIFS('Input Exclusion Time (All)'!$G$14:$G$1004,'Input Exclusion Time (All)'!$A$14:$A$1004,'Input Data Shift A'!F$6,'Input Exclusion Time (All)'!$B$14:$B$1004,'Input Data Shift A'!$D$2,'Input Exclusion Time (All)'!$C$14:$C$1004,'Input Data Shift A'!$C174)+SUMIFS('Input Exclusion Time (Partial)'!$I$14:$I$988,'Input Exclusion Time (Partial)'!$A$14:$A$988,'Input Data Shift A'!F$6,'Input Exclusion Time (Partial)'!$B$14:$B$988,'Input Data Shift A'!$D$2,'Input Exclusion Time (Partial)'!$C$14:$C$988,'Input Data Shift A'!$C174)</f>
        <v>0</v>
      </c>
      <c r="G174" s="547">
        <f>SUMIFS('Input Exclusion Time (All)'!$G$14:$G$1004,'Input Exclusion Time (All)'!$A$14:$A$1004,'Input Data Shift A'!G$6,'Input Exclusion Time (All)'!$B$14:$B$1004,'Input Data Shift A'!$D$2,'Input Exclusion Time (All)'!$C$14:$C$1004,'Input Data Shift A'!$C174)+SUMIFS('Input Exclusion Time (Partial)'!$I$14:$I$988,'Input Exclusion Time (Partial)'!$A$14:$A$988,'Input Data Shift A'!G$6,'Input Exclusion Time (Partial)'!$B$14:$B$988,'Input Data Shift A'!$D$2,'Input Exclusion Time (Partial)'!$C$14:$C$988,'Input Data Shift A'!$C174)</f>
        <v>0</v>
      </c>
      <c r="H174" s="547">
        <f>SUMIFS('Input Exclusion Time (All)'!$G$14:$G$1004,'Input Exclusion Time (All)'!$A$14:$A$1004,'Input Data Shift A'!H$6,'Input Exclusion Time (All)'!$B$14:$B$1004,'Input Data Shift A'!$D$2,'Input Exclusion Time (All)'!$C$14:$C$1004,'Input Data Shift A'!$C174)+SUMIFS('Input Exclusion Time (Partial)'!$I$14:$I$988,'Input Exclusion Time (Partial)'!$A$14:$A$988,'Input Data Shift A'!H$6,'Input Exclusion Time (Partial)'!$B$14:$B$988,'Input Data Shift A'!$D$2,'Input Exclusion Time (Partial)'!$C$14:$C$988,'Input Data Shift A'!$C174)</f>
        <v>0</v>
      </c>
      <c r="I174" s="547">
        <f>SUMIFS('Input Exclusion Time (All)'!$G$14:$G$1004,'Input Exclusion Time (All)'!$A$14:$A$1004,'Input Data Shift A'!I$6,'Input Exclusion Time (All)'!$B$14:$B$1004,'Input Data Shift A'!$D$2,'Input Exclusion Time (All)'!$C$14:$C$1004,'Input Data Shift A'!$C174)+SUMIFS('Input Exclusion Time (Partial)'!$I$14:$I$988,'Input Exclusion Time (Partial)'!$A$14:$A$988,'Input Data Shift A'!I$6,'Input Exclusion Time (Partial)'!$B$14:$B$988,'Input Data Shift A'!$D$2,'Input Exclusion Time (Partial)'!$C$14:$C$988,'Input Data Shift A'!$C174)</f>
        <v>0</v>
      </c>
      <c r="J174" s="547">
        <f>SUMIFS('Input Exclusion Time (All)'!$G$14:$G$1004,'Input Exclusion Time (All)'!$A$14:$A$1004,'Input Data Shift A'!J$6,'Input Exclusion Time (All)'!$B$14:$B$1004,'Input Data Shift A'!$D$2,'Input Exclusion Time (All)'!$C$14:$C$1004,'Input Data Shift A'!$C174)+SUMIFS('Input Exclusion Time (Partial)'!$I$14:$I$988,'Input Exclusion Time (Partial)'!$A$14:$A$988,'Input Data Shift A'!J$6,'Input Exclusion Time (Partial)'!$B$14:$B$988,'Input Data Shift A'!$D$2,'Input Exclusion Time (Partial)'!$C$14:$C$988,'Input Data Shift A'!$C174)</f>
        <v>0</v>
      </c>
      <c r="K174" s="547">
        <f>SUMIFS('Input Exclusion Time (All)'!$G$14:$G$1004,'Input Exclusion Time (All)'!$A$14:$A$1004,'Input Data Shift A'!K$6,'Input Exclusion Time (All)'!$B$14:$B$1004,'Input Data Shift A'!$D$2,'Input Exclusion Time (All)'!$C$14:$C$1004,'Input Data Shift A'!$C174)+SUMIFS('Input Exclusion Time (Partial)'!$I$14:$I$988,'Input Exclusion Time (Partial)'!$A$14:$A$988,'Input Data Shift A'!K$6,'Input Exclusion Time (Partial)'!$B$14:$B$988,'Input Data Shift A'!$D$2,'Input Exclusion Time (Partial)'!$C$14:$C$988,'Input Data Shift A'!$C174)</f>
        <v>0</v>
      </c>
      <c r="L174" s="547">
        <f>SUMIFS('Input Exclusion Time (All)'!$G$14:$G$1004,'Input Exclusion Time (All)'!$A$14:$A$1004,'Input Data Shift A'!L$6,'Input Exclusion Time (All)'!$B$14:$B$1004,'Input Data Shift A'!$D$2,'Input Exclusion Time (All)'!$C$14:$C$1004,'Input Data Shift A'!$C174)+SUMIFS('Input Exclusion Time (Partial)'!$I$14:$I$988,'Input Exclusion Time (Partial)'!$A$14:$A$988,'Input Data Shift A'!L$6,'Input Exclusion Time (Partial)'!$B$14:$B$988,'Input Data Shift A'!$D$2,'Input Exclusion Time (Partial)'!$C$14:$C$988,'Input Data Shift A'!$C174)</f>
        <v>0</v>
      </c>
      <c r="M174" s="547">
        <f>SUMIFS('Input Exclusion Time (All)'!$G$14:$G$1004,'Input Exclusion Time (All)'!$A$14:$A$1004,'Input Data Shift A'!M$6,'Input Exclusion Time (All)'!$B$14:$B$1004,'Input Data Shift A'!$D$2,'Input Exclusion Time (All)'!$C$14:$C$1004,'Input Data Shift A'!$C174)+SUMIFS('Input Exclusion Time (Partial)'!$I$14:$I$988,'Input Exclusion Time (Partial)'!$A$14:$A$988,'Input Data Shift A'!M$6,'Input Exclusion Time (Partial)'!$B$14:$B$988,'Input Data Shift A'!$D$2,'Input Exclusion Time (Partial)'!$C$14:$C$988,'Input Data Shift A'!$C174)</f>
        <v>0</v>
      </c>
      <c r="N174" s="547">
        <f>SUMIFS('Input Exclusion Time (All)'!$G$14:$G$1004,'Input Exclusion Time (All)'!$A$14:$A$1004,'Input Data Shift A'!N$6,'Input Exclusion Time (All)'!$B$14:$B$1004,'Input Data Shift A'!$D$2,'Input Exclusion Time (All)'!$C$14:$C$1004,'Input Data Shift A'!$C174)+SUMIFS('Input Exclusion Time (Partial)'!$I$14:$I$988,'Input Exclusion Time (Partial)'!$A$14:$A$988,'Input Data Shift A'!N$6,'Input Exclusion Time (Partial)'!$B$14:$B$988,'Input Data Shift A'!$D$2,'Input Exclusion Time (Partial)'!$C$14:$C$988,'Input Data Shift A'!$C174)</f>
        <v>0</v>
      </c>
      <c r="O174" s="547">
        <f>SUMIFS('Input Exclusion Time (All)'!$G$14:$G$1004,'Input Exclusion Time (All)'!$A$14:$A$1004,'Input Data Shift A'!O$6,'Input Exclusion Time (All)'!$B$14:$B$1004,'Input Data Shift A'!$D$2,'Input Exclusion Time (All)'!$C$14:$C$1004,'Input Data Shift A'!$C174)+SUMIFS('Input Exclusion Time (Partial)'!$I$14:$I$988,'Input Exclusion Time (Partial)'!$A$14:$A$988,'Input Data Shift A'!O$6,'Input Exclusion Time (Partial)'!$B$14:$B$988,'Input Data Shift A'!$D$2,'Input Exclusion Time (Partial)'!$C$14:$C$988,'Input Data Shift A'!$C174)</f>
        <v>0</v>
      </c>
      <c r="P174" s="547">
        <f>SUMIFS('Input Exclusion Time (All)'!$G$14:$G$1004,'Input Exclusion Time (All)'!$A$14:$A$1004,'Input Data Shift A'!P$6,'Input Exclusion Time (All)'!$B$14:$B$1004,'Input Data Shift A'!$D$2,'Input Exclusion Time (All)'!$C$14:$C$1004,'Input Data Shift A'!$C174)+SUMIFS('Input Exclusion Time (Partial)'!$I$14:$I$988,'Input Exclusion Time (Partial)'!$A$14:$A$988,'Input Data Shift A'!P$6,'Input Exclusion Time (Partial)'!$B$14:$B$988,'Input Data Shift A'!$D$2,'Input Exclusion Time (Partial)'!$C$14:$C$988,'Input Data Shift A'!$C174)</f>
        <v>0</v>
      </c>
      <c r="Q174" s="547">
        <f>SUMIFS('Input Exclusion Time (All)'!$G$14:$G$1004,'Input Exclusion Time (All)'!$A$14:$A$1004,'Input Data Shift A'!Q$6,'Input Exclusion Time (All)'!$B$14:$B$1004,'Input Data Shift A'!$D$2,'Input Exclusion Time (All)'!$C$14:$C$1004,'Input Data Shift A'!$C174)+SUMIFS('Input Exclusion Time (Partial)'!$I$14:$I$988,'Input Exclusion Time (Partial)'!$A$14:$A$988,'Input Data Shift A'!Q$6,'Input Exclusion Time (Partial)'!$B$14:$B$988,'Input Data Shift A'!$D$2,'Input Exclusion Time (Partial)'!$C$14:$C$988,'Input Data Shift A'!$C174)</f>
        <v>0</v>
      </c>
      <c r="R174" s="547">
        <f>SUMIFS('Input Exclusion Time (All)'!$G$14:$G$1004,'Input Exclusion Time (All)'!$A$14:$A$1004,'Input Data Shift A'!R$6,'Input Exclusion Time (All)'!$B$14:$B$1004,'Input Data Shift A'!$D$2,'Input Exclusion Time (All)'!$C$14:$C$1004,'Input Data Shift A'!$C174)+SUMIFS('Input Exclusion Time (Partial)'!$I$14:$I$988,'Input Exclusion Time (Partial)'!$A$14:$A$988,'Input Data Shift A'!R$6,'Input Exclusion Time (Partial)'!$B$14:$B$988,'Input Data Shift A'!$D$2,'Input Exclusion Time (Partial)'!$C$14:$C$988,'Input Data Shift A'!$C174)</f>
        <v>0</v>
      </c>
      <c r="S174" s="547">
        <f>SUMIFS('Input Exclusion Time (All)'!$G$14:$G$1004,'Input Exclusion Time (All)'!$A$14:$A$1004,'Input Data Shift A'!S$6,'Input Exclusion Time (All)'!$B$14:$B$1004,'Input Data Shift A'!$D$2,'Input Exclusion Time (All)'!$C$14:$C$1004,'Input Data Shift A'!$C174)+SUMIFS('Input Exclusion Time (Partial)'!$I$14:$I$988,'Input Exclusion Time (Partial)'!$A$14:$A$988,'Input Data Shift A'!S$6,'Input Exclusion Time (Partial)'!$B$14:$B$988,'Input Data Shift A'!$D$2,'Input Exclusion Time (Partial)'!$C$14:$C$988,'Input Data Shift A'!$C174)</f>
        <v>0</v>
      </c>
      <c r="T174" s="547">
        <f>SUMIFS('Input Exclusion Time (All)'!$G$14:$G$1004,'Input Exclusion Time (All)'!$A$14:$A$1004,'Input Data Shift A'!T$6,'Input Exclusion Time (All)'!$B$14:$B$1004,'Input Data Shift A'!$D$2,'Input Exclusion Time (All)'!$C$14:$C$1004,'Input Data Shift A'!$C174)+SUMIFS('Input Exclusion Time (Partial)'!$I$14:$I$988,'Input Exclusion Time (Partial)'!$A$14:$A$988,'Input Data Shift A'!T$6,'Input Exclusion Time (Partial)'!$B$14:$B$988,'Input Data Shift A'!$D$2,'Input Exclusion Time (Partial)'!$C$14:$C$988,'Input Data Shift A'!$C174)</f>
        <v>0</v>
      </c>
      <c r="U174" s="547">
        <f>SUMIFS('Input Exclusion Time (All)'!$G$14:$G$1004,'Input Exclusion Time (All)'!$A$14:$A$1004,'Input Data Shift A'!U$6,'Input Exclusion Time (All)'!$B$14:$B$1004,'Input Data Shift A'!$D$2,'Input Exclusion Time (All)'!$C$14:$C$1004,'Input Data Shift A'!$C174)+SUMIFS('Input Exclusion Time (Partial)'!$I$14:$I$988,'Input Exclusion Time (Partial)'!$A$14:$A$988,'Input Data Shift A'!U$6,'Input Exclusion Time (Partial)'!$B$14:$B$988,'Input Data Shift A'!$D$2,'Input Exclusion Time (Partial)'!$C$14:$C$988,'Input Data Shift A'!$C174)</f>
        <v>0</v>
      </c>
      <c r="V174" s="547">
        <f>SUMIFS('Input Exclusion Time (All)'!$G$14:$G$1004,'Input Exclusion Time (All)'!$A$14:$A$1004,'Input Data Shift A'!V$6,'Input Exclusion Time (All)'!$B$14:$B$1004,'Input Data Shift A'!$D$2,'Input Exclusion Time (All)'!$C$14:$C$1004,'Input Data Shift A'!$C174)+SUMIFS('Input Exclusion Time (Partial)'!$I$14:$I$988,'Input Exclusion Time (Partial)'!$A$14:$A$988,'Input Data Shift A'!V$6,'Input Exclusion Time (Partial)'!$B$14:$B$988,'Input Data Shift A'!$D$2,'Input Exclusion Time (Partial)'!$C$14:$C$988,'Input Data Shift A'!$C174)</f>
        <v>0</v>
      </c>
      <c r="W174" s="547">
        <f>SUMIFS('Input Exclusion Time (All)'!$G$14:$G$1004,'Input Exclusion Time (All)'!$A$14:$A$1004,'Input Data Shift A'!W$6,'Input Exclusion Time (All)'!$B$14:$B$1004,'Input Data Shift A'!$D$2,'Input Exclusion Time (All)'!$C$14:$C$1004,'Input Data Shift A'!$C174)+SUMIFS('Input Exclusion Time (Partial)'!$I$14:$I$988,'Input Exclusion Time (Partial)'!$A$14:$A$988,'Input Data Shift A'!W$6,'Input Exclusion Time (Partial)'!$B$14:$B$988,'Input Data Shift A'!$D$2,'Input Exclusion Time (Partial)'!$C$14:$C$988,'Input Data Shift A'!$C174)</f>
        <v>0</v>
      </c>
      <c r="X174" s="547">
        <f>SUMIFS('Input Exclusion Time (All)'!$G$14:$G$1004,'Input Exclusion Time (All)'!$A$14:$A$1004,'Input Data Shift A'!X$6,'Input Exclusion Time (All)'!$B$14:$B$1004,'Input Data Shift A'!$D$2,'Input Exclusion Time (All)'!$C$14:$C$1004,'Input Data Shift A'!$C174)+SUMIFS('Input Exclusion Time (Partial)'!$I$14:$I$988,'Input Exclusion Time (Partial)'!$A$14:$A$988,'Input Data Shift A'!X$6,'Input Exclusion Time (Partial)'!$B$14:$B$988,'Input Data Shift A'!$D$2,'Input Exclusion Time (Partial)'!$C$14:$C$988,'Input Data Shift A'!$C174)</f>
        <v>0</v>
      </c>
      <c r="Y174" s="547">
        <f>SUMIFS('Input Exclusion Time (All)'!$G$14:$G$1004,'Input Exclusion Time (All)'!$A$14:$A$1004,'Input Data Shift A'!Y$6,'Input Exclusion Time (All)'!$B$14:$B$1004,'Input Data Shift A'!$D$2,'Input Exclusion Time (All)'!$C$14:$C$1004,'Input Data Shift A'!$C174)+SUMIFS('Input Exclusion Time (Partial)'!$I$14:$I$988,'Input Exclusion Time (Partial)'!$A$14:$A$988,'Input Data Shift A'!Y$6,'Input Exclusion Time (Partial)'!$B$14:$B$988,'Input Data Shift A'!$D$2,'Input Exclusion Time (Partial)'!$C$14:$C$988,'Input Data Shift A'!$C174)</f>
        <v>0</v>
      </c>
      <c r="Z174" s="547">
        <f>SUMIFS('Input Exclusion Time (All)'!$G$14:$G$1004,'Input Exclusion Time (All)'!$A$14:$A$1004,'Input Data Shift A'!Z$6,'Input Exclusion Time (All)'!$B$14:$B$1004,'Input Data Shift A'!$D$2,'Input Exclusion Time (All)'!$C$14:$C$1004,'Input Data Shift A'!$C174)+SUMIFS('Input Exclusion Time (Partial)'!$I$14:$I$988,'Input Exclusion Time (Partial)'!$A$14:$A$988,'Input Data Shift A'!Z$6,'Input Exclusion Time (Partial)'!$B$14:$B$988,'Input Data Shift A'!$D$2,'Input Exclusion Time (Partial)'!$C$14:$C$988,'Input Data Shift A'!$C174)</f>
        <v>0</v>
      </c>
      <c r="AA174" s="547">
        <f>SUMIFS('Input Exclusion Time (All)'!$G$14:$G$1004,'Input Exclusion Time (All)'!$A$14:$A$1004,'Input Data Shift A'!AA$6,'Input Exclusion Time (All)'!$B$14:$B$1004,'Input Data Shift A'!$D$2,'Input Exclusion Time (All)'!$C$14:$C$1004,'Input Data Shift A'!$C174)+SUMIFS('Input Exclusion Time (Partial)'!$I$14:$I$988,'Input Exclusion Time (Partial)'!$A$14:$A$988,'Input Data Shift A'!AA$6,'Input Exclusion Time (Partial)'!$B$14:$B$988,'Input Data Shift A'!$D$2,'Input Exclusion Time (Partial)'!$C$14:$C$988,'Input Data Shift A'!$C174)</f>
        <v>0</v>
      </c>
      <c r="AB174" s="547">
        <f>SUMIFS('Input Exclusion Time (All)'!$G$14:$G$1004,'Input Exclusion Time (All)'!$A$14:$A$1004,'Input Data Shift A'!AB$6,'Input Exclusion Time (All)'!$B$14:$B$1004,'Input Data Shift A'!$D$2,'Input Exclusion Time (All)'!$C$14:$C$1004,'Input Data Shift A'!$C174)+SUMIFS('Input Exclusion Time (Partial)'!$I$14:$I$988,'Input Exclusion Time (Partial)'!$A$14:$A$988,'Input Data Shift A'!AB$6,'Input Exclusion Time (Partial)'!$B$14:$B$988,'Input Data Shift A'!$D$2,'Input Exclusion Time (Partial)'!$C$14:$C$988,'Input Data Shift A'!$C174)</f>
        <v>0</v>
      </c>
      <c r="AC174" s="547">
        <f>SUMIFS('Input Exclusion Time (All)'!$G$14:$G$1004,'Input Exclusion Time (All)'!$A$14:$A$1004,'Input Data Shift A'!AC$6,'Input Exclusion Time (All)'!$B$14:$B$1004,'Input Data Shift A'!$D$2,'Input Exclusion Time (All)'!$C$14:$C$1004,'Input Data Shift A'!$C174)+SUMIFS('Input Exclusion Time (Partial)'!$I$14:$I$988,'Input Exclusion Time (Partial)'!$A$14:$A$988,'Input Data Shift A'!AC$6,'Input Exclusion Time (Partial)'!$B$14:$B$988,'Input Data Shift A'!$D$2,'Input Exclusion Time (Partial)'!$C$14:$C$988,'Input Data Shift A'!$C174)</f>
        <v>0</v>
      </c>
      <c r="AD174" s="547">
        <f>SUMIFS('Input Exclusion Time (All)'!$G$14:$G$1004,'Input Exclusion Time (All)'!$A$14:$A$1004,'Input Data Shift A'!AD$6,'Input Exclusion Time (All)'!$B$14:$B$1004,'Input Data Shift A'!$D$2,'Input Exclusion Time (All)'!$C$14:$C$1004,'Input Data Shift A'!$C174)+SUMIFS('Input Exclusion Time (Partial)'!$I$14:$I$988,'Input Exclusion Time (Partial)'!$A$14:$A$988,'Input Data Shift A'!AD$6,'Input Exclusion Time (Partial)'!$B$14:$B$988,'Input Data Shift A'!$D$2,'Input Exclusion Time (Partial)'!$C$14:$C$988,'Input Data Shift A'!$C174)</f>
        <v>0</v>
      </c>
      <c r="AE174" s="547">
        <f>SUMIFS('Input Exclusion Time (All)'!$G$14:$G$1004,'Input Exclusion Time (All)'!$A$14:$A$1004,'Input Data Shift A'!AE$6,'Input Exclusion Time (All)'!$B$14:$B$1004,'Input Data Shift A'!$D$2,'Input Exclusion Time (All)'!$C$14:$C$1004,'Input Data Shift A'!$C174)+SUMIFS('Input Exclusion Time (Partial)'!$I$14:$I$988,'Input Exclusion Time (Partial)'!$A$14:$A$988,'Input Data Shift A'!AE$6,'Input Exclusion Time (Partial)'!$B$14:$B$988,'Input Data Shift A'!$D$2,'Input Exclusion Time (Partial)'!$C$14:$C$988,'Input Data Shift A'!$C174)</f>
        <v>0</v>
      </c>
      <c r="AF174" s="547">
        <f>SUMIFS('Input Exclusion Time (All)'!$G$14:$G$1004,'Input Exclusion Time (All)'!$A$14:$A$1004,'Input Data Shift A'!AF$6,'Input Exclusion Time (All)'!$B$14:$B$1004,'Input Data Shift A'!$D$2,'Input Exclusion Time (All)'!$C$14:$C$1004,'Input Data Shift A'!$C174)+SUMIFS('Input Exclusion Time (Partial)'!$I$14:$I$988,'Input Exclusion Time (Partial)'!$A$14:$A$988,'Input Data Shift A'!AF$6,'Input Exclusion Time (Partial)'!$B$14:$B$988,'Input Data Shift A'!$D$2,'Input Exclusion Time (Partial)'!$C$14:$C$988,'Input Data Shift A'!$C174)</f>
        <v>0</v>
      </c>
      <c r="AG174" s="547">
        <f>SUMIFS('Input Exclusion Time (All)'!$G$14:$G$1004,'Input Exclusion Time (All)'!$A$14:$A$1004,'Input Data Shift A'!AG$6,'Input Exclusion Time (All)'!$B$14:$B$1004,'Input Data Shift A'!$D$2,'Input Exclusion Time (All)'!$C$14:$C$1004,'Input Data Shift A'!$C174)+SUMIFS('Input Exclusion Time (Partial)'!$I$14:$I$988,'Input Exclusion Time (Partial)'!$A$14:$A$988,'Input Data Shift A'!AG$6,'Input Exclusion Time (Partial)'!$B$14:$B$988,'Input Data Shift A'!$D$2,'Input Exclusion Time (Partial)'!$C$14:$C$988,'Input Data Shift A'!$C174)</f>
        <v>0</v>
      </c>
      <c r="AH174" s="547">
        <f>SUMIFS('Input Exclusion Time (All)'!$G$14:$G$1004,'Input Exclusion Time (All)'!$A$14:$A$1004,'Input Data Shift A'!AH$6,'Input Exclusion Time (All)'!$B$14:$B$1004,'Input Data Shift A'!$D$2,'Input Exclusion Time (All)'!$C$14:$C$1004,'Input Data Shift A'!$C174)+SUMIFS('Input Exclusion Time (Partial)'!$I$14:$I$988,'Input Exclusion Time (Partial)'!$A$14:$A$988,'Input Data Shift A'!AH$6,'Input Exclusion Time (Partial)'!$B$14:$B$988,'Input Data Shift A'!$D$2,'Input Exclusion Time (Partial)'!$C$14:$C$988,'Input Data Shift A'!$C174)</f>
        <v>0</v>
      </c>
      <c r="AI174" s="251">
        <f t="shared" si="11"/>
        <v>0</v>
      </c>
      <c r="AJ174" s="267">
        <f t="shared" si="12"/>
        <v>0</v>
      </c>
    </row>
    <row r="175" spans="1:36" ht="19.5" customHeight="1">
      <c r="A175" s="605"/>
      <c r="B175" s="261" t="s">
        <v>57</v>
      </c>
      <c r="C175" s="262" t="s">
        <v>58</v>
      </c>
      <c r="D175" s="547">
        <f>SUMIFS('Input Exclusion Time (All)'!$G$14:$G$1004,'Input Exclusion Time (All)'!$A$14:$A$1004,'Input Data Shift A'!D$6,'Input Exclusion Time (All)'!$B$14:$B$1004,'Input Data Shift A'!$D$2,'Input Exclusion Time (All)'!$C$14:$C$1004,'Input Data Shift A'!$C175)+SUMIFS('Input Exclusion Time (Partial)'!$I$14:$I$988,'Input Exclusion Time (Partial)'!$A$14:$A$988,'Input Data Shift A'!D$6,'Input Exclusion Time (Partial)'!$B$14:$B$988,'Input Data Shift A'!$D$2,'Input Exclusion Time (Partial)'!$C$14:$C$988,'Input Data Shift A'!$C175)</f>
        <v>0</v>
      </c>
      <c r="E175" s="547">
        <f>SUMIFS('Input Exclusion Time (All)'!$G$14:$G$1004,'Input Exclusion Time (All)'!$A$14:$A$1004,'Input Data Shift A'!E$6,'Input Exclusion Time (All)'!$B$14:$B$1004,'Input Data Shift A'!$D$2,'Input Exclusion Time (All)'!$C$14:$C$1004,'Input Data Shift A'!$C175)+SUMIFS('Input Exclusion Time (Partial)'!$I$14:$I$988,'Input Exclusion Time (Partial)'!$A$14:$A$988,'Input Data Shift A'!E$6,'Input Exclusion Time (Partial)'!$B$14:$B$988,'Input Data Shift A'!$D$2,'Input Exclusion Time (Partial)'!$C$14:$C$988,'Input Data Shift A'!$C175)</f>
        <v>0</v>
      </c>
      <c r="F175" s="547">
        <f>SUMIFS('Input Exclusion Time (All)'!$G$14:$G$1004,'Input Exclusion Time (All)'!$A$14:$A$1004,'Input Data Shift A'!F$6,'Input Exclusion Time (All)'!$B$14:$B$1004,'Input Data Shift A'!$D$2,'Input Exclusion Time (All)'!$C$14:$C$1004,'Input Data Shift A'!$C175)+SUMIFS('Input Exclusion Time (Partial)'!$I$14:$I$988,'Input Exclusion Time (Partial)'!$A$14:$A$988,'Input Data Shift A'!F$6,'Input Exclusion Time (Partial)'!$B$14:$B$988,'Input Data Shift A'!$D$2,'Input Exclusion Time (Partial)'!$C$14:$C$988,'Input Data Shift A'!$C175)</f>
        <v>0</v>
      </c>
      <c r="G175" s="547">
        <f>SUMIFS('Input Exclusion Time (All)'!$G$14:$G$1004,'Input Exclusion Time (All)'!$A$14:$A$1004,'Input Data Shift A'!G$6,'Input Exclusion Time (All)'!$B$14:$B$1004,'Input Data Shift A'!$D$2,'Input Exclusion Time (All)'!$C$14:$C$1004,'Input Data Shift A'!$C175)+SUMIFS('Input Exclusion Time (Partial)'!$I$14:$I$988,'Input Exclusion Time (Partial)'!$A$14:$A$988,'Input Data Shift A'!G$6,'Input Exclusion Time (Partial)'!$B$14:$B$988,'Input Data Shift A'!$D$2,'Input Exclusion Time (Partial)'!$C$14:$C$988,'Input Data Shift A'!$C175)</f>
        <v>0</v>
      </c>
      <c r="H175" s="547">
        <f>SUMIFS('Input Exclusion Time (All)'!$G$14:$G$1004,'Input Exclusion Time (All)'!$A$14:$A$1004,'Input Data Shift A'!H$6,'Input Exclusion Time (All)'!$B$14:$B$1004,'Input Data Shift A'!$D$2,'Input Exclusion Time (All)'!$C$14:$C$1004,'Input Data Shift A'!$C175)+SUMIFS('Input Exclusion Time (Partial)'!$I$14:$I$988,'Input Exclusion Time (Partial)'!$A$14:$A$988,'Input Data Shift A'!H$6,'Input Exclusion Time (Partial)'!$B$14:$B$988,'Input Data Shift A'!$D$2,'Input Exclusion Time (Partial)'!$C$14:$C$988,'Input Data Shift A'!$C175)</f>
        <v>0</v>
      </c>
      <c r="I175" s="547">
        <f>SUMIFS('Input Exclusion Time (All)'!$G$14:$G$1004,'Input Exclusion Time (All)'!$A$14:$A$1004,'Input Data Shift A'!I$6,'Input Exclusion Time (All)'!$B$14:$B$1004,'Input Data Shift A'!$D$2,'Input Exclusion Time (All)'!$C$14:$C$1004,'Input Data Shift A'!$C175)+SUMIFS('Input Exclusion Time (Partial)'!$I$14:$I$988,'Input Exclusion Time (Partial)'!$A$14:$A$988,'Input Data Shift A'!I$6,'Input Exclusion Time (Partial)'!$B$14:$B$988,'Input Data Shift A'!$D$2,'Input Exclusion Time (Partial)'!$C$14:$C$988,'Input Data Shift A'!$C175)</f>
        <v>0</v>
      </c>
      <c r="J175" s="547">
        <f>SUMIFS('Input Exclusion Time (All)'!$G$14:$G$1004,'Input Exclusion Time (All)'!$A$14:$A$1004,'Input Data Shift A'!J$6,'Input Exclusion Time (All)'!$B$14:$B$1004,'Input Data Shift A'!$D$2,'Input Exclusion Time (All)'!$C$14:$C$1004,'Input Data Shift A'!$C175)+SUMIFS('Input Exclusion Time (Partial)'!$I$14:$I$988,'Input Exclusion Time (Partial)'!$A$14:$A$988,'Input Data Shift A'!J$6,'Input Exclusion Time (Partial)'!$B$14:$B$988,'Input Data Shift A'!$D$2,'Input Exclusion Time (Partial)'!$C$14:$C$988,'Input Data Shift A'!$C175)</f>
        <v>0</v>
      </c>
      <c r="K175" s="547">
        <f>SUMIFS('Input Exclusion Time (All)'!$G$14:$G$1004,'Input Exclusion Time (All)'!$A$14:$A$1004,'Input Data Shift A'!K$6,'Input Exclusion Time (All)'!$B$14:$B$1004,'Input Data Shift A'!$D$2,'Input Exclusion Time (All)'!$C$14:$C$1004,'Input Data Shift A'!$C175)+SUMIFS('Input Exclusion Time (Partial)'!$I$14:$I$988,'Input Exclusion Time (Partial)'!$A$14:$A$988,'Input Data Shift A'!K$6,'Input Exclusion Time (Partial)'!$B$14:$B$988,'Input Data Shift A'!$D$2,'Input Exclusion Time (Partial)'!$C$14:$C$988,'Input Data Shift A'!$C175)</f>
        <v>0</v>
      </c>
      <c r="L175" s="547">
        <f>SUMIFS('Input Exclusion Time (All)'!$G$14:$G$1004,'Input Exclusion Time (All)'!$A$14:$A$1004,'Input Data Shift A'!L$6,'Input Exclusion Time (All)'!$B$14:$B$1004,'Input Data Shift A'!$D$2,'Input Exclusion Time (All)'!$C$14:$C$1004,'Input Data Shift A'!$C175)+SUMIFS('Input Exclusion Time (Partial)'!$I$14:$I$988,'Input Exclusion Time (Partial)'!$A$14:$A$988,'Input Data Shift A'!L$6,'Input Exclusion Time (Partial)'!$B$14:$B$988,'Input Data Shift A'!$D$2,'Input Exclusion Time (Partial)'!$C$14:$C$988,'Input Data Shift A'!$C175)</f>
        <v>0</v>
      </c>
      <c r="M175" s="547">
        <f>SUMIFS('Input Exclusion Time (All)'!$G$14:$G$1004,'Input Exclusion Time (All)'!$A$14:$A$1004,'Input Data Shift A'!M$6,'Input Exclusion Time (All)'!$B$14:$B$1004,'Input Data Shift A'!$D$2,'Input Exclusion Time (All)'!$C$14:$C$1004,'Input Data Shift A'!$C175)+SUMIFS('Input Exclusion Time (Partial)'!$I$14:$I$988,'Input Exclusion Time (Partial)'!$A$14:$A$988,'Input Data Shift A'!M$6,'Input Exclusion Time (Partial)'!$B$14:$B$988,'Input Data Shift A'!$D$2,'Input Exclusion Time (Partial)'!$C$14:$C$988,'Input Data Shift A'!$C175)</f>
        <v>0</v>
      </c>
      <c r="N175" s="547">
        <f>SUMIFS('Input Exclusion Time (All)'!$G$14:$G$1004,'Input Exclusion Time (All)'!$A$14:$A$1004,'Input Data Shift A'!N$6,'Input Exclusion Time (All)'!$B$14:$B$1004,'Input Data Shift A'!$D$2,'Input Exclusion Time (All)'!$C$14:$C$1004,'Input Data Shift A'!$C175)+SUMIFS('Input Exclusion Time (Partial)'!$I$14:$I$988,'Input Exclusion Time (Partial)'!$A$14:$A$988,'Input Data Shift A'!N$6,'Input Exclusion Time (Partial)'!$B$14:$B$988,'Input Data Shift A'!$D$2,'Input Exclusion Time (Partial)'!$C$14:$C$988,'Input Data Shift A'!$C175)</f>
        <v>0</v>
      </c>
      <c r="O175" s="547">
        <f>SUMIFS('Input Exclusion Time (All)'!$G$14:$G$1004,'Input Exclusion Time (All)'!$A$14:$A$1004,'Input Data Shift A'!O$6,'Input Exclusion Time (All)'!$B$14:$B$1004,'Input Data Shift A'!$D$2,'Input Exclusion Time (All)'!$C$14:$C$1004,'Input Data Shift A'!$C175)+SUMIFS('Input Exclusion Time (Partial)'!$I$14:$I$988,'Input Exclusion Time (Partial)'!$A$14:$A$988,'Input Data Shift A'!O$6,'Input Exclusion Time (Partial)'!$B$14:$B$988,'Input Data Shift A'!$D$2,'Input Exclusion Time (Partial)'!$C$14:$C$988,'Input Data Shift A'!$C175)</f>
        <v>0</v>
      </c>
      <c r="P175" s="547">
        <f>SUMIFS('Input Exclusion Time (All)'!$G$14:$G$1004,'Input Exclusion Time (All)'!$A$14:$A$1004,'Input Data Shift A'!P$6,'Input Exclusion Time (All)'!$B$14:$B$1004,'Input Data Shift A'!$D$2,'Input Exclusion Time (All)'!$C$14:$C$1004,'Input Data Shift A'!$C175)+SUMIFS('Input Exclusion Time (Partial)'!$I$14:$I$988,'Input Exclusion Time (Partial)'!$A$14:$A$988,'Input Data Shift A'!P$6,'Input Exclusion Time (Partial)'!$B$14:$B$988,'Input Data Shift A'!$D$2,'Input Exclusion Time (Partial)'!$C$14:$C$988,'Input Data Shift A'!$C175)</f>
        <v>0</v>
      </c>
      <c r="Q175" s="547">
        <f>SUMIFS('Input Exclusion Time (All)'!$G$14:$G$1004,'Input Exclusion Time (All)'!$A$14:$A$1004,'Input Data Shift A'!Q$6,'Input Exclusion Time (All)'!$B$14:$B$1004,'Input Data Shift A'!$D$2,'Input Exclusion Time (All)'!$C$14:$C$1004,'Input Data Shift A'!$C175)+SUMIFS('Input Exclusion Time (Partial)'!$I$14:$I$988,'Input Exclusion Time (Partial)'!$A$14:$A$988,'Input Data Shift A'!Q$6,'Input Exclusion Time (Partial)'!$B$14:$B$988,'Input Data Shift A'!$D$2,'Input Exclusion Time (Partial)'!$C$14:$C$988,'Input Data Shift A'!$C175)</f>
        <v>0</v>
      </c>
      <c r="R175" s="547">
        <f>SUMIFS('Input Exclusion Time (All)'!$G$14:$G$1004,'Input Exclusion Time (All)'!$A$14:$A$1004,'Input Data Shift A'!R$6,'Input Exclusion Time (All)'!$B$14:$B$1004,'Input Data Shift A'!$D$2,'Input Exclusion Time (All)'!$C$14:$C$1004,'Input Data Shift A'!$C175)+SUMIFS('Input Exclusion Time (Partial)'!$I$14:$I$988,'Input Exclusion Time (Partial)'!$A$14:$A$988,'Input Data Shift A'!R$6,'Input Exclusion Time (Partial)'!$B$14:$B$988,'Input Data Shift A'!$D$2,'Input Exclusion Time (Partial)'!$C$14:$C$988,'Input Data Shift A'!$C175)</f>
        <v>0</v>
      </c>
      <c r="S175" s="547">
        <f>SUMIFS('Input Exclusion Time (All)'!$G$14:$G$1004,'Input Exclusion Time (All)'!$A$14:$A$1004,'Input Data Shift A'!S$6,'Input Exclusion Time (All)'!$B$14:$B$1004,'Input Data Shift A'!$D$2,'Input Exclusion Time (All)'!$C$14:$C$1004,'Input Data Shift A'!$C175)+SUMIFS('Input Exclusion Time (Partial)'!$I$14:$I$988,'Input Exclusion Time (Partial)'!$A$14:$A$988,'Input Data Shift A'!S$6,'Input Exclusion Time (Partial)'!$B$14:$B$988,'Input Data Shift A'!$D$2,'Input Exclusion Time (Partial)'!$C$14:$C$988,'Input Data Shift A'!$C175)</f>
        <v>0</v>
      </c>
      <c r="T175" s="547">
        <f>SUMIFS('Input Exclusion Time (All)'!$G$14:$G$1004,'Input Exclusion Time (All)'!$A$14:$A$1004,'Input Data Shift A'!T$6,'Input Exclusion Time (All)'!$B$14:$B$1004,'Input Data Shift A'!$D$2,'Input Exclusion Time (All)'!$C$14:$C$1004,'Input Data Shift A'!$C175)+SUMIFS('Input Exclusion Time (Partial)'!$I$14:$I$988,'Input Exclusion Time (Partial)'!$A$14:$A$988,'Input Data Shift A'!T$6,'Input Exclusion Time (Partial)'!$B$14:$B$988,'Input Data Shift A'!$D$2,'Input Exclusion Time (Partial)'!$C$14:$C$988,'Input Data Shift A'!$C175)</f>
        <v>0</v>
      </c>
      <c r="U175" s="547">
        <f>SUMIFS('Input Exclusion Time (All)'!$G$14:$G$1004,'Input Exclusion Time (All)'!$A$14:$A$1004,'Input Data Shift A'!U$6,'Input Exclusion Time (All)'!$B$14:$B$1004,'Input Data Shift A'!$D$2,'Input Exclusion Time (All)'!$C$14:$C$1004,'Input Data Shift A'!$C175)+SUMIFS('Input Exclusion Time (Partial)'!$I$14:$I$988,'Input Exclusion Time (Partial)'!$A$14:$A$988,'Input Data Shift A'!U$6,'Input Exclusion Time (Partial)'!$B$14:$B$988,'Input Data Shift A'!$D$2,'Input Exclusion Time (Partial)'!$C$14:$C$988,'Input Data Shift A'!$C175)</f>
        <v>0</v>
      </c>
      <c r="V175" s="547">
        <f>SUMIFS('Input Exclusion Time (All)'!$G$14:$G$1004,'Input Exclusion Time (All)'!$A$14:$A$1004,'Input Data Shift A'!V$6,'Input Exclusion Time (All)'!$B$14:$B$1004,'Input Data Shift A'!$D$2,'Input Exclusion Time (All)'!$C$14:$C$1004,'Input Data Shift A'!$C175)+SUMIFS('Input Exclusion Time (Partial)'!$I$14:$I$988,'Input Exclusion Time (Partial)'!$A$14:$A$988,'Input Data Shift A'!V$6,'Input Exclusion Time (Partial)'!$B$14:$B$988,'Input Data Shift A'!$D$2,'Input Exclusion Time (Partial)'!$C$14:$C$988,'Input Data Shift A'!$C175)</f>
        <v>0</v>
      </c>
      <c r="W175" s="547">
        <f>SUMIFS('Input Exclusion Time (All)'!$G$14:$G$1004,'Input Exclusion Time (All)'!$A$14:$A$1004,'Input Data Shift A'!W$6,'Input Exclusion Time (All)'!$B$14:$B$1004,'Input Data Shift A'!$D$2,'Input Exclusion Time (All)'!$C$14:$C$1004,'Input Data Shift A'!$C175)+SUMIFS('Input Exclusion Time (Partial)'!$I$14:$I$988,'Input Exclusion Time (Partial)'!$A$14:$A$988,'Input Data Shift A'!W$6,'Input Exclusion Time (Partial)'!$B$14:$B$988,'Input Data Shift A'!$D$2,'Input Exclusion Time (Partial)'!$C$14:$C$988,'Input Data Shift A'!$C175)</f>
        <v>0</v>
      </c>
      <c r="X175" s="547">
        <f>SUMIFS('Input Exclusion Time (All)'!$G$14:$G$1004,'Input Exclusion Time (All)'!$A$14:$A$1004,'Input Data Shift A'!X$6,'Input Exclusion Time (All)'!$B$14:$B$1004,'Input Data Shift A'!$D$2,'Input Exclusion Time (All)'!$C$14:$C$1004,'Input Data Shift A'!$C175)+SUMIFS('Input Exclusion Time (Partial)'!$I$14:$I$988,'Input Exclusion Time (Partial)'!$A$14:$A$988,'Input Data Shift A'!X$6,'Input Exclusion Time (Partial)'!$B$14:$B$988,'Input Data Shift A'!$D$2,'Input Exclusion Time (Partial)'!$C$14:$C$988,'Input Data Shift A'!$C175)</f>
        <v>0</v>
      </c>
      <c r="Y175" s="547">
        <f>SUMIFS('Input Exclusion Time (All)'!$G$14:$G$1004,'Input Exclusion Time (All)'!$A$14:$A$1004,'Input Data Shift A'!Y$6,'Input Exclusion Time (All)'!$B$14:$B$1004,'Input Data Shift A'!$D$2,'Input Exclusion Time (All)'!$C$14:$C$1004,'Input Data Shift A'!$C175)+SUMIFS('Input Exclusion Time (Partial)'!$I$14:$I$988,'Input Exclusion Time (Partial)'!$A$14:$A$988,'Input Data Shift A'!Y$6,'Input Exclusion Time (Partial)'!$B$14:$B$988,'Input Data Shift A'!$D$2,'Input Exclusion Time (Partial)'!$C$14:$C$988,'Input Data Shift A'!$C175)</f>
        <v>0</v>
      </c>
      <c r="Z175" s="547">
        <f>SUMIFS('Input Exclusion Time (All)'!$G$14:$G$1004,'Input Exclusion Time (All)'!$A$14:$A$1004,'Input Data Shift A'!Z$6,'Input Exclusion Time (All)'!$B$14:$B$1004,'Input Data Shift A'!$D$2,'Input Exclusion Time (All)'!$C$14:$C$1004,'Input Data Shift A'!$C175)+SUMIFS('Input Exclusion Time (Partial)'!$I$14:$I$988,'Input Exclusion Time (Partial)'!$A$14:$A$988,'Input Data Shift A'!Z$6,'Input Exclusion Time (Partial)'!$B$14:$B$988,'Input Data Shift A'!$D$2,'Input Exclusion Time (Partial)'!$C$14:$C$988,'Input Data Shift A'!$C175)</f>
        <v>0</v>
      </c>
      <c r="AA175" s="547">
        <f>SUMIFS('Input Exclusion Time (All)'!$G$14:$G$1004,'Input Exclusion Time (All)'!$A$14:$A$1004,'Input Data Shift A'!AA$6,'Input Exclusion Time (All)'!$B$14:$B$1004,'Input Data Shift A'!$D$2,'Input Exclusion Time (All)'!$C$14:$C$1004,'Input Data Shift A'!$C175)+SUMIFS('Input Exclusion Time (Partial)'!$I$14:$I$988,'Input Exclusion Time (Partial)'!$A$14:$A$988,'Input Data Shift A'!AA$6,'Input Exclusion Time (Partial)'!$B$14:$B$988,'Input Data Shift A'!$D$2,'Input Exclusion Time (Partial)'!$C$14:$C$988,'Input Data Shift A'!$C175)</f>
        <v>0</v>
      </c>
      <c r="AB175" s="547">
        <f>SUMIFS('Input Exclusion Time (All)'!$G$14:$G$1004,'Input Exclusion Time (All)'!$A$14:$A$1004,'Input Data Shift A'!AB$6,'Input Exclusion Time (All)'!$B$14:$B$1004,'Input Data Shift A'!$D$2,'Input Exclusion Time (All)'!$C$14:$C$1004,'Input Data Shift A'!$C175)+SUMIFS('Input Exclusion Time (Partial)'!$I$14:$I$988,'Input Exclusion Time (Partial)'!$A$14:$A$988,'Input Data Shift A'!AB$6,'Input Exclusion Time (Partial)'!$B$14:$B$988,'Input Data Shift A'!$D$2,'Input Exclusion Time (Partial)'!$C$14:$C$988,'Input Data Shift A'!$C175)</f>
        <v>0</v>
      </c>
      <c r="AC175" s="547">
        <f>SUMIFS('Input Exclusion Time (All)'!$G$14:$G$1004,'Input Exclusion Time (All)'!$A$14:$A$1004,'Input Data Shift A'!AC$6,'Input Exclusion Time (All)'!$B$14:$B$1004,'Input Data Shift A'!$D$2,'Input Exclusion Time (All)'!$C$14:$C$1004,'Input Data Shift A'!$C175)+SUMIFS('Input Exclusion Time (Partial)'!$I$14:$I$988,'Input Exclusion Time (Partial)'!$A$14:$A$988,'Input Data Shift A'!AC$6,'Input Exclusion Time (Partial)'!$B$14:$B$988,'Input Data Shift A'!$D$2,'Input Exclusion Time (Partial)'!$C$14:$C$988,'Input Data Shift A'!$C175)</f>
        <v>0</v>
      </c>
      <c r="AD175" s="547">
        <f>SUMIFS('Input Exclusion Time (All)'!$G$14:$G$1004,'Input Exclusion Time (All)'!$A$14:$A$1004,'Input Data Shift A'!AD$6,'Input Exclusion Time (All)'!$B$14:$B$1004,'Input Data Shift A'!$D$2,'Input Exclusion Time (All)'!$C$14:$C$1004,'Input Data Shift A'!$C175)+SUMIFS('Input Exclusion Time (Partial)'!$I$14:$I$988,'Input Exclusion Time (Partial)'!$A$14:$A$988,'Input Data Shift A'!AD$6,'Input Exclusion Time (Partial)'!$B$14:$B$988,'Input Data Shift A'!$D$2,'Input Exclusion Time (Partial)'!$C$14:$C$988,'Input Data Shift A'!$C175)</f>
        <v>0</v>
      </c>
      <c r="AE175" s="547">
        <f>SUMIFS('Input Exclusion Time (All)'!$G$14:$G$1004,'Input Exclusion Time (All)'!$A$14:$A$1004,'Input Data Shift A'!AE$6,'Input Exclusion Time (All)'!$B$14:$B$1004,'Input Data Shift A'!$D$2,'Input Exclusion Time (All)'!$C$14:$C$1004,'Input Data Shift A'!$C175)+SUMIFS('Input Exclusion Time (Partial)'!$I$14:$I$988,'Input Exclusion Time (Partial)'!$A$14:$A$988,'Input Data Shift A'!AE$6,'Input Exclusion Time (Partial)'!$B$14:$B$988,'Input Data Shift A'!$D$2,'Input Exclusion Time (Partial)'!$C$14:$C$988,'Input Data Shift A'!$C175)</f>
        <v>0</v>
      </c>
      <c r="AF175" s="547">
        <f>SUMIFS('Input Exclusion Time (All)'!$G$14:$G$1004,'Input Exclusion Time (All)'!$A$14:$A$1004,'Input Data Shift A'!AF$6,'Input Exclusion Time (All)'!$B$14:$B$1004,'Input Data Shift A'!$D$2,'Input Exclusion Time (All)'!$C$14:$C$1004,'Input Data Shift A'!$C175)+SUMIFS('Input Exclusion Time (Partial)'!$I$14:$I$988,'Input Exclusion Time (Partial)'!$A$14:$A$988,'Input Data Shift A'!AF$6,'Input Exclusion Time (Partial)'!$B$14:$B$988,'Input Data Shift A'!$D$2,'Input Exclusion Time (Partial)'!$C$14:$C$988,'Input Data Shift A'!$C175)</f>
        <v>0</v>
      </c>
      <c r="AG175" s="547">
        <f>SUMIFS('Input Exclusion Time (All)'!$G$14:$G$1004,'Input Exclusion Time (All)'!$A$14:$A$1004,'Input Data Shift A'!AG$6,'Input Exclusion Time (All)'!$B$14:$B$1004,'Input Data Shift A'!$D$2,'Input Exclusion Time (All)'!$C$14:$C$1004,'Input Data Shift A'!$C175)+SUMIFS('Input Exclusion Time (Partial)'!$I$14:$I$988,'Input Exclusion Time (Partial)'!$A$14:$A$988,'Input Data Shift A'!AG$6,'Input Exclusion Time (Partial)'!$B$14:$B$988,'Input Data Shift A'!$D$2,'Input Exclusion Time (Partial)'!$C$14:$C$988,'Input Data Shift A'!$C175)</f>
        <v>0</v>
      </c>
      <c r="AH175" s="547">
        <f>SUMIFS('Input Exclusion Time (All)'!$G$14:$G$1004,'Input Exclusion Time (All)'!$A$14:$A$1004,'Input Data Shift A'!AH$6,'Input Exclusion Time (All)'!$B$14:$B$1004,'Input Data Shift A'!$D$2,'Input Exclusion Time (All)'!$C$14:$C$1004,'Input Data Shift A'!$C175)+SUMIFS('Input Exclusion Time (Partial)'!$I$14:$I$988,'Input Exclusion Time (Partial)'!$A$14:$A$988,'Input Data Shift A'!AH$6,'Input Exclusion Time (Partial)'!$B$14:$B$988,'Input Data Shift A'!$D$2,'Input Exclusion Time (Partial)'!$C$14:$C$988,'Input Data Shift A'!$C175)</f>
        <v>0</v>
      </c>
      <c r="AI175" s="251">
        <f t="shared" si="11"/>
        <v>0</v>
      </c>
      <c r="AJ175" s="267">
        <f t="shared" si="12"/>
        <v>0</v>
      </c>
    </row>
    <row r="176" spans="1:36" ht="19.5" customHeight="1">
      <c r="A176" s="605"/>
      <c r="B176" s="261" t="s">
        <v>59</v>
      </c>
      <c r="C176" s="262" t="s">
        <v>60</v>
      </c>
      <c r="D176" s="547">
        <f>SUMIFS('Input Exclusion Time (All)'!$G$14:$G$1004,'Input Exclusion Time (All)'!$A$14:$A$1004,'Input Data Shift A'!D$6,'Input Exclusion Time (All)'!$B$14:$B$1004,'Input Data Shift A'!$D$2,'Input Exclusion Time (All)'!$C$14:$C$1004,'Input Data Shift A'!$C176)+SUMIFS('Input Exclusion Time (Partial)'!$I$14:$I$988,'Input Exclusion Time (Partial)'!$A$14:$A$988,'Input Data Shift A'!D$6,'Input Exclusion Time (Partial)'!$B$14:$B$988,'Input Data Shift A'!$D$2,'Input Exclusion Time (Partial)'!$C$14:$C$988,'Input Data Shift A'!$C176)</f>
        <v>0</v>
      </c>
      <c r="E176" s="547">
        <f>SUMIFS('Input Exclusion Time (All)'!$G$14:$G$1004,'Input Exclusion Time (All)'!$A$14:$A$1004,'Input Data Shift A'!E$6,'Input Exclusion Time (All)'!$B$14:$B$1004,'Input Data Shift A'!$D$2,'Input Exclusion Time (All)'!$C$14:$C$1004,'Input Data Shift A'!$C176)+SUMIFS('Input Exclusion Time (Partial)'!$I$14:$I$988,'Input Exclusion Time (Partial)'!$A$14:$A$988,'Input Data Shift A'!E$6,'Input Exclusion Time (Partial)'!$B$14:$B$988,'Input Data Shift A'!$D$2,'Input Exclusion Time (Partial)'!$C$14:$C$988,'Input Data Shift A'!$C176)</f>
        <v>0</v>
      </c>
      <c r="F176" s="547">
        <f>SUMIFS('Input Exclusion Time (All)'!$G$14:$G$1004,'Input Exclusion Time (All)'!$A$14:$A$1004,'Input Data Shift A'!F$6,'Input Exclusion Time (All)'!$B$14:$B$1004,'Input Data Shift A'!$D$2,'Input Exclusion Time (All)'!$C$14:$C$1004,'Input Data Shift A'!$C176)+SUMIFS('Input Exclusion Time (Partial)'!$I$14:$I$988,'Input Exclusion Time (Partial)'!$A$14:$A$988,'Input Data Shift A'!F$6,'Input Exclusion Time (Partial)'!$B$14:$B$988,'Input Data Shift A'!$D$2,'Input Exclusion Time (Partial)'!$C$14:$C$988,'Input Data Shift A'!$C176)</f>
        <v>0</v>
      </c>
      <c r="G176" s="547">
        <f>SUMIFS('Input Exclusion Time (All)'!$G$14:$G$1004,'Input Exclusion Time (All)'!$A$14:$A$1004,'Input Data Shift A'!G$6,'Input Exclusion Time (All)'!$B$14:$B$1004,'Input Data Shift A'!$D$2,'Input Exclusion Time (All)'!$C$14:$C$1004,'Input Data Shift A'!$C176)+SUMIFS('Input Exclusion Time (Partial)'!$I$14:$I$988,'Input Exclusion Time (Partial)'!$A$14:$A$988,'Input Data Shift A'!G$6,'Input Exclusion Time (Partial)'!$B$14:$B$988,'Input Data Shift A'!$D$2,'Input Exclusion Time (Partial)'!$C$14:$C$988,'Input Data Shift A'!$C176)</f>
        <v>0</v>
      </c>
      <c r="H176" s="547">
        <f>SUMIFS('Input Exclusion Time (All)'!$G$14:$G$1004,'Input Exclusion Time (All)'!$A$14:$A$1004,'Input Data Shift A'!H$6,'Input Exclusion Time (All)'!$B$14:$B$1004,'Input Data Shift A'!$D$2,'Input Exclusion Time (All)'!$C$14:$C$1004,'Input Data Shift A'!$C176)+SUMIFS('Input Exclusion Time (Partial)'!$I$14:$I$988,'Input Exclusion Time (Partial)'!$A$14:$A$988,'Input Data Shift A'!H$6,'Input Exclusion Time (Partial)'!$B$14:$B$988,'Input Data Shift A'!$D$2,'Input Exclusion Time (Partial)'!$C$14:$C$988,'Input Data Shift A'!$C176)</f>
        <v>0</v>
      </c>
      <c r="I176" s="547">
        <f>SUMIFS('Input Exclusion Time (All)'!$G$14:$G$1004,'Input Exclusion Time (All)'!$A$14:$A$1004,'Input Data Shift A'!I$6,'Input Exclusion Time (All)'!$B$14:$B$1004,'Input Data Shift A'!$D$2,'Input Exclusion Time (All)'!$C$14:$C$1004,'Input Data Shift A'!$C176)+SUMIFS('Input Exclusion Time (Partial)'!$I$14:$I$988,'Input Exclusion Time (Partial)'!$A$14:$A$988,'Input Data Shift A'!I$6,'Input Exclusion Time (Partial)'!$B$14:$B$988,'Input Data Shift A'!$D$2,'Input Exclusion Time (Partial)'!$C$14:$C$988,'Input Data Shift A'!$C176)</f>
        <v>0</v>
      </c>
      <c r="J176" s="547">
        <f>SUMIFS('Input Exclusion Time (All)'!$G$14:$G$1004,'Input Exclusion Time (All)'!$A$14:$A$1004,'Input Data Shift A'!J$6,'Input Exclusion Time (All)'!$B$14:$B$1004,'Input Data Shift A'!$D$2,'Input Exclusion Time (All)'!$C$14:$C$1004,'Input Data Shift A'!$C176)+SUMIFS('Input Exclusion Time (Partial)'!$I$14:$I$988,'Input Exclusion Time (Partial)'!$A$14:$A$988,'Input Data Shift A'!J$6,'Input Exclusion Time (Partial)'!$B$14:$B$988,'Input Data Shift A'!$D$2,'Input Exclusion Time (Partial)'!$C$14:$C$988,'Input Data Shift A'!$C176)</f>
        <v>0</v>
      </c>
      <c r="K176" s="547">
        <f>SUMIFS('Input Exclusion Time (All)'!$G$14:$G$1004,'Input Exclusion Time (All)'!$A$14:$A$1004,'Input Data Shift A'!K$6,'Input Exclusion Time (All)'!$B$14:$B$1004,'Input Data Shift A'!$D$2,'Input Exclusion Time (All)'!$C$14:$C$1004,'Input Data Shift A'!$C176)+SUMIFS('Input Exclusion Time (Partial)'!$I$14:$I$988,'Input Exclusion Time (Partial)'!$A$14:$A$988,'Input Data Shift A'!K$6,'Input Exclusion Time (Partial)'!$B$14:$B$988,'Input Data Shift A'!$D$2,'Input Exclusion Time (Partial)'!$C$14:$C$988,'Input Data Shift A'!$C176)</f>
        <v>0</v>
      </c>
      <c r="L176" s="547">
        <f>SUMIFS('Input Exclusion Time (All)'!$G$14:$G$1004,'Input Exclusion Time (All)'!$A$14:$A$1004,'Input Data Shift A'!L$6,'Input Exclusion Time (All)'!$B$14:$B$1004,'Input Data Shift A'!$D$2,'Input Exclusion Time (All)'!$C$14:$C$1004,'Input Data Shift A'!$C176)+SUMIFS('Input Exclusion Time (Partial)'!$I$14:$I$988,'Input Exclusion Time (Partial)'!$A$14:$A$988,'Input Data Shift A'!L$6,'Input Exclusion Time (Partial)'!$B$14:$B$988,'Input Data Shift A'!$D$2,'Input Exclusion Time (Partial)'!$C$14:$C$988,'Input Data Shift A'!$C176)</f>
        <v>0</v>
      </c>
      <c r="M176" s="547">
        <f>SUMIFS('Input Exclusion Time (All)'!$G$14:$G$1004,'Input Exclusion Time (All)'!$A$14:$A$1004,'Input Data Shift A'!M$6,'Input Exclusion Time (All)'!$B$14:$B$1004,'Input Data Shift A'!$D$2,'Input Exclusion Time (All)'!$C$14:$C$1004,'Input Data Shift A'!$C176)+SUMIFS('Input Exclusion Time (Partial)'!$I$14:$I$988,'Input Exclusion Time (Partial)'!$A$14:$A$988,'Input Data Shift A'!M$6,'Input Exclusion Time (Partial)'!$B$14:$B$988,'Input Data Shift A'!$D$2,'Input Exclusion Time (Partial)'!$C$14:$C$988,'Input Data Shift A'!$C176)</f>
        <v>0</v>
      </c>
      <c r="N176" s="547">
        <f>SUMIFS('Input Exclusion Time (All)'!$G$14:$G$1004,'Input Exclusion Time (All)'!$A$14:$A$1004,'Input Data Shift A'!N$6,'Input Exclusion Time (All)'!$B$14:$B$1004,'Input Data Shift A'!$D$2,'Input Exclusion Time (All)'!$C$14:$C$1004,'Input Data Shift A'!$C176)+SUMIFS('Input Exclusion Time (Partial)'!$I$14:$I$988,'Input Exclusion Time (Partial)'!$A$14:$A$988,'Input Data Shift A'!N$6,'Input Exclusion Time (Partial)'!$B$14:$B$988,'Input Data Shift A'!$D$2,'Input Exclusion Time (Partial)'!$C$14:$C$988,'Input Data Shift A'!$C176)</f>
        <v>0</v>
      </c>
      <c r="O176" s="547">
        <f>SUMIFS('Input Exclusion Time (All)'!$G$14:$G$1004,'Input Exclusion Time (All)'!$A$14:$A$1004,'Input Data Shift A'!O$6,'Input Exclusion Time (All)'!$B$14:$B$1004,'Input Data Shift A'!$D$2,'Input Exclusion Time (All)'!$C$14:$C$1004,'Input Data Shift A'!$C176)+SUMIFS('Input Exclusion Time (Partial)'!$I$14:$I$988,'Input Exclusion Time (Partial)'!$A$14:$A$988,'Input Data Shift A'!O$6,'Input Exclusion Time (Partial)'!$B$14:$B$988,'Input Data Shift A'!$D$2,'Input Exclusion Time (Partial)'!$C$14:$C$988,'Input Data Shift A'!$C176)</f>
        <v>0</v>
      </c>
      <c r="P176" s="547">
        <f>SUMIFS('Input Exclusion Time (All)'!$G$14:$G$1004,'Input Exclusion Time (All)'!$A$14:$A$1004,'Input Data Shift A'!P$6,'Input Exclusion Time (All)'!$B$14:$B$1004,'Input Data Shift A'!$D$2,'Input Exclusion Time (All)'!$C$14:$C$1004,'Input Data Shift A'!$C176)+SUMIFS('Input Exclusion Time (Partial)'!$I$14:$I$988,'Input Exclusion Time (Partial)'!$A$14:$A$988,'Input Data Shift A'!P$6,'Input Exclusion Time (Partial)'!$B$14:$B$988,'Input Data Shift A'!$D$2,'Input Exclusion Time (Partial)'!$C$14:$C$988,'Input Data Shift A'!$C176)</f>
        <v>0</v>
      </c>
      <c r="Q176" s="547">
        <f>SUMIFS('Input Exclusion Time (All)'!$G$14:$G$1004,'Input Exclusion Time (All)'!$A$14:$A$1004,'Input Data Shift A'!Q$6,'Input Exclusion Time (All)'!$B$14:$B$1004,'Input Data Shift A'!$D$2,'Input Exclusion Time (All)'!$C$14:$C$1004,'Input Data Shift A'!$C176)+SUMIFS('Input Exclusion Time (Partial)'!$I$14:$I$988,'Input Exclusion Time (Partial)'!$A$14:$A$988,'Input Data Shift A'!Q$6,'Input Exclusion Time (Partial)'!$B$14:$B$988,'Input Data Shift A'!$D$2,'Input Exclusion Time (Partial)'!$C$14:$C$988,'Input Data Shift A'!$C176)</f>
        <v>0</v>
      </c>
      <c r="R176" s="547">
        <f>SUMIFS('Input Exclusion Time (All)'!$G$14:$G$1004,'Input Exclusion Time (All)'!$A$14:$A$1004,'Input Data Shift A'!R$6,'Input Exclusion Time (All)'!$B$14:$B$1004,'Input Data Shift A'!$D$2,'Input Exclusion Time (All)'!$C$14:$C$1004,'Input Data Shift A'!$C176)+SUMIFS('Input Exclusion Time (Partial)'!$I$14:$I$988,'Input Exclusion Time (Partial)'!$A$14:$A$988,'Input Data Shift A'!R$6,'Input Exclusion Time (Partial)'!$B$14:$B$988,'Input Data Shift A'!$D$2,'Input Exclusion Time (Partial)'!$C$14:$C$988,'Input Data Shift A'!$C176)</f>
        <v>0</v>
      </c>
      <c r="S176" s="547">
        <f>SUMIFS('Input Exclusion Time (All)'!$G$14:$G$1004,'Input Exclusion Time (All)'!$A$14:$A$1004,'Input Data Shift A'!S$6,'Input Exclusion Time (All)'!$B$14:$B$1004,'Input Data Shift A'!$D$2,'Input Exclusion Time (All)'!$C$14:$C$1004,'Input Data Shift A'!$C176)+SUMIFS('Input Exclusion Time (Partial)'!$I$14:$I$988,'Input Exclusion Time (Partial)'!$A$14:$A$988,'Input Data Shift A'!S$6,'Input Exclusion Time (Partial)'!$B$14:$B$988,'Input Data Shift A'!$D$2,'Input Exclusion Time (Partial)'!$C$14:$C$988,'Input Data Shift A'!$C176)</f>
        <v>0</v>
      </c>
      <c r="T176" s="547">
        <f>SUMIFS('Input Exclusion Time (All)'!$G$14:$G$1004,'Input Exclusion Time (All)'!$A$14:$A$1004,'Input Data Shift A'!T$6,'Input Exclusion Time (All)'!$B$14:$B$1004,'Input Data Shift A'!$D$2,'Input Exclusion Time (All)'!$C$14:$C$1004,'Input Data Shift A'!$C176)+SUMIFS('Input Exclusion Time (Partial)'!$I$14:$I$988,'Input Exclusion Time (Partial)'!$A$14:$A$988,'Input Data Shift A'!T$6,'Input Exclusion Time (Partial)'!$B$14:$B$988,'Input Data Shift A'!$D$2,'Input Exclusion Time (Partial)'!$C$14:$C$988,'Input Data Shift A'!$C176)</f>
        <v>0</v>
      </c>
      <c r="U176" s="547">
        <f>SUMIFS('Input Exclusion Time (All)'!$G$14:$G$1004,'Input Exclusion Time (All)'!$A$14:$A$1004,'Input Data Shift A'!U$6,'Input Exclusion Time (All)'!$B$14:$B$1004,'Input Data Shift A'!$D$2,'Input Exclusion Time (All)'!$C$14:$C$1004,'Input Data Shift A'!$C176)+SUMIFS('Input Exclusion Time (Partial)'!$I$14:$I$988,'Input Exclusion Time (Partial)'!$A$14:$A$988,'Input Data Shift A'!U$6,'Input Exclusion Time (Partial)'!$B$14:$B$988,'Input Data Shift A'!$D$2,'Input Exclusion Time (Partial)'!$C$14:$C$988,'Input Data Shift A'!$C176)</f>
        <v>0</v>
      </c>
      <c r="V176" s="547">
        <f>SUMIFS('Input Exclusion Time (All)'!$G$14:$G$1004,'Input Exclusion Time (All)'!$A$14:$A$1004,'Input Data Shift A'!V$6,'Input Exclusion Time (All)'!$B$14:$B$1004,'Input Data Shift A'!$D$2,'Input Exclusion Time (All)'!$C$14:$C$1004,'Input Data Shift A'!$C176)+SUMIFS('Input Exclusion Time (Partial)'!$I$14:$I$988,'Input Exclusion Time (Partial)'!$A$14:$A$988,'Input Data Shift A'!V$6,'Input Exclusion Time (Partial)'!$B$14:$B$988,'Input Data Shift A'!$D$2,'Input Exclusion Time (Partial)'!$C$14:$C$988,'Input Data Shift A'!$C176)</f>
        <v>0</v>
      </c>
      <c r="W176" s="547">
        <f>SUMIFS('Input Exclusion Time (All)'!$G$14:$G$1004,'Input Exclusion Time (All)'!$A$14:$A$1004,'Input Data Shift A'!W$6,'Input Exclusion Time (All)'!$B$14:$B$1004,'Input Data Shift A'!$D$2,'Input Exclusion Time (All)'!$C$14:$C$1004,'Input Data Shift A'!$C176)+SUMIFS('Input Exclusion Time (Partial)'!$I$14:$I$988,'Input Exclusion Time (Partial)'!$A$14:$A$988,'Input Data Shift A'!W$6,'Input Exclusion Time (Partial)'!$B$14:$B$988,'Input Data Shift A'!$D$2,'Input Exclusion Time (Partial)'!$C$14:$C$988,'Input Data Shift A'!$C176)</f>
        <v>0</v>
      </c>
      <c r="X176" s="547">
        <f>SUMIFS('Input Exclusion Time (All)'!$G$14:$G$1004,'Input Exclusion Time (All)'!$A$14:$A$1004,'Input Data Shift A'!X$6,'Input Exclusion Time (All)'!$B$14:$B$1004,'Input Data Shift A'!$D$2,'Input Exclusion Time (All)'!$C$14:$C$1004,'Input Data Shift A'!$C176)+SUMIFS('Input Exclusion Time (Partial)'!$I$14:$I$988,'Input Exclusion Time (Partial)'!$A$14:$A$988,'Input Data Shift A'!X$6,'Input Exclusion Time (Partial)'!$B$14:$B$988,'Input Data Shift A'!$D$2,'Input Exclusion Time (Partial)'!$C$14:$C$988,'Input Data Shift A'!$C176)</f>
        <v>0</v>
      </c>
      <c r="Y176" s="547">
        <f>SUMIFS('Input Exclusion Time (All)'!$G$14:$G$1004,'Input Exclusion Time (All)'!$A$14:$A$1004,'Input Data Shift A'!Y$6,'Input Exclusion Time (All)'!$B$14:$B$1004,'Input Data Shift A'!$D$2,'Input Exclusion Time (All)'!$C$14:$C$1004,'Input Data Shift A'!$C176)+SUMIFS('Input Exclusion Time (Partial)'!$I$14:$I$988,'Input Exclusion Time (Partial)'!$A$14:$A$988,'Input Data Shift A'!Y$6,'Input Exclusion Time (Partial)'!$B$14:$B$988,'Input Data Shift A'!$D$2,'Input Exclusion Time (Partial)'!$C$14:$C$988,'Input Data Shift A'!$C176)</f>
        <v>0</v>
      </c>
      <c r="Z176" s="547">
        <f>SUMIFS('Input Exclusion Time (All)'!$G$14:$G$1004,'Input Exclusion Time (All)'!$A$14:$A$1004,'Input Data Shift A'!Z$6,'Input Exclusion Time (All)'!$B$14:$B$1004,'Input Data Shift A'!$D$2,'Input Exclusion Time (All)'!$C$14:$C$1004,'Input Data Shift A'!$C176)+SUMIFS('Input Exclusion Time (Partial)'!$I$14:$I$988,'Input Exclusion Time (Partial)'!$A$14:$A$988,'Input Data Shift A'!Z$6,'Input Exclusion Time (Partial)'!$B$14:$B$988,'Input Data Shift A'!$D$2,'Input Exclusion Time (Partial)'!$C$14:$C$988,'Input Data Shift A'!$C176)</f>
        <v>0</v>
      </c>
      <c r="AA176" s="547">
        <f>SUMIFS('Input Exclusion Time (All)'!$G$14:$G$1004,'Input Exclusion Time (All)'!$A$14:$A$1004,'Input Data Shift A'!AA$6,'Input Exclusion Time (All)'!$B$14:$B$1004,'Input Data Shift A'!$D$2,'Input Exclusion Time (All)'!$C$14:$C$1004,'Input Data Shift A'!$C176)+SUMIFS('Input Exclusion Time (Partial)'!$I$14:$I$988,'Input Exclusion Time (Partial)'!$A$14:$A$988,'Input Data Shift A'!AA$6,'Input Exclusion Time (Partial)'!$B$14:$B$988,'Input Data Shift A'!$D$2,'Input Exclusion Time (Partial)'!$C$14:$C$988,'Input Data Shift A'!$C176)</f>
        <v>0</v>
      </c>
      <c r="AB176" s="547">
        <f>SUMIFS('Input Exclusion Time (All)'!$G$14:$G$1004,'Input Exclusion Time (All)'!$A$14:$A$1004,'Input Data Shift A'!AB$6,'Input Exclusion Time (All)'!$B$14:$B$1004,'Input Data Shift A'!$D$2,'Input Exclusion Time (All)'!$C$14:$C$1004,'Input Data Shift A'!$C176)+SUMIFS('Input Exclusion Time (Partial)'!$I$14:$I$988,'Input Exclusion Time (Partial)'!$A$14:$A$988,'Input Data Shift A'!AB$6,'Input Exclusion Time (Partial)'!$B$14:$B$988,'Input Data Shift A'!$D$2,'Input Exclusion Time (Partial)'!$C$14:$C$988,'Input Data Shift A'!$C176)</f>
        <v>0</v>
      </c>
      <c r="AC176" s="547">
        <f>SUMIFS('Input Exclusion Time (All)'!$G$14:$G$1004,'Input Exclusion Time (All)'!$A$14:$A$1004,'Input Data Shift A'!AC$6,'Input Exclusion Time (All)'!$B$14:$B$1004,'Input Data Shift A'!$D$2,'Input Exclusion Time (All)'!$C$14:$C$1004,'Input Data Shift A'!$C176)+SUMIFS('Input Exclusion Time (Partial)'!$I$14:$I$988,'Input Exclusion Time (Partial)'!$A$14:$A$988,'Input Data Shift A'!AC$6,'Input Exclusion Time (Partial)'!$B$14:$B$988,'Input Data Shift A'!$D$2,'Input Exclusion Time (Partial)'!$C$14:$C$988,'Input Data Shift A'!$C176)</f>
        <v>0</v>
      </c>
      <c r="AD176" s="547">
        <f>SUMIFS('Input Exclusion Time (All)'!$G$14:$G$1004,'Input Exclusion Time (All)'!$A$14:$A$1004,'Input Data Shift A'!AD$6,'Input Exclusion Time (All)'!$B$14:$B$1004,'Input Data Shift A'!$D$2,'Input Exclusion Time (All)'!$C$14:$C$1004,'Input Data Shift A'!$C176)+SUMIFS('Input Exclusion Time (Partial)'!$I$14:$I$988,'Input Exclusion Time (Partial)'!$A$14:$A$988,'Input Data Shift A'!AD$6,'Input Exclusion Time (Partial)'!$B$14:$B$988,'Input Data Shift A'!$D$2,'Input Exclusion Time (Partial)'!$C$14:$C$988,'Input Data Shift A'!$C176)</f>
        <v>0</v>
      </c>
      <c r="AE176" s="547">
        <f>SUMIFS('Input Exclusion Time (All)'!$G$14:$G$1004,'Input Exclusion Time (All)'!$A$14:$A$1004,'Input Data Shift A'!AE$6,'Input Exclusion Time (All)'!$B$14:$B$1004,'Input Data Shift A'!$D$2,'Input Exclusion Time (All)'!$C$14:$C$1004,'Input Data Shift A'!$C176)+SUMIFS('Input Exclusion Time (Partial)'!$I$14:$I$988,'Input Exclusion Time (Partial)'!$A$14:$A$988,'Input Data Shift A'!AE$6,'Input Exclusion Time (Partial)'!$B$14:$B$988,'Input Data Shift A'!$D$2,'Input Exclusion Time (Partial)'!$C$14:$C$988,'Input Data Shift A'!$C176)</f>
        <v>0</v>
      </c>
      <c r="AF176" s="547">
        <f>SUMIFS('Input Exclusion Time (All)'!$G$14:$G$1004,'Input Exclusion Time (All)'!$A$14:$A$1004,'Input Data Shift A'!AF$6,'Input Exclusion Time (All)'!$B$14:$B$1004,'Input Data Shift A'!$D$2,'Input Exclusion Time (All)'!$C$14:$C$1004,'Input Data Shift A'!$C176)+SUMIFS('Input Exclusion Time (Partial)'!$I$14:$I$988,'Input Exclusion Time (Partial)'!$A$14:$A$988,'Input Data Shift A'!AF$6,'Input Exclusion Time (Partial)'!$B$14:$B$988,'Input Data Shift A'!$D$2,'Input Exclusion Time (Partial)'!$C$14:$C$988,'Input Data Shift A'!$C176)</f>
        <v>0</v>
      </c>
      <c r="AG176" s="547">
        <f>SUMIFS('Input Exclusion Time (All)'!$G$14:$G$1004,'Input Exclusion Time (All)'!$A$14:$A$1004,'Input Data Shift A'!AG$6,'Input Exclusion Time (All)'!$B$14:$B$1004,'Input Data Shift A'!$D$2,'Input Exclusion Time (All)'!$C$14:$C$1004,'Input Data Shift A'!$C176)+SUMIFS('Input Exclusion Time (Partial)'!$I$14:$I$988,'Input Exclusion Time (Partial)'!$A$14:$A$988,'Input Data Shift A'!AG$6,'Input Exclusion Time (Partial)'!$B$14:$B$988,'Input Data Shift A'!$D$2,'Input Exclusion Time (Partial)'!$C$14:$C$988,'Input Data Shift A'!$C176)</f>
        <v>0</v>
      </c>
      <c r="AH176" s="547">
        <f>SUMIFS('Input Exclusion Time (All)'!$G$14:$G$1004,'Input Exclusion Time (All)'!$A$14:$A$1004,'Input Data Shift A'!AH$6,'Input Exclusion Time (All)'!$B$14:$B$1004,'Input Data Shift A'!$D$2,'Input Exclusion Time (All)'!$C$14:$C$1004,'Input Data Shift A'!$C176)+SUMIFS('Input Exclusion Time (Partial)'!$I$14:$I$988,'Input Exclusion Time (Partial)'!$A$14:$A$988,'Input Data Shift A'!AH$6,'Input Exclusion Time (Partial)'!$B$14:$B$988,'Input Data Shift A'!$D$2,'Input Exclusion Time (Partial)'!$C$14:$C$988,'Input Data Shift A'!$C176)</f>
        <v>0</v>
      </c>
      <c r="AI176" s="251">
        <f t="shared" si="11"/>
        <v>0</v>
      </c>
      <c r="AJ176" s="267">
        <f t="shared" si="12"/>
        <v>0</v>
      </c>
    </row>
    <row r="177" spans="1:36" ht="19.5" customHeight="1">
      <c r="A177" s="605"/>
      <c r="B177" s="261" t="s">
        <v>61</v>
      </c>
      <c r="C177" s="262" t="s">
        <v>62</v>
      </c>
      <c r="D177" s="547">
        <f>SUMIFS('Input Exclusion Time (All)'!$G$14:$G$1004,'Input Exclusion Time (All)'!$A$14:$A$1004,'Input Data Shift A'!D$6,'Input Exclusion Time (All)'!$B$14:$B$1004,'Input Data Shift A'!$D$2,'Input Exclusion Time (All)'!$C$14:$C$1004,'Input Data Shift A'!$C177)+SUMIFS('Input Exclusion Time (Partial)'!$I$14:$I$988,'Input Exclusion Time (Partial)'!$A$14:$A$988,'Input Data Shift A'!D$6,'Input Exclusion Time (Partial)'!$B$14:$B$988,'Input Data Shift A'!$D$2,'Input Exclusion Time (Partial)'!$C$14:$C$988,'Input Data Shift A'!$C177)</f>
        <v>0</v>
      </c>
      <c r="E177" s="547">
        <f>SUMIFS('Input Exclusion Time (All)'!$G$14:$G$1004,'Input Exclusion Time (All)'!$A$14:$A$1004,'Input Data Shift A'!E$6,'Input Exclusion Time (All)'!$B$14:$B$1004,'Input Data Shift A'!$D$2,'Input Exclusion Time (All)'!$C$14:$C$1004,'Input Data Shift A'!$C177)+SUMIFS('Input Exclusion Time (Partial)'!$I$14:$I$988,'Input Exclusion Time (Partial)'!$A$14:$A$988,'Input Data Shift A'!E$6,'Input Exclusion Time (Partial)'!$B$14:$B$988,'Input Data Shift A'!$D$2,'Input Exclusion Time (Partial)'!$C$14:$C$988,'Input Data Shift A'!$C177)</f>
        <v>0</v>
      </c>
      <c r="F177" s="547">
        <f>SUMIFS('Input Exclusion Time (All)'!$G$14:$G$1004,'Input Exclusion Time (All)'!$A$14:$A$1004,'Input Data Shift A'!F$6,'Input Exclusion Time (All)'!$B$14:$B$1004,'Input Data Shift A'!$D$2,'Input Exclusion Time (All)'!$C$14:$C$1004,'Input Data Shift A'!$C177)+SUMIFS('Input Exclusion Time (Partial)'!$I$14:$I$988,'Input Exclusion Time (Partial)'!$A$14:$A$988,'Input Data Shift A'!F$6,'Input Exclusion Time (Partial)'!$B$14:$B$988,'Input Data Shift A'!$D$2,'Input Exclusion Time (Partial)'!$C$14:$C$988,'Input Data Shift A'!$C177)</f>
        <v>0</v>
      </c>
      <c r="G177" s="547">
        <f>SUMIFS('Input Exclusion Time (All)'!$G$14:$G$1004,'Input Exclusion Time (All)'!$A$14:$A$1004,'Input Data Shift A'!G$6,'Input Exclusion Time (All)'!$B$14:$B$1004,'Input Data Shift A'!$D$2,'Input Exclusion Time (All)'!$C$14:$C$1004,'Input Data Shift A'!$C177)+SUMIFS('Input Exclusion Time (Partial)'!$I$14:$I$988,'Input Exclusion Time (Partial)'!$A$14:$A$988,'Input Data Shift A'!G$6,'Input Exclusion Time (Partial)'!$B$14:$B$988,'Input Data Shift A'!$D$2,'Input Exclusion Time (Partial)'!$C$14:$C$988,'Input Data Shift A'!$C177)</f>
        <v>0</v>
      </c>
      <c r="H177" s="547">
        <f>SUMIFS('Input Exclusion Time (All)'!$G$14:$G$1004,'Input Exclusion Time (All)'!$A$14:$A$1004,'Input Data Shift A'!H$6,'Input Exclusion Time (All)'!$B$14:$B$1004,'Input Data Shift A'!$D$2,'Input Exclusion Time (All)'!$C$14:$C$1004,'Input Data Shift A'!$C177)+SUMIFS('Input Exclusion Time (Partial)'!$I$14:$I$988,'Input Exclusion Time (Partial)'!$A$14:$A$988,'Input Data Shift A'!H$6,'Input Exclusion Time (Partial)'!$B$14:$B$988,'Input Data Shift A'!$D$2,'Input Exclusion Time (Partial)'!$C$14:$C$988,'Input Data Shift A'!$C177)</f>
        <v>0</v>
      </c>
      <c r="I177" s="547">
        <f>SUMIFS('Input Exclusion Time (All)'!$G$14:$G$1004,'Input Exclusion Time (All)'!$A$14:$A$1004,'Input Data Shift A'!I$6,'Input Exclusion Time (All)'!$B$14:$B$1004,'Input Data Shift A'!$D$2,'Input Exclusion Time (All)'!$C$14:$C$1004,'Input Data Shift A'!$C177)+SUMIFS('Input Exclusion Time (Partial)'!$I$14:$I$988,'Input Exclusion Time (Partial)'!$A$14:$A$988,'Input Data Shift A'!I$6,'Input Exclusion Time (Partial)'!$B$14:$B$988,'Input Data Shift A'!$D$2,'Input Exclusion Time (Partial)'!$C$14:$C$988,'Input Data Shift A'!$C177)</f>
        <v>0</v>
      </c>
      <c r="J177" s="547">
        <f>SUMIFS('Input Exclusion Time (All)'!$G$14:$G$1004,'Input Exclusion Time (All)'!$A$14:$A$1004,'Input Data Shift A'!J$6,'Input Exclusion Time (All)'!$B$14:$B$1004,'Input Data Shift A'!$D$2,'Input Exclusion Time (All)'!$C$14:$C$1004,'Input Data Shift A'!$C177)+SUMIFS('Input Exclusion Time (Partial)'!$I$14:$I$988,'Input Exclusion Time (Partial)'!$A$14:$A$988,'Input Data Shift A'!J$6,'Input Exclusion Time (Partial)'!$B$14:$B$988,'Input Data Shift A'!$D$2,'Input Exclusion Time (Partial)'!$C$14:$C$988,'Input Data Shift A'!$C177)</f>
        <v>0</v>
      </c>
      <c r="K177" s="547">
        <f>SUMIFS('Input Exclusion Time (All)'!$G$14:$G$1004,'Input Exclusion Time (All)'!$A$14:$A$1004,'Input Data Shift A'!K$6,'Input Exclusion Time (All)'!$B$14:$B$1004,'Input Data Shift A'!$D$2,'Input Exclusion Time (All)'!$C$14:$C$1004,'Input Data Shift A'!$C177)+SUMIFS('Input Exclusion Time (Partial)'!$I$14:$I$988,'Input Exclusion Time (Partial)'!$A$14:$A$988,'Input Data Shift A'!K$6,'Input Exclusion Time (Partial)'!$B$14:$B$988,'Input Data Shift A'!$D$2,'Input Exclusion Time (Partial)'!$C$14:$C$988,'Input Data Shift A'!$C177)</f>
        <v>0</v>
      </c>
      <c r="L177" s="547">
        <f>SUMIFS('Input Exclusion Time (All)'!$G$14:$G$1004,'Input Exclusion Time (All)'!$A$14:$A$1004,'Input Data Shift A'!L$6,'Input Exclusion Time (All)'!$B$14:$B$1004,'Input Data Shift A'!$D$2,'Input Exclusion Time (All)'!$C$14:$C$1004,'Input Data Shift A'!$C177)+SUMIFS('Input Exclusion Time (Partial)'!$I$14:$I$988,'Input Exclusion Time (Partial)'!$A$14:$A$988,'Input Data Shift A'!L$6,'Input Exclusion Time (Partial)'!$B$14:$B$988,'Input Data Shift A'!$D$2,'Input Exclusion Time (Partial)'!$C$14:$C$988,'Input Data Shift A'!$C177)</f>
        <v>0</v>
      </c>
      <c r="M177" s="547">
        <f>SUMIFS('Input Exclusion Time (All)'!$G$14:$G$1004,'Input Exclusion Time (All)'!$A$14:$A$1004,'Input Data Shift A'!M$6,'Input Exclusion Time (All)'!$B$14:$B$1004,'Input Data Shift A'!$D$2,'Input Exclusion Time (All)'!$C$14:$C$1004,'Input Data Shift A'!$C177)+SUMIFS('Input Exclusion Time (Partial)'!$I$14:$I$988,'Input Exclusion Time (Partial)'!$A$14:$A$988,'Input Data Shift A'!M$6,'Input Exclusion Time (Partial)'!$B$14:$B$988,'Input Data Shift A'!$D$2,'Input Exclusion Time (Partial)'!$C$14:$C$988,'Input Data Shift A'!$C177)</f>
        <v>0</v>
      </c>
      <c r="N177" s="547">
        <f>SUMIFS('Input Exclusion Time (All)'!$G$14:$G$1004,'Input Exclusion Time (All)'!$A$14:$A$1004,'Input Data Shift A'!N$6,'Input Exclusion Time (All)'!$B$14:$B$1004,'Input Data Shift A'!$D$2,'Input Exclusion Time (All)'!$C$14:$C$1004,'Input Data Shift A'!$C177)+SUMIFS('Input Exclusion Time (Partial)'!$I$14:$I$988,'Input Exclusion Time (Partial)'!$A$14:$A$988,'Input Data Shift A'!N$6,'Input Exclusion Time (Partial)'!$B$14:$B$988,'Input Data Shift A'!$D$2,'Input Exclusion Time (Partial)'!$C$14:$C$988,'Input Data Shift A'!$C177)</f>
        <v>0</v>
      </c>
      <c r="O177" s="547">
        <f>SUMIFS('Input Exclusion Time (All)'!$G$14:$G$1004,'Input Exclusion Time (All)'!$A$14:$A$1004,'Input Data Shift A'!O$6,'Input Exclusion Time (All)'!$B$14:$B$1004,'Input Data Shift A'!$D$2,'Input Exclusion Time (All)'!$C$14:$C$1004,'Input Data Shift A'!$C177)+SUMIFS('Input Exclusion Time (Partial)'!$I$14:$I$988,'Input Exclusion Time (Partial)'!$A$14:$A$988,'Input Data Shift A'!O$6,'Input Exclusion Time (Partial)'!$B$14:$B$988,'Input Data Shift A'!$D$2,'Input Exclusion Time (Partial)'!$C$14:$C$988,'Input Data Shift A'!$C177)</f>
        <v>0</v>
      </c>
      <c r="P177" s="547">
        <f>SUMIFS('Input Exclusion Time (All)'!$G$14:$G$1004,'Input Exclusion Time (All)'!$A$14:$A$1004,'Input Data Shift A'!P$6,'Input Exclusion Time (All)'!$B$14:$B$1004,'Input Data Shift A'!$D$2,'Input Exclusion Time (All)'!$C$14:$C$1004,'Input Data Shift A'!$C177)+SUMIFS('Input Exclusion Time (Partial)'!$I$14:$I$988,'Input Exclusion Time (Partial)'!$A$14:$A$988,'Input Data Shift A'!P$6,'Input Exclusion Time (Partial)'!$B$14:$B$988,'Input Data Shift A'!$D$2,'Input Exclusion Time (Partial)'!$C$14:$C$988,'Input Data Shift A'!$C177)</f>
        <v>0</v>
      </c>
      <c r="Q177" s="547">
        <f>SUMIFS('Input Exclusion Time (All)'!$G$14:$G$1004,'Input Exclusion Time (All)'!$A$14:$A$1004,'Input Data Shift A'!Q$6,'Input Exclusion Time (All)'!$B$14:$B$1004,'Input Data Shift A'!$D$2,'Input Exclusion Time (All)'!$C$14:$C$1004,'Input Data Shift A'!$C177)+SUMIFS('Input Exclusion Time (Partial)'!$I$14:$I$988,'Input Exclusion Time (Partial)'!$A$14:$A$988,'Input Data Shift A'!Q$6,'Input Exclusion Time (Partial)'!$B$14:$B$988,'Input Data Shift A'!$D$2,'Input Exclusion Time (Partial)'!$C$14:$C$988,'Input Data Shift A'!$C177)</f>
        <v>0</v>
      </c>
      <c r="R177" s="547">
        <f>SUMIFS('Input Exclusion Time (All)'!$G$14:$G$1004,'Input Exclusion Time (All)'!$A$14:$A$1004,'Input Data Shift A'!R$6,'Input Exclusion Time (All)'!$B$14:$B$1004,'Input Data Shift A'!$D$2,'Input Exclusion Time (All)'!$C$14:$C$1004,'Input Data Shift A'!$C177)+SUMIFS('Input Exclusion Time (Partial)'!$I$14:$I$988,'Input Exclusion Time (Partial)'!$A$14:$A$988,'Input Data Shift A'!R$6,'Input Exclusion Time (Partial)'!$B$14:$B$988,'Input Data Shift A'!$D$2,'Input Exclusion Time (Partial)'!$C$14:$C$988,'Input Data Shift A'!$C177)</f>
        <v>0</v>
      </c>
      <c r="S177" s="547">
        <f>SUMIFS('Input Exclusion Time (All)'!$G$14:$G$1004,'Input Exclusion Time (All)'!$A$14:$A$1004,'Input Data Shift A'!S$6,'Input Exclusion Time (All)'!$B$14:$B$1004,'Input Data Shift A'!$D$2,'Input Exclusion Time (All)'!$C$14:$C$1004,'Input Data Shift A'!$C177)+SUMIFS('Input Exclusion Time (Partial)'!$I$14:$I$988,'Input Exclusion Time (Partial)'!$A$14:$A$988,'Input Data Shift A'!S$6,'Input Exclusion Time (Partial)'!$B$14:$B$988,'Input Data Shift A'!$D$2,'Input Exclusion Time (Partial)'!$C$14:$C$988,'Input Data Shift A'!$C177)</f>
        <v>0</v>
      </c>
      <c r="T177" s="547">
        <f>SUMIFS('Input Exclusion Time (All)'!$G$14:$G$1004,'Input Exclusion Time (All)'!$A$14:$A$1004,'Input Data Shift A'!T$6,'Input Exclusion Time (All)'!$B$14:$B$1004,'Input Data Shift A'!$D$2,'Input Exclusion Time (All)'!$C$14:$C$1004,'Input Data Shift A'!$C177)+SUMIFS('Input Exclusion Time (Partial)'!$I$14:$I$988,'Input Exclusion Time (Partial)'!$A$14:$A$988,'Input Data Shift A'!T$6,'Input Exclusion Time (Partial)'!$B$14:$B$988,'Input Data Shift A'!$D$2,'Input Exclusion Time (Partial)'!$C$14:$C$988,'Input Data Shift A'!$C177)</f>
        <v>0</v>
      </c>
      <c r="U177" s="547">
        <f>SUMIFS('Input Exclusion Time (All)'!$G$14:$G$1004,'Input Exclusion Time (All)'!$A$14:$A$1004,'Input Data Shift A'!U$6,'Input Exclusion Time (All)'!$B$14:$B$1004,'Input Data Shift A'!$D$2,'Input Exclusion Time (All)'!$C$14:$C$1004,'Input Data Shift A'!$C177)+SUMIFS('Input Exclusion Time (Partial)'!$I$14:$I$988,'Input Exclusion Time (Partial)'!$A$14:$A$988,'Input Data Shift A'!U$6,'Input Exclusion Time (Partial)'!$B$14:$B$988,'Input Data Shift A'!$D$2,'Input Exclusion Time (Partial)'!$C$14:$C$988,'Input Data Shift A'!$C177)</f>
        <v>0</v>
      </c>
      <c r="V177" s="547">
        <f>SUMIFS('Input Exclusion Time (All)'!$G$14:$G$1004,'Input Exclusion Time (All)'!$A$14:$A$1004,'Input Data Shift A'!V$6,'Input Exclusion Time (All)'!$B$14:$B$1004,'Input Data Shift A'!$D$2,'Input Exclusion Time (All)'!$C$14:$C$1004,'Input Data Shift A'!$C177)+SUMIFS('Input Exclusion Time (Partial)'!$I$14:$I$988,'Input Exclusion Time (Partial)'!$A$14:$A$988,'Input Data Shift A'!V$6,'Input Exclusion Time (Partial)'!$B$14:$B$988,'Input Data Shift A'!$D$2,'Input Exclusion Time (Partial)'!$C$14:$C$988,'Input Data Shift A'!$C177)</f>
        <v>0</v>
      </c>
      <c r="W177" s="547">
        <f>SUMIFS('Input Exclusion Time (All)'!$G$14:$G$1004,'Input Exclusion Time (All)'!$A$14:$A$1004,'Input Data Shift A'!W$6,'Input Exclusion Time (All)'!$B$14:$B$1004,'Input Data Shift A'!$D$2,'Input Exclusion Time (All)'!$C$14:$C$1004,'Input Data Shift A'!$C177)+SUMIFS('Input Exclusion Time (Partial)'!$I$14:$I$988,'Input Exclusion Time (Partial)'!$A$14:$A$988,'Input Data Shift A'!W$6,'Input Exclusion Time (Partial)'!$B$14:$B$988,'Input Data Shift A'!$D$2,'Input Exclusion Time (Partial)'!$C$14:$C$988,'Input Data Shift A'!$C177)</f>
        <v>0</v>
      </c>
      <c r="X177" s="547">
        <f>SUMIFS('Input Exclusion Time (All)'!$G$14:$G$1004,'Input Exclusion Time (All)'!$A$14:$A$1004,'Input Data Shift A'!X$6,'Input Exclusion Time (All)'!$B$14:$B$1004,'Input Data Shift A'!$D$2,'Input Exclusion Time (All)'!$C$14:$C$1004,'Input Data Shift A'!$C177)+SUMIFS('Input Exclusion Time (Partial)'!$I$14:$I$988,'Input Exclusion Time (Partial)'!$A$14:$A$988,'Input Data Shift A'!X$6,'Input Exclusion Time (Partial)'!$B$14:$B$988,'Input Data Shift A'!$D$2,'Input Exclusion Time (Partial)'!$C$14:$C$988,'Input Data Shift A'!$C177)</f>
        <v>0</v>
      </c>
      <c r="Y177" s="547">
        <f>SUMIFS('Input Exclusion Time (All)'!$G$14:$G$1004,'Input Exclusion Time (All)'!$A$14:$A$1004,'Input Data Shift A'!Y$6,'Input Exclusion Time (All)'!$B$14:$B$1004,'Input Data Shift A'!$D$2,'Input Exclusion Time (All)'!$C$14:$C$1004,'Input Data Shift A'!$C177)+SUMIFS('Input Exclusion Time (Partial)'!$I$14:$I$988,'Input Exclusion Time (Partial)'!$A$14:$A$988,'Input Data Shift A'!Y$6,'Input Exclusion Time (Partial)'!$B$14:$B$988,'Input Data Shift A'!$D$2,'Input Exclusion Time (Partial)'!$C$14:$C$988,'Input Data Shift A'!$C177)</f>
        <v>0</v>
      </c>
      <c r="Z177" s="547">
        <f>SUMIFS('Input Exclusion Time (All)'!$G$14:$G$1004,'Input Exclusion Time (All)'!$A$14:$A$1004,'Input Data Shift A'!Z$6,'Input Exclusion Time (All)'!$B$14:$B$1004,'Input Data Shift A'!$D$2,'Input Exclusion Time (All)'!$C$14:$C$1004,'Input Data Shift A'!$C177)+SUMIFS('Input Exclusion Time (Partial)'!$I$14:$I$988,'Input Exclusion Time (Partial)'!$A$14:$A$988,'Input Data Shift A'!Z$6,'Input Exclusion Time (Partial)'!$B$14:$B$988,'Input Data Shift A'!$D$2,'Input Exclusion Time (Partial)'!$C$14:$C$988,'Input Data Shift A'!$C177)</f>
        <v>0</v>
      </c>
      <c r="AA177" s="547">
        <f>SUMIFS('Input Exclusion Time (All)'!$G$14:$G$1004,'Input Exclusion Time (All)'!$A$14:$A$1004,'Input Data Shift A'!AA$6,'Input Exclusion Time (All)'!$B$14:$B$1004,'Input Data Shift A'!$D$2,'Input Exclusion Time (All)'!$C$14:$C$1004,'Input Data Shift A'!$C177)+SUMIFS('Input Exclusion Time (Partial)'!$I$14:$I$988,'Input Exclusion Time (Partial)'!$A$14:$A$988,'Input Data Shift A'!AA$6,'Input Exclusion Time (Partial)'!$B$14:$B$988,'Input Data Shift A'!$D$2,'Input Exclusion Time (Partial)'!$C$14:$C$988,'Input Data Shift A'!$C177)</f>
        <v>0</v>
      </c>
      <c r="AB177" s="547">
        <f>SUMIFS('Input Exclusion Time (All)'!$G$14:$G$1004,'Input Exclusion Time (All)'!$A$14:$A$1004,'Input Data Shift A'!AB$6,'Input Exclusion Time (All)'!$B$14:$B$1004,'Input Data Shift A'!$D$2,'Input Exclusion Time (All)'!$C$14:$C$1004,'Input Data Shift A'!$C177)+SUMIFS('Input Exclusion Time (Partial)'!$I$14:$I$988,'Input Exclusion Time (Partial)'!$A$14:$A$988,'Input Data Shift A'!AB$6,'Input Exclusion Time (Partial)'!$B$14:$B$988,'Input Data Shift A'!$D$2,'Input Exclusion Time (Partial)'!$C$14:$C$988,'Input Data Shift A'!$C177)</f>
        <v>0</v>
      </c>
      <c r="AC177" s="547">
        <f>SUMIFS('Input Exclusion Time (All)'!$G$14:$G$1004,'Input Exclusion Time (All)'!$A$14:$A$1004,'Input Data Shift A'!AC$6,'Input Exclusion Time (All)'!$B$14:$B$1004,'Input Data Shift A'!$D$2,'Input Exclusion Time (All)'!$C$14:$C$1004,'Input Data Shift A'!$C177)+SUMIFS('Input Exclusion Time (Partial)'!$I$14:$I$988,'Input Exclusion Time (Partial)'!$A$14:$A$988,'Input Data Shift A'!AC$6,'Input Exclusion Time (Partial)'!$B$14:$B$988,'Input Data Shift A'!$D$2,'Input Exclusion Time (Partial)'!$C$14:$C$988,'Input Data Shift A'!$C177)</f>
        <v>0</v>
      </c>
      <c r="AD177" s="547">
        <f>SUMIFS('Input Exclusion Time (All)'!$G$14:$G$1004,'Input Exclusion Time (All)'!$A$14:$A$1004,'Input Data Shift A'!AD$6,'Input Exclusion Time (All)'!$B$14:$B$1004,'Input Data Shift A'!$D$2,'Input Exclusion Time (All)'!$C$14:$C$1004,'Input Data Shift A'!$C177)+SUMIFS('Input Exclusion Time (Partial)'!$I$14:$I$988,'Input Exclusion Time (Partial)'!$A$14:$A$988,'Input Data Shift A'!AD$6,'Input Exclusion Time (Partial)'!$B$14:$B$988,'Input Data Shift A'!$D$2,'Input Exclusion Time (Partial)'!$C$14:$C$988,'Input Data Shift A'!$C177)</f>
        <v>0</v>
      </c>
      <c r="AE177" s="547">
        <f>SUMIFS('Input Exclusion Time (All)'!$G$14:$G$1004,'Input Exclusion Time (All)'!$A$14:$A$1004,'Input Data Shift A'!AE$6,'Input Exclusion Time (All)'!$B$14:$B$1004,'Input Data Shift A'!$D$2,'Input Exclusion Time (All)'!$C$14:$C$1004,'Input Data Shift A'!$C177)+SUMIFS('Input Exclusion Time (Partial)'!$I$14:$I$988,'Input Exclusion Time (Partial)'!$A$14:$A$988,'Input Data Shift A'!AE$6,'Input Exclusion Time (Partial)'!$B$14:$B$988,'Input Data Shift A'!$D$2,'Input Exclusion Time (Partial)'!$C$14:$C$988,'Input Data Shift A'!$C177)</f>
        <v>0</v>
      </c>
      <c r="AF177" s="547">
        <f>SUMIFS('Input Exclusion Time (All)'!$G$14:$G$1004,'Input Exclusion Time (All)'!$A$14:$A$1004,'Input Data Shift A'!AF$6,'Input Exclusion Time (All)'!$B$14:$B$1004,'Input Data Shift A'!$D$2,'Input Exclusion Time (All)'!$C$14:$C$1004,'Input Data Shift A'!$C177)+SUMIFS('Input Exclusion Time (Partial)'!$I$14:$I$988,'Input Exclusion Time (Partial)'!$A$14:$A$988,'Input Data Shift A'!AF$6,'Input Exclusion Time (Partial)'!$B$14:$B$988,'Input Data Shift A'!$D$2,'Input Exclusion Time (Partial)'!$C$14:$C$988,'Input Data Shift A'!$C177)</f>
        <v>0</v>
      </c>
      <c r="AG177" s="547">
        <f>SUMIFS('Input Exclusion Time (All)'!$G$14:$G$1004,'Input Exclusion Time (All)'!$A$14:$A$1004,'Input Data Shift A'!AG$6,'Input Exclusion Time (All)'!$B$14:$B$1004,'Input Data Shift A'!$D$2,'Input Exclusion Time (All)'!$C$14:$C$1004,'Input Data Shift A'!$C177)+SUMIFS('Input Exclusion Time (Partial)'!$I$14:$I$988,'Input Exclusion Time (Partial)'!$A$14:$A$988,'Input Data Shift A'!AG$6,'Input Exclusion Time (Partial)'!$B$14:$B$988,'Input Data Shift A'!$D$2,'Input Exclusion Time (Partial)'!$C$14:$C$988,'Input Data Shift A'!$C177)</f>
        <v>0</v>
      </c>
      <c r="AH177" s="547">
        <f>SUMIFS('Input Exclusion Time (All)'!$G$14:$G$1004,'Input Exclusion Time (All)'!$A$14:$A$1004,'Input Data Shift A'!AH$6,'Input Exclusion Time (All)'!$B$14:$B$1004,'Input Data Shift A'!$D$2,'Input Exclusion Time (All)'!$C$14:$C$1004,'Input Data Shift A'!$C177)+SUMIFS('Input Exclusion Time (Partial)'!$I$14:$I$988,'Input Exclusion Time (Partial)'!$A$14:$A$988,'Input Data Shift A'!AH$6,'Input Exclusion Time (Partial)'!$B$14:$B$988,'Input Data Shift A'!$D$2,'Input Exclusion Time (Partial)'!$C$14:$C$988,'Input Data Shift A'!$C177)</f>
        <v>0</v>
      </c>
      <c r="AI177" s="251">
        <f t="shared" si="11"/>
        <v>0</v>
      </c>
      <c r="AJ177" s="267">
        <f t="shared" si="12"/>
        <v>0</v>
      </c>
    </row>
    <row r="178" spans="1:36" ht="19.5" customHeight="1">
      <c r="A178" s="605"/>
      <c r="B178" s="261" t="s">
        <v>63</v>
      </c>
      <c r="C178" s="262" t="s">
        <v>64</v>
      </c>
      <c r="D178" s="547">
        <f>SUMIFS('Input Exclusion Time (All)'!$G$14:$G$1004,'Input Exclusion Time (All)'!$A$14:$A$1004,'Input Data Shift A'!D$6,'Input Exclusion Time (All)'!$B$14:$B$1004,'Input Data Shift A'!$D$2,'Input Exclusion Time (All)'!$C$14:$C$1004,'Input Data Shift A'!$C178)+SUMIFS('Input Exclusion Time (Partial)'!$I$14:$I$988,'Input Exclusion Time (Partial)'!$A$14:$A$988,'Input Data Shift A'!D$6,'Input Exclusion Time (Partial)'!$B$14:$B$988,'Input Data Shift A'!$D$2,'Input Exclusion Time (Partial)'!$C$14:$C$988,'Input Data Shift A'!$C178)</f>
        <v>0</v>
      </c>
      <c r="E178" s="547">
        <f>SUMIFS('Input Exclusion Time (All)'!$G$14:$G$1004,'Input Exclusion Time (All)'!$A$14:$A$1004,'Input Data Shift A'!E$6,'Input Exclusion Time (All)'!$B$14:$B$1004,'Input Data Shift A'!$D$2,'Input Exclusion Time (All)'!$C$14:$C$1004,'Input Data Shift A'!$C178)+SUMIFS('Input Exclusion Time (Partial)'!$I$14:$I$988,'Input Exclusion Time (Partial)'!$A$14:$A$988,'Input Data Shift A'!E$6,'Input Exclusion Time (Partial)'!$B$14:$B$988,'Input Data Shift A'!$D$2,'Input Exclusion Time (Partial)'!$C$14:$C$988,'Input Data Shift A'!$C178)</f>
        <v>0</v>
      </c>
      <c r="F178" s="547">
        <f>SUMIFS('Input Exclusion Time (All)'!$G$14:$G$1004,'Input Exclusion Time (All)'!$A$14:$A$1004,'Input Data Shift A'!F$6,'Input Exclusion Time (All)'!$B$14:$B$1004,'Input Data Shift A'!$D$2,'Input Exclusion Time (All)'!$C$14:$C$1004,'Input Data Shift A'!$C178)+SUMIFS('Input Exclusion Time (Partial)'!$I$14:$I$988,'Input Exclusion Time (Partial)'!$A$14:$A$988,'Input Data Shift A'!F$6,'Input Exclusion Time (Partial)'!$B$14:$B$988,'Input Data Shift A'!$D$2,'Input Exclusion Time (Partial)'!$C$14:$C$988,'Input Data Shift A'!$C178)</f>
        <v>0</v>
      </c>
      <c r="G178" s="547">
        <f>SUMIFS('Input Exclusion Time (All)'!$G$14:$G$1004,'Input Exclusion Time (All)'!$A$14:$A$1004,'Input Data Shift A'!G$6,'Input Exclusion Time (All)'!$B$14:$B$1004,'Input Data Shift A'!$D$2,'Input Exclusion Time (All)'!$C$14:$C$1004,'Input Data Shift A'!$C178)+SUMIFS('Input Exclusion Time (Partial)'!$I$14:$I$988,'Input Exclusion Time (Partial)'!$A$14:$A$988,'Input Data Shift A'!G$6,'Input Exclusion Time (Partial)'!$B$14:$B$988,'Input Data Shift A'!$D$2,'Input Exclusion Time (Partial)'!$C$14:$C$988,'Input Data Shift A'!$C178)</f>
        <v>0</v>
      </c>
      <c r="H178" s="547">
        <f>SUMIFS('Input Exclusion Time (All)'!$G$14:$G$1004,'Input Exclusion Time (All)'!$A$14:$A$1004,'Input Data Shift A'!H$6,'Input Exclusion Time (All)'!$B$14:$B$1004,'Input Data Shift A'!$D$2,'Input Exclusion Time (All)'!$C$14:$C$1004,'Input Data Shift A'!$C178)+SUMIFS('Input Exclusion Time (Partial)'!$I$14:$I$988,'Input Exclusion Time (Partial)'!$A$14:$A$988,'Input Data Shift A'!H$6,'Input Exclusion Time (Partial)'!$B$14:$B$988,'Input Data Shift A'!$D$2,'Input Exclusion Time (Partial)'!$C$14:$C$988,'Input Data Shift A'!$C178)</f>
        <v>0</v>
      </c>
      <c r="I178" s="547">
        <f>SUMIFS('Input Exclusion Time (All)'!$G$14:$G$1004,'Input Exclusion Time (All)'!$A$14:$A$1004,'Input Data Shift A'!I$6,'Input Exclusion Time (All)'!$B$14:$B$1004,'Input Data Shift A'!$D$2,'Input Exclusion Time (All)'!$C$14:$C$1004,'Input Data Shift A'!$C178)+SUMIFS('Input Exclusion Time (Partial)'!$I$14:$I$988,'Input Exclusion Time (Partial)'!$A$14:$A$988,'Input Data Shift A'!I$6,'Input Exclusion Time (Partial)'!$B$14:$B$988,'Input Data Shift A'!$D$2,'Input Exclusion Time (Partial)'!$C$14:$C$988,'Input Data Shift A'!$C178)</f>
        <v>0</v>
      </c>
      <c r="J178" s="547">
        <f>SUMIFS('Input Exclusion Time (All)'!$G$14:$G$1004,'Input Exclusion Time (All)'!$A$14:$A$1004,'Input Data Shift A'!J$6,'Input Exclusion Time (All)'!$B$14:$B$1004,'Input Data Shift A'!$D$2,'Input Exclusion Time (All)'!$C$14:$C$1004,'Input Data Shift A'!$C178)+SUMIFS('Input Exclusion Time (Partial)'!$I$14:$I$988,'Input Exclusion Time (Partial)'!$A$14:$A$988,'Input Data Shift A'!J$6,'Input Exclusion Time (Partial)'!$B$14:$B$988,'Input Data Shift A'!$D$2,'Input Exclusion Time (Partial)'!$C$14:$C$988,'Input Data Shift A'!$C178)</f>
        <v>0</v>
      </c>
      <c r="K178" s="547">
        <f>SUMIFS('Input Exclusion Time (All)'!$G$14:$G$1004,'Input Exclusion Time (All)'!$A$14:$A$1004,'Input Data Shift A'!K$6,'Input Exclusion Time (All)'!$B$14:$B$1004,'Input Data Shift A'!$D$2,'Input Exclusion Time (All)'!$C$14:$C$1004,'Input Data Shift A'!$C178)+SUMIFS('Input Exclusion Time (Partial)'!$I$14:$I$988,'Input Exclusion Time (Partial)'!$A$14:$A$988,'Input Data Shift A'!K$6,'Input Exclusion Time (Partial)'!$B$14:$B$988,'Input Data Shift A'!$D$2,'Input Exclusion Time (Partial)'!$C$14:$C$988,'Input Data Shift A'!$C178)</f>
        <v>0</v>
      </c>
      <c r="L178" s="547">
        <f>SUMIFS('Input Exclusion Time (All)'!$G$14:$G$1004,'Input Exclusion Time (All)'!$A$14:$A$1004,'Input Data Shift A'!L$6,'Input Exclusion Time (All)'!$B$14:$B$1004,'Input Data Shift A'!$D$2,'Input Exclusion Time (All)'!$C$14:$C$1004,'Input Data Shift A'!$C178)+SUMIFS('Input Exclusion Time (Partial)'!$I$14:$I$988,'Input Exclusion Time (Partial)'!$A$14:$A$988,'Input Data Shift A'!L$6,'Input Exclusion Time (Partial)'!$B$14:$B$988,'Input Data Shift A'!$D$2,'Input Exclusion Time (Partial)'!$C$14:$C$988,'Input Data Shift A'!$C178)</f>
        <v>0</v>
      </c>
      <c r="M178" s="547">
        <f>SUMIFS('Input Exclusion Time (All)'!$G$14:$G$1004,'Input Exclusion Time (All)'!$A$14:$A$1004,'Input Data Shift A'!M$6,'Input Exclusion Time (All)'!$B$14:$B$1004,'Input Data Shift A'!$D$2,'Input Exclusion Time (All)'!$C$14:$C$1004,'Input Data Shift A'!$C178)+SUMIFS('Input Exclusion Time (Partial)'!$I$14:$I$988,'Input Exclusion Time (Partial)'!$A$14:$A$988,'Input Data Shift A'!M$6,'Input Exclusion Time (Partial)'!$B$14:$B$988,'Input Data Shift A'!$D$2,'Input Exclusion Time (Partial)'!$C$14:$C$988,'Input Data Shift A'!$C178)</f>
        <v>0</v>
      </c>
      <c r="N178" s="547">
        <f>SUMIFS('Input Exclusion Time (All)'!$G$14:$G$1004,'Input Exclusion Time (All)'!$A$14:$A$1004,'Input Data Shift A'!N$6,'Input Exclusion Time (All)'!$B$14:$B$1004,'Input Data Shift A'!$D$2,'Input Exclusion Time (All)'!$C$14:$C$1004,'Input Data Shift A'!$C178)+SUMIFS('Input Exclusion Time (Partial)'!$I$14:$I$988,'Input Exclusion Time (Partial)'!$A$14:$A$988,'Input Data Shift A'!N$6,'Input Exclusion Time (Partial)'!$B$14:$B$988,'Input Data Shift A'!$D$2,'Input Exclusion Time (Partial)'!$C$14:$C$988,'Input Data Shift A'!$C178)</f>
        <v>0</v>
      </c>
      <c r="O178" s="547">
        <f>SUMIFS('Input Exclusion Time (All)'!$G$14:$G$1004,'Input Exclusion Time (All)'!$A$14:$A$1004,'Input Data Shift A'!O$6,'Input Exclusion Time (All)'!$B$14:$B$1004,'Input Data Shift A'!$D$2,'Input Exclusion Time (All)'!$C$14:$C$1004,'Input Data Shift A'!$C178)+SUMIFS('Input Exclusion Time (Partial)'!$I$14:$I$988,'Input Exclusion Time (Partial)'!$A$14:$A$988,'Input Data Shift A'!O$6,'Input Exclusion Time (Partial)'!$B$14:$B$988,'Input Data Shift A'!$D$2,'Input Exclusion Time (Partial)'!$C$14:$C$988,'Input Data Shift A'!$C178)</f>
        <v>0</v>
      </c>
      <c r="P178" s="547">
        <f>SUMIFS('Input Exclusion Time (All)'!$G$14:$G$1004,'Input Exclusion Time (All)'!$A$14:$A$1004,'Input Data Shift A'!P$6,'Input Exclusion Time (All)'!$B$14:$B$1004,'Input Data Shift A'!$D$2,'Input Exclusion Time (All)'!$C$14:$C$1004,'Input Data Shift A'!$C178)+SUMIFS('Input Exclusion Time (Partial)'!$I$14:$I$988,'Input Exclusion Time (Partial)'!$A$14:$A$988,'Input Data Shift A'!P$6,'Input Exclusion Time (Partial)'!$B$14:$B$988,'Input Data Shift A'!$D$2,'Input Exclusion Time (Partial)'!$C$14:$C$988,'Input Data Shift A'!$C178)</f>
        <v>0</v>
      </c>
      <c r="Q178" s="547">
        <f>SUMIFS('Input Exclusion Time (All)'!$G$14:$G$1004,'Input Exclusion Time (All)'!$A$14:$A$1004,'Input Data Shift A'!Q$6,'Input Exclusion Time (All)'!$B$14:$B$1004,'Input Data Shift A'!$D$2,'Input Exclusion Time (All)'!$C$14:$C$1004,'Input Data Shift A'!$C178)+SUMIFS('Input Exclusion Time (Partial)'!$I$14:$I$988,'Input Exclusion Time (Partial)'!$A$14:$A$988,'Input Data Shift A'!Q$6,'Input Exclusion Time (Partial)'!$B$14:$B$988,'Input Data Shift A'!$D$2,'Input Exclusion Time (Partial)'!$C$14:$C$988,'Input Data Shift A'!$C178)</f>
        <v>0</v>
      </c>
      <c r="R178" s="547">
        <f>SUMIFS('Input Exclusion Time (All)'!$G$14:$G$1004,'Input Exclusion Time (All)'!$A$14:$A$1004,'Input Data Shift A'!R$6,'Input Exclusion Time (All)'!$B$14:$B$1004,'Input Data Shift A'!$D$2,'Input Exclusion Time (All)'!$C$14:$C$1004,'Input Data Shift A'!$C178)+SUMIFS('Input Exclusion Time (Partial)'!$I$14:$I$988,'Input Exclusion Time (Partial)'!$A$14:$A$988,'Input Data Shift A'!R$6,'Input Exclusion Time (Partial)'!$B$14:$B$988,'Input Data Shift A'!$D$2,'Input Exclusion Time (Partial)'!$C$14:$C$988,'Input Data Shift A'!$C178)</f>
        <v>0</v>
      </c>
      <c r="S178" s="547">
        <f>SUMIFS('Input Exclusion Time (All)'!$G$14:$G$1004,'Input Exclusion Time (All)'!$A$14:$A$1004,'Input Data Shift A'!S$6,'Input Exclusion Time (All)'!$B$14:$B$1004,'Input Data Shift A'!$D$2,'Input Exclusion Time (All)'!$C$14:$C$1004,'Input Data Shift A'!$C178)+SUMIFS('Input Exclusion Time (Partial)'!$I$14:$I$988,'Input Exclusion Time (Partial)'!$A$14:$A$988,'Input Data Shift A'!S$6,'Input Exclusion Time (Partial)'!$B$14:$B$988,'Input Data Shift A'!$D$2,'Input Exclusion Time (Partial)'!$C$14:$C$988,'Input Data Shift A'!$C178)</f>
        <v>0</v>
      </c>
      <c r="T178" s="547">
        <f>SUMIFS('Input Exclusion Time (All)'!$G$14:$G$1004,'Input Exclusion Time (All)'!$A$14:$A$1004,'Input Data Shift A'!T$6,'Input Exclusion Time (All)'!$B$14:$B$1004,'Input Data Shift A'!$D$2,'Input Exclusion Time (All)'!$C$14:$C$1004,'Input Data Shift A'!$C178)+SUMIFS('Input Exclusion Time (Partial)'!$I$14:$I$988,'Input Exclusion Time (Partial)'!$A$14:$A$988,'Input Data Shift A'!T$6,'Input Exclusion Time (Partial)'!$B$14:$B$988,'Input Data Shift A'!$D$2,'Input Exclusion Time (Partial)'!$C$14:$C$988,'Input Data Shift A'!$C178)</f>
        <v>0</v>
      </c>
      <c r="U178" s="547">
        <f>SUMIFS('Input Exclusion Time (All)'!$G$14:$G$1004,'Input Exclusion Time (All)'!$A$14:$A$1004,'Input Data Shift A'!U$6,'Input Exclusion Time (All)'!$B$14:$B$1004,'Input Data Shift A'!$D$2,'Input Exclusion Time (All)'!$C$14:$C$1004,'Input Data Shift A'!$C178)+SUMIFS('Input Exclusion Time (Partial)'!$I$14:$I$988,'Input Exclusion Time (Partial)'!$A$14:$A$988,'Input Data Shift A'!U$6,'Input Exclusion Time (Partial)'!$B$14:$B$988,'Input Data Shift A'!$D$2,'Input Exclusion Time (Partial)'!$C$14:$C$988,'Input Data Shift A'!$C178)</f>
        <v>0</v>
      </c>
      <c r="V178" s="547">
        <f>SUMIFS('Input Exclusion Time (All)'!$G$14:$G$1004,'Input Exclusion Time (All)'!$A$14:$A$1004,'Input Data Shift A'!V$6,'Input Exclusion Time (All)'!$B$14:$B$1004,'Input Data Shift A'!$D$2,'Input Exclusion Time (All)'!$C$14:$C$1004,'Input Data Shift A'!$C178)+SUMIFS('Input Exclusion Time (Partial)'!$I$14:$I$988,'Input Exclusion Time (Partial)'!$A$14:$A$988,'Input Data Shift A'!V$6,'Input Exclusion Time (Partial)'!$B$14:$B$988,'Input Data Shift A'!$D$2,'Input Exclusion Time (Partial)'!$C$14:$C$988,'Input Data Shift A'!$C178)</f>
        <v>0</v>
      </c>
      <c r="W178" s="547">
        <f>SUMIFS('Input Exclusion Time (All)'!$G$14:$G$1004,'Input Exclusion Time (All)'!$A$14:$A$1004,'Input Data Shift A'!W$6,'Input Exclusion Time (All)'!$B$14:$B$1004,'Input Data Shift A'!$D$2,'Input Exclusion Time (All)'!$C$14:$C$1004,'Input Data Shift A'!$C178)+SUMIFS('Input Exclusion Time (Partial)'!$I$14:$I$988,'Input Exclusion Time (Partial)'!$A$14:$A$988,'Input Data Shift A'!W$6,'Input Exclusion Time (Partial)'!$B$14:$B$988,'Input Data Shift A'!$D$2,'Input Exclusion Time (Partial)'!$C$14:$C$988,'Input Data Shift A'!$C178)</f>
        <v>0</v>
      </c>
      <c r="X178" s="547">
        <f>SUMIFS('Input Exclusion Time (All)'!$G$14:$G$1004,'Input Exclusion Time (All)'!$A$14:$A$1004,'Input Data Shift A'!X$6,'Input Exclusion Time (All)'!$B$14:$B$1004,'Input Data Shift A'!$D$2,'Input Exclusion Time (All)'!$C$14:$C$1004,'Input Data Shift A'!$C178)+SUMIFS('Input Exclusion Time (Partial)'!$I$14:$I$988,'Input Exclusion Time (Partial)'!$A$14:$A$988,'Input Data Shift A'!X$6,'Input Exclusion Time (Partial)'!$B$14:$B$988,'Input Data Shift A'!$D$2,'Input Exclusion Time (Partial)'!$C$14:$C$988,'Input Data Shift A'!$C178)</f>
        <v>0</v>
      </c>
      <c r="Y178" s="547">
        <f>SUMIFS('Input Exclusion Time (All)'!$G$14:$G$1004,'Input Exclusion Time (All)'!$A$14:$A$1004,'Input Data Shift A'!Y$6,'Input Exclusion Time (All)'!$B$14:$B$1004,'Input Data Shift A'!$D$2,'Input Exclusion Time (All)'!$C$14:$C$1004,'Input Data Shift A'!$C178)+SUMIFS('Input Exclusion Time (Partial)'!$I$14:$I$988,'Input Exclusion Time (Partial)'!$A$14:$A$988,'Input Data Shift A'!Y$6,'Input Exclusion Time (Partial)'!$B$14:$B$988,'Input Data Shift A'!$D$2,'Input Exclusion Time (Partial)'!$C$14:$C$988,'Input Data Shift A'!$C178)</f>
        <v>0</v>
      </c>
      <c r="Z178" s="547">
        <f>SUMIFS('Input Exclusion Time (All)'!$G$14:$G$1004,'Input Exclusion Time (All)'!$A$14:$A$1004,'Input Data Shift A'!Z$6,'Input Exclusion Time (All)'!$B$14:$B$1004,'Input Data Shift A'!$D$2,'Input Exclusion Time (All)'!$C$14:$C$1004,'Input Data Shift A'!$C178)+SUMIFS('Input Exclusion Time (Partial)'!$I$14:$I$988,'Input Exclusion Time (Partial)'!$A$14:$A$988,'Input Data Shift A'!Z$6,'Input Exclusion Time (Partial)'!$B$14:$B$988,'Input Data Shift A'!$D$2,'Input Exclusion Time (Partial)'!$C$14:$C$988,'Input Data Shift A'!$C178)</f>
        <v>0</v>
      </c>
      <c r="AA178" s="547">
        <f>SUMIFS('Input Exclusion Time (All)'!$G$14:$G$1004,'Input Exclusion Time (All)'!$A$14:$A$1004,'Input Data Shift A'!AA$6,'Input Exclusion Time (All)'!$B$14:$B$1004,'Input Data Shift A'!$D$2,'Input Exclusion Time (All)'!$C$14:$C$1004,'Input Data Shift A'!$C178)+SUMIFS('Input Exclusion Time (Partial)'!$I$14:$I$988,'Input Exclusion Time (Partial)'!$A$14:$A$988,'Input Data Shift A'!AA$6,'Input Exclusion Time (Partial)'!$B$14:$B$988,'Input Data Shift A'!$D$2,'Input Exclusion Time (Partial)'!$C$14:$C$988,'Input Data Shift A'!$C178)</f>
        <v>0</v>
      </c>
      <c r="AB178" s="547">
        <f>SUMIFS('Input Exclusion Time (All)'!$G$14:$G$1004,'Input Exclusion Time (All)'!$A$14:$A$1004,'Input Data Shift A'!AB$6,'Input Exclusion Time (All)'!$B$14:$B$1004,'Input Data Shift A'!$D$2,'Input Exclusion Time (All)'!$C$14:$C$1004,'Input Data Shift A'!$C178)+SUMIFS('Input Exclusion Time (Partial)'!$I$14:$I$988,'Input Exclusion Time (Partial)'!$A$14:$A$988,'Input Data Shift A'!AB$6,'Input Exclusion Time (Partial)'!$B$14:$B$988,'Input Data Shift A'!$D$2,'Input Exclusion Time (Partial)'!$C$14:$C$988,'Input Data Shift A'!$C178)</f>
        <v>0</v>
      </c>
      <c r="AC178" s="547">
        <f>SUMIFS('Input Exclusion Time (All)'!$G$14:$G$1004,'Input Exclusion Time (All)'!$A$14:$A$1004,'Input Data Shift A'!AC$6,'Input Exclusion Time (All)'!$B$14:$B$1004,'Input Data Shift A'!$D$2,'Input Exclusion Time (All)'!$C$14:$C$1004,'Input Data Shift A'!$C178)+SUMIFS('Input Exclusion Time (Partial)'!$I$14:$I$988,'Input Exclusion Time (Partial)'!$A$14:$A$988,'Input Data Shift A'!AC$6,'Input Exclusion Time (Partial)'!$B$14:$B$988,'Input Data Shift A'!$D$2,'Input Exclusion Time (Partial)'!$C$14:$C$988,'Input Data Shift A'!$C178)</f>
        <v>0</v>
      </c>
      <c r="AD178" s="547">
        <f>SUMIFS('Input Exclusion Time (All)'!$G$14:$G$1004,'Input Exclusion Time (All)'!$A$14:$A$1004,'Input Data Shift A'!AD$6,'Input Exclusion Time (All)'!$B$14:$B$1004,'Input Data Shift A'!$D$2,'Input Exclusion Time (All)'!$C$14:$C$1004,'Input Data Shift A'!$C178)+SUMIFS('Input Exclusion Time (Partial)'!$I$14:$I$988,'Input Exclusion Time (Partial)'!$A$14:$A$988,'Input Data Shift A'!AD$6,'Input Exclusion Time (Partial)'!$B$14:$B$988,'Input Data Shift A'!$D$2,'Input Exclusion Time (Partial)'!$C$14:$C$988,'Input Data Shift A'!$C178)</f>
        <v>0</v>
      </c>
      <c r="AE178" s="547">
        <f>SUMIFS('Input Exclusion Time (All)'!$G$14:$G$1004,'Input Exclusion Time (All)'!$A$14:$A$1004,'Input Data Shift A'!AE$6,'Input Exclusion Time (All)'!$B$14:$B$1004,'Input Data Shift A'!$D$2,'Input Exclusion Time (All)'!$C$14:$C$1004,'Input Data Shift A'!$C178)+SUMIFS('Input Exclusion Time (Partial)'!$I$14:$I$988,'Input Exclusion Time (Partial)'!$A$14:$A$988,'Input Data Shift A'!AE$6,'Input Exclusion Time (Partial)'!$B$14:$B$988,'Input Data Shift A'!$D$2,'Input Exclusion Time (Partial)'!$C$14:$C$988,'Input Data Shift A'!$C178)</f>
        <v>0</v>
      </c>
      <c r="AF178" s="547">
        <f>SUMIFS('Input Exclusion Time (All)'!$G$14:$G$1004,'Input Exclusion Time (All)'!$A$14:$A$1004,'Input Data Shift A'!AF$6,'Input Exclusion Time (All)'!$B$14:$B$1004,'Input Data Shift A'!$D$2,'Input Exclusion Time (All)'!$C$14:$C$1004,'Input Data Shift A'!$C178)+SUMIFS('Input Exclusion Time (Partial)'!$I$14:$I$988,'Input Exclusion Time (Partial)'!$A$14:$A$988,'Input Data Shift A'!AF$6,'Input Exclusion Time (Partial)'!$B$14:$B$988,'Input Data Shift A'!$D$2,'Input Exclusion Time (Partial)'!$C$14:$C$988,'Input Data Shift A'!$C178)</f>
        <v>0</v>
      </c>
      <c r="AG178" s="547">
        <f>SUMIFS('Input Exclusion Time (All)'!$G$14:$G$1004,'Input Exclusion Time (All)'!$A$14:$A$1004,'Input Data Shift A'!AG$6,'Input Exclusion Time (All)'!$B$14:$B$1004,'Input Data Shift A'!$D$2,'Input Exclusion Time (All)'!$C$14:$C$1004,'Input Data Shift A'!$C178)+SUMIFS('Input Exclusion Time (Partial)'!$I$14:$I$988,'Input Exclusion Time (Partial)'!$A$14:$A$988,'Input Data Shift A'!AG$6,'Input Exclusion Time (Partial)'!$B$14:$B$988,'Input Data Shift A'!$D$2,'Input Exclusion Time (Partial)'!$C$14:$C$988,'Input Data Shift A'!$C178)</f>
        <v>0</v>
      </c>
      <c r="AH178" s="547">
        <f>SUMIFS('Input Exclusion Time (All)'!$G$14:$G$1004,'Input Exclusion Time (All)'!$A$14:$A$1004,'Input Data Shift A'!AH$6,'Input Exclusion Time (All)'!$B$14:$B$1004,'Input Data Shift A'!$D$2,'Input Exclusion Time (All)'!$C$14:$C$1004,'Input Data Shift A'!$C178)+SUMIFS('Input Exclusion Time (Partial)'!$I$14:$I$988,'Input Exclusion Time (Partial)'!$A$14:$A$988,'Input Data Shift A'!AH$6,'Input Exclusion Time (Partial)'!$B$14:$B$988,'Input Data Shift A'!$D$2,'Input Exclusion Time (Partial)'!$C$14:$C$988,'Input Data Shift A'!$C178)</f>
        <v>0</v>
      </c>
      <c r="AI178" s="272">
        <f t="shared" si="11"/>
        <v>0</v>
      </c>
      <c r="AJ178" s="273">
        <f t="shared" si="12"/>
        <v>0</v>
      </c>
    </row>
    <row r="180" spans="1:36" ht="19.5" customHeight="1">
      <c r="A180" s="604" t="s">
        <v>113</v>
      </c>
      <c r="B180" s="604"/>
      <c r="C180" s="604"/>
      <c r="D180" s="278">
        <f t="shared" ref="D180:AH180" si="13">+D148+D150+D151+D154-D155-SUM(D157:D178)</f>
        <v>40</v>
      </c>
      <c r="E180" s="278">
        <f t="shared" si="13"/>
        <v>0</v>
      </c>
      <c r="F180" s="278">
        <f t="shared" si="13"/>
        <v>47.5</v>
      </c>
      <c r="G180" s="278">
        <f t="shared" si="13"/>
        <v>38</v>
      </c>
      <c r="H180" s="278">
        <f t="shared" si="13"/>
        <v>47.5</v>
      </c>
      <c r="I180" s="278">
        <f t="shared" si="13"/>
        <v>47.5</v>
      </c>
      <c r="J180" s="278">
        <f t="shared" si="13"/>
        <v>47.5</v>
      </c>
      <c r="K180" s="278">
        <f t="shared" si="13"/>
        <v>0</v>
      </c>
      <c r="L180" s="278">
        <f t="shared" si="13"/>
        <v>0</v>
      </c>
      <c r="M180" s="278">
        <f t="shared" si="13"/>
        <v>47.5</v>
      </c>
      <c r="N180" s="278">
        <f t="shared" si="13"/>
        <v>47.5</v>
      </c>
      <c r="O180" s="278">
        <f t="shared" si="13"/>
        <v>47.5</v>
      </c>
      <c r="P180" s="278">
        <f t="shared" si="13"/>
        <v>47.5</v>
      </c>
      <c r="Q180" s="278">
        <f t="shared" si="13"/>
        <v>15</v>
      </c>
      <c r="R180" s="278">
        <f t="shared" si="13"/>
        <v>0</v>
      </c>
      <c r="S180" s="278">
        <f t="shared" si="13"/>
        <v>40</v>
      </c>
      <c r="T180" s="278">
        <f t="shared" si="13"/>
        <v>47.5</v>
      </c>
      <c r="U180" s="278">
        <f t="shared" si="13"/>
        <v>47.5</v>
      </c>
      <c r="V180" s="278">
        <f t="shared" si="13"/>
        <v>0</v>
      </c>
      <c r="W180" s="278">
        <f t="shared" si="13"/>
        <v>0</v>
      </c>
      <c r="X180" s="278">
        <f t="shared" si="13"/>
        <v>0</v>
      </c>
      <c r="Y180" s="278">
        <f t="shared" si="13"/>
        <v>0</v>
      </c>
      <c r="Z180" s="278">
        <f t="shared" si="13"/>
        <v>0</v>
      </c>
      <c r="AA180" s="278">
        <f t="shared" si="13"/>
        <v>0</v>
      </c>
      <c r="AB180" s="278">
        <f t="shared" si="13"/>
        <v>0</v>
      </c>
      <c r="AC180" s="278">
        <f t="shared" si="13"/>
        <v>0</v>
      </c>
      <c r="AD180" s="278">
        <f t="shared" si="13"/>
        <v>0</v>
      </c>
      <c r="AE180" s="278">
        <f t="shared" si="13"/>
        <v>0</v>
      </c>
      <c r="AF180" s="278">
        <f t="shared" si="13"/>
        <v>0</v>
      </c>
      <c r="AG180" s="278">
        <f t="shared" si="13"/>
        <v>0</v>
      </c>
      <c r="AH180" s="278">
        <f t="shared" si="13"/>
        <v>0</v>
      </c>
      <c r="AI180" s="254">
        <f>SUM(D180:AH180)</f>
        <v>608</v>
      </c>
    </row>
    <row r="181" spans="1:36" ht="19.5" customHeight="1">
      <c r="A181" s="604" t="s">
        <v>114</v>
      </c>
      <c r="B181" s="604"/>
      <c r="C181" s="604"/>
      <c r="D181" s="278">
        <f t="shared" ref="D181:AH181" si="14">+D180+C181</f>
        <v>40</v>
      </c>
      <c r="E181" s="278">
        <f t="shared" si="14"/>
        <v>40</v>
      </c>
      <c r="F181" s="278">
        <f t="shared" si="14"/>
        <v>87.5</v>
      </c>
      <c r="G181" s="278">
        <f t="shared" si="14"/>
        <v>125.5</v>
      </c>
      <c r="H181" s="278">
        <f t="shared" si="14"/>
        <v>173</v>
      </c>
      <c r="I181" s="278">
        <f t="shared" si="14"/>
        <v>220.5</v>
      </c>
      <c r="J181" s="278">
        <f t="shared" si="14"/>
        <v>268</v>
      </c>
      <c r="K181" s="278">
        <f t="shared" si="14"/>
        <v>268</v>
      </c>
      <c r="L181" s="278">
        <f t="shared" si="14"/>
        <v>268</v>
      </c>
      <c r="M181" s="278">
        <f t="shared" si="14"/>
        <v>315.5</v>
      </c>
      <c r="N181" s="278">
        <f t="shared" si="14"/>
        <v>363</v>
      </c>
      <c r="O181" s="278">
        <f t="shared" si="14"/>
        <v>410.5</v>
      </c>
      <c r="P181" s="278">
        <f t="shared" si="14"/>
        <v>458</v>
      </c>
      <c r="Q181" s="278">
        <f t="shared" si="14"/>
        <v>473</v>
      </c>
      <c r="R181" s="278">
        <f t="shared" si="14"/>
        <v>473</v>
      </c>
      <c r="S181" s="278">
        <f t="shared" si="14"/>
        <v>513</v>
      </c>
      <c r="T181" s="278">
        <f t="shared" si="14"/>
        <v>560.5</v>
      </c>
      <c r="U181" s="278">
        <f t="shared" si="14"/>
        <v>608</v>
      </c>
      <c r="V181" s="278">
        <f t="shared" si="14"/>
        <v>608</v>
      </c>
      <c r="W181" s="278">
        <f t="shared" si="14"/>
        <v>608</v>
      </c>
      <c r="X181" s="278">
        <f t="shared" si="14"/>
        <v>608</v>
      </c>
      <c r="Y181" s="278">
        <f t="shared" si="14"/>
        <v>608</v>
      </c>
      <c r="Z181" s="278">
        <f t="shared" si="14"/>
        <v>608</v>
      </c>
      <c r="AA181" s="278">
        <f t="shared" si="14"/>
        <v>608</v>
      </c>
      <c r="AB181" s="278">
        <f t="shared" si="14"/>
        <v>608</v>
      </c>
      <c r="AC181" s="278">
        <f t="shared" si="14"/>
        <v>608</v>
      </c>
      <c r="AD181" s="278">
        <f t="shared" si="14"/>
        <v>608</v>
      </c>
      <c r="AE181" s="278">
        <f t="shared" si="14"/>
        <v>608</v>
      </c>
      <c r="AF181" s="278">
        <f t="shared" si="14"/>
        <v>608</v>
      </c>
      <c r="AG181" s="278">
        <f t="shared" si="14"/>
        <v>608</v>
      </c>
      <c r="AH181" s="278">
        <f t="shared" si="14"/>
        <v>608</v>
      </c>
    </row>
    <row r="182" spans="1:36" ht="19.5" customHeight="1">
      <c r="A182" s="604" t="s">
        <v>115</v>
      </c>
      <c r="B182" s="604"/>
      <c r="C182" s="604"/>
      <c r="D182" s="279">
        <f t="shared" ref="D182:AH182" si="15">IFERROR(D180*3600/D137,0)</f>
        <v>15.407661031457309</v>
      </c>
      <c r="E182" s="279">
        <f t="shared" si="15"/>
        <v>0</v>
      </c>
      <c r="F182" s="279">
        <f t="shared" si="15"/>
        <v>14.619133111054117</v>
      </c>
      <c r="G182" s="279">
        <f t="shared" si="15"/>
        <v>11.896686668405948</v>
      </c>
      <c r="H182" s="279">
        <f t="shared" si="15"/>
        <v>14.960629921259843</v>
      </c>
      <c r="I182" s="279">
        <f t="shared" si="15"/>
        <v>14.741379310344827</v>
      </c>
      <c r="J182" s="279">
        <f t="shared" si="15"/>
        <v>16.877220686932493</v>
      </c>
      <c r="K182" s="279">
        <f t="shared" si="15"/>
        <v>0</v>
      </c>
      <c r="L182" s="279">
        <f t="shared" si="15"/>
        <v>0</v>
      </c>
      <c r="M182" s="279">
        <f t="shared" si="15"/>
        <v>14.689459668413367</v>
      </c>
      <c r="N182" s="279">
        <f t="shared" si="15"/>
        <v>16.510572559621512</v>
      </c>
      <c r="O182" s="279">
        <f t="shared" si="15"/>
        <v>15.212169735788631</v>
      </c>
      <c r="P182" s="279">
        <f t="shared" si="15"/>
        <v>19.016903914590749</v>
      </c>
      <c r="Q182" s="279">
        <f t="shared" si="15"/>
        <v>14.453961456102784</v>
      </c>
      <c r="R182" s="279">
        <f t="shared" si="15"/>
        <v>0</v>
      </c>
      <c r="S182" s="279">
        <f t="shared" si="15"/>
        <v>14.614838120369431</v>
      </c>
      <c r="T182" s="279">
        <f t="shared" si="15"/>
        <v>18.664047151277014</v>
      </c>
      <c r="U182" s="279">
        <f t="shared" si="15"/>
        <v>14.669297417860513</v>
      </c>
      <c r="V182" s="279">
        <f t="shared" si="15"/>
        <v>0</v>
      </c>
      <c r="W182" s="279">
        <f t="shared" si="15"/>
        <v>0</v>
      </c>
      <c r="X182" s="279">
        <f t="shared" si="15"/>
        <v>0</v>
      </c>
      <c r="Y182" s="279">
        <f t="shared" si="15"/>
        <v>0</v>
      </c>
      <c r="Z182" s="279">
        <f t="shared" si="15"/>
        <v>0</v>
      </c>
      <c r="AA182" s="279">
        <f t="shared" si="15"/>
        <v>0</v>
      </c>
      <c r="AB182" s="279">
        <f t="shared" si="15"/>
        <v>0</v>
      </c>
      <c r="AC182" s="279">
        <f t="shared" si="15"/>
        <v>0</v>
      </c>
      <c r="AD182" s="279">
        <f t="shared" si="15"/>
        <v>0</v>
      </c>
      <c r="AE182" s="279">
        <f t="shared" si="15"/>
        <v>0</v>
      </c>
      <c r="AF182" s="279">
        <f t="shared" si="15"/>
        <v>0</v>
      </c>
      <c r="AG182" s="279">
        <f t="shared" si="15"/>
        <v>0</v>
      </c>
      <c r="AH182" s="279">
        <f t="shared" si="15"/>
        <v>0</v>
      </c>
    </row>
    <row r="183" spans="1:36" ht="19.5" customHeight="1">
      <c r="A183" s="604" t="s">
        <v>116</v>
      </c>
      <c r="B183" s="604"/>
      <c r="C183" s="604"/>
      <c r="D183" s="279">
        <f t="shared" ref="D183:AH183" si="16">IFERROR(D181*3600/D138,0)</f>
        <v>15.407661031457309</v>
      </c>
      <c r="E183" s="279">
        <f t="shared" si="16"/>
        <v>15.407661031457309</v>
      </c>
      <c r="F183" s="279">
        <f t="shared" si="16"/>
        <v>14.969348476928195</v>
      </c>
      <c r="G183" s="279">
        <f t="shared" si="16"/>
        <v>13.883596582877512</v>
      </c>
      <c r="H183" s="279">
        <f t="shared" si="16"/>
        <v>14.163558628217958</v>
      </c>
      <c r="I183" s="279">
        <f t="shared" si="16"/>
        <v>14.284171885122005</v>
      </c>
      <c r="J183" s="279">
        <f t="shared" si="16"/>
        <v>14.684037501521978</v>
      </c>
      <c r="K183" s="279">
        <f t="shared" si="16"/>
        <v>14.684037501521978</v>
      </c>
      <c r="L183" s="279">
        <f t="shared" si="16"/>
        <v>14.684037501521978</v>
      </c>
      <c r="M183" s="279">
        <f t="shared" si="16"/>
        <v>14.68485357812399</v>
      </c>
      <c r="N183" s="279">
        <f t="shared" si="16"/>
        <v>14.900458370390641</v>
      </c>
      <c r="O183" s="279">
        <f t="shared" si="16"/>
        <v>14.935872168824474</v>
      </c>
      <c r="P183" s="279">
        <f t="shared" si="16"/>
        <v>15.275860471580117</v>
      </c>
      <c r="Q183" s="279">
        <f t="shared" si="16"/>
        <v>15.248363496341932</v>
      </c>
      <c r="R183" s="279">
        <f t="shared" si="16"/>
        <v>15.248363496341932</v>
      </c>
      <c r="S183" s="279">
        <f t="shared" si="16"/>
        <v>15.196998123827392</v>
      </c>
      <c r="T183" s="279">
        <f t="shared" si="16"/>
        <v>15.440062439741059</v>
      </c>
      <c r="U183" s="279">
        <f t="shared" si="16"/>
        <v>15.3769416128647</v>
      </c>
      <c r="V183" s="279">
        <f t="shared" si="16"/>
        <v>15.3769416128647</v>
      </c>
      <c r="W183" s="279">
        <f t="shared" si="16"/>
        <v>15.3769416128647</v>
      </c>
      <c r="X183" s="279">
        <f t="shared" si="16"/>
        <v>15.3769416128647</v>
      </c>
      <c r="Y183" s="279">
        <f t="shared" si="16"/>
        <v>15.3769416128647</v>
      </c>
      <c r="Z183" s="279">
        <f t="shared" si="16"/>
        <v>15.3769416128647</v>
      </c>
      <c r="AA183" s="279">
        <f t="shared" si="16"/>
        <v>15.3769416128647</v>
      </c>
      <c r="AB183" s="279">
        <f t="shared" si="16"/>
        <v>15.3769416128647</v>
      </c>
      <c r="AC183" s="279">
        <f t="shared" si="16"/>
        <v>15.3769416128647</v>
      </c>
      <c r="AD183" s="279">
        <f t="shared" si="16"/>
        <v>15.3769416128647</v>
      </c>
      <c r="AE183" s="279">
        <f t="shared" si="16"/>
        <v>15.3769416128647</v>
      </c>
      <c r="AF183" s="279">
        <f t="shared" si="16"/>
        <v>15.3769416128647</v>
      </c>
      <c r="AG183" s="279">
        <f t="shared" si="16"/>
        <v>15.3769416128647</v>
      </c>
      <c r="AH183" s="279">
        <f t="shared" si="16"/>
        <v>15.3769416128647</v>
      </c>
    </row>
    <row r="184" spans="1:36" ht="19.5" customHeight="1">
      <c r="A184" s="604" t="s">
        <v>117</v>
      </c>
      <c r="B184" s="604"/>
      <c r="C184" s="604"/>
      <c r="D184" s="279">
        <f>IFERROR(('Shift A Calculation'!E133*3600/'Input Data Shift A'!D137)*Summary!F91,0)</f>
        <v>13.173961249111494</v>
      </c>
      <c r="E184" s="279">
        <f>IFERROR(('Shift A Calculation'!F133*3600/'Input Data Shift A'!E137)*Summary!G91,0)</f>
        <v>0</v>
      </c>
      <c r="F184" s="279">
        <f>IFERROR(('Shift A Calculation'!G133*3600/'Input Data Shift A'!F137)*Summary!H91,0)</f>
        <v>13.173961249111494</v>
      </c>
      <c r="G184" s="279">
        <f>IFERROR(('Shift A Calculation'!H133*3600/'Input Data Shift A'!G137)*Summary!I91,0)</f>
        <v>13.173961249111491</v>
      </c>
      <c r="H184" s="279">
        <f>IFERROR(('Shift A Calculation'!I133*3600/'Input Data Shift A'!H137)*Summary!J91,0)</f>
        <v>13.173961249111493</v>
      </c>
      <c r="I184" s="279">
        <f>IFERROR(('Shift A Calculation'!J133*3600/'Input Data Shift A'!I137)*Summary!K91,0)</f>
        <v>13.173961249111493</v>
      </c>
      <c r="J184" s="279">
        <f>IFERROR(('Shift A Calculation'!K133*3600/'Input Data Shift A'!J137)*Summary!L91,0)</f>
        <v>13.173961249111493</v>
      </c>
      <c r="K184" s="279">
        <f>IFERROR(('Shift A Calculation'!L133*3600/'Input Data Shift A'!K137)*Summary!M91,0)</f>
        <v>0</v>
      </c>
      <c r="L184" s="279">
        <f>IFERROR(('Shift A Calculation'!M133*3600/'Input Data Shift A'!L137)*Summary!N91,0)</f>
        <v>0</v>
      </c>
      <c r="M184" s="279">
        <f>IFERROR(('Shift A Calculation'!N133*3600/'Input Data Shift A'!M137)*Summary!O91,0)</f>
        <v>13.173961249111493</v>
      </c>
      <c r="N184" s="279">
        <f>IFERROR(('Shift A Calculation'!O133*3600/'Input Data Shift A'!N137)*Summary!P91,0)</f>
        <v>13.173961249111493</v>
      </c>
      <c r="O184" s="279">
        <f>IFERROR(('Shift A Calculation'!P133*3600/'Input Data Shift A'!O137)*Summary!Q91,0)</f>
        <v>13.173961249111494</v>
      </c>
      <c r="P184" s="279">
        <f>IFERROR(('Shift A Calculation'!Q133*3600/'Input Data Shift A'!P137)*Summary!R91,0)</f>
        <v>13.173961249111493</v>
      </c>
      <c r="Q184" s="279">
        <f>IFERROR(('Shift A Calculation'!R133*3600/'Input Data Shift A'!Q137)*Summary!S91,0)</f>
        <v>13.173961249111493</v>
      </c>
      <c r="R184" s="279">
        <f>IFERROR(('Shift A Calculation'!S133*3600/'Input Data Shift A'!R137)*Summary!T91,0)</f>
        <v>0</v>
      </c>
      <c r="S184" s="279">
        <f>IFERROR(('Shift A Calculation'!T133*3600/'Input Data Shift A'!S137)*Summary!U91,0)</f>
        <v>13.173961249111491</v>
      </c>
      <c r="T184" s="279">
        <f>IFERROR(('Shift A Calculation'!U133*3600/'Input Data Shift A'!T137)*Summary!V91,0)</f>
        <v>13.173961249111494</v>
      </c>
      <c r="U184" s="279">
        <f>IFERROR(('Shift A Calculation'!V133*3600/'Input Data Shift A'!U137)*Summary!W91,0)</f>
        <v>13.173961249111494</v>
      </c>
      <c r="V184" s="279">
        <f>IFERROR(('Shift A Calculation'!W133*3600/'Input Data Shift A'!V137)*Summary!X91,0)</f>
        <v>0</v>
      </c>
      <c r="W184" s="279">
        <f>IFERROR(('Shift A Calculation'!X133*3600/'Input Data Shift A'!W137)*Summary!Y91,0)</f>
        <v>0</v>
      </c>
      <c r="X184" s="279">
        <f>IFERROR(('Shift A Calculation'!Y133*3600/'Input Data Shift A'!X137)*Summary!Z91,0)</f>
        <v>0</v>
      </c>
      <c r="Y184" s="279">
        <f>IFERROR(('Shift A Calculation'!Z133*3600/'Input Data Shift A'!Y137)*Summary!AA91,0)</f>
        <v>0</v>
      </c>
      <c r="Z184" s="279">
        <f>IFERROR(('Shift A Calculation'!AA133*3600/'Input Data Shift A'!Z137)*Summary!AB91,0)</f>
        <v>0</v>
      </c>
      <c r="AA184" s="279">
        <f>IFERROR(('Shift A Calculation'!AB133*3600/'Input Data Shift A'!AA137)*Summary!AC91,0)</f>
        <v>0</v>
      </c>
      <c r="AB184" s="279">
        <f>IFERROR(('Shift A Calculation'!AC133*3600/'Input Data Shift A'!AB137)*Summary!AD91,0)</f>
        <v>0</v>
      </c>
      <c r="AC184" s="279">
        <f>IFERROR(('Shift A Calculation'!AD133*3600/'Input Data Shift A'!AC137)*Summary!AE91,0)</f>
        <v>0</v>
      </c>
      <c r="AD184" s="279">
        <f>IFERROR(('Shift A Calculation'!AE133*3600/'Input Data Shift A'!AD137)*Summary!AF91,0)</f>
        <v>0</v>
      </c>
      <c r="AE184" s="279">
        <f>IFERROR(('Shift A Calculation'!AF133*3600/'Input Data Shift A'!AE137)*Summary!AG91,0)</f>
        <v>0</v>
      </c>
      <c r="AF184" s="279">
        <f>IFERROR(('Shift A Calculation'!AG133*3600/'Input Data Shift A'!AF137)*Summary!AH91,0)</f>
        <v>0</v>
      </c>
      <c r="AG184" s="279">
        <f>IFERROR(('Shift A Calculation'!AH133*3600/'Input Data Shift A'!AG137)*Summary!AI91,0)</f>
        <v>0</v>
      </c>
      <c r="AH184" s="279">
        <f>IFERROR(('Shift A Calculation'!AI133*3600/'Input Data Shift A'!AH137)*Summary!AJ91,0)</f>
        <v>0</v>
      </c>
    </row>
    <row r="185" spans="1:36">
      <c r="B185" s="277"/>
      <c r="C185" s="277"/>
      <c r="D185" s="260"/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  <c r="AC185" s="260"/>
      <c r="AD185" s="260"/>
      <c r="AE185" s="260"/>
      <c r="AF185" s="260"/>
      <c r="AG185" s="260"/>
      <c r="AH185" s="260"/>
    </row>
    <row r="186" spans="1:36" ht="19.5" customHeight="1">
      <c r="A186" s="607" t="s">
        <v>3</v>
      </c>
      <c r="B186" s="607"/>
      <c r="C186" s="607"/>
      <c r="D186" s="172">
        <f>+Summary!F104</f>
        <v>0.87618750000000012</v>
      </c>
      <c r="E186" s="172" t="e">
        <f>+Summary!G104</f>
        <v>#DIV/0!</v>
      </c>
      <c r="F186" s="172">
        <f>+Summary!H104</f>
        <v>0.92344736842105268</v>
      </c>
      <c r="G186" s="172">
        <f>+Summary!I104</f>
        <v>0.90781578947368424</v>
      </c>
      <c r="H186" s="172">
        <f>+Summary!J104</f>
        <v>0.90236842105263182</v>
      </c>
      <c r="I186" s="172">
        <f>+Summary!K104</f>
        <v>0.91578947368421071</v>
      </c>
      <c r="J186" s="172">
        <f>+Summary!L104</f>
        <v>0.79989473684210533</v>
      </c>
      <c r="K186" s="172" t="e">
        <f>+Summary!M104</f>
        <v>#DIV/0!</v>
      </c>
      <c r="L186" s="172" t="e">
        <f>+Summary!N104</f>
        <v>#DIV/0!</v>
      </c>
      <c r="M186" s="172">
        <f>+Summary!O104</f>
        <v>0.91902631578947369</v>
      </c>
      <c r="N186" s="172">
        <f>+Summary!P104</f>
        <v>0.81765789473684225</v>
      </c>
      <c r="O186" s="172">
        <f>+Summary!Q104</f>
        <v>0.88744736842105276</v>
      </c>
      <c r="P186" s="172">
        <f>+Summary!R104</f>
        <v>0.70989473684210547</v>
      </c>
      <c r="Q186" s="172">
        <f>+Summary!S104</f>
        <v>0.93400000000000005</v>
      </c>
      <c r="R186" s="172" t="e">
        <f>+Summary!T104</f>
        <v>#DIV/0!</v>
      </c>
      <c r="S186" s="172">
        <f>+Summary!U104</f>
        <v>0.92371875000000003</v>
      </c>
      <c r="T186" s="172">
        <f>+Summary!V104</f>
        <v>0.72331578947368436</v>
      </c>
      <c r="U186" s="172">
        <f>+Summary!W104</f>
        <v>0.92028947368421066</v>
      </c>
      <c r="V186" s="172" t="e">
        <f>+Summary!X104</f>
        <v>#DIV/0!</v>
      </c>
      <c r="W186" s="172" t="e">
        <f>+Summary!Y104</f>
        <v>#DIV/0!</v>
      </c>
      <c r="X186" s="172" t="e">
        <f>+Summary!Z104</f>
        <v>#DIV/0!</v>
      </c>
      <c r="Y186" s="172" t="e">
        <f>+Summary!AA104</f>
        <v>#DIV/0!</v>
      </c>
      <c r="Z186" s="172" t="e">
        <f>+Summary!AB104</f>
        <v>#DIV/0!</v>
      </c>
      <c r="AA186" s="172" t="e">
        <f>+Summary!AC104</f>
        <v>#DIV/0!</v>
      </c>
      <c r="AB186" s="172" t="e">
        <f>+Summary!AD104</f>
        <v>#DIV/0!</v>
      </c>
      <c r="AC186" s="172" t="e">
        <f>+Summary!AE104</f>
        <v>#DIV/0!</v>
      </c>
      <c r="AD186" s="172" t="e">
        <f>+Summary!AF104</f>
        <v>#DIV/0!</v>
      </c>
      <c r="AE186" s="172" t="e">
        <f>+Summary!AG104</f>
        <v>#DIV/0!</v>
      </c>
      <c r="AF186" s="172" t="e">
        <f>+Summary!AH104</f>
        <v>#DIV/0!</v>
      </c>
      <c r="AG186" s="172" t="e">
        <f>+Summary!AI104</f>
        <v>#DIV/0!</v>
      </c>
      <c r="AH186" s="172" t="e">
        <f>+Summary!AJ104</f>
        <v>#DIV/0!</v>
      </c>
    </row>
    <row r="187" spans="1:36" ht="19.5" customHeight="1">
      <c r="A187" s="601" t="s">
        <v>118</v>
      </c>
      <c r="B187" s="601"/>
      <c r="C187" s="262" t="s">
        <v>89</v>
      </c>
      <c r="D187" s="280">
        <f>SUMIFS('Input Loss Time'!$D$8:$D$1035,'Input Loss Time'!$A$8:$A$1035,'Input Data Shift A'!D$6,'Input Loss Time'!$B$8:$B$1035,'Input Data Shift A'!$D$2,'Input Loss Time'!$C$8:$C$1035,'Input Data Shift A'!$C187)</f>
        <v>0</v>
      </c>
      <c r="E187" s="280">
        <f>SUMIFS('Input Loss Time'!$D$8:$D$1035,'Input Loss Time'!$A$8:$A$1035,'Input Data Shift A'!E$6,'Input Loss Time'!$B$8:$B$1035,'Input Data Shift A'!$D$2,'Input Loss Time'!$C$8:$C$1035,'Input Data Shift A'!$C187)</f>
        <v>0</v>
      </c>
      <c r="F187" s="280">
        <f>SUMIFS('Input Loss Time'!$D$8:$D$1035,'Input Loss Time'!$A$8:$A$1035,'Input Data Shift A'!F$6,'Input Loss Time'!$B$8:$B$1035,'Input Data Shift A'!$D$2,'Input Loss Time'!$C$8:$C$1035,'Input Data Shift A'!$C187)</f>
        <v>0</v>
      </c>
      <c r="G187" s="280">
        <f>SUMIFS('Input Loss Time'!$D$8:$D$1035,'Input Loss Time'!$A$8:$A$1035,'Input Data Shift A'!G$6,'Input Loss Time'!$B$8:$B$1035,'Input Data Shift A'!$D$2,'Input Loss Time'!$C$8:$C$1035,'Input Data Shift A'!$C187)</f>
        <v>0</v>
      </c>
      <c r="H187" s="280">
        <f>SUMIFS('Input Loss Time'!$D$8:$D$1035,'Input Loss Time'!$A$8:$A$1035,'Input Data Shift A'!H$6,'Input Loss Time'!$B$8:$B$1035,'Input Data Shift A'!$D$2,'Input Loss Time'!$C$8:$C$1035,'Input Data Shift A'!$C187)</f>
        <v>0</v>
      </c>
      <c r="I187" s="280">
        <f>SUMIFS('Input Loss Time'!$D$8:$D$1035,'Input Loss Time'!$A$8:$A$1035,'Input Data Shift A'!I$6,'Input Loss Time'!$B$8:$B$1035,'Input Data Shift A'!$D$2,'Input Loss Time'!$C$8:$C$1035,'Input Data Shift A'!$C187)</f>
        <v>0</v>
      </c>
      <c r="J187" s="280">
        <f>SUMIFS('Input Loss Time'!$D$8:$D$1035,'Input Loss Time'!$A$8:$A$1035,'Input Data Shift A'!J$6,'Input Loss Time'!$B$8:$B$1035,'Input Data Shift A'!$D$2,'Input Loss Time'!$C$8:$C$1035,'Input Data Shift A'!$C187)</f>
        <v>69.8</v>
      </c>
      <c r="K187" s="280">
        <f>SUMIFS('Input Loss Time'!$D$8:$D$1035,'Input Loss Time'!$A$8:$A$1035,'Input Data Shift A'!K$6,'Input Loss Time'!$B$8:$B$1035,'Input Data Shift A'!$D$2,'Input Loss Time'!$C$8:$C$1035,'Input Data Shift A'!$C187)</f>
        <v>0</v>
      </c>
      <c r="L187" s="280">
        <f>SUMIFS('Input Loss Time'!$D$8:$D$1035,'Input Loss Time'!$A$8:$A$1035,'Input Data Shift A'!L$6,'Input Loss Time'!$B$8:$B$1035,'Input Data Shift A'!$D$2,'Input Loss Time'!$C$8:$C$1035,'Input Data Shift A'!$C187)</f>
        <v>0</v>
      </c>
      <c r="M187" s="280">
        <f>SUMIFS('Input Loss Time'!$D$8:$D$1035,'Input Loss Time'!$A$8:$A$1035,'Input Data Shift A'!M$6,'Input Loss Time'!$B$8:$B$1035,'Input Data Shift A'!$D$2,'Input Loss Time'!$C$8:$C$1035,'Input Data Shift A'!$C187)</f>
        <v>0</v>
      </c>
      <c r="N187" s="280">
        <f>SUMIFS('Input Loss Time'!$D$8:$D$1035,'Input Loss Time'!$A$8:$A$1035,'Input Data Shift A'!N$6,'Input Loss Time'!$B$8:$B$1035,'Input Data Shift A'!$D$2,'Input Loss Time'!$C$8:$C$1035,'Input Data Shift A'!$C187)</f>
        <v>0</v>
      </c>
      <c r="O187" s="280">
        <f>SUMIFS('Input Loss Time'!$D$8:$D$1035,'Input Loss Time'!$A$8:$A$1035,'Input Data Shift A'!O$6,'Input Loss Time'!$B$8:$B$1035,'Input Data Shift A'!$D$2,'Input Loss Time'!$C$8:$C$1035,'Input Data Shift A'!$C187)</f>
        <v>0</v>
      </c>
      <c r="P187" s="280">
        <f>SUMIFS('Input Loss Time'!$D$8:$D$1035,'Input Loss Time'!$A$8:$A$1035,'Input Data Shift A'!P$6,'Input Loss Time'!$B$8:$B$1035,'Input Data Shift A'!$D$2,'Input Loss Time'!$C$8:$C$1035,'Input Data Shift A'!$C187)</f>
        <v>0</v>
      </c>
      <c r="Q187" s="280">
        <f>SUMIFS('Input Loss Time'!$D$8:$D$1035,'Input Loss Time'!$A$8:$A$1035,'Input Data Shift A'!Q$6,'Input Loss Time'!$B$8:$B$1035,'Input Data Shift A'!$D$2,'Input Loss Time'!$C$8:$C$1035,'Input Data Shift A'!$C187)</f>
        <v>0</v>
      </c>
      <c r="R187" s="280">
        <f>SUMIFS('Input Loss Time'!$D$8:$D$1035,'Input Loss Time'!$A$8:$A$1035,'Input Data Shift A'!R$6,'Input Loss Time'!$B$8:$B$1035,'Input Data Shift A'!$D$2,'Input Loss Time'!$C$8:$C$1035,'Input Data Shift A'!$C187)</f>
        <v>0</v>
      </c>
      <c r="S187" s="280">
        <f>SUMIFS('Input Loss Time'!$D$8:$D$1035,'Input Loss Time'!$A$8:$A$1035,'Input Data Shift A'!S$6,'Input Loss Time'!$B$8:$B$1035,'Input Data Shift A'!$D$2,'Input Loss Time'!$C$8:$C$1035,'Input Data Shift A'!$C187)</f>
        <v>0</v>
      </c>
      <c r="T187" s="280">
        <f>SUMIFS('Input Loss Time'!$D$8:$D$1035,'Input Loss Time'!$A$8:$A$1035,'Input Data Shift A'!T$6,'Input Loss Time'!$B$8:$B$1035,'Input Data Shift A'!$D$2,'Input Loss Time'!$C$8:$C$1035,'Input Data Shift A'!$C187)</f>
        <v>0</v>
      </c>
      <c r="U187" s="280">
        <f>SUMIFS('Input Loss Time'!$D$8:$D$1035,'Input Loss Time'!$A$8:$A$1035,'Input Data Shift A'!U$6,'Input Loss Time'!$B$8:$B$1035,'Input Data Shift A'!$D$2,'Input Loss Time'!$C$8:$C$1035,'Input Data Shift A'!$C187)</f>
        <v>0</v>
      </c>
      <c r="V187" s="280">
        <f>SUMIFS('Input Loss Time'!$D$8:$D$1035,'Input Loss Time'!$A$8:$A$1035,'Input Data Shift A'!V$6,'Input Loss Time'!$B$8:$B$1035,'Input Data Shift A'!$D$2,'Input Loss Time'!$C$8:$C$1035,'Input Data Shift A'!$C187)</f>
        <v>0</v>
      </c>
      <c r="W187" s="280">
        <f>SUMIFS('Input Loss Time'!$D$8:$D$1035,'Input Loss Time'!$A$8:$A$1035,'Input Data Shift A'!W$6,'Input Loss Time'!$B$8:$B$1035,'Input Data Shift A'!$D$2,'Input Loss Time'!$C$8:$C$1035,'Input Data Shift A'!$C187)</f>
        <v>0</v>
      </c>
      <c r="X187" s="280">
        <f>SUMIFS('Input Loss Time'!$D$8:$D$1035,'Input Loss Time'!$A$8:$A$1035,'Input Data Shift A'!X$6,'Input Loss Time'!$B$8:$B$1035,'Input Data Shift A'!$D$2,'Input Loss Time'!$C$8:$C$1035,'Input Data Shift A'!$C187)</f>
        <v>0</v>
      </c>
      <c r="Y187" s="280">
        <f>SUMIFS('Input Loss Time'!$D$8:$D$1035,'Input Loss Time'!$A$8:$A$1035,'Input Data Shift A'!Y$6,'Input Loss Time'!$B$8:$B$1035,'Input Data Shift A'!$D$2,'Input Loss Time'!$C$8:$C$1035,'Input Data Shift A'!$C187)</f>
        <v>0</v>
      </c>
      <c r="Z187" s="280">
        <f>SUMIFS('Input Loss Time'!$D$8:$D$1035,'Input Loss Time'!$A$8:$A$1035,'Input Data Shift A'!Z$6,'Input Loss Time'!$B$8:$B$1035,'Input Data Shift A'!$D$2,'Input Loss Time'!$C$8:$C$1035,'Input Data Shift A'!$C187)</f>
        <v>0</v>
      </c>
      <c r="AA187" s="280">
        <f>SUMIFS('Input Loss Time'!$D$8:$D$1035,'Input Loss Time'!$A$8:$A$1035,'Input Data Shift A'!AA$6,'Input Loss Time'!$B$8:$B$1035,'Input Data Shift A'!$D$2,'Input Loss Time'!$C$8:$C$1035,'Input Data Shift A'!$C187)</f>
        <v>0</v>
      </c>
      <c r="AB187" s="280">
        <f>SUMIFS('Input Loss Time'!$D$8:$D$1035,'Input Loss Time'!$A$8:$A$1035,'Input Data Shift A'!AB$6,'Input Loss Time'!$B$8:$B$1035,'Input Data Shift A'!$D$2,'Input Loss Time'!$C$8:$C$1035,'Input Data Shift A'!$C187)</f>
        <v>0</v>
      </c>
      <c r="AC187" s="280">
        <f>SUMIFS('Input Loss Time'!$D$8:$D$1035,'Input Loss Time'!$A$8:$A$1035,'Input Data Shift A'!AC$6,'Input Loss Time'!$B$8:$B$1035,'Input Data Shift A'!$D$2,'Input Loss Time'!$C$8:$C$1035,'Input Data Shift A'!$C187)</f>
        <v>0</v>
      </c>
      <c r="AD187" s="280">
        <f>SUMIFS('Input Loss Time'!$D$8:$D$1035,'Input Loss Time'!$A$8:$A$1035,'Input Data Shift A'!AD$6,'Input Loss Time'!$B$8:$B$1035,'Input Data Shift A'!$D$2,'Input Loss Time'!$C$8:$C$1035,'Input Data Shift A'!$C187)</f>
        <v>0</v>
      </c>
      <c r="AE187" s="280">
        <f>SUMIFS('Input Loss Time'!$D$8:$D$1035,'Input Loss Time'!$A$8:$A$1035,'Input Data Shift A'!AE$6,'Input Loss Time'!$B$8:$B$1035,'Input Data Shift A'!$D$2,'Input Loss Time'!$C$8:$C$1035,'Input Data Shift A'!$C187)</f>
        <v>0</v>
      </c>
      <c r="AF187" s="280">
        <f>SUMIFS('Input Loss Time'!$D$8:$D$1035,'Input Loss Time'!$A$8:$A$1035,'Input Data Shift A'!AF$6,'Input Loss Time'!$B$8:$B$1035,'Input Data Shift A'!$D$2,'Input Loss Time'!$C$8:$C$1035,'Input Data Shift A'!$C187)</f>
        <v>0</v>
      </c>
      <c r="AG187" s="280">
        <f>SUMIFS('Input Loss Time'!$D$8:$D$1035,'Input Loss Time'!$A$8:$A$1035,'Input Data Shift A'!AG$6,'Input Loss Time'!$B$8:$B$1035,'Input Data Shift A'!$D$2,'Input Loss Time'!$C$8:$C$1035,'Input Data Shift A'!$C187)</f>
        <v>0</v>
      </c>
      <c r="AH187" s="280">
        <f>SUMIFS('Input Loss Time'!$D$8:$D$1035,'Input Loss Time'!$A$8:$A$1035,'Input Data Shift A'!AH$6,'Input Loss Time'!$B$8:$B$1035,'Input Data Shift A'!$D$2,'Input Loss Time'!$C$8:$C$1035,'Input Data Shift A'!$C187)</f>
        <v>0</v>
      </c>
    </row>
    <row r="188" spans="1:36" ht="19.5" customHeight="1">
      <c r="A188" s="601"/>
      <c r="B188" s="601"/>
      <c r="C188" s="262" t="s">
        <v>90</v>
      </c>
      <c r="D188" s="281">
        <f>SUMIFS('Input Loss Time'!$D$8:$D$1035,'Input Loss Time'!$A$8:$A$1035,'Input Data Shift A'!D$6,'Input Loss Time'!$B$8:$B$1035,'Input Data Shift A'!$D$2,'Input Loss Time'!$C$8:$C$1035,'Input Data Shift A'!$C188)</f>
        <v>29.2</v>
      </c>
      <c r="E188" s="281">
        <f>SUMIFS('Input Loss Time'!$D$8:$D$1035,'Input Loss Time'!$A$8:$A$1035,'Input Data Shift A'!E$6,'Input Loss Time'!$B$8:$B$1035,'Input Data Shift A'!$D$2,'Input Loss Time'!$C$8:$C$1035,'Input Data Shift A'!$C188)</f>
        <v>0</v>
      </c>
      <c r="F188" s="281">
        <f>SUMIFS('Input Loss Time'!$D$8:$D$1035,'Input Loss Time'!$A$8:$A$1035,'Input Data Shift A'!F$6,'Input Loss Time'!$B$8:$B$1035,'Input Data Shift A'!$D$2,'Input Loss Time'!$C$8:$C$1035,'Input Data Shift A'!$C188)</f>
        <v>8.4</v>
      </c>
      <c r="G188" s="281">
        <f>SUMIFS('Input Loss Time'!$D$8:$D$1035,'Input Loss Time'!$A$8:$A$1035,'Input Data Shift A'!G$6,'Input Loss Time'!$B$8:$B$1035,'Input Data Shift A'!$D$2,'Input Loss Time'!$C$8:$C$1035,'Input Data Shift A'!$C188)</f>
        <v>17.399999999999999</v>
      </c>
      <c r="H188" s="281">
        <f>SUMIFS('Input Loss Time'!$D$8:$D$1035,'Input Loss Time'!$A$8:$A$1035,'Input Data Shift A'!H$6,'Input Loss Time'!$B$8:$B$1035,'Input Data Shift A'!$D$2,'Input Loss Time'!$C$8:$C$1035,'Input Data Shift A'!$C188)</f>
        <v>20.399999999999999</v>
      </c>
      <c r="I188" s="281">
        <f>SUMIFS('Input Loss Time'!$D$8:$D$1035,'Input Loss Time'!$A$8:$A$1035,'Input Data Shift A'!I$6,'Input Loss Time'!$B$8:$B$1035,'Input Data Shift A'!$D$2,'Input Loss Time'!$C$8:$C$1035,'Input Data Shift A'!$C188)</f>
        <v>12.9</v>
      </c>
      <c r="J188" s="281">
        <f>SUMIFS('Input Loss Time'!$D$8:$D$1035,'Input Loss Time'!$A$8:$A$1035,'Input Data Shift A'!J$6,'Input Loss Time'!$B$8:$B$1035,'Input Data Shift A'!$D$2,'Input Loss Time'!$C$8:$C$1035,'Input Data Shift A'!$C188)</f>
        <v>9.1</v>
      </c>
      <c r="K188" s="281">
        <f>SUMIFS('Input Loss Time'!$D$8:$D$1035,'Input Loss Time'!$A$8:$A$1035,'Input Data Shift A'!K$6,'Input Loss Time'!$B$8:$B$1035,'Input Data Shift A'!$D$2,'Input Loss Time'!$C$8:$C$1035,'Input Data Shift A'!$C188)</f>
        <v>0</v>
      </c>
      <c r="L188" s="281">
        <f>SUMIFS('Input Loss Time'!$D$8:$D$1035,'Input Loss Time'!$A$8:$A$1035,'Input Data Shift A'!L$6,'Input Loss Time'!$B$8:$B$1035,'Input Data Shift A'!$D$2,'Input Loss Time'!$C$8:$C$1035,'Input Data Shift A'!$C188)</f>
        <v>0</v>
      </c>
      <c r="M188" s="281">
        <f>SUMIFS('Input Loss Time'!$D$8:$D$1035,'Input Loss Time'!$A$8:$A$1035,'Input Data Shift A'!M$6,'Input Loss Time'!$B$8:$B$1035,'Input Data Shift A'!$D$2,'Input Loss Time'!$C$8:$C$1035,'Input Data Shift A'!$C188)</f>
        <v>10.9</v>
      </c>
      <c r="N188" s="281">
        <f>SUMIFS('Input Loss Time'!$D$8:$D$1035,'Input Loss Time'!$A$8:$A$1035,'Input Data Shift A'!N$6,'Input Loss Time'!$B$8:$B$1035,'Input Data Shift A'!$D$2,'Input Loss Time'!$C$8:$C$1035,'Input Data Shift A'!$C188)</f>
        <v>11.1</v>
      </c>
      <c r="O188" s="281">
        <f>SUMIFS('Input Loss Time'!$D$8:$D$1035,'Input Loss Time'!$A$8:$A$1035,'Input Data Shift A'!O$6,'Input Loss Time'!$B$8:$B$1035,'Input Data Shift A'!$D$2,'Input Loss Time'!$C$8:$C$1035,'Input Data Shift A'!$C188)</f>
        <v>28.9</v>
      </c>
      <c r="P188" s="281">
        <f>SUMIFS('Input Loss Time'!$D$8:$D$1035,'Input Loss Time'!$A$8:$A$1035,'Input Data Shift A'!P$6,'Input Loss Time'!$B$8:$B$1035,'Input Data Shift A'!$D$2,'Input Loss Time'!$C$8:$C$1035,'Input Data Shift A'!$C188)</f>
        <v>10.1</v>
      </c>
      <c r="Q188" s="281">
        <f>SUMIFS('Input Loss Time'!$D$8:$D$1035,'Input Loss Time'!$A$8:$A$1035,'Input Data Shift A'!Q$6,'Input Loss Time'!$B$8:$B$1035,'Input Data Shift A'!$D$2,'Input Loss Time'!$C$8:$C$1035,'Input Data Shift A'!$C188)</f>
        <v>0</v>
      </c>
      <c r="R188" s="281">
        <f>SUMIFS('Input Loss Time'!$D$8:$D$1035,'Input Loss Time'!$A$8:$A$1035,'Input Data Shift A'!R$6,'Input Loss Time'!$B$8:$B$1035,'Input Data Shift A'!$D$2,'Input Loss Time'!$C$8:$C$1035,'Input Data Shift A'!$C188)</f>
        <v>0</v>
      </c>
      <c r="S188" s="281">
        <f>SUMIFS('Input Loss Time'!$D$8:$D$1035,'Input Loss Time'!$A$8:$A$1035,'Input Data Shift A'!S$6,'Input Loss Time'!$B$8:$B$1035,'Input Data Shift A'!$D$2,'Input Loss Time'!$C$8:$C$1035,'Input Data Shift A'!$C188)</f>
        <v>0</v>
      </c>
      <c r="T188" s="281">
        <f>SUMIFS('Input Loss Time'!$D$8:$D$1035,'Input Loss Time'!$A$8:$A$1035,'Input Data Shift A'!T$6,'Input Loss Time'!$B$8:$B$1035,'Input Data Shift A'!$D$2,'Input Loss Time'!$C$8:$C$1035,'Input Data Shift A'!$C188)</f>
        <v>22.7</v>
      </c>
      <c r="U188" s="281">
        <f>SUMIFS('Input Loss Time'!$D$8:$D$1035,'Input Loss Time'!$A$8:$A$1035,'Input Data Shift A'!U$6,'Input Loss Time'!$B$8:$B$1035,'Input Data Shift A'!$D$2,'Input Loss Time'!$C$8:$C$1035,'Input Data Shift A'!$C188)</f>
        <v>0</v>
      </c>
      <c r="V188" s="281">
        <f>SUMIFS('Input Loss Time'!$D$8:$D$1035,'Input Loss Time'!$A$8:$A$1035,'Input Data Shift A'!V$6,'Input Loss Time'!$B$8:$B$1035,'Input Data Shift A'!$D$2,'Input Loss Time'!$C$8:$C$1035,'Input Data Shift A'!$C188)</f>
        <v>0</v>
      </c>
      <c r="W188" s="281">
        <f>SUMIFS('Input Loss Time'!$D$8:$D$1035,'Input Loss Time'!$A$8:$A$1035,'Input Data Shift A'!W$6,'Input Loss Time'!$B$8:$B$1035,'Input Data Shift A'!$D$2,'Input Loss Time'!$C$8:$C$1035,'Input Data Shift A'!$C188)</f>
        <v>0</v>
      </c>
      <c r="X188" s="281">
        <f>SUMIFS('Input Loss Time'!$D$8:$D$1035,'Input Loss Time'!$A$8:$A$1035,'Input Data Shift A'!X$6,'Input Loss Time'!$B$8:$B$1035,'Input Data Shift A'!$D$2,'Input Loss Time'!$C$8:$C$1035,'Input Data Shift A'!$C188)</f>
        <v>0</v>
      </c>
      <c r="Y188" s="281">
        <f>SUMIFS('Input Loss Time'!$D$8:$D$1035,'Input Loss Time'!$A$8:$A$1035,'Input Data Shift A'!Y$6,'Input Loss Time'!$B$8:$B$1035,'Input Data Shift A'!$D$2,'Input Loss Time'!$C$8:$C$1035,'Input Data Shift A'!$C188)</f>
        <v>0</v>
      </c>
      <c r="Z188" s="281">
        <f>SUMIFS('Input Loss Time'!$D$8:$D$1035,'Input Loss Time'!$A$8:$A$1035,'Input Data Shift A'!Z$6,'Input Loss Time'!$B$8:$B$1035,'Input Data Shift A'!$D$2,'Input Loss Time'!$C$8:$C$1035,'Input Data Shift A'!$C188)</f>
        <v>0</v>
      </c>
      <c r="AA188" s="281">
        <f>SUMIFS('Input Loss Time'!$D$8:$D$1035,'Input Loss Time'!$A$8:$A$1035,'Input Data Shift A'!AA$6,'Input Loss Time'!$B$8:$B$1035,'Input Data Shift A'!$D$2,'Input Loss Time'!$C$8:$C$1035,'Input Data Shift A'!$C188)</f>
        <v>0</v>
      </c>
      <c r="AB188" s="281">
        <f>SUMIFS('Input Loss Time'!$D$8:$D$1035,'Input Loss Time'!$A$8:$A$1035,'Input Data Shift A'!AB$6,'Input Loss Time'!$B$8:$B$1035,'Input Data Shift A'!$D$2,'Input Loss Time'!$C$8:$C$1035,'Input Data Shift A'!$C188)</f>
        <v>0</v>
      </c>
      <c r="AC188" s="281">
        <f>SUMIFS('Input Loss Time'!$D$8:$D$1035,'Input Loss Time'!$A$8:$A$1035,'Input Data Shift A'!AC$6,'Input Loss Time'!$B$8:$B$1035,'Input Data Shift A'!$D$2,'Input Loss Time'!$C$8:$C$1035,'Input Data Shift A'!$C188)</f>
        <v>0</v>
      </c>
      <c r="AD188" s="281">
        <f>SUMIFS('Input Loss Time'!$D$8:$D$1035,'Input Loss Time'!$A$8:$A$1035,'Input Data Shift A'!AD$6,'Input Loss Time'!$B$8:$B$1035,'Input Data Shift A'!$D$2,'Input Loss Time'!$C$8:$C$1035,'Input Data Shift A'!$C188)</f>
        <v>0</v>
      </c>
      <c r="AE188" s="281">
        <f>SUMIFS('Input Loss Time'!$D$8:$D$1035,'Input Loss Time'!$A$8:$A$1035,'Input Data Shift A'!AE$6,'Input Loss Time'!$B$8:$B$1035,'Input Data Shift A'!$D$2,'Input Loss Time'!$C$8:$C$1035,'Input Data Shift A'!$C188)</f>
        <v>0</v>
      </c>
      <c r="AF188" s="281">
        <f>SUMIFS('Input Loss Time'!$D$8:$D$1035,'Input Loss Time'!$A$8:$A$1035,'Input Data Shift A'!AF$6,'Input Loss Time'!$B$8:$B$1035,'Input Data Shift A'!$D$2,'Input Loss Time'!$C$8:$C$1035,'Input Data Shift A'!$C188)</f>
        <v>0</v>
      </c>
      <c r="AG188" s="281">
        <f>SUMIFS('Input Loss Time'!$D$8:$D$1035,'Input Loss Time'!$A$8:$A$1035,'Input Data Shift A'!AG$6,'Input Loss Time'!$B$8:$B$1035,'Input Data Shift A'!$D$2,'Input Loss Time'!$C$8:$C$1035,'Input Data Shift A'!$C188)</f>
        <v>0</v>
      </c>
      <c r="AH188" s="281">
        <f>SUMIFS('Input Loss Time'!$D$8:$D$1035,'Input Loss Time'!$A$8:$A$1035,'Input Data Shift A'!AH$6,'Input Loss Time'!$B$8:$B$1035,'Input Data Shift A'!$D$2,'Input Loss Time'!$C$8:$C$1035,'Input Data Shift A'!$C188)</f>
        <v>0</v>
      </c>
    </row>
    <row r="189" spans="1:36" ht="19.5" customHeight="1">
      <c r="A189" s="601"/>
      <c r="B189" s="601"/>
      <c r="C189" s="262" t="s">
        <v>4209</v>
      </c>
      <c r="D189" s="281">
        <f>SUMIFS('Input Loss Time'!$D$8:$D$1035,'Input Loss Time'!$A$8:$A$1035,'Input Data Shift A'!D$6,'Input Loss Time'!$B$8:$B$1035,'Input Data Shift A'!$D$2,'Input Loss Time'!$C$8:$C$1035,'Input Data Shift A'!$C189)</f>
        <v>20</v>
      </c>
      <c r="E189" s="281">
        <f>SUMIFS('Input Loss Time'!$D$8:$D$1035,'Input Loss Time'!$A$8:$A$1035,'Input Data Shift A'!E$6,'Input Loss Time'!$B$8:$B$1035,'Input Data Shift A'!$D$2,'Input Loss Time'!$C$8:$C$1035,'Input Data Shift A'!$C189)</f>
        <v>0</v>
      </c>
      <c r="F189" s="281">
        <f>SUMIFS('Input Loss Time'!$D$8:$D$1035,'Input Loss Time'!$A$8:$A$1035,'Input Data Shift A'!F$6,'Input Loss Time'!$B$8:$B$1035,'Input Data Shift A'!$D$2,'Input Loss Time'!$C$8:$C$1035,'Input Data Shift A'!$C189)</f>
        <v>20</v>
      </c>
      <c r="G189" s="281">
        <f>SUMIFS('Input Loss Time'!$D$8:$D$1035,'Input Loss Time'!$A$8:$A$1035,'Input Data Shift A'!G$6,'Input Loss Time'!$B$8:$B$1035,'Input Data Shift A'!$D$2,'Input Loss Time'!$C$8:$C$1035,'Input Data Shift A'!$C189)</f>
        <v>20</v>
      </c>
      <c r="H189" s="281">
        <f>SUMIFS('Input Loss Time'!$D$8:$D$1035,'Input Loss Time'!$A$8:$A$1035,'Input Data Shift A'!H$6,'Input Loss Time'!$B$8:$B$1035,'Input Data Shift A'!$D$2,'Input Loss Time'!$C$8:$C$1035,'Input Data Shift A'!$C189)</f>
        <v>20</v>
      </c>
      <c r="I189" s="281">
        <f>SUMIFS('Input Loss Time'!$D$8:$D$1035,'Input Loss Time'!$A$8:$A$1035,'Input Data Shift A'!I$6,'Input Loss Time'!$B$8:$B$1035,'Input Data Shift A'!$D$2,'Input Loss Time'!$C$8:$C$1035,'Input Data Shift A'!$C189)</f>
        <v>20</v>
      </c>
      <c r="J189" s="281">
        <f>SUMIFS('Input Loss Time'!$D$8:$D$1035,'Input Loss Time'!$A$8:$A$1035,'Input Data Shift A'!J$6,'Input Loss Time'!$B$8:$B$1035,'Input Data Shift A'!$D$2,'Input Loss Time'!$C$8:$C$1035,'Input Data Shift A'!$C189)</f>
        <v>20</v>
      </c>
      <c r="K189" s="281">
        <f>SUMIFS('Input Loss Time'!$D$8:$D$1035,'Input Loss Time'!$A$8:$A$1035,'Input Data Shift A'!K$6,'Input Loss Time'!$B$8:$B$1035,'Input Data Shift A'!$D$2,'Input Loss Time'!$C$8:$C$1035,'Input Data Shift A'!$C189)</f>
        <v>0</v>
      </c>
      <c r="L189" s="281">
        <f>SUMIFS('Input Loss Time'!$D$8:$D$1035,'Input Loss Time'!$A$8:$A$1035,'Input Data Shift A'!L$6,'Input Loss Time'!$B$8:$B$1035,'Input Data Shift A'!$D$2,'Input Loss Time'!$C$8:$C$1035,'Input Data Shift A'!$C189)</f>
        <v>0</v>
      </c>
      <c r="M189" s="281">
        <f>SUMIFS('Input Loss Time'!$D$8:$D$1035,'Input Loss Time'!$A$8:$A$1035,'Input Data Shift A'!M$6,'Input Loss Time'!$B$8:$B$1035,'Input Data Shift A'!$D$2,'Input Loss Time'!$C$8:$C$1035,'Input Data Shift A'!$C189)</f>
        <v>20</v>
      </c>
      <c r="N189" s="281">
        <f>SUMIFS('Input Loss Time'!$D$8:$D$1035,'Input Loss Time'!$A$8:$A$1035,'Input Data Shift A'!N$6,'Input Loss Time'!$B$8:$B$1035,'Input Data Shift A'!$D$2,'Input Loss Time'!$C$8:$C$1035,'Input Data Shift A'!$C189)</f>
        <v>20</v>
      </c>
      <c r="O189" s="281">
        <f>SUMIFS('Input Loss Time'!$D$8:$D$1035,'Input Loss Time'!$A$8:$A$1035,'Input Data Shift A'!O$6,'Input Loss Time'!$B$8:$B$1035,'Input Data Shift A'!$D$2,'Input Loss Time'!$C$8:$C$1035,'Input Data Shift A'!$C189)</f>
        <v>20</v>
      </c>
      <c r="P189" s="281">
        <f>SUMIFS('Input Loss Time'!$D$8:$D$1035,'Input Loss Time'!$A$8:$A$1035,'Input Data Shift A'!P$6,'Input Loss Time'!$B$8:$B$1035,'Input Data Shift A'!$D$2,'Input Loss Time'!$C$8:$C$1035,'Input Data Shift A'!$C189)</f>
        <v>20</v>
      </c>
      <c r="Q189" s="281">
        <f>SUMIFS('Input Loss Time'!$D$8:$D$1035,'Input Loss Time'!$A$8:$A$1035,'Input Data Shift A'!Q$6,'Input Loss Time'!$B$8:$B$1035,'Input Data Shift A'!$D$2,'Input Loss Time'!$C$8:$C$1035,'Input Data Shift A'!$C189)</f>
        <v>0</v>
      </c>
      <c r="R189" s="281">
        <f>SUMIFS('Input Loss Time'!$D$8:$D$1035,'Input Loss Time'!$A$8:$A$1035,'Input Data Shift A'!R$6,'Input Loss Time'!$B$8:$B$1035,'Input Data Shift A'!$D$2,'Input Loss Time'!$C$8:$C$1035,'Input Data Shift A'!$C189)</f>
        <v>0</v>
      </c>
      <c r="S189" s="281">
        <f>SUMIFS('Input Loss Time'!$D$8:$D$1035,'Input Loss Time'!$A$8:$A$1035,'Input Data Shift A'!S$6,'Input Loss Time'!$B$8:$B$1035,'Input Data Shift A'!$D$2,'Input Loss Time'!$C$8:$C$1035,'Input Data Shift A'!$C189)</f>
        <v>21.4</v>
      </c>
      <c r="T189" s="281">
        <f>SUMIFS('Input Loss Time'!$D$8:$D$1035,'Input Loss Time'!$A$8:$A$1035,'Input Data Shift A'!T$6,'Input Loss Time'!$B$8:$B$1035,'Input Data Shift A'!$D$2,'Input Loss Time'!$C$8:$C$1035,'Input Data Shift A'!$C189)</f>
        <v>20</v>
      </c>
      <c r="U189" s="281">
        <f>SUMIFS('Input Loss Time'!$D$8:$D$1035,'Input Loss Time'!$A$8:$A$1035,'Input Data Shift A'!U$6,'Input Loss Time'!$B$8:$B$1035,'Input Data Shift A'!$D$2,'Input Loss Time'!$C$8:$C$1035,'Input Data Shift A'!$C189)</f>
        <v>30.4</v>
      </c>
      <c r="V189" s="281">
        <f>SUMIFS('Input Loss Time'!$D$8:$D$1035,'Input Loss Time'!$A$8:$A$1035,'Input Data Shift A'!V$6,'Input Loss Time'!$B$8:$B$1035,'Input Data Shift A'!$D$2,'Input Loss Time'!$C$8:$C$1035,'Input Data Shift A'!$C189)</f>
        <v>0</v>
      </c>
      <c r="W189" s="281">
        <f>SUMIFS('Input Loss Time'!$D$8:$D$1035,'Input Loss Time'!$A$8:$A$1035,'Input Data Shift A'!W$6,'Input Loss Time'!$B$8:$B$1035,'Input Data Shift A'!$D$2,'Input Loss Time'!$C$8:$C$1035,'Input Data Shift A'!$C189)</f>
        <v>0</v>
      </c>
      <c r="X189" s="281">
        <f>SUMIFS('Input Loss Time'!$D$8:$D$1035,'Input Loss Time'!$A$8:$A$1035,'Input Data Shift A'!X$6,'Input Loss Time'!$B$8:$B$1035,'Input Data Shift A'!$D$2,'Input Loss Time'!$C$8:$C$1035,'Input Data Shift A'!$C189)</f>
        <v>0</v>
      </c>
      <c r="Y189" s="281">
        <f>SUMIFS('Input Loss Time'!$D$8:$D$1035,'Input Loss Time'!$A$8:$A$1035,'Input Data Shift A'!Y$6,'Input Loss Time'!$B$8:$B$1035,'Input Data Shift A'!$D$2,'Input Loss Time'!$C$8:$C$1035,'Input Data Shift A'!$C189)</f>
        <v>0</v>
      </c>
      <c r="Z189" s="281">
        <f>SUMIFS('Input Loss Time'!$D$8:$D$1035,'Input Loss Time'!$A$8:$A$1035,'Input Data Shift A'!Z$6,'Input Loss Time'!$B$8:$B$1035,'Input Data Shift A'!$D$2,'Input Loss Time'!$C$8:$C$1035,'Input Data Shift A'!$C189)</f>
        <v>0</v>
      </c>
      <c r="AA189" s="281">
        <f>SUMIFS('Input Loss Time'!$D$8:$D$1035,'Input Loss Time'!$A$8:$A$1035,'Input Data Shift A'!AA$6,'Input Loss Time'!$B$8:$B$1035,'Input Data Shift A'!$D$2,'Input Loss Time'!$C$8:$C$1035,'Input Data Shift A'!$C189)</f>
        <v>0</v>
      </c>
      <c r="AB189" s="281">
        <f>SUMIFS('Input Loss Time'!$D$8:$D$1035,'Input Loss Time'!$A$8:$A$1035,'Input Data Shift A'!AB$6,'Input Loss Time'!$B$8:$B$1035,'Input Data Shift A'!$D$2,'Input Loss Time'!$C$8:$C$1035,'Input Data Shift A'!$C189)</f>
        <v>0</v>
      </c>
      <c r="AC189" s="281">
        <f>SUMIFS('Input Loss Time'!$D$8:$D$1035,'Input Loss Time'!$A$8:$A$1035,'Input Data Shift A'!AC$6,'Input Loss Time'!$B$8:$B$1035,'Input Data Shift A'!$D$2,'Input Loss Time'!$C$8:$C$1035,'Input Data Shift A'!$C189)</f>
        <v>0</v>
      </c>
      <c r="AD189" s="281">
        <f>SUMIFS('Input Loss Time'!$D$8:$D$1035,'Input Loss Time'!$A$8:$A$1035,'Input Data Shift A'!AD$6,'Input Loss Time'!$B$8:$B$1035,'Input Data Shift A'!$D$2,'Input Loss Time'!$C$8:$C$1035,'Input Data Shift A'!$C189)</f>
        <v>0</v>
      </c>
      <c r="AE189" s="281">
        <f>SUMIFS('Input Loss Time'!$D$8:$D$1035,'Input Loss Time'!$A$8:$A$1035,'Input Data Shift A'!AE$6,'Input Loss Time'!$B$8:$B$1035,'Input Data Shift A'!$D$2,'Input Loss Time'!$C$8:$C$1035,'Input Data Shift A'!$C189)</f>
        <v>0</v>
      </c>
      <c r="AF189" s="281">
        <f>SUMIFS('Input Loss Time'!$D$8:$D$1035,'Input Loss Time'!$A$8:$A$1035,'Input Data Shift A'!AF$6,'Input Loss Time'!$B$8:$B$1035,'Input Data Shift A'!$D$2,'Input Loss Time'!$C$8:$C$1035,'Input Data Shift A'!$C189)</f>
        <v>0</v>
      </c>
      <c r="AG189" s="281">
        <f>SUMIFS('Input Loss Time'!$D$8:$D$1035,'Input Loss Time'!$A$8:$A$1035,'Input Data Shift A'!AG$6,'Input Loss Time'!$B$8:$B$1035,'Input Data Shift A'!$D$2,'Input Loss Time'!$C$8:$C$1035,'Input Data Shift A'!$C189)</f>
        <v>0</v>
      </c>
      <c r="AH189" s="281">
        <f>SUMIFS('Input Loss Time'!$D$8:$D$1035,'Input Loss Time'!$A$8:$A$1035,'Input Data Shift A'!AH$6,'Input Loss Time'!$B$8:$B$1035,'Input Data Shift A'!$D$2,'Input Loss Time'!$C$8:$C$1035,'Input Data Shift A'!$C189)</f>
        <v>0</v>
      </c>
    </row>
    <row r="190" spans="1:36" ht="19.5" customHeight="1">
      <c r="A190" s="601"/>
      <c r="B190" s="601"/>
      <c r="C190" s="262" t="s">
        <v>5461</v>
      </c>
      <c r="D190" s="281">
        <f>SUMIFS('Input Loss Time'!$D$8:$D$1035,'Input Loss Time'!$A$8:$A$1035,'Input Data Shift A'!D$6,'Input Loss Time'!$B$8:$B$1035,'Input Data Shift A'!$D$2,'Input Loss Time'!$C$8:$C$1035,'Input Data Shift A'!$C190)</f>
        <v>0</v>
      </c>
      <c r="E190" s="281">
        <f>SUMIFS('Input Loss Time'!$D$8:$D$1035,'Input Loss Time'!$A$8:$A$1035,'Input Data Shift A'!E$6,'Input Loss Time'!$B$8:$B$1035,'Input Data Shift A'!$D$2,'Input Loss Time'!$C$8:$C$1035,'Input Data Shift A'!$C190)</f>
        <v>0</v>
      </c>
      <c r="F190" s="281">
        <f>SUMIFS('Input Loss Time'!$D$8:$D$1035,'Input Loss Time'!$A$8:$A$1035,'Input Data Shift A'!F$6,'Input Loss Time'!$B$8:$B$1035,'Input Data Shift A'!$D$2,'Input Loss Time'!$C$8:$C$1035,'Input Data Shift A'!$C190)</f>
        <v>0</v>
      </c>
      <c r="G190" s="281">
        <f>SUMIFS('Input Loss Time'!$D$8:$D$1035,'Input Loss Time'!$A$8:$A$1035,'Input Data Shift A'!G$6,'Input Loss Time'!$B$8:$B$1035,'Input Data Shift A'!$D$2,'Input Loss Time'!$C$8:$C$1035,'Input Data Shift A'!$C190)</f>
        <v>0</v>
      </c>
      <c r="H190" s="281">
        <f>SUMIFS('Input Loss Time'!$D$8:$D$1035,'Input Loss Time'!$A$8:$A$1035,'Input Data Shift A'!H$6,'Input Loss Time'!$B$8:$B$1035,'Input Data Shift A'!$D$2,'Input Loss Time'!$C$8:$C$1035,'Input Data Shift A'!$C190)</f>
        <v>0</v>
      </c>
      <c r="I190" s="281">
        <f>SUMIFS('Input Loss Time'!$D$8:$D$1035,'Input Loss Time'!$A$8:$A$1035,'Input Data Shift A'!I$6,'Input Loss Time'!$B$8:$B$1035,'Input Data Shift A'!$D$2,'Input Loss Time'!$C$8:$C$1035,'Input Data Shift A'!$C190)</f>
        <v>0</v>
      </c>
      <c r="J190" s="281">
        <f>SUMIFS('Input Loss Time'!$D$8:$D$1035,'Input Loss Time'!$A$8:$A$1035,'Input Data Shift A'!J$6,'Input Loss Time'!$B$8:$B$1035,'Input Data Shift A'!$D$2,'Input Loss Time'!$C$8:$C$1035,'Input Data Shift A'!$C190)</f>
        <v>0</v>
      </c>
      <c r="K190" s="281">
        <f>SUMIFS('Input Loss Time'!$D$8:$D$1035,'Input Loss Time'!$A$8:$A$1035,'Input Data Shift A'!K$6,'Input Loss Time'!$B$8:$B$1035,'Input Data Shift A'!$D$2,'Input Loss Time'!$C$8:$C$1035,'Input Data Shift A'!$C190)</f>
        <v>0</v>
      </c>
      <c r="L190" s="281">
        <f>SUMIFS('Input Loss Time'!$D$8:$D$1035,'Input Loss Time'!$A$8:$A$1035,'Input Data Shift A'!L$6,'Input Loss Time'!$B$8:$B$1035,'Input Data Shift A'!$D$2,'Input Loss Time'!$C$8:$C$1035,'Input Data Shift A'!$C190)</f>
        <v>0</v>
      </c>
      <c r="M190" s="281">
        <f>SUMIFS('Input Loss Time'!$D$8:$D$1035,'Input Loss Time'!$A$8:$A$1035,'Input Data Shift A'!M$6,'Input Loss Time'!$B$8:$B$1035,'Input Data Shift A'!$D$2,'Input Loss Time'!$C$8:$C$1035,'Input Data Shift A'!$C190)</f>
        <v>0</v>
      </c>
      <c r="N190" s="281">
        <f>SUMIFS('Input Loss Time'!$D$8:$D$1035,'Input Loss Time'!$A$8:$A$1035,'Input Data Shift A'!N$6,'Input Loss Time'!$B$8:$B$1035,'Input Data Shift A'!$D$2,'Input Loss Time'!$C$8:$C$1035,'Input Data Shift A'!$C190)</f>
        <v>45</v>
      </c>
      <c r="O190" s="281">
        <f>SUMIFS('Input Loss Time'!$D$8:$D$1035,'Input Loss Time'!$A$8:$A$1035,'Input Data Shift A'!O$6,'Input Loss Time'!$B$8:$B$1035,'Input Data Shift A'!$D$2,'Input Loss Time'!$C$8:$C$1035,'Input Data Shift A'!$C190)</f>
        <v>0</v>
      </c>
      <c r="P190" s="281">
        <f>SUMIFS('Input Loss Time'!$D$8:$D$1035,'Input Loss Time'!$A$8:$A$1035,'Input Data Shift A'!P$6,'Input Loss Time'!$B$8:$B$1035,'Input Data Shift A'!$D$2,'Input Loss Time'!$C$8:$C$1035,'Input Data Shift A'!$C190)</f>
        <v>0</v>
      </c>
      <c r="Q190" s="281">
        <f>SUMIFS('Input Loss Time'!$D$8:$D$1035,'Input Loss Time'!$A$8:$A$1035,'Input Data Shift A'!Q$6,'Input Loss Time'!$B$8:$B$1035,'Input Data Shift A'!$D$2,'Input Loss Time'!$C$8:$C$1035,'Input Data Shift A'!$C190)</f>
        <v>0</v>
      </c>
      <c r="R190" s="281">
        <f>SUMIFS('Input Loss Time'!$D$8:$D$1035,'Input Loss Time'!$A$8:$A$1035,'Input Data Shift A'!R$6,'Input Loss Time'!$B$8:$B$1035,'Input Data Shift A'!$D$2,'Input Loss Time'!$C$8:$C$1035,'Input Data Shift A'!$C190)</f>
        <v>0</v>
      </c>
      <c r="S190" s="281">
        <f>SUMIFS('Input Loss Time'!$D$8:$D$1035,'Input Loss Time'!$A$8:$A$1035,'Input Data Shift A'!S$6,'Input Loss Time'!$B$8:$B$1035,'Input Data Shift A'!$D$2,'Input Loss Time'!$C$8:$C$1035,'Input Data Shift A'!$C190)</f>
        <v>0</v>
      </c>
      <c r="T190" s="281">
        <f>SUMIFS('Input Loss Time'!$D$8:$D$1035,'Input Loss Time'!$A$8:$A$1035,'Input Data Shift A'!T$6,'Input Loss Time'!$B$8:$B$1035,'Input Data Shift A'!$D$2,'Input Loss Time'!$C$8:$C$1035,'Input Data Shift A'!$C190)</f>
        <v>0</v>
      </c>
      <c r="U190" s="281">
        <f>SUMIFS('Input Loss Time'!$D$8:$D$1035,'Input Loss Time'!$A$8:$A$1035,'Input Data Shift A'!U$6,'Input Loss Time'!$B$8:$B$1035,'Input Data Shift A'!$D$2,'Input Loss Time'!$C$8:$C$1035,'Input Data Shift A'!$C190)</f>
        <v>0</v>
      </c>
      <c r="V190" s="281">
        <f>SUMIFS('Input Loss Time'!$D$8:$D$1035,'Input Loss Time'!$A$8:$A$1035,'Input Data Shift A'!V$6,'Input Loss Time'!$B$8:$B$1035,'Input Data Shift A'!$D$2,'Input Loss Time'!$C$8:$C$1035,'Input Data Shift A'!$C190)</f>
        <v>0</v>
      </c>
      <c r="W190" s="281">
        <f>SUMIFS('Input Loss Time'!$D$8:$D$1035,'Input Loss Time'!$A$8:$A$1035,'Input Data Shift A'!W$6,'Input Loss Time'!$B$8:$B$1035,'Input Data Shift A'!$D$2,'Input Loss Time'!$C$8:$C$1035,'Input Data Shift A'!$C190)</f>
        <v>0</v>
      </c>
      <c r="X190" s="281">
        <f>SUMIFS('Input Loss Time'!$D$8:$D$1035,'Input Loss Time'!$A$8:$A$1035,'Input Data Shift A'!X$6,'Input Loss Time'!$B$8:$B$1035,'Input Data Shift A'!$D$2,'Input Loss Time'!$C$8:$C$1035,'Input Data Shift A'!$C190)</f>
        <v>0</v>
      </c>
      <c r="Y190" s="281">
        <f>SUMIFS('Input Loss Time'!$D$8:$D$1035,'Input Loss Time'!$A$8:$A$1035,'Input Data Shift A'!Y$6,'Input Loss Time'!$B$8:$B$1035,'Input Data Shift A'!$D$2,'Input Loss Time'!$C$8:$C$1035,'Input Data Shift A'!$C190)</f>
        <v>0</v>
      </c>
      <c r="Z190" s="281">
        <f>SUMIFS('Input Loss Time'!$D$8:$D$1035,'Input Loss Time'!$A$8:$A$1035,'Input Data Shift A'!Z$6,'Input Loss Time'!$B$8:$B$1035,'Input Data Shift A'!$D$2,'Input Loss Time'!$C$8:$C$1035,'Input Data Shift A'!$C190)</f>
        <v>0</v>
      </c>
      <c r="AA190" s="281">
        <f>SUMIFS('Input Loss Time'!$D$8:$D$1035,'Input Loss Time'!$A$8:$A$1035,'Input Data Shift A'!AA$6,'Input Loss Time'!$B$8:$B$1035,'Input Data Shift A'!$D$2,'Input Loss Time'!$C$8:$C$1035,'Input Data Shift A'!$C190)</f>
        <v>0</v>
      </c>
      <c r="AB190" s="281">
        <f>SUMIFS('Input Loss Time'!$D$8:$D$1035,'Input Loss Time'!$A$8:$A$1035,'Input Data Shift A'!AB$6,'Input Loss Time'!$B$8:$B$1035,'Input Data Shift A'!$D$2,'Input Loss Time'!$C$8:$C$1035,'Input Data Shift A'!$C190)</f>
        <v>0</v>
      </c>
      <c r="AC190" s="281">
        <f>SUMIFS('Input Loss Time'!$D$8:$D$1035,'Input Loss Time'!$A$8:$A$1035,'Input Data Shift A'!AC$6,'Input Loss Time'!$B$8:$B$1035,'Input Data Shift A'!$D$2,'Input Loss Time'!$C$8:$C$1035,'Input Data Shift A'!$C190)</f>
        <v>0</v>
      </c>
      <c r="AD190" s="281">
        <f>SUMIFS('Input Loss Time'!$D$8:$D$1035,'Input Loss Time'!$A$8:$A$1035,'Input Data Shift A'!AD$6,'Input Loss Time'!$B$8:$B$1035,'Input Data Shift A'!$D$2,'Input Loss Time'!$C$8:$C$1035,'Input Data Shift A'!$C190)</f>
        <v>0</v>
      </c>
      <c r="AE190" s="281">
        <f>SUMIFS('Input Loss Time'!$D$8:$D$1035,'Input Loss Time'!$A$8:$A$1035,'Input Data Shift A'!AE$6,'Input Loss Time'!$B$8:$B$1035,'Input Data Shift A'!$D$2,'Input Loss Time'!$C$8:$C$1035,'Input Data Shift A'!$C190)</f>
        <v>0</v>
      </c>
      <c r="AF190" s="281">
        <f>SUMIFS('Input Loss Time'!$D$8:$D$1035,'Input Loss Time'!$A$8:$A$1035,'Input Data Shift A'!AF$6,'Input Loss Time'!$B$8:$B$1035,'Input Data Shift A'!$D$2,'Input Loss Time'!$C$8:$C$1035,'Input Data Shift A'!$C190)</f>
        <v>0</v>
      </c>
      <c r="AG190" s="281">
        <f>SUMIFS('Input Loss Time'!$D$8:$D$1035,'Input Loss Time'!$A$8:$A$1035,'Input Data Shift A'!AG$6,'Input Loss Time'!$B$8:$B$1035,'Input Data Shift A'!$D$2,'Input Loss Time'!$C$8:$C$1035,'Input Data Shift A'!$C190)</f>
        <v>0</v>
      </c>
      <c r="AH190" s="281">
        <f>SUMIFS('Input Loss Time'!$D$8:$D$1035,'Input Loss Time'!$A$8:$A$1035,'Input Data Shift A'!AH$6,'Input Loss Time'!$B$8:$B$1035,'Input Data Shift A'!$D$2,'Input Loss Time'!$C$8:$C$1035,'Input Data Shift A'!$C190)</f>
        <v>0</v>
      </c>
    </row>
    <row r="191" spans="1:36" ht="19.5" customHeight="1">
      <c r="A191" s="601"/>
      <c r="B191" s="601"/>
      <c r="C191" s="262" t="s">
        <v>5462</v>
      </c>
      <c r="D191" s="281">
        <f>SUMIFS('Input Loss Time'!$D$8:$D$1035,'Input Loss Time'!$A$8:$A$1035,'Input Data Shift A'!D$6,'Input Loss Time'!$B$8:$B$1035,'Input Data Shift A'!$D$2,'Input Loss Time'!$C$8:$C$1035,'Input Data Shift A'!$C191)</f>
        <v>0</v>
      </c>
      <c r="E191" s="281">
        <f>SUMIFS('Input Loss Time'!$D$8:$D$1035,'Input Loss Time'!$A$8:$A$1035,'Input Data Shift A'!E$6,'Input Loss Time'!$B$8:$B$1035,'Input Data Shift A'!$D$2,'Input Loss Time'!$C$8:$C$1035,'Input Data Shift A'!$C191)</f>
        <v>0</v>
      </c>
      <c r="F191" s="281">
        <f>SUMIFS('Input Loss Time'!$D$8:$D$1035,'Input Loss Time'!$A$8:$A$1035,'Input Data Shift A'!F$6,'Input Loss Time'!$B$8:$B$1035,'Input Data Shift A'!$D$2,'Input Loss Time'!$C$8:$C$1035,'Input Data Shift A'!$C191)</f>
        <v>0</v>
      </c>
      <c r="G191" s="281">
        <f>SUMIFS('Input Loss Time'!$D$8:$D$1035,'Input Loss Time'!$A$8:$A$1035,'Input Data Shift A'!G$6,'Input Loss Time'!$B$8:$B$1035,'Input Data Shift A'!$D$2,'Input Loss Time'!$C$8:$C$1035,'Input Data Shift A'!$C191)</f>
        <v>0</v>
      </c>
      <c r="H191" s="281">
        <f>SUMIFS('Input Loss Time'!$D$8:$D$1035,'Input Loss Time'!$A$8:$A$1035,'Input Data Shift A'!H$6,'Input Loss Time'!$B$8:$B$1035,'Input Data Shift A'!$D$2,'Input Loss Time'!$C$8:$C$1035,'Input Data Shift A'!$C191)</f>
        <v>0</v>
      </c>
      <c r="I191" s="281">
        <f>SUMIFS('Input Loss Time'!$D$8:$D$1035,'Input Loss Time'!$A$8:$A$1035,'Input Data Shift A'!I$6,'Input Loss Time'!$B$8:$B$1035,'Input Data Shift A'!$D$2,'Input Loss Time'!$C$8:$C$1035,'Input Data Shift A'!$C191)</f>
        <v>0</v>
      </c>
      <c r="J191" s="281">
        <f>SUMIFS('Input Loss Time'!$D$8:$D$1035,'Input Loss Time'!$A$8:$A$1035,'Input Data Shift A'!J$6,'Input Loss Time'!$B$8:$B$1035,'Input Data Shift A'!$D$2,'Input Loss Time'!$C$8:$C$1035,'Input Data Shift A'!$C191)</f>
        <v>0</v>
      </c>
      <c r="K191" s="281">
        <f>SUMIFS('Input Loss Time'!$D$8:$D$1035,'Input Loss Time'!$A$8:$A$1035,'Input Data Shift A'!K$6,'Input Loss Time'!$B$8:$B$1035,'Input Data Shift A'!$D$2,'Input Loss Time'!$C$8:$C$1035,'Input Data Shift A'!$C191)</f>
        <v>0</v>
      </c>
      <c r="L191" s="281">
        <f>SUMIFS('Input Loss Time'!$D$8:$D$1035,'Input Loss Time'!$A$8:$A$1035,'Input Data Shift A'!L$6,'Input Loss Time'!$B$8:$B$1035,'Input Data Shift A'!$D$2,'Input Loss Time'!$C$8:$C$1035,'Input Data Shift A'!$C191)</f>
        <v>0</v>
      </c>
      <c r="M191" s="281">
        <f>SUMIFS('Input Loss Time'!$D$8:$D$1035,'Input Loss Time'!$A$8:$A$1035,'Input Data Shift A'!M$6,'Input Loss Time'!$B$8:$B$1035,'Input Data Shift A'!$D$2,'Input Loss Time'!$C$8:$C$1035,'Input Data Shift A'!$C191)</f>
        <v>0</v>
      </c>
      <c r="N191" s="281">
        <f>SUMIFS('Input Loss Time'!$D$8:$D$1035,'Input Loss Time'!$A$8:$A$1035,'Input Data Shift A'!N$6,'Input Loss Time'!$B$8:$B$1035,'Input Data Shift A'!$D$2,'Input Loss Time'!$C$8:$C$1035,'Input Data Shift A'!$C191)</f>
        <v>0</v>
      </c>
      <c r="O191" s="281">
        <f>SUMIFS('Input Loss Time'!$D$8:$D$1035,'Input Loss Time'!$A$8:$A$1035,'Input Data Shift A'!O$6,'Input Loss Time'!$B$8:$B$1035,'Input Data Shift A'!$D$2,'Input Loss Time'!$C$8:$C$1035,'Input Data Shift A'!$C191)</f>
        <v>0</v>
      </c>
      <c r="P191" s="281">
        <f>SUMIFS('Input Loss Time'!$D$8:$D$1035,'Input Loss Time'!$A$8:$A$1035,'Input Data Shift A'!P$6,'Input Loss Time'!$B$8:$B$1035,'Input Data Shift A'!$D$2,'Input Loss Time'!$C$8:$C$1035,'Input Data Shift A'!$C191)</f>
        <v>120</v>
      </c>
      <c r="Q191" s="281">
        <f>SUMIFS('Input Loss Time'!$D$8:$D$1035,'Input Loss Time'!$A$8:$A$1035,'Input Data Shift A'!Q$6,'Input Loss Time'!$B$8:$B$1035,'Input Data Shift A'!$D$2,'Input Loss Time'!$C$8:$C$1035,'Input Data Shift A'!$C191)</f>
        <v>0</v>
      </c>
      <c r="R191" s="281">
        <f>SUMIFS('Input Loss Time'!$D$8:$D$1035,'Input Loss Time'!$A$8:$A$1035,'Input Data Shift A'!R$6,'Input Loss Time'!$B$8:$B$1035,'Input Data Shift A'!$D$2,'Input Loss Time'!$C$8:$C$1035,'Input Data Shift A'!$C191)</f>
        <v>0</v>
      </c>
      <c r="S191" s="281">
        <f>SUMIFS('Input Loss Time'!$D$8:$D$1035,'Input Loss Time'!$A$8:$A$1035,'Input Data Shift A'!S$6,'Input Loss Time'!$B$8:$B$1035,'Input Data Shift A'!$D$2,'Input Loss Time'!$C$8:$C$1035,'Input Data Shift A'!$C191)</f>
        <v>0</v>
      </c>
      <c r="T191" s="281">
        <f>SUMIFS('Input Loss Time'!$D$8:$D$1035,'Input Loss Time'!$A$8:$A$1035,'Input Data Shift A'!T$6,'Input Loss Time'!$B$8:$B$1035,'Input Data Shift A'!$D$2,'Input Loss Time'!$C$8:$C$1035,'Input Data Shift A'!$C191)</f>
        <v>100</v>
      </c>
      <c r="U191" s="281">
        <f>SUMIFS('Input Loss Time'!$D$8:$D$1035,'Input Loss Time'!$A$8:$A$1035,'Input Data Shift A'!U$6,'Input Loss Time'!$B$8:$B$1035,'Input Data Shift A'!$D$2,'Input Loss Time'!$C$8:$C$1035,'Input Data Shift A'!$C191)</f>
        <v>0</v>
      </c>
      <c r="V191" s="281">
        <f>SUMIFS('Input Loss Time'!$D$8:$D$1035,'Input Loss Time'!$A$8:$A$1035,'Input Data Shift A'!V$6,'Input Loss Time'!$B$8:$B$1035,'Input Data Shift A'!$D$2,'Input Loss Time'!$C$8:$C$1035,'Input Data Shift A'!$C191)</f>
        <v>0</v>
      </c>
      <c r="W191" s="281">
        <f>SUMIFS('Input Loss Time'!$D$8:$D$1035,'Input Loss Time'!$A$8:$A$1035,'Input Data Shift A'!W$6,'Input Loss Time'!$B$8:$B$1035,'Input Data Shift A'!$D$2,'Input Loss Time'!$C$8:$C$1035,'Input Data Shift A'!$C191)</f>
        <v>0</v>
      </c>
      <c r="X191" s="281">
        <f>SUMIFS('Input Loss Time'!$D$8:$D$1035,'Input Loss Time'!$A$8:$A$1035,'Input Data Shift A'!X$6,'Input Loss Time'!$B$8:$B$1035,'Input Data Shift A'!$D$2,'Input Loss Time'!$C$8:$C$1035,'Input Data Shift A'!$C191)</f>
        <v>0</v>
      </c>
      <c r="Y191" s="281">
        <f>SUMIFS('Input Loss Time'!$D$8:$D$1035,'Input Loss Time'!$A$8:$A$1035,'Input Data Shift A'!Y$6,'Input Loss Time'!$B$8:$B$1035,'Input Data Shift A'!$D$2,'Input Loss Time'!$C$8:$C$1035,'Input Data Shift A'!$C191)</f>
        <v>0</v>
      </c>
      <c r="Z191" s="281">
        <f>SUMIFS('Input Loss Time'!$D$8:$D$1035,'Input Loss Time'!$A$8:$A$1035,'Input Data Shift A'!Z$6,'Input Loss Time'!$B$8:$B$1035,'Input Data Shift A'!$D$2,'Input Loss Time'!$C$8:$C$1035,'Input Data Shift A'!$C191)</f>
        <v>0</v>
      </c>
      <c r="AA191" s="281">
        <f>SUMIFS('Input Loss Time'!$D$8:$D$1035,'Input Loss Time'!$A$8:$A$1035,'Input Data Shift A'!AA$6,'Input Loss Time'!$B$8:$B$1035,'Input Data Shift A'!$D$2,'Input Loss Time'!$C$8:$C$1035,'Input Data Shift A'!$C191)</f>
        <v>0</v>
      </c>
      <c r="AB191" s="281">
        <f>SUMIFS('Input Loss Time'!$D$8:$D$1035,'Input Loss Time'!$A$8:$A$1035,'Input Data Shift A'!AB$6,'Input Loss Time'!$B$8:$B$1035,'Input Data Shift A'!$D$2,'Input Loss Time'!$C$8:$C$1035,'Input Data Shift A'!$C191)</f>
        <v>0</v>
      </c>
      <c r="AC191" s="281">
        <f>SUMIFS('Input Loss Time'!$D$8:$D$1035,'Input Loss Time'!$A$8:$A$1035,'Input Data Shift A'!AC$6,'Input Loss Time'!$B$8:$B$1035,'Input Data Shift A'!$D$2,'Input Loss Time'!$C$8:$C$1035,'Input Data Shift A'!$C191)</f>
        <v>0</v>
      </c>
      <c r="AD191" s="281">
        <f>SUMIFS('Input Loss Time'!$D$8:$D$1035,'Input Loss Time'!$A$8:$A$1035,'Input Data Shift A'!AD$6,'Input Loss Time'!$B$8:$B$1035,'Input Data Shift A'!$D$2,'Input Loss Time'!$C$8:$C$1035,'Input Data Shift A'!$C191)</f>
        <v>0</v>
      </c>
      <c r="AE191" s="281">
        <f>SUMIFS('Input Loss Time'!$D$8:$D$1035,'Input Loss Time'!$A$8:$A$1035,'Input Data Shift A'!AE$6,'Input Loss Time'!$B$8:$B$1035,'Input Data Shift A'!$D$2,'Input Loss Time'!$C$8:$C$1035,'Input Data Shift A'!$C191)</f>
        <v>0</v>
      </c>
      <c r="AF191" s="281">
        <f>SUMIFS('Input Loss Time'!$D$8:$D$1035,'Input Loss Time'!$A$8:$A$1035,'Input Data Shift A'!AF$6,'Input Loss Time'!$B$8:$B$1035,'Input Data Shift A'!$D$2,'Input Loss Time'!$C$8:$C$1035,'Input Data Shift A'!$C191)</f>
        <v>0</v>
      </c>
      <c r="AG191" s="281">
        <f>SUMIFS('Input Loss Time'!$D$8:$D$1035,'Input Loss Time'!$A$8:$A$1035,'Input Data Shift A'!AG$6,'Input Loss Time'!$B$8:$B$1035,'Input Data Shift A'!$D$2,'Input Loss Time'!$C$8:$C$1035,'Input Data Shift A'!$C191)</f>
        <v>0</v>
      </c>
      <c r="AH191" s="281">
        <f>SUMIFS('Input Loss Time'!$D$8:$D$1035,'Input Loss Time'!$A$8:$A$1035,'Input Data Shift A'!AH$6,'Input Loss Time'!$B$8:$B$1035,'Input Data Shift A'!$D$2,'Input Loss Time'!$C$8:$C$1035,'Input Data Shift A'!$C191)</f>
        <v>0</v>
      </c>
    </row>
    <row r="192" spans="1:36" ht="19.5" customHeight="1">
      <c r="A192" s="601"/>
      <c r="B192" s="601"/>
      <c r="C192" s="262" t="s">
        <v>4210</v>
      </c>
      <c r="D192" s="281">
        <f>SUMIFS('Input Loss Time'!$D$8:$D$1035,'Input Loss Time'!$A$8:$A$1035,'Input Data Shift A'!D$6,'Input Loss Time'!$B$8:$B$1035,'Input Data Shift A'!$D$2,'Input Loss Time'!$C$8:$C$1035,'Input Data Shift A'!$C192)</f>
        <v>0</v>
      </c>
      <c r="E192" s="281">
        <f>SUMIFS('Input Loss Time'!$D$8:$D$1035,'Input Loss Time'!$A$8:$A$1035,'Input Data Shift A'!E$6,'Input Loss Time'!$B$8:$B$1035,'Input Data Shift A'!$D$2,'Input Loss Time'!$C$8:$C$1035,'Input Data Shift A'!$C192)</f>
        <v>0</v>
      </c>
      <c r="F192" s="281">
        <f>SUMIFS('Input Loss Time'!$D$8:$D$1035,'Input Loss Time'!$A$8:$A$1035,'Input Data Shift A'!F$6,'Input Loss Time'!$B$8:$B$1035,'Input Data Shift A'!$D$2,'Input Loss Time'!$C$8:$C$1035,'Input Data Shift A'!$C192)</f>
        <v>0</v>
      </c>
      <c r="G192" s="281">
        <f>SUMIFS('Input Loss Time'!$D$8:$D$1035,'Input Loss Time'!$A$8:$A$1035,'Input Data Shift A'!G$6,'Input Loss Time'!$B$8:$B$1035,'Input Data Shift A'!$D$2,'Input Loss Time'!$C$8:$C$1035,'Input Data Shift A'!$C192)</f>
        <v>0</v>
      </c>
      <c r="H192" s="281">
        <f>SUMIFS('Input Loss Time'!$D$8:$D$1035,'Input Loss Time'!$A$8:$A$1035,'Input Data Shift A'!H$6,'Input Loss Time'!$B$8:$B$1035,'Input Data Shift A'!$D$2,'Input Loss Time'!$C$8:$C$1035,'Input Data Shift A'!$C192)</f>
        <v>0</v>
      </c>
      <c r="I192" s="281">
        <f>SUMIFS('Input Loss Time'!$D$8:$D$1035,'Input Loss Time'!$A$8:$A$1035,'Input Data Shift A'!I$6,'Input Loss Time'!$B$8:$B$1035,'Input Data Shift A'!$D$2,'Input Loss Time'!$C$8:$C$1035,'Input Data Shift A'!$C192)</f>
        <v>0</v>
      </c>
      <c r="J192" s="281">
        <f>SUMIFS('Input Loss Time'!$D$8:$D$1035,'Input Loss Time'!$A$8:$A$1035,'Input Data Shift A'!J$6,'Input Loss Time'!$B$8:$B$1035,'Input Data Shift A'!$D$2,'Input Loss Time'!$C$8:$C$1035,'Input Data Shift A'!$C192)</f>
        <v>0</v>
      </c>
      <c r="K192" s="281">
        <f>SUMIFS('Input Loss Time'!$D$8:$D$1035,'Input Loss Time'!$A$8:$A$1035,'Input Data Shift A'!K$6,'Input Loss Time'!$B$8:$B$1035,'Input Data Shift A'!$D$2,'Input Loss Time'!$C$8:$C$1035,'Input Data Shift A'!$C192)</f>
        <v>0</v>
      </c>
      <c r="L192" s="281">
        <f>SUMIFS('Input Loss Time'!$D$8:$D$1035,'Input Loss Time'!$A$8:$A$1035,'Input Data Shift A'!L$6,'Input Loss Time'!$B$8:$B$1035,'Input Data Shift A'!$D$2,'Input Loss Time'!$C$8:$C$1035,'Input Data Shift A'!$C192)</f>
        <v>0</v>
      </c>
      <c r="M192" s="281">
        <f>SUMIFS('Input Loss Time'!$D$8:$D$1035,'Input Loss Time'!$A$8:$A$1035,'Input Data Shift A'!M$6,'Input Loss Time'!$B$8:$B$1035,'Input Data Shift A'!$D$2,'Input Loss Time'!$C$8:$C$1035,'Input Data Shift A'!$C192)</f>
        <v>0</v>
      </c>
      <c r="N192" s="281">
        <f>SUMIFS('Input Loss Time'!$D$8:$D$1035,'Input Loss Time'!$A$8:$A$1035,'Input Data Shift A'!N$6,'Input Loss Time'!$B$8:$B$1035,'Input Data Shift A'!$D$2,'Input Loss Time'!$C$8:$C$1035,'Input Data Shift A'!$C192)</f>
        <v>0</v>
      </c>
      <c r="O192" s="281">
        <f>SUMIFS('Input Loss Time'!$D$8:$D$1035,'Input Loss Time'!$A$8:$A$1035,'Input Data Shift A'!O$6,'Input Loss Time'!$B$8:$B$1035,'Input Data Shift A'!$D$2,'Input Loss Time'!$C$8:$C$1035,'Input Data Shift A'!$C192)</f>
        <v>0</v>
      </c>
      <c r="P192" s="281">
        <f>SUMIFS('Input Loss Time'!$D$8:$D$1035,'Input Loss Time'!$A$8:$A$1035,'Input Data Shift A'!P$6,'Input Loss Time'!$B$8:$B$1035,'Input Data Shift A'!$D$2,'Input Loss Time'!$C$8:$C$1035,'Input Data Shift A'!$C192)</f>
        <v>0</v>
      </c>
      <c r="Q192" s="281">
        <f>SUMIFS('Input Loss Time'!$D$8:$D$1035,'Input Loss Time'!$A$8:$A$1035,'Input Data Shift A'!Q$6,'Input Loss Time'!$B$8:$B$1035,'Input Data Shift A'!$D$2,'Input Loss Time'!$C$8:$C$1035,'Input Data Shift A'!$C192)</f>
        <v>0</v>
      </c>
      <c r="R192" s="281">
        <f>SUMIFS('Input Loss Time'!$D$8:$D$1035,'Input Loss Time'!$A$8:$A$1035,'Input Data Shift A'!R$6,'Input Loss Time'!$B$8:$B$1035,'Input Data Shift A'!$D$2,'Input Loss Time'!$C$8:$C$1035,'Input Data Shift A'!$C192)</f>
        <v>0</v>
      </c>
      <c r="S192" s="281">
        <f>SUMIFS('Input Loss Time'!$D$8:$D$1035,'Input Loss Time'!$A$8:$A$1035,'Input Data Shift A'!S$6,'Input Loss Time'!$B$8:$B$1035,'Input Data Shift A'!$D$2,'Input Loss Time'!$C$8:$C$1035,'Input Data Shift A'!$C192)</f>
        <v>0</v>
      </c>
      <c r="T192" s="281">
        <f>SUMIFS('Input Loss Time'!$D$8:$D$1035,'Input Loss Time'!$A$8:$A$1035,'Input Data Shift A'!T$6,'Input Loss Time'!$B$8:$B$1035,'Input Data Shift A'!$D$2,'Input Loss Time'!$C$8:$C$1035,'Input Data Shift A'!$C192)</f>
        <v>0</v>
      </c>
      <c r="U192" s="281">
        <f>SUMIFS('Input Loss Time'!$D$8:$D$1035,'Input Loss Time'!$A$8:$A$1035,'Input Data Shift A'!U$6,'Input Loss Time'!$B$8:$B$1035,'Input Data Shift A'!$D$2,'Input Loss Time'!$C$8:$C$1035,'Input Data Shift A'!$C192)</f>
        <v>0</v>
      </c>
      <c r="V192" s="281">
        <f>SUMIFS('Input Loss Time'!$D$8:$D$1035,'Input Loss Time'!$A$8:$A$1035,'Input Data Shift A'!V$6,'Input Loss Time'!$B$8:$B$1035,'Input Data Shift A'!$D$2,'Input Loss Time'!$C$8:$C$1035,'Input Data Shift A'!$C192)</f>
        <v>0</v>
      </c>
      <c r="W192" s="281">
        <f>SUMIFS('Input Loss Time'!$D$8:$D$1035,'Input Loss Time'!$A$8:$A$1035,'Input Data Shift A'!W$6,'Input Loss Time'!$B$8:$B$1035,'Input Data Shift A'!$D$2,'Input Loss Time'!$C$8:$C$1035,'Input Data Shift A'!$C192)</f>
        <v>0</v>
      </c>
      <c r="X192" s="281">
        <f>SUMIFS('Input Loss Time'!$D$8:$D$1035,'Input Loss Time'!$A$8:$A$1035,'Input Data Shift A'!X$6,'Input Loss Time'!$B$8:$B$1035,'Input Data Shift A'!$D$2,'Input Loss Time'!$C$8:$C$1035,'Input Data Shift A'!$C192)</f>
        <v>0</v>
      </c>
      <c r="Y192" s="281">
        <f>SUMIFS('Input Loss Time'!$D$8:$D$1035,'Input Loss Time'!$A$8:$A$1035,'Input Data Shift A'!Y$6,'Input Loss Time'!$B$8:$B$1035,'Input Data Shift A'!$D$2,'Input Loss Time'!$C$8:$C$1035,'Input Data Shift A'!$C192)</f>
        <v>0</v>
      </c>
      <c r="Z192" s="281">
        <f>SUMIFS('Input Loss Time'!$D$8:$D$1035,'Input Loss Time'!$A$8:$A$1035,'Input Data Shift A'!Z$6,'Input Loss Time'!$B$8:$B$1035,'Input Data Shift A'!$D$2,'Input Loss Time'!$C$8:$C$1035,'Input Data Shift A'!$C192)</f>
        <v>0</v>
      </c>
      <c r="AA192" s="281">
        <f>SUMIFS('Input Loss Time'!$D$8:$D$1035,'Input Loss Time'!$A$8:$A$1035,'Input Data Shift A'!AA$6,'Input Loss Time'!$B$8:$B$1035,'Input Data Shift A'!$D$2,'Input Loss Time'!$C$8:$C$1035,'Input Data Shift A'!$C192)</f>
        <v>0</v>
      </c>
      <c r="AB192" s="281">
        <f>SUMIFS('Input Loss Time'!$D$8:$D$1035,'Input Loss Time'!$A$8:$A$1035,'Input Data Shift A'!AB$6,'Input Loss Time'!$B$8:$B$1035,'Input Data Shift A'!$D$2,'Input Loss Time'!$C$8:$C$1035,'Input Data Shift A'!$C192)</f>
        <v>0</v>
      </c>
      <c r="AC192" s="281">
        <f>SUMIFS('Input Loss Time'!$D$8:$D$1035,'Input Loss Time'!$A$8:$A$1035,'Input Data Shift A'!AC$6,'Input Loss Time'!$B$8:$B$1035,'Input Data Shift A'!$D$2,'Input Loss Time'!$C$8:$C$1035,'Input Data Shift A'!$C192)</f>
        <v>0</v>
      </c>
      <c r="AD192" s="281">
        <f>SUMIFS('Input Loss Time'!$D$8:$D$1035,'Input Loss Time'!$A$8:$A$1035,'Input Data Shift A'!AD$6,'Input Loss Time'!$B$8:$B$1035,'Input Data Shift A'!$D$2,'Input Loss Time'!$C$8:$C$1035,'Input Data Shift A'!$C192)</f>
        <v>0</v>
      </c>
      <c r="AE192" s="281">
        <f>SUMIFS('Input Loss Time'!$D$8:$D$1035,'Input Loss Time'!$A$8:$A$1035,'Input Data Shift A'!AE$6,'Input Loss Time'!$B$8:$B$1035,'Input Data Shift A'!$D$2,'Input Loss Time'!$C$8:$C$1035,'Input Data Shift A'!$C192)</f>
        <v>0</v>
      </c>
      <c r="AF192" s="281">
        <f>SUMIFS('Input Loss Time'!$D$8:$D$1035,'Input Loss Time'!$A$8:$A$1035,'Input Data Shift A'!AF$6,'Input Loss Time'!$B$8:$B$1035,'Input Data Shift A'!$D$2,'Input Loss Time'!$C$8:$C$1035,'Input Data Shift A'!$C192)</f>
        <v>0</v>
      </c>
      <c r="AG192" s="281">
        <f>SUMIFS('Input Loss Time'!$D$8:$D$1035,'Input Loss Time'!$A$8:$A$1035,'Input Data Shift A'!AG$6,'Input Loss Time'!$B$8:$B$1035,'Input Data Shift A'!$D$2,'Input Loss Time'!$C$8:$C$1035,'Input Data Shift A'!$C192)</f>
        <v>0</v>
      </c>
      <c r="AH192" s="281">
        <f>SUMIFS('Input Loss Time'!$D$8:$D$1035,'Input Loss Time'!$A$8:$A$1035,'Input Data Shift A'!AH$6,'Input Loss Time'!$B$8:$B$1035,'Input Data Shift A'!$D$2,'Input Loss Time'!$C$8:$C$1035,'Input Data Shift A'!$C192)</f>
        <v>0</v>
      </c>
    </row>
    <row r="193" spans="1:34" ht="19.5" customHeight="1">
      <c r="A193" s="601"/>
      <c r="B193" s="601"/>
      <c r="C193" s="262" t="s">
        <v>4226</v>
      </c>
      <c r="D193" s="281">
        <f>IFERROR(SUM(D216:D217)*(('Shift A Calculation'!E268*3600/'Input Data Shift A'!D137)+0.2),0)/60</f>
        <v>0.19333333333333338</v>
      </c>
      <c r="E193" s="281">
        <f>IFERROR(SUM(E216:E217)*(('Shift A Calculation'!F268*3600/'Input Data Shift A'!E137)+0.2),0)/60</f>
        <v>0</v>
      </c>
      <c r="F193" s="281">
        <f>IFERROR(SUM(F216:F217)*(('Shift A Calculation'!G268*3600/'Input Data Shift A'!F137)+0.2),0)/60</f>
        <v>0.2416666666666667</v>
      </c>
      <c r="G193" s="281">
        <f>IFERROR(SUM(G216:G217)*(('Shift A Calculation'!H268*3600/'Input Data Shift A'!G137)+0.2),0)/60</f>
        <v>0.19333333333333333</v>
      </c>
      <c r="H193" s="281">
        <f>IFERROR(SUM(H216:H217)*(('Shift A Calculation'!I268*3600/'Input Data Shift A'!H137)+0.2),0)/60</f>
        <v>0.24166666666666672</v>
      </c>
      <c r="I193" s="281">
        <f>IFERROR(SUM(I216:I217)*(('Shift A Calculation'!J268*3600/'Input Data Shift A'!I137)+0.2),0)/60</f>
        <v>0.14500000000000002</v>
      </c>
      <c r="J193" s="281">
        <f>IFERROR(SUM(J216:J217)*(('Shift A Calculation'!K268*3600/'Input Data Shift A'!J137)+0.2),0)/60</f>
        <v>0.14500000000000005</v>
      </c>
      <c r="K193" s="281">
        <f>IFERROR(SUM(K216:K217)*(('Shift A Calculation'!L268*3600/'Input Data Shift A'!K137)+0.2),0)/60</f>
        <v>0</v>
      </c>
      <c r="L193" s="281">
        <f>IFERROR(SUM(L216:L217)*(('Shift A Calculation'!M268*3600/'Input Data Shift A'!L137)+0.2),0)/60</f>
        <v>0</v>
      </c>
      <c r="M193" s="281">
        <f>IFERROR(SUM(M216:M217)*(('Shift A Calculation'!N268*3600/'Input Data Shift A'!M137)+0.2),0)/60</f>
        <v>0.29000000000000004</v>
      </c>
      <c r="N193" s="281">
        <f>IFERROR(SUM(N216:N217)*(('Shift A Calculation'!O268*3600/'Input Data Shift A'!N137)+0.2),0)/60</f>
        <v>0.24166666666666672</v>
      </c>
      <c r="O193" s="281">
        <f>IFERROR(SUM(O216:O217)*(('Shift A Calculation'!P268*3600/'Input Data Shift A'!O137)+0.2),0)/60</f>
        <v>0.29000000000000004</v>
      </c>
      <c r="P193" s="281">
        <f>IFERROR(SUM(P216:P217)*(('Shift A Calculation'!Q268*3600/'Input Data Shift A'!P137)+0.2),0)/60</f>
        <v>0.24166666666666672</v>
      </c>
      <c r="Q193" s="281">
        <f>IFERROR(SUM(Q216:Q217)*(('Shift A Calculation'!R268*3600/'Input Data Shift A'!Q137)+0.2),0)/60</f>
        <v>0.29000000000000004</v>
      </c>
      <c r="R193" s="281">
        <f>IFERROR(SUM(R216:R217)*(('Shift A Calculation'!S268*3600/'Input Data Shift A'!R137)+0.2),0)/60</f>
        <v>0</v>
      </c>
      <c r="S193" s="281">
        <f>IFERROR(SUM(S216:S217)*(('Shift A Calculation'!T268*3600/'Input Data Shift A'!S137)+0.2),0)/60</f>
        <v>0.2416666666666667</v>
      </c>
      <c r="T193" s="281">
        <f>IFERROR(SUM(T216:T217)*(('Shift A Calculation'!U268*3600/'Input Data Shift A'!T137)+0.2),0)/60</f>
        <v>0</v>
      </c>
      <c r="U193" s="281">
        <f>IFERROR(SUM(U216:U217)*(('Shift A Calculation'!V268*3600/'Input Data Shift A'!U137)+0.2),0)/60</f>
        <v>0</v>
      </c>
      <c r="V193" s="281">
        <f>IFERROR(SUM(V216:V217)*(('Shift A Calculation'!W268*3600/'Input Data Shift A'!V137)+0.2),0)/60</f>
        <v>0</v>
      </c>
      <c r="W193" s="281">
        <f>IFERROR(SUM(W216:W217)*(('Shift A Calculation'!X268*3600/'Input Data Shift A'!W137)+0.2),0)/60</f>
        <v>0</v>
      </c>
      <c r="X193" s="281">
        <f>IFERROR(SUM(X216:X217)*(('Shift A Calculation'!Y268*3600/'Input Data Shift A'!X137)+0.2),0)/60</f>
        <v>0</v>
      </c>
      <c r="Y193" s="281">
        <f>IFERROR(SUM(Y216:Y217)*(('Shift A Calculation'!Z268*3600/'Input Data Shift A'!Y137)+0.2),0)/60</f>
        <v>0</v>
      </c>
      <c r="Z193" s="281">
        <f>IFERROR(SUM(Z216:Z217)*(('Shift A Calculation'!AA268*3600/'Input Data Shift A'!Z137)+0.2),0)/60</f>
        <v>0</v>
      </c>
      <c r="AA193" s="281">
        <f>IFERROR(SUM(AA216:AA217)*(('Shift A Calculation'!AB268*3600/'Input Data Shift A'!AA137)+0.2),0)/60</f>
        <v>0</v>
      </c>
      <c r="AB193" s="281">
        <f>IFERROR(SUM(AB216:AB217)*(('Shift A Calculation'!AC268*3600/'Input Data Shift A'!AB137)+0.2),0)/60</f>
        <v>0</v>
      </c>
      <c r="AC193" s="281">
        <f>IFERROR(SUM(AC216:AC217)*(('Shift A Calculation'!AD268*3600/'Input Data Shift A'!AC137)+0.2),0)/60</f>
        <v>0</v>
      </c>
      <c r="AD193" s="281">
        <f>IFERROR(SUM(AD216:AD217)*(('Shift A Calculation'!AE268*3600/'Input Data Shift A'!AD137)+0.2),0)/60</f>
        <v>0</v>
      </c>
      <c r="AE193" s="281">
        <f>IFERROR(SUM(AE216:AE217)*(('Shift A Calculation'!AF268*3600/'Input Data Shift A'!AE137)+0.2),0)/60</f>
        <v>0</v>
      </c>
      <c r="AF193" s="281">
        <f>IFERROR(SUM(AF216:AF217)*(('Shift A Calculation'!AG268*3600/'Input Data Shift A'!AF137)+0.2),0)/60</f>
        <v>0</v>
      </c>
      <c r="AG193" s="281">
        <f>IFERROR(SUM(AG216:AG217)*(('Shift A Calculation'!AH268*3600/'Input Data Shift A'!AG137)+0.2),0)/60</f>
        <v>0</v>
      </c>
      <c r="AH193" s="281">
        <f>IFERROR(SUM(AH216:AH217)*(('Shift A Calculation'!AI268*3600/'Input Data Shift A'!AH137)+0.2),0)/60</f>
        <v>0</v>
      </c>
    </row>
    <row r="194" spans="1:34" ht="19.5" customHeight="1">
      <c r="A194" s="601"/>
      <c r="B194" s="601"/>
      <c r="C194" s="262" t="s">
        <v>4211</v>
      </c>
      <c r="D194" s="281">
        <f>SUMIFS('Input Loss Time'!$D$8:$D$1035,'Input Loss Time'!$A$8:$A$1035,'Input Data Shift A'!D$6,'Input Loss Time'!$B$8:$B$1035,'Input Data Shift A'!$D$2,'Input Loss Time'!$C$8:$C$1035,'Input Data Shift A'!$C194)</f>
        <v>0</v>
      </c>
      <c r="E194" s="281">
        <f>SUMIFS('Input Loss Time'!$D$8:$D$1035,'Input Loss Time'!$A$8:$A$1035,'Input Data Shift A'!E$6,'Input Loss Time'!$B$8:$B$1035,'Input Data Shift A'!$D$2,'Input Loss Time'!$C$8:$C$1035,'Input Data Shift A'!$C194)</f>
        <v>0</v>
      </c>
      <c r="F194" s="281">
        <f>SUMIFS('Input Loss Time'!$D$8:$D$1035,'Input Loss Time'!$A$8:$A$1035,'Input Data Shift A'!F$6,'Input Loss Time'!$B$8:$B$1035,'Input Data Shift A'!$D$2,'Input Loss Time'!$C$8:$C$1035,'Input Data Shift A'!$C194)</f>
        <v>5</v>
      </c>
      <c r="G194" s="281">
        <f>SUMIFS('Input Loss Time'!$D$8:$D$1035,'Input Loss Time'!$A$8:$A$1035,'Input Data Shift A'!G$6,'Input Loss Time'!$B$8:$B$1035,'Input Data Shift A'!$D$2,'Input Loss Time'!$C$8:$C$1035,'Input Data Shift A'!$C194)</f>
        <v>5</v>
      </c>
      <c r="H194" s="281">
        <f>SUMIFS('Input Loss Time'!$D$8:$D$1035,'Input Loss Time'!$A$8:$A$1035,'Input Data Shift A'!H$6,'Input Loss Time'!$B$8:$B$1035,'Input Data Shift A'!$D$2,'Input Loss Time'!$C$8:$C$1035,'Input Data Shift A'!$C194)</f>
        <v>5</v>
      </c>
      <c r="I194" s="281">
        <f>SUMIFS('Input Loss Time'!$D$8:$D$1035,'Input Loss Time'!$A$8:$A$1035,'Input Data Shift A'!I$6,'Input Loss Time'!$B$8:$B$1035,'Input Data Shift A'!$D$2,'Input Loss Time'!$C$8:$C$1035,'Input Data Shift A'!$C194)</f>
        <v>5</v>
      </c>
      <c r="J194" s="281">
        <f>SUMIFS('Input Loss Time'!$D$8:$D$1035,'Input Loss Time'!$A$8:$A$1035,'Input Data Shift A'!J$6,'Input Loss Time'!$B$8:$B$1035,'Input Data Shift A'!$D$2,'Input Loss Time'!$C$8:$C$1035,'Input Data Shift A'!$C194)</f>
        <v>5</v>
      </c>
      <c r="K194" s="281">
        <f>SUMIFS('Input Loss Time'!$D$8:$D$1035,'Input Loss Time'!$A$8:$A$1035,'Input Data Shift A'!K$6,'Input Loss Time'!$B$8:$B$1035,'Input Data Shift A'!$D$2,'Input Loss Time'!$C$8:$C$1035,'Input Data Shift A'!$C194)</f>
        <v>0</v>
      </c>
      <c r="L194" s="281">
        <f>SUMIFS('Input Loss Time'!$D$8:$D$1035,'Input Loss Time'!$A$8:$A$1035,'Input Data Shift A'!L$6,'Input Loss Time'!$B$8:$B$1035,'Input Data Shift A'!$D$2,'Input Loss Time'!$C$8:$C$1035,'Input Data Shift A'!$C194)</f>
        <v>0</v>
      </c>
      <c r="M194" s="281">
        <f>SUMIFS('Input Loss Time'!$D$8:$D$1035,'Input Loss Time'!$A$8:$A$1035,'Input Data Shift A'!M$6,'Input Loss Time'!$B$8:$B$1035,'Input Data Shift A'!$D$2,'Input Loss Time'!$C$8:$C$1035,'Input Data Shift A'!$C194)</f>
        <v>5</v>
      </c>
      <c r="N194" s="281">
        <f>SUMIFS('Input Loss Time'!$D$8:$D$1035,'Input Loss Time'!$A$8:$A$1035,'Input Data Shift A'!N$6,'Input Loss Time'!$B$8:$B$1035,'Input Data Shift A'!$D$2,'Input Loss Time'!$C$8:$C$1035,'Input Data Shift A'!$C194)</f>
        <v>5</v>
      </c>
      <c r="O194" s="281">
        <f>SUMIFS('Input Loss Time'!$D$8:$D$1035,'Input Loss Time'!$A$8:$A$1035,'Input Data Shift A'!O$6,'Input Loss Time'!$B$8:$B$1035,'Input Data Shift A'!$D$2,'Input Loss Time'!$C$8:$C$1035,'Input Data Shift A'!$C194)</f>
        <v>5</v>
      </c>
      <c r="P194" s="281">
        <f>SUMIFS('Input Loss Time'!$D$8:$D$1035,'Input Loss Time'!$A$8:$A$1035,'Input Data Shift A'!P$6,'Input Loss Time'!$B$8:$B$1035,'Input Data Shift A'!$D$2,'Input Loss Time'!$C$8:$C$1035,'Input Data Shift A'!$C194)</f>
        <v>5</v>
      </c>
      <c r="Q194" s="281">
        <f>SUMIFS('Input Loss Time'!$D$8:$D$1035,'Input Loss Time'!$A$8:$A$1035,'Input Data Shift A'!Q$6,'Input Loss Time'!$B$8:$B$1035,'Input Data Shift A'!$D$2,'Input Loss Time'!$C$8:$C$1035,'Input Data Shift A'!$C194)</f>
        <v>5</v>
      </c>
      <c r="R194" s="281">
        <f>SUMIFS('Input Loss Time'!$D$8:$D$1035,'Input Loss Time'!$A$8:$A$1035,'Input Data Shift A'!R$6,'Input Loss Time'!$B$8:$B$1035,'Input Data Shift A'!$D$2,'Input Loss Time'!$C$8:$C$1035,'Input Data Shift A'!$C194)</f>
        <v>0</v>
      </c>
      <c r="S194" s="281">
        <f>SUMIFS('Input Loss Time'!$D$8:$D$1035,'Input Loss Time'!$A$8:$A$1035,'Input Data Shift A'!S$6,'Input Loss Time'!$B$8:$B$1035,'Input Data Shift A'!$D$2,'Input Loss Time'!$C$8:$C$1035,'Input Data Shift A'!$C194)</f>
        <v>5</v>
      </c>
      <c r="T194" s="281">
        <f>SUMIFS('Input Loss Time'!$D$8:$D$1035,'Input Loss Time'!$A$8:$A$1035,'Input Data Shift A'!T$6,'Input Loss Time'!$B$8:$B$1035,'Input Data Shift A'!$D$2,'Input Loss Time'!$C$8:$C$1035,'Input Data Shift A'!$C194)</f>
        <v>5</v>
      </c>
      <c r="U194" s="281">
        <f>SUMIFS('Input Loss Time'!$D$8:$D$1035,'Input Loss Time'!$A$8:$A$1035,'Input Data Shift A'!U$6,'Input Loss Time'!$B$8:$B$1035,'Input Data Shift A'!$D$2,'Input Loss Time'!$C$8:$C$1035,'Input Data Shift A'!$C194)</f>
        <v>5</v>
      </c>
      <c r="V194" s="281">
        <f>SUMIFS('Input Loss Time'!$D$8:$D$1035,'Input Loss Time'!$A$8:$A$1035,'Input Data Shift A'!V$6,'Input Loss Time'!$B$8:$B$1035,'Input Data Shift A'!$D$2,'Input Loss Time'!$C$8:$C$1035,'Input Data Shift A'!$C194)</f>
        <v>0</v>
      </c>
      <c r="W194" s="281">
        <f>SUMIFS('Input Loss Time'!$D$8:$D$1035,'Input Loss Time'!$A$8:$A$1035,'Input Data Shift A'!W$6,'Input Loss Time'!$B$8:$B$1035,'Input Data Shift A'!$D$2,'Input Loss Time'!$C$8:$C$1035,'Input Data Shift A'!$C194)</f>
        <v>0</v>
      </c>
      <c r="X194" s="281">
        <f>SUMIFS('Input Loss Time'!$D$8:$D$1035,'Input Loss Time'!$A$8:$A$1035,'Input Data Shift A'!X$6,'Input Loss Time'!$B$8:$B$1035,'Input Data Shift A'!$D$2,'Input Loss Time'!$C$8:$C$1035,'Input Data Shift A'!$C194)</f>
        <v>0</v>
      </c>
      <c r="Y194" s="281">
        <f>SUMIFS('Input Loss Time'!$D$8:$D$1035,'Input Loss Time'!$A$8:$A$1035,'Input Data Shift A'!Y$6,'Input Loss Time'!$B$8:$B$1035,'Input Data Shift A'!$D$2,'Input Loss Time'!$C$8:$C$1035,'Input Data Shift A'!$C194)</f>
        <v>0</v>
      </c>
      <c r="Z194" s="281">
        <f>SUMIFS('Input Loss Time'!$D$8:$D$1035,'Input Loss Time'!$A$8:$A$1035,'Input Data Shift A'!Z$6,'Input Loss Time'!$B$8:$B$1035,'Input Data Shift A'!$D$2,'Input Loss Time'!$C$8:$C$1035,'Input Data Shift A'!$C194)</f>
        <v>0</v>
      </c>
      <c r="AA194" s="281">
        <f>SUMIFS('Input Loss Time'!$D$8:$D$1035,'Input Loss Time'!$A$8:$A$1035,'Input Data Shift A'!AA$6,'Input Loss Time'!$B$8:$B$1035,'Input Data Shift A'!$D$2,'Input Loss Time'!$C$8:$C$1035,'Input Data Shift A'!$C194)</f>
        <v>0</v>
      </c>
      <c r="AB194" s="281">
        <f>SUMIFS('Input Loss Time'!$D$8:$D$1035,'Input Loss Time'!$A$8:$A$1035,'Input Data Shift A'!AB$6,'Input Loss Time'!$B$8:$B$1035,'Input Data Shift A'!$D$2,'Input Loss Time'!$C$8:$C$1035,'Input Data Shift A'!$C194)</f>
        <v>0</v>
      </c>
      <c r="AC194" s="281">
        <f>SUMIFS('Input Loss Time'!$D$8:$D$1035,'Input Loss Time'!$A$8:$A$1035,'Input Data Shift A'!AC$6,'Input Loss Time'!$B$8:$B$1035,'Input Data Shift A'!$D$2,'Input Loss Time'!$C$8:$C$1035,'Input Data Shift A'!$C194)</f>
        <v>0</v>
      </c>
      <c r="AD194" s="281">
        <f>SUMIFS('Input Loss Time'!$D$8:$D$1035,'Input Loss Time'!$A$8:$A$1035,'Input Data Shift A'!AD$6,'Input Loss Time'!$B$8:$B$1035,'Input Data Shift A'!$D$2,'Input Loss Time'!$C$8:$C$1035,'Input Data Shift A'!$C194)</f>
        <v>0</v>
      </c>
      <c r="AE194" s="281">
        <f>SUMIFS('Input Loss Time'!$D$8:$D$1035,'Input Loss Time'!$A$8:$A$1035,'Input Data Shift A'!AE$6,'Input Loss Time'!$B$8:$B$1035,'Input Data Shift A'!$D$2,'Input Loss Time'!$C$8:$C$1035,'Input Data Shift A'!$C194)</f>
        <v>0</v>
      </c>
      <c r="AF194" s="281">
        <f>SUMIFS('Input Loss Time'!$D$8:$D$1035,'Input Loss Time'!$A$8:$A$1035,'Input Data Shift A'!AF$6,'Input Loss Time'!$B$8:$B$1035,'Input Data Shift A'!$D$2,'Input Loss Time'!$C$8:$C$1035,'Input Data Shift A'!$C194)</f>
        <v>0</v>
      </c>
      <c r="AG194" s="281">
        <f>SUMIFS('Input Loss Time'!$D$8:$D$1035,'Input Loss Time'!$A$8:$A$1035,'Input Data Shift A'!AG$6,'Input Loss Time'!$B$8:$B$1035,'Input Data Shift A'!$D$2,'Input Loss Time'!$C$8:$C$1035,'Input Data Shift A'!$C194)</f>
        <v>0</v>
      </c>
      <c r="AH194" s="281">
        <f>SUMIFS('Input Loss Time'!$D$8:$D$1035,'Input Loss Time'!$A$8:$A$1035,'Input Data Shift A'!AH$6,'Input Loss Time'!$B$8:$B$1035,'Input Data Shift A'!$D$2,'Input Loss Time'!$C$8:$C$1035,'Input Data Shift A'!$C194)</f>
        <v>0</v>
      </c>
    </row>
    <row r="195" spans="1:34" ht="19.5" customHeight="1">
      <c r="A195" s="601"/>
      <c r="B195" s="601"/>
      <c r="C195" s="262" t="s">
        <v>4212</v>
      </c>
      <c r="D195" s="281">
        <f>SUMIFS('Input Loss Time'!$D$8:$D$1035,'Input Loss Time'!$A$8:$A$1035,'Input Data Shift A'!D$6,'Input Loss Time'!$B$8:$B$1035,'Input Data Shift A'!$D$2,'Input Loss Time'!$C$8:$C$1035,'Input Data Shift A'!$C195)</f>
        <v>5</v>
      </c>
      <c r="E195" s="281">
        <f>SUMIFS('Input Loss Time'!$D$8:$D$1035,'Input Loss Time'!$A$8:$A$1035,'Input Data Shift A'!E$6,'Input Loss Time'!$B$8:$B$1035,'Input Data Shift A'!$D$2,'Input Loss Time'!$C$8:$C$1035,'Input Data Shift A'!$C195)</f>
        <v>0</v>
      </c>
      <c r="F195" s="281">
        <f>SUMIFS('Input Loss Time'!$D$8:$D$1035,'Input Loss Time'!$A$8:$A$1035,'Input Data Shift A'!F$6,'Input Loss Time'!$B$8:$B$1035,'Input Data Shift A'!$D$2,'Input Loss Time'!$C$8:$C$1035,'Input Data Shift A'!$C195)</f>
        <v>5</v>
      </c>
      <c r="G195" s="281">
        <f>SUMIFS('Input Loss Time'!$D$8:$D$1035,'Input Loss Time'!$A$8:$A$1035,'Input Data Shift A'!G$6,'Input Loss Time'!$B$8:$B$1035,'Input Data Shift A'!$D$2,'Input Loss Time'!$C$8:$C$1035,'Input Data Shift A'!$C195)</f>
        <v>5</v>
      </c>
      <c r="H195" s="281">
        <f>SUMIFS('Input Loss Time'!$D$8:$D$1035,'Input Loss Time'!$A$8:$A$1035,'Input Data Shift A'!H$6,'Input Loss Time'!$B$8:$B$1035,'Input Data Shift A'!$D$2,'Input Loss Time'!$C$8:$C$1035,'Input Data Shift A'!$C195)</f>
        <v>5</v>
      </c>
      <c r="I195" s="281">
        <f>SUMIFS('Input Loss Time'!$D$8:$D$1035,'Input Loss Time'!$A$8:$A$1035,'Input Data Shift A'!I$6,'Input Loss Time'!$B$8:$B$1035,'Input Data Shift A'!$D$2,'Input Loss Time'!$C$8:$C$1035,'Input Data Shift A'!$C195)</f>
        <v>5</v>
      </c>
      <c r="J195" s="281">
        <f>SUMIFS('Input Loss Time'!$D$8:$D$1035,'Input Loss Time'!$A$8:$A$1035,'Input Data Shift A'!J$6,'Input Loss Time'!$B$8:$B$1035,'Input Data Shift A'!$D$2,'Input Loss Time'!$C$8:$C$1035,'Input Data Shift A'!$C195)</f>
        <v>5</v>
      </c>
      <c r="K195" s="281">
        <f>SUMIFS('Input Loss Time'!$D$8:$D$1035,'Input Loss Time'!$A$8:$A$1035,'Input Data Shift A'!K$6,'Input Loss Time'!$B$8:$B$1035,'Input Data Shift A'!$D$2,'Input Loss Time'!$C$8:$C$1035,'Input Data Shift A'!$C195)</f>
        <v>0</v>
      </c>
      <c r="L195" s="281">
        <f>SUMIFS('Input Loss Time'!$D$8:$D$1035,'Input Loss Time'!$A$8:$A$1035,'Input Data Shift A'!L$6,'Input Loss Time'!$B$8:$B$1035,'Input Data Shift A'!$D$2,'Input Loss Time'!$C$8:$C$1035,'Input Data Shift A'!$C195)</f>
        <v>0</v>
      </c>
      <c r="M195" s="281">
        <f>SUMIFS('Input Loss Time'!$D$8:$D$1035,'Input Loss Time'!$A$8:$A$1035,'Input Data Shift A'!M$6,'Input Loss Time'!$B$8:$B$1035,'Input Data Shift A'!$D$2,'Input Loss Time'!$C$8:$C$1035,'Input Data Shift A'!$C195)</f>
        <v>5</v>
      </c>
      <c r="N195" s="281">
        <f>SUMIFS('Input Loss Time'!$D$8:$D$1035,'Input Loss Time'!$A$8:$A$1035,'Input Data Shift A'!N$6,'Input Loss Time'!$B$8:$B$1035,'Input Data Shift A'!$D$2,'Input Loss Time'!$C$8:$C$1035,'Input Data Shift A'!$C195)</f>
        <v>5</v>
      </c>
      <c r="O195" s="281">
        <f>SUMIFS('Input Loss Time'!$D$8:$D$1035,'Input Loss Time'!$A$8:$A$1035,'Input Data Shift A'!O$6,'Input Loss Time'!$B$8:$B$1035,'Input Data Shift A'!$D$2,'Input Loss Time'!$C$8:$C$1035,'Input Data Shift A'!$C195)</f>
        <v>5</v>
      </c>
      <c r="P195" s="281">
        <f>SUMIFS('Input Loss Time'!$D$8:$D$1035,'Input Loss Time'!$A$8:$A$1035,'Input Data Shift A'!P$6,'Input Loss Time'!$B$8:$B$1035,'Input Data Shift A'!$D$2,'Input Loss Time'!$C$8:$C$1035,'Input Data Shift A'!$C195)</f>
        <v>5</v>
      </c>
      <c r="Q195" s="281">
        <f>SUMIFS('Input Loss Time'!$D$8:$D$1035,'Input Loss Time'!$A$8:$A$1035,'Input Data Shift A'!Q$6,'Input Loss Time'!$B$8:$B$1035,'Input Data Shift A'!$D$2,'Input Loss Time'!$C$8:$C$1035,'Input Data Shift A'!$C195)</f>
        <v>5</v>
      </c>
      <c r="R195" s="281">
        <f>SUMIFS('Input Loss Time'!$D$8:$D$1035,'Input Loss Time'!$A$8:$A$1035,'Input Data Shift A'!R$6,'Input Loss Time'!$B$8:$B$1035,'Input Data Shift A'!$D$2,'Input Loss Time'!$C$8:$C$1035,'Input Data Shift A'!$C195)</f>
        <v>0</v>
      </c>
      <c r="S195" s="281">
        <f>SUMIFS('Input Loss Time'!$D$8:$D$1035,'Input Loss Time'!$A$8:$A$1035,'Input Data Shift A'!S$6,'Input Loss Time'!$B$8:$B$1035,'Input Data Shift A'!$D$2,'Input Loss Time'!$C$8:$C$1035,'Input Data Shift A'!$C195)</f>
        <v>5</v>
      </c>
      <c r="T195" s="281">
        <f>SUMIFS('Input Loss Time'!$D$8:$D$1035,'Input Loss Time'!$A$8:$A$1035,'Input Data Shift A'!T$6,'Input Loss Time'!$B$8:$B$1035,'Input Data Shift A'!$D$2,'Input Loss Time'!$C$8:$C$1035,'Input Data Shift A'!$C195)</f>
        <v>5</v>
      </c>
      <c r="U195" s="281">
        <f>SUMIFS('Input Loss Time'!$D$8:$D$1035,'Input Loss Time'!$A$8:$A$1035,'Input Data Shift A'!U$6,'Input Loss Time'!$B$8:$B$1035,'Input Data Shift A'!$D$2,'Input Loss Time'!$C$8:$C$1035,'Input Data Shift A'!$C195)</f>
        <v>5</v>
      </c>
      <c r="V195" s="281">
        <f>SUMIFS('Input Loss Time'!$D$8:$D$1035,'Input Loss Time'!$A$8:$A$1035,'Input Data Shift A'!V$6,'Input Loss Time'!$B$8:$B$1035,'Input Data Shift A'!$D$2,'Input Loss Time'!$C$8:$C$1035,'Input Data Shift A'!$C195)</f>
        <v>0</v>
      </c>
      <c r="W195" s="281">
        <f>SUMIFS('Input Loss Time'!$D$8:$D$1035,'Input Loss Time'!$A$8:$A$1035,'Input Data Shift A'!W$6,'Input Loss Time'!$B$8:$B$1035,'Input Data Shift A'!$D$2,'Input Loss Time'!$C$8:$C$1035,'Input Data Shift A'!$C195)</f>
        <v>0</v>
      </c>
      <c r="X195" s="281">
        <f>SUMIFS('Input Loss Time'!$D$8:$D$1035,'Input Loss Time'!$A$8:$A$1035,'Input Data Shift A'!X$6,'Input Loss Time'!$B$8:$B$1035,'Input Data Shift A'!$D$2,'Input Loss Time'!$C$8:$C$1035,'Input Data Shift A'!$C195)</f>
        <v>0</v>
      </c>
      <c r="Y195" s="281">
        <f>SUMIFS('Input Loss Time'!$D$8:$D$1035,'Input Loss Time'!$A$8:$A$1035,'Input Data Shift A'!Y$6,'Input Loss Time'!$B$8:$B$1035,'Input Data Shift A'!$D$2,'Input Loss Time'!$C$8:$C$1035,'Input Data Shift A'!$C195)</f>
        <v>0</v>
      </c>
      <c r="Z195" s="281">
        <f>SUMIFS('Input Loss Time'!$D$8:$D$1035,'Input Loss Time'!$A$8:$A$1035,'Input Data Shift A'!Z$6,'Input Loss Time'!$B$8:$B$1035,'Input Data Shift A'!$D$2,'Input Loss Time'!$C$8:$C$1035,'Input Data Shift A'!$C195)</f>
        <v>0</v>
      </c>
      <c r="AA195" s="281">
        <f>SUMIFS('Input Loss Time'!$D$8:$D$1035,'Input Loss Time'!$A$8:$A$1035,'Input Data Shift A'!AA$6,'Input Loss Time'!$B$8:$B$1035,'Input Data Shift A'!$D$2,'Input Loss Time'!$C$8:$C$1035,'Input Data Shift A'!$C195)</f>
        <v>0</v>
      </c>
      <c r="AB195" s="281">
        <f>SUMIFS('Input Loss Time'!$D$8:$D$1035,'Input Loss Time'!$A$8:$A$1035,'Input Data Shift A'!AB$6,'Input Loss Time'!$B$8:$B$1035,'Input Data Shift A'!$D$2,'Input Loss Time'!$C$8:$C$1035,'Input Data Shift A'!$C195)</f>
        <v>0</v>
      </c>
      <c r="AC195" s="281">
        <f>SUMIFS('Input Loss Time'!$D$8:$D$1035,'Input Loss Time'!$A$8:$A$1035,'Input Data Shift A'!AC$6,'Input Loss Time'!$B$8:$B$1035,'Input Data Shift A'!$D$2,'Input Loss Time'!$C$8:$C$1035,'Input Data Shift A'!$C195)</f>
        <v>0</v>
      </c>
      <c r="AD195" s="281">
        <f>SUMIFS('Input Loss Time'!$D$8:$D$1035,'Input Loss Time'!$A$8:$A$1035,'Input Data Shift A'!AD$6,'Input Loss Time'!$B$8:$B$1035,'Input Data Shift A'!$D$2,'Input Loss Time'!$C$8:$C$1035,'Input Data Shift A'!$C195)</f>
        <v>0</v>
      </c>
      <c r="AE195" s="281">
        <f>SUMIFS('Input Loss Time'!$D$8:$D$1035,'Input Loss Time'!$A$8:$A$1035,'Input Data Shift A'!AE$6,'Input Loss Time'!$B$8:$B$1035,'Input Data Shift A'!$D$2,'Input Loss Time'!$C$8:$C$1035,'Input Data Shift A'!$C195)</f>
        <v>0</v>
      </c>
      <c r="AF195" s="281">
        <f>SUMIFS('Input Loss Time'!$D$8:$D$1035,'Input Loss Time'!$A$8:$A$1035,'Input Data Shift A'!AF$6,'Input Loss Time'!$B$8:$B$1035,'Input Data Shift A'!$D$2,'Input Loss Time'!$C$8:$C$1035,'Input Data Shift A'!$C195)</f>
        <v>0</v>
      </c>
      <c r="AG195" s="281">
        <f>SUMIFS('Input Loss Time'!$D$8:$D$1035,'Input Loss Time'!$A$8:$A$1035,'Input Data Shift A'!AG$6,'Input Loss Time'!$B$8:$B$1035,'Input Data Shift A'!$D$2,'Input Loss Time'!$C$8:$C$1035,'Input Data Shift A'!$C195)</f>
        <v>0</v>
      </c>
      <c r="AH195" s="281">
        <f>SUMIFS('Input Loss Time'!$D$8:$D$1035,'Input Loss Time'!$A$8:$A$1035,'Input Data Shift A'!AH$6,'Input Loss Time'!$B$8:$B$1035,'Input Data Shift A'!$D$2,'Input Loss Time'!$C$8:$C$1035,'Input Data Shift A'!$C195)</f>
        <v>0</v>
      </c>
    </row>
    <row r="196" spans="1:34" ht="19.5" customHeight="1">
      <c r="A196" s="601"/>
      <c r="B196" s="601"/>
      <c r="C196" s="262" t="s">
        <v>28</v>
      </c>
      <c r="D196" s="282">
        <f>SUMIFS('Input Loss Time'!$D$8:$D$1035,'Input Loss Time'!$A$8:$A$1035,'Input Data Shift A'!D$6,'Input Loss Time'!$B$8:$B$1035,'Input Data Shift A'!$D$2,'Input Loss Time'!$C$8:$C$1035,'Input Data Shift A'!$C196)</f>
        <v>5</v>
      </c>
      <c r="E196" s="282">
        <f>SUMIFS('Input Loss Time'!$D$8:$D$1035,'Input Loss Time'!$A$8:$A$1035,'Input Data Shift A'!E$6,'Input Loss Time'!$B$8:$B$1035,'Input Data Shift A'!$D$2,'Input Loss Time'!$C$8:$C$1035,'Input Data Shift A'!$C196)</f>
        <v>0</v>
      </c>
      <c r="F196" s="282">
        <f>SUMIFS('Input Loss Time'!$D$8:$D$1035,'Input Loss Time'!$A$8:$A$1035,'Input Data Shift A'!F$6,'Input Loss Time'!$B$8:$B$1035,'Input Data Shift A'!$D$2,'Input Loss Time'!$C$8:$C$1035,'Input Data Shift A'!$C196)</f>
        <v>5</v>
      </c>
      <c r="G196" s="282">
        <f>SUMIFS('Input Loss Time'!$D$8:$D$1035,'Input Loss Time'!$A$8:$A$1035,'Input Data Shift A'!G$6,'Input Loss Time'!$B$8:$B$1035,'Input Data Shift A'!$D$2,'Input Loss Time'!$C$8:$C$1035,'Input Data Shift A'!$C196)</f>
        <v>5</v>
      </c>
      <c r="H196" s="282">
        <f>SUMIFS('Input Loss Time'!$D$8:$D$1035,'Input Loss Time'!$A$8:$A$1035,'Input Data Shift A'!H$6,'Input Loss Time'!$B$8:$B$1035,'Input Data Shift A'!$D$2,'Input Loss Time'!$C$8:$C$1035,'Input Data Shift A'!$C196)</f>
        <v>5</v>
      </c>
      <c r="I196" s="282">
        <f>SUMIFS('Input Loss Time'!$D$8:$D$1035,'Input Loss Time'!$A$8:$A$1035,'Input Data Shift A'!I$6,'Input Loss Time'!$B$8:$B$1035,'Input Data Shift A'!$D$2,'Input Loss Time'!$C$8:$C$1035,'Input Data Shift A'!$C196)</f>
        <v>5</v>
      </c>
      <c r="J196" s="282">
        <f>SUMIFS('Input Loss Time'!$D$8:$D$1035,'Input Loss Time'!$A$8:$A$1035,'Input Data Shift A'!J$6,'Input Loss Time'!$B$8:$B$1035,'Input Data Shift A'!$D$2,'Input Loss Time'!$C$8:$C$1035,'Input Data Shift A'!$C196)</f>
        <v>5</v>
      </c>
      <c r="K196" s="282">
        <f>SUMIFS('Input Loss Time'!$D$8:$D$1035,'Input Loss Time'!$A$8:$A$1035,'Input Data Shift A'!K$6,'Input Loss Time'!$B$8:$B$1035,'Input Data Shift A'!$D$2,'Input Loss Time'!$C$8:$C$1035,'Input Data Shift A'!$C196)</f>
        <v>0</v>
      </c>
      <c r="L196" s="282">
        <f>SUMIFS('Input Loss Time'!$D$8:$D$1035,'Input Loss Time'!$A$8:$A$1035,'Input Data Shift A'!L$6,'Input Loss Time'!$B$8:$B$1035,'Input Data Shift A'!$D$2,'Input Loss Time'!$C$8:$C$1035,'Input Data Shift A'!$C196)</f>
        <v>0</v>
      </c>
      <c r="M196" s="282">
        <f>SUMIFS('Input Loss Time'!$D$8:$D$1035,'Input Loss Time'!$A$8:$A$1035,'Input Data Shift A'!M$6,'Input Loss Time'!$B$8:$B$1035,'Input Data Shift A'!$D$2,'Input Loss Time'!$C$8:$C$1035,'Input Data Shift A'!$C196)</f>
        <v>5</v>
      </c>
      <c r="N196" s="282">
        <f>SUMIFS('Input Loss Time'!$D$8:$D$1035,'Input Loss Time'!$A$8:$A$1035,'Input Data Shift A'!N$6,'Input Loss Time'!$B$8:$B$1035,'Input Data Shift A'!$D$2,'Input Loss Time'!$C$8:$C$1035,'Input Data Shift A'!$C196)</f>
        <v>5</v>
      </c>
      <c r="O196" s="282">
        <f>SUMIFS('Input Loss Time'!$D$8:$D$1035,'Input Loss Time'!$A$8:$A$1035,'Input Data Shift A'!O$6,'Input Loss Time'!$B$8:$B$1035,'Input Data Shift A'!$D$2,'Input Loss Time'!$C$8:$C$1035,'Input Data Shift A'!$C196)</f>
        <v>5</v>
      </c>
      <c r="P196" s="282">
        <f>SUMIFS('Input Loss Time'!$D$8:$D$1035,'Input Loss Time'!$A$8:$A$1035,'Input Data Shift A'!P$6,'Input Loss Time'!$B$8:$B$1035,'Input Data Shift A'!$D$2,'Input Loss Time'!$C$8:$C$1035,'Input Data Shift A'!$C196)</f>
        <v>5</v>
      </c>
      <c r="Q196" s="282">
        <f>SUMIFS('Input Loss Time'!$D$8:$D$1035,'Input Loss Time'!$A$8:$A$1035,'Input Data Shift A'!Q$6,'Input Loss Time'!$B$8:$B$1035,'Input Data Shift A'!$D$2,'Input Loss Time'!$C$8:$C$1035,'Input Data Shift A'!$C196)</f>
        <v>1.6</v>
      </c>
      <c r="R196" s="282">
        <f>SUMIFS('Input Loss Time'!$D$8:$D$1035,'Input Loss Time'!$A$8:$A$1035,'Input Data Shift A'!R$6,'Input Loss Time'!$B$8:$B$1035,'Input Data Shift A'!$D$2,'Input Loss Time'!$C$8:$C$1035,'Input Data Shift A'!$C196)</f>
        <v>0</v>
      </c>
      <c r="S196" s="282">
        <f>SUMIFS('Input Loss Time'!$D$8:$D$1035,'Input Loss Time'!$A$8:$A$1035,'Input Data Shift A'!S$6,'Input Loss Time'!$B$8:$B$1035,'Input Data Shift A'!$D$2,'Input Loss Time'!$C$8:$C$1035,'Input Data Shift A'!$C196)</f>
        <v>5</v>
      </c>
      <c r="T196" s="282">
        <f>SUMIFS('Input Loss Time'!$D$8:$D$1035,'Input Loss Time'!$A$8:$A$1035,'Input Data Shift A'!T$6,'Input Loss Time'!$B$8:$B$1035,'Input Data Shift A'!$D$2,'Input Loss Time'!$C$8:$C$1035,'Input Data Shift A'!$C196)</f>
        <v>5</v>
      </c>
      <c r="U196" s="282">
        <f>SUMIFS('Input Loss Time'!$D$8:$D$1035,'Input Loss Time'!$A$8:$A$1035,'Input Data Shift A'!U$6,'Input Loss Time'!$B$8:$B$1035,'Input Data Shift A'!$D$2,'Input Loss Time'!$C$8:$C$1035,'Input Data Shift A'!$C196)</f>
        <v>5</v>
      </c>
      <c r="V196" s="282">
        <f>SUMIFS('Input Loss Time'!$D$8:$D$1035,'Input Loss Time'!$A$8:$A$1035,'Input Data Shift A'!V$6,'Input Loss Time'!$B$8:$B$1035,'Input Data Shift A'!$D$2,'Input Loss Time'!$C$8:$C$1035,'Input Data Shift A'!$C196)</f>
        <v>0</v>
      </c>
      <c r="W196" s="282">
        <f>SUMIFS('Input Loss Time'!$D$8:$D$1035,'Input Loss Time'!$A$8:$A$1035,'Input Data Shift A'!W$6,'Input Loss Time'!$B$8:$B$1035,'Input Data Shift A'!$D$2,'Input Loss Time'!$C$8:$C$1035,'Input Data Shift A'!$C196)</f>
        <v>0</v>
      </c>
      <c r="X196" s="282">
        <f>SUMIFS('Input Loss Time'!$D$8:$D$1035,'Input Loss Time'!$A$8:$A$1035,'Input Data Shift A'!X$6,'Input Loss Time'!$B$8:$B$1035,'Input Data Shift A'!$D$2,'Input Loss Time'!$C$8:$C$1035,'Input Data Shift A'!$C196)</f>
        <v>0</v>
      </c>
      <c r="Y196" s="282">
        <f>SUMIFS('Input Loss Time'!$D$8:$D$1035,'Input Loss Time'!$A$8:$A$1035,'Input Data Shift A'!Y$6,'Input Loss Time'!$B$8:$B$1035,'Input Data Shift A'!$D$2,'Input Loss Time'!$C$8:$C$1035,'Input Data Shift A'!$C196)</f>
        <v>0</v>
      </c>
      <c r="Z196" s="282">
        <f>SUMIFS('Input Loss Time'!$D$8:$D$1035,'Input Loss Time'!$A$8:$A$1035,'Input Data Shift A'!Z$6,'Input Loss Time'!$B$8:$B$1035,'Input Data Shift A'!$D$2,'Input Loss Time'!$C$8:$C$1035,'Input Data Shift A'!$C196)</f>
        <v>0</v>
      </c>
      <c r="AA196" s="282">
        <f>SUMIFS('Input Loss Time'!$D$8:$D$1035,'Input Loss Time'!$A$8:$A$1035,'Input Data Shift A'!AA$6,'Input Loss Time'!$B$8:$B$1035,'Input Data Shift A'!$D$2,'Input Loss Time'!$C$8:$C$1035,'Input Data Shift A'!$C196)</f>
        <v>0</v>
      </c>
      <c r="AB196" s="282">
        <f>SUMIFS('Input Loss Time'!$D$8:$D$1035,'Input Loss Time'!$A$8:$A$1035,'Input Data Shift A'!AB$6,'Input Loss Time'!$B$8:$B$1035,'Input Data Shift A'!$D$2,'Input Loss Time'!$C$8:$C$1035,'Input Data Shift A'!$C196)</f>
        <v>0</v>
      </c>
      <c r="AC196" s="282">
        <f>SUMIFS('Input Loss Time'!$D$8:$D$1035,'Input Loss Time'!$A$8:$A$1035,'Input Data Shift A'!AC$6,'Input Loss Time'!$B$8:$B$1035,'Input Data Shift A'!$D$2,'Input Loss Time'!$C$8:$C$1035,'Input Data Shift A'!$C196)</f>
        <v>0</v>
      </c>
      <c r="AD196" s="282">
        <f>SUMIFS('Input Loss Time'!$D$8:$D$1035,'Input Loss Time'!$A$8:$A$1035,'Input Data Shift A'!AD$6,'Input Loss Time'!$B$8:$B$1035,'Input Data Shift A'!$D$2,'Input Loss Time'!$C$8:$C$1035,'Input Data Shift A'!$C196)</f>
        <v>0</v>
      </c>
      <c r="AE196" s="282">
        <f>SUMIFS('Input Loss Time'!$D$8:$D$1035,'Input Loss Time'!$A$8:$A$1035,'Input Data Shift A'!AE$6,'Input Loss Time'!$B$8:$B$1035,'Input Data Shift A'!$D$2,'Input Loss Time'!$C$8:$C$1035,'Input Data Shift A'!$C196)</f>
        <v>0</v>
      </c>
      <c r="AF196" s="282">
        <f>SUMIFS('Input Loss Time'!$D$8:$D$1035,'Input Loss Time'!$A$8:$A$1035,'Input Data Shift A'!AF$6,'Input Loss Time'!$B$8:$B$1035,'Input Data Shift A'!$D$2,'Input Loss Time'!$C$8:$C$1035,'Input Data Shift A'!$C196)</f>
        <v>0</v>
      </c>
      <c r="AG196" s="282">
        <f>SUMIFS('Input Loss Time'!$D$8:$D$1035,'Input Loss Time'!$A$8:$A$1035,'Input Data Shift A'!AG$6,'Input Loss Time'!$B$8:$B$1035,'Input Data Shift A'!$D$2,'Input Loss Time'!$C$8:$C$1035,'Input Data Shift A'!$C196)</f>
        <v>0</v>
      </c>
      <c r="AH196" s="282">
        <f>SUMIFS('Input Loss Time'!$D$8:$D$1035,'Input Loss Time'!$A$8:$A$1035,'Input Data Shift A'!AH$6,'Input Loss Time'!$B$8:$B$1035,'Input Data Shift A'!$D$2,'Input Loss Time'!$C$8:$C$1035,'Input Data Shift A'!$C196)</f>
        <v>0</v>
      </c>
    </row>
    <row r="197" spans="1:34" ht="19.5" customHeight="1">
      <c r="A197" s="601"/>
      <c r="B197" s="601"/>
      <c r="C197" s="262" t="s">
        <v>4227</v>
      </c>
      <c r="D197" s="282">
        <f>SUMIFS('Input Loss Time'!$D$8:$D$1035,'Input Loss Time'!$A$8:$A$1035,'Input Data Shift A'!D$6,'Input Loss Time'!$B$8:$B$1035,'Input Data Shift A'!$D$2,'Input Loss Time'!$C$8:$C$1035,'Input Data Shift A'!$C197)</f>
        <v>0</v>
      </c>
      <c r="E197" s="282">
        <f>SUMIFS('Input Loss Time'!$D$8:$D$1035,'Input Loss Time'!$A$8:$A$1035,'Input Data Shift A'!E$6,'Input Loss Time'!$B$8:$B$1035,'Input Data Shift A'!$D$2,'Input Loss Time'!$C$8:$C$1035,'Input Data Shift A'!$C197)</f>
        <v>0</v>
      </c>
      <c r="F197" s="282">
        <f>SUMIFS('Input Loss Time'!$D$8:$D$1035,'Input Loss Time'!$A$8:$A$1035,'Input Data Shift A'!F$6,'Input Loss Time'!$B$8:$B$1035,'Input Data Shift A'!$D$2,'Input Loss Time'!$C$8:$C$1035,'Input Data Shift A'!$C197)</f>
        <v>0</v>
      </c>
      <c r="G197" s="282">
        <f>SUMIFS('Input Loss Time'!$D$8:$D$1035,'Input Loss Time'!$A$8:$A$1035,'Input Data Shift A'!G$6,'Input Loss Time'!$B$8:$B$1035,'Input Data Shift A'!$D$2,'Input Loss Time'!$C$8:$C$1035,'Input Data Shift A'!$C197)</f>
        <v>0</v>
      </c>
      <c r="H197" s="282">
        <f>SUMIFS('Input Loss Time'!$D$8:$D$1035,'Input Loss Time'!$A$8:$A$1035,'Input Data Shift A'!H$6,'Input Loss Time'!$B$8:$B$1035,'Input Data Shift A'!$D$2,'Input Loss Time'!$C$8:$C$1035,'Input Data Shift A'!$C197)</f>
        <v>0</v>
      </c>
      <c r="I197" s="282">
        <f>SUMIFS('Input Loss Time'!$D$8:$D$1035,'Input Loss Time'!$A$8:$A$1035,'Input Data Shift A'!I$6,'Input Loss Time'!$B$8:$B$1035,'Input Data Shift A'!$D$2,'Input Loss Time'!$C$8:$C$1035,'Input Data Shift A'!$C197)</f>
        <v>0</v>
      </c>
      <c r="J197" s="282">
        <f>SUMIFS('Input Loss Time'!$D$8:$D$1035,'Input Loss Time'!$A$8:$A$1035,'Input Data Shift A'!J$6,'Input Loss Time'!$B$8:$B$1035,'Input Data Shift A'!$D$2,'Input Loss Time'!$C$8:$C$1035,'Input Data Shift A'!$C197)</f>
        <v>0</v>
      </c>
      <c r="K197" s="282">
        <f>SUMIFS('Input Loss Time'!$D$8:$D$1035,'Input Loss Time'!$A$8:$A$1035,'Input Data Shift A'!K$6,'Input Loss Time'!$B$8:$B$1035,'Input Data Shift A'!$D$2,'Input Loss Time'!$C$8:$C$1035,'Input Data Shift A'!$C197)</f>
        <v>0</v>
      </c>
      <c r="L197" s="282">
        <f>SUMIFS('Input Loss Time'!$D$8:$D$1035,'Input Loss Time'!$A$8:$A$1035,'Input Data Shift A'!L$6,'Input Loss Time'!$B$8:$B$1035,'Input Data Shift A'!$D$2,'Input Loss Time'!$C$8:$C$1035,'Input Data Shift A'!$C197)</f>
        <v>0</v>
      </c>
      <c r="M197" s="282">
        <f>SUMIFS('Input Loss Time'!$D$8:$D$1035,'Input Loss Time'!$A$8:$A$1035,'Input Data Shift A'!M$6,'Input Loss Time'!$B$8:$B$1035,'Input Data Shift A'!$D$2,'Input Loss Time'!$C$8:$C$1035,'Input Data Shift A'!$C197)</f>
        <v>0</v>
      </c>
      <c r="N197" s="282">
        <f>SUMIFS('Input Loss Time'!$D$8:$D$1035,'Input Loss Time'!$A$8:$A$1035,'Input Data Shift A'!N$6,'Input Loss Time'!$B$8:$B$1035,'Input Data Shift A'!$D$2,'Input Loss Time'!$C$8:$C$1035,'Input Data Shift A'!$C197)</f>
        <v>12.6</v>
      </c>
      <c r="O197" s="282">
        <f>SUMIFS('Input Loss Time'!$D$8:$D$1035,'Input Loss Time'!$A$8:$A$1035,'Input Data Shift A'!O$6,'Input Loss Time'!$B$8:$B$1035,'Input Data Shift A'!$D$2,'Input Loss Time'!$C$8:$C$1035,'Input Data Shift A'!$C197)</f>
        <v>0</v>
      </c>
      <c r="P197" s="282">
        <f>SUMIFS('Input Loss Time'!$D$8:$D$1035,'Input Loss Time'!$A$8:$A$1035,'Input Data Shift A'!P$6,'Input Loss Time'!$B$8:$B$1035,'Input Data Shift A'!$D$2,'Input Loss Time'!$C$8:$C$1035,'Input Data Shift A'!$C197)</f>
        <v>0</v>
      </c>
      <c r="Q197" s="282">
        <f>SUMIFS('Input Loss Time'!$D$8:$D$1035,'Input Loss Time'!$A$8:$A$1035,'Input Data Shift A'!Q$6,'Input Loss Time'!$B$8:$B$1035,'Input Data Shift A'!$D$2,'Input Loss Time'!$C$8:$C$1035,'Input Data Shift A'!$C197)</f>
        <v>0</v>
      </c>
      <c r="R197" s="282">
        <f>SUMIFS('Input Loss Time'!$D$8:$D$1035,'Input Loss Time'!$A$8:$A$1035,'Input Data Shift A'!R$6,'Input Loss Time'!$B$8:$B$1035,'Input Data Shift A'!$D$2,'Input Loss Time'!$C$8:$C$1035,'Input Data Shift A'!$C197)</f>
        <v>0</v>
      </c>
      <c r="S197" s="282">
        <f>SUMIFS('Input Loss Time'!$D$8:$D$1035,'Input Loss Time'!$A$8:$A$1035,'Input Data Shift A'!S$6,'Input Loss Time'!$B$8:$B$1035,'Input Data Shift A'!$D$2,'Input Loss Time'!$C$8:$C$1035,'Input Data Shift A'!$C197)</f>
        <v>0</v>
      </c>
      <c r="T197" s="282">
        <f>SUMIFS('Input Loss Time'!$D$8:$D$1035,'Input Loss Time'!$A$8:$A$1035,'Input Data Shift A'!T$6,'Input Loss Time'!$B$8:$B$1035,'Input Data Shift A'!$D$2,'Input Loss Time'!$C$8:$C$1035,'Input Data Shift A'!$C197)</f>
        <v>0</v>
      </c>
      <c r="U197" s="282">
        <f>SUMIFS('Input Loss Time'!$D$8:$D$1035,'Input Loss Time'!$A$8:$A$1035,'Input Data Shift A'!U$6,'Input Loss Time'!$B$8:$B$1035,'Input Data Shift A'!$D$2,'Input Loss Time'!$C$8:$C$1035,'Input Data Shift A'!$C197)</f>
        <v>0</v>
      </c>
      <c r="V197" s="282">
        <f>SUMIFS('Input Loss Time'!$D$8:$D$1035,'Input Loss Time'!$A$8:$A$1035,'Input Data Shift A'!V$6,'Input Loss Time'!$B$8:$B$1035,'Input Data Shift A'!$D$2,'Input Loss Time'!$C$8:$C$1035,'Input Data Shift A'!$C197)</f>
        <v>0</v>
      </c>
      <c r="W197" s="282">
        <f>SUMIFS('Input Loss Time'!$D$8:$D$1035,'Input Loss Time'!$A$8:$A$1035,'Input Data Shift A'!W$6,'Input Loss Time'!$B$8:$B$1035,'Input Data Shift A'!$D$2,'Input Loss Time'!$C$8:$C$1035,'Input Data Shift A'!$C197)</f>
        <v>0</v>
      </c>
      <c r="X197" s="282">
        <f>SUMIFS('Input Loss Time'!$D$8:$D$1035,'Input Loss Time'!$A$8:$A$1035,'Input Data Shift A'!X$6,'Input Loss Time'!$B$8:$B$1035,'Input Data Shift A'!$D$2,'Input Loss Time'!$C$8:$C$1035,'Input Data Shift A'!$C197)</f>
        <v>0</v>
      </c>
      <c r="Y197" s="282">
        <f>SUMIFS('Input Loss Time'!$D$8:$D$1035,'Input Loss Time'!$A$8:$A$1035,'Input Data Shift A'!Y$6,'Input Loss Time'!$B$8:$B$1035,'Input Data Shift A'!$D$2,'Input Loss Time'!$C$8:$C$1035,'Input Data Shift A'!$C197)</f>
        <v>0</v>
      </c>
      <c r="Z197" s="282">
        <f>SUMIFS('Input Loss Time'!$D$8:$D$1035,'Input Loss Time'!$A$8:$A$1035,'Input Data Shift A'!Z$6,'Input Loss Time'!$B$8:$B$1035,'Input Data Shift A'!$D$2,'Input Loss Time'!$C$8:$C$1035,'Input Data Shift A'!$C197)</f>
        <v>0</v>
      </c>
      <c r="AA197" s="282">
        <f>SUMIFS('Input Loss Time'!$D$8:$D$1035,'Input Loss Time'!$A$8:$A$1035,'Input Data Shift A'!AA$6,'Input Loss Time'!$B$8:$B$1035,'Input Data Shift A'!$D$2,'Input Loss Time'!$C$8:$C$1035,'Input Data Shift A'!$C197)</f>
        <v>0</v>
      </c>
      <c r="AB197" s="282">
        <f>SUMIFS('Input Loss Time'!$D$8:$D$1035,'Input Loss Time'!$A$8:$A$1035,'Input Data Shift A'!AB$6,'Input Loss Time'!$B$8:$B$1035,'Input Data Shift A'!$D$2,'Input Loss Time'!$C$8:$C$1035,'Input Data Shift A'!$C197)</f>
        <v>0</v>
      </c>
      <c r="AC197" s="282">
        <f>SUMIFS('Input Loss Time'!$D$8:$D$1035,'Input Loss Time'!$A$8:$A$1035,'Input Data Shift A'!AC$6,'Input Loss Time'!$B$8:$B$1035,'Input Data Shift A'!$D$2,'Input Loss Time'!$C$8:$C$1035,'Input Data Shift A'!$C197)</f>
        <v>0</v>
      </c>
      <c r="AD197" s="282">
        <f>SUMIFS('Input Loss Time'!$D$8:$D$1035,'Input Loss Time'!$A$8:$A$1035,'Input Data Shift A'!AD$6,'Input Loss Time'!$B$8:$B$1035,'Input Data Shift A'!$D$2,'Input Loss Time'!$C$8:$C$1035,'Input Data Shift A'!$C197)</f>
        <v>0</v>
      </c>
      <c r="AE197" s="282">
        <f>SUMIFS('Input Loss Time'!$D$8:$D$1035,'Input Loss Time'!$A$8:$A$1035,'Input Data Shift A'!AE$6,'Input Loss Time'!$B$8:$B$1035,'Input Data Shift A'!$D$2,'Input Loss Time'!$C$8:$C$1035,'Input Data Shift A'!$C197)</f>
        <v>0</v>
      </c>
      <c r="AF197" s="282">
        <f>SUMIFS('Input Loss Time'!$D$8:$D$1035,'Input Loss Time'!$A$8:$A$1035,'Input Data Shift A'!AF$6,'Input Loss Time'!$B$8:$B$1035,'Input Data Shift A'!$D$2,'Input Loss Time'!$C$8:$C$1035,'Input Data Shift A'!$C197)</f>
        <v>0</v>
      </c>
      <c r="AG197" s="282">
        <f>SUMIFS('Input Loss Time'!$D$8:$D$1035,'Input Loss Time'!$A$8:$A$1035,'Input Data Shift A'!AG$6,'Input Loss Time'!$B$8:$B$1035,'Input Data Shift A'!$D$2,'Input Loss Time'!$C$8:$C$1035,'Input Data Shift A'!$C197)</f>
        <v>0</v>
      </c>
      <c r="AH197" s="282">
        <f>SUMIFS('Input Loss Time'!$D$8:$D$1035,'Input Loss Time'!$A$8:$A$1035,'Input Data Shift A'!AH$6,'Input Loss Time'!$B$8:$B$1035,'Input Data Shift A'!$D$2,'Input Loss Time'!$C$8:$C$1035,'Input Data Shift A'!$C197)</f>
        <v>0</v>
      </c>
    </row>
    <row r="198" spans="1:34" ht="19.5" customHeight="1">
      <c r="A198" s="601"/>
      <c r="B198" s="601"/>
      <c r="C198" s="283"/>
      <c r="D198" s="284">
        <f>SUMIFS('Input Loss Time'!$D$8:$D$1035,'Input Loss Time'!$A$8:$A$1035,'Input Data Shift A'!D$6,'Input Loss Time'!$B$8:$B$1035,'Input Data Shift A'!$D$2,'Input Loss Time'!$C$8:$C$1035,'Input Data Shift A'!$C198)</f>
        <v>0</v>
      </c>
      <c r="E198" s="284">
        <f>SUMIFS('Input Loss Time'!$D$8:$D$1035,'Input Loss Time'!$A$8:$A$1035,'Input Data Shift A'!E$6,'Input Loss Time'!$B$8:$B$1035,'Input Data Shift A'!$D$2,'Input Loss Time'!$C$8:$C$1035,'Input Data Shift A'!$C198)</f>
        <v>0</v>
      </c>
      <c r="F198" s="284">
        <f>SUMIFS('Input Loss Time'!$D$8:$D$1035,'Input Loss Time'!$A$8:$A$1035,'Input Data Shift A'!F$6,'Input Loss Time'!$B$8:$B$1035,'Input Data Shift A'!$D$2,'Input Loss Time'!$C$8:$C$1035,'Input Data Shift A'!$C198)</f>
        <v>0</v>
      </c>
      <c r="G198" s="284">
        <f>SUMIFS('Input Loss Time'!$D$8:$D$1035,'Input Loss Time'!$A$8:$A$1035,'Input Data Shift A'!G$6,'Input Loss Time'!$B$8:$B$1035,'Input Data Shift A'!$D$2,'Input Loss Time'!$C$8:$C$1035,'Input Data Shift A'!$C198)</f>
        <v>0</v>
      </c>
      <c r="H198" s="284">
        <f>SUMIFS('Input Loss Time'!$D$8:$D$1035,'Input Loss Time'!$A$8:$A$1035,'Input Data Shift A'!H$6,'Input Loss Time'!$B$8:$B$1035,'Input Data Shift A'!$D$2,'Input Loss Time'!$C$8:$C$1035,'Input Data Shift A'!$C198)</f>
        <v>0</v>
      </c>
      <c r="I198" s="284">
        <f>SUMIFS('Input Loss Time'!$D$8:$D$1035,'Input Loss Time'!$A$8:$A$1035,'Input Data Shift A'!I$6,'Input Loss Time'!$B$8:$B$1035,'Input Data Shift A'!$D$2,'Input Loss Time'!$C$8:$C$1035,'Input Data Shift A'!$C198)</f>
        <v>0</v>
      </c>
      <c r="J198" s="284">
        <f>SUMIFS('Input Loss Time'!$D$8:$D$1035,'Input Loss Time'!$A$8:$A$1035,'Input Data Shift A'!J$6,'Input Loss Time'!$B$8:$B$1035,'Input Data Shift A'!$D$2,'Input Loss Time'!$C$8:$C$1035,'Input Data Shift A'!$C198)</f>
        <v>0</v>
      </c>
      <c r="K198" s="284">
        <f>SUMIFS('Input Loss Time'!$D$8:$D$1035,'Input Loss Time'!$A$8:$A$1035,'Input Data Shift A'!K$6,'Input Loss Time'!$B$8:$B$1035,'Input Data Shift A'!$D$2,'Input Loss Time'!$C$8:$C$1035,'Input Data Shift A'!$C198)</f>
        <v>0</v>
      </c>
      <c r="L198" s="284">
        <f>SUMIFS('Input Loss Time'!$D$8:$D$1035,'Input Loss Time'!$A$8:$A$1035,'Input Data Shift A'!L$6,'Input Loss Time'!$B$8:$B$1035,'Input Data Shift A'!$D$2,'Input Loss Time'!$C$8:$C$1035,'Input Data Shift A'!$C198)</f>
        <v>0</v>
      </c>
      <c r="M198" s="284">
        <f>SUMIFS('Input Loss Time'!$D$8:$D$1035,'Input Loss Time'!$A$8:$A$1035,'Input Data Shift A'!M$6,'Input Loss Time'!$B$8:$B$1035,'Input Data Shift A'!$D$2,'Input Loss Time'!$C$8:$C$1035,'Input Data Shift A'!$C198)</f>
        <v>0</v>
      </c>
      <c r="N198" s="284">
        <f>SUMIFS('Input Loss Time'!$D$8:$D$1035,'Input Loss Time'!$A$8:$A$1035,'Input Data Shift A'!N$6,'Input Loss Time'!$B$8:$B$1035,'Input Data Shift A'!$D$2,'Input Loss Time'!$C$8:$C$1035,'Input Data Shift A'!$C198)</f>
        <v>0</v>
      </c>
      <c r="O198" s="284">
        <f>SUMIFS('Input Loss Time'!$D$8:$D$1035,'Input Loss Time'!$A$8:$A$1035,'Input Data Shift A'!O$6,'Input Loss Time'!$B$8:$B$1035,'Input Data Shift A'!$D$2,'Input Loss Time'!$C$8:$C$1035,'Input Data Shift A'!$C198)</f>
        <v>0</v>
      </c>
      <c r="P198" s="284">
        <f>SUMIFS('Input Loss Time'!$D$8:$D$1035,'Input Loss Time'!$A$8:$A$1035,'Input Data Shift A'!P$6,'Input Loss Time'!$B$8:$B$1035,'Input Data Shift A'!$D$2,'Input Loss Time'!$C$8:$C$1035,'Input Data Shift A'!$C198)</f>
        <v>0</v>
      </c>
      <c r="Q198" s="284">
        <f>SUMIFS('Input Loss Time'!$D$8:$D$1035,'Input Loss Time'!$A$8:$A$1035,'Input Data Shift A'!Q$6,'Input Loss Time'!$B$8:$B$1035,'Input Data Shift A'!$D$2,'Input Loss Time'!$C$8:$C$1035,'Input Data Shift A'!$C198)</f>
        <v>0</v>
      </c>
      <c r="R198" s="284">
        <f>SUMIFS('Input Loss Time'!$D$8:$D$1035,'Input Loss Time'!$A$8:$A$1035,'Input Data Shift A'!R$6,'Input Loss Time'!$B$8:$B$1035,'Input Data Shift A'!$D$2,'Input Loss Time'!$C$8:$C$1035,'Input Data Shift A'!$C198)</f>
        <v>0</v>
      </c>
      <c r="S198" s="284">
        <f>SUMIFS('Input Loss Time'!$D$8:$D$1035,'Input Loss Time'!$A$8:$A$1035,'Input Data Shift A'!S$6,'Input Loss Time'!$B$8:$B$1035,'Input Data Shift A'!$D$2,'Input Loss Time'!$C$8:$C$1035,'Input Data Shift A'!$C198)</f>
        <v>0</v>
      </c>
      <c r="T198" s="284">
        <f>SUMIFS('Input Loss Time'!$D$8:$D$1035,'Input Loss Time'!$A$8:$A$1035,'Input Data Shift A'!T$6,'Input Loss Time'!$B$8:$B$1035,'Input Data Shift A'!$D$2,'Input Loss Time'!$C$8:$C$1035,'Input Data Shift A'!$C198)</f>
        <v>0</v>
      </c>
      <c r="U198" s="284">
        <f>SUMIFS('Input Loss Time'!$D$8:$D$1035,'Input Loss Time'!$A$8:$A$1035,'Input Data Shift A'!U$6,'Input Loss Time'!$B$8:$B$1035,'Input Data Shift A'!$D$2,'Input Loss Time'!$C$8:$C$1035,'Input Data Shift A'!$C198)</f>
        <v>0</v>
      </c>
      <c r="V198" s="284">
        <f>SUMIFS('Input Loss Time'!$D$8:$D$1035,'Input Loss Time'!$A$8:$A$1035,'Input Data Shift A'!V$6,'Input Loss Time'!$B$8:$B$1035,'Input Data Shift A'!$D$2,'Input Loss Time'!$C$8:$C$1035,'Input Data Shift A'!$C198)</f>
        <v>0</v>
      </c>
      <c r="W198" s="284">
        <f>SUMIFS('Input Loss Time'!$D$8:$D$1035,'Input Loss Time'!$A$8:$A$1035,'Input Data Shift A'!W$6,'Input Loss Time'!$B$8:$B$1035,'Input Data Shift A'!$D$2,'Input Loss Time'!$C$8:$C$1035,'Input Data Shift A'!$C198)</f>
        <v>0</v>
      </c>
      <c r="X198" s="284">
        <f>SUMIFS('Input Loss Time'!$D$8:$D$1035,'Input Loss Time'!$A$8:$A$1035,'Input Data Shift A'!X$6,'Input Loss Time'!$B$8:$B$1035,'Input Data Shift A'!$D$2,'Input Loss Time'!$C$8:$C$1035,'Input Data Shift A'!$C198)</f>
        <v>0</v>
      </c>
      <c r="Y198" s="284">
        <f>SUMIFS('Input Loss Time'!$D$8:$D$1035,'Input Loss Time'!$A$8:$A$1035,'Input Data Shift A'!Y$6,'Input Loss Time'!$B$8:$B$1035,'Input Data Shift A'!$D$2,'Input Loss Time'!$C$8:$C$1035,'Input Data Shift A'!$C198)</f>
        <v>0</v>
      </c>
      <c r="Z198" s="284">
        <f>SUMIFS('Input Loss Time'!$D$8:$D$1035,'Input Loss Time'!$A$8:$A$1035,'Input Data Shift A'!Z$6,'Input Loss Time'!$B$8:$B$1035,'Input Data Shift A'!$D$2,'Input Loss Time'!$C$8:$C$1035,'Input Data Shift A'!$C198)</f>
        <v>0</v>
      </c>
      <c r="AA198" s="284">
        <f>SUMIFS('Input Loss Time'!$D$8:$D$1035,'Input Loss Time'!$A$8:$A$1035,'Input Data Shift A'!AA$6,'Input Loss Time'!$B$8:$B$1035,'Input Data Shift A'!$D$2,'Input Loss Time'!$C$8:$C$1035,'Input Data Shift A'!$C198)</f>
        <v>0</v>
      </c>
      <c r="AB198" s="284">
        <f>SUMIFS('Input Loss Time'!$D$8:$D$1035,'Input Loss Time'!$A$8:$A$1035,'Input Data Shift A'!AB$6,'Input Loss Time'!$B$8:$B$1035,'Input Data Shift A'!$D$2,'Input Loss Time'!$C$8:$C$1035,'Input Data Shift A'!$C198)</f>
        <v>0</v>
      </c>
      <c r="AC198" s="284">
        <f>SUMIFS('Input Loss Time'!$D$8:$D$1035,'Input Loss Time'!$A$8:$A$1035,'Input Data Shift A'!AC$6,'Input Loss Time'!$B$8:$B$1035,'Input Data Shift A'!$D$2,'Input Loss Time'!$C$8:$C$1035,'Input Data Shift A'!$C198)</f>
        <v>0</v>
      </c>
      <c r="AD198" s="284">
        <f>SUMIFS('Input Loss Time'!$D$8:$D$1035,'Input Loss Time'!$A$8:$A$1035,'Input Data Shift A'!AD$6,'Input Loss Time'!$B$8:$B$1035,'Input Data Shift A'!$D$2,'Input Loss Time'!$C$8:$C$1035,'Input Data Shift A'!$C198)</f>
        <v>0</v>
      </c>
      <c r="AE198" s="284">
        <f>SUMIFS('Input Loss Time'!$D$8:$D$1035,'Input Loss Time'!$A$8:$A$1035,'Input Data Shift A'!AE$6,'Input Loss Time'!$B$8:$B$1035,'Input Data Shift A'!$D$2,'Input Loss Time'!$C$8:$C$1035,'Input Data Shift A'!$C198)</f>
        <v>0</v>
      </c>
      <c r="AF198" s="284">
        <f>SUMIFS('Input Loss Time'!$D$8:$D$1035,'Input Loss Time'!$A$8:$A$1035,'Input Data Shift A'!AF$6,'Input Loss Time'!$B$8:$B$1035,'Input Data Shift A'!$D$2,'Input Loss Time'!$C$8:$C$1035,'Input Data Shift A'!$C198)</f>
        <v>0</v>
      </c>
      <c r="AG198" s="284">
        <f>SUMIFS('Input Loss Time'!$D$8:$D$1035,'Input Loss Time'!$A$8:$A$1035,'Input Data Shift A'!AG$6,'Input Loss Time'!$B$8:$B$1035,'Input Data Shift A'!$D$2,'Input Loss Time'!$C$8:$C$1035,'Input Data Shift A'!$C198)</f>
        <v>0</v>
      </c>
      <c r="AH198" s="284">
        <f>SUMIFS('Input Loss Time'!$D$8:$D$1035,'Input Loss Time'!$A$8:$A$1035,'Input Data Shift A'!AH$6,'Input Loss Time'!$B$8:$B$1035,'Input Data Shift A'!$D$2,'Input Loss Time'!$C$8:$C$1035,'Input Data Shift A'!$C198)</f>
        <v>0</v>
      </c>
    </row>
    <row r="199" spans="1:34" ht="19.5" customHeight="1">
      <c r="A199" s="603" t="s">
        <v>6</v>
      </c>
      <c r="B199" s="603"/>
      <c r="C199" s="603"/>
      <c r="D199" s="285">
        <f t="shared" ref="D199:AH199" si="17">SUM(D187:D198)</f>
        <v>59.393333333333338</v>
      </c>
      <c r="E199" s="285">
        <f t="shared" si="17"/>
        <v>0</v>
      </c>
      <c r="F199" s="285">
        <f t="shared" si="17"/>
        <v>43.641666666666666</v>
      </c>
      <c r="G199" s="285">
        <f t="shared" si="17"/>
        <v>52.593333333333334</v>
      </c>
      <c r="H199" s="285">
        <f t="shared" si="17"/>
        <v>55.641666666666666</v>
      </c>
      <c r="I199" s="285">
        <f t="shared" si="17"/>
        <v>48.045000000000002</v>
      </c>
      <c r="J199" s="285">
        <f t="shared" si="17"/>
        <v>114.04499999999999</v>
      </c>
      <c r="K199" s="285">
        <f t="shared" si="17"/>
        <v>0</v>
      </c>
      <c r="L199" s="285">
        <f t="shared" si="17"/>
        <v>0</v>
      </c>
      <c r="M199" s="285">
        <f t="shared" si="17"/>
        <v>46.19</v>
      </c>
      <c r="N199" s="285">
        <f t="shared" si="17"/>
        <v>103.94166666666665</v>
      </c>
      <c r="O199" s="285">
        <f t="shared" si="17"/>
        <v>64.19</v>
      </c>
      <c r="P199" s="285">
        <f t="shared" si="17"/>
        <v>165.34166666666667</v>
      </c>
      <c r="Q199" s="285">
        <f t="shared" si="17"/>
        <v>11.889999999999999</v>
      </c>
      <c r="R199" s="285">
        <f t="shared" si="17"/>
        <v>0</v>
      </c>
      <c r="S199" s="285">
        <f t="shared" si="17"/>
        <v>36.641666666666666</v>
      </c>
      <c r="T199" s="285">
        <f t="shared" si="17"/>
        <v>157.69999999999999</v>
      </c>
      <c r="U199" s="285">
        <f t="shared" si="17"/>
        <v>45.4</v>
      </c>
      <c r="V199" s="285">
        <f t="shared" si="17"/>
        <v>0</v>
      </c>
      <c r="W199" s="285">
        <f t="shared" si="17"/>
        <v>0</v>
      </c>
      <c r="X199" s="285">
        <f t="shared" si="17"/>
        <v>0</v>
      </c>
      <c r="Y199" s="285">
        <f t="shared" si="17"/>
        <v>0</v>
      </c>
      <c r="Z199" s="285">
        <f t="shared" si="17"/>
        <v>0</v>
      </c>
      <c r="AA199" s="285">
        <f t="shared" si="17"/>
        <v>0</v>
      </c>
      <c r="AB199" s="285">
        <f t="shared" si="17"/>
        <v>0</v>
      </c>
      <c r="AC199" s="285">
        <f t="shared" si="17"/>
        <v>0</v>
      </c>
      <c r="AD199" s="285">
        <f t="shared" si="17"/>
        <v>0</v>
      </c>
      <c r="AE199" s="285">
        <f t="shared" si="17"/>
        <v>0</v>
      </c>
      <c r="AF199" s="285">
        <f t="shared" si="17"/>
        <v>0</v>
      </c>
      <c r="AG199" s="285">
        <f t="shared" si="17"/>
        <v>0</v>
      </c>
      <c r="AH199" s="285">
        <f t="shared" si="17"/>
        <v>0</v>
      </c>
    </row>
    <row r="200" spans="1:34" ht="19.5" customHeight="1">
      <c r="A200" s="608" t="s">
        <v>99</v>
      </c>
      <c r="B200" s="608"/>
      <c r="C200" s="608"/>
      <c r="D200" s="285">
        <f>+IF(D137&gt;0,(D141*60-D199-'Shift A Calculation'!E268*60),0)</f>
        <v>3.6666666666633319E-2</v>
      </c>
      <c r="E200" s="285">
        <f>+IF(E137&gt;0,(E141*60-E199-'Shift A Calculation'!F268*60),0)</f>
        <v>0</v>
      </c>
      <c r="F200" s="285">
        <f>+IF(F137&gt;0,(F141*60-F199-'Shift A Calculation'!G268*60),0)</f>
        <v>-6.6666666666606034E-3</v>
      </c>
      <c r="G200" s="285">
        <f>+IF(G137&gt;0,(G141*60-G199-'Shift A Calculation'!H268*60),0)</f>
        <v>-4.8333333333403061E-2</v>
      </c>
      <c r="H200" s="285">
        <f>+IF(H137&gt;0,(H141*60-H199-'Shift A Calculation'!I268*60),0)</f>
        <v>8.3333333332120674E-3</v>
      </c>
      <c r="I200" s="285">
        <f>+IF(I137&gt;0,(I141*60-I199-'Shift A Calculation'!J268*60),0)</f>
        <v>-4.500000000007276E-2</v>
      </c>
      <c r="J200" s="285">
        <f>+IF(J137&gt;0,(J141*60-J199-'Shift A Calculation'!K268*60),0)</f>
        <v>1.4999999999986358E-2</v>
      </c>
      <c r="K200" s="285">
        <f>+IF(K137&gt;0,(K141*60-K199-'Shift A Calculation'!L268*60),0)</f>
        <v>0</v>
      </c>
      <c r="L200" s="285">
        <f>+IF(L137&gt;0,(L141*60-L199-'Shift A Calculation'!M268*60),0)</f>
        <v>0</v>
      </c>
      <c r="M200" s="285">
        <f>+IF(M137&gt;0,(M141*60-M199-'Shift A Calculation'!N268*60),0)</f>
        <v>-3.5000000000081855E-2</v>
      </c>
      <c r="N200" s="285">
        <f>+IF(N137&gt;0,(N141*60-N199-'Shift A Calculation'!O268*60),0)</f>
        <v>-6.6666666667174468E-3</v>
      </c>
      <c r="O200" s="285">
        <f>+IF(O137&gt;0,(O141*60-O199-'Shift A Calculation'!P268*60),0)</f>
        <v>-3.5000000000081855E-2</v>
      </c>
      <c r="P200" s="285">
        <f>+IF(P137&gt;0,(P141*60-P199-'Shift A Calculation'!Q268*60),0)</f>
        <v>1.8333333333202972E-2</v>
      </c>
      <c r="Q200" s="285">
        <f>+IF(Q137&gt;0,(Q141*60-Q199-'Shift A Calculation'!R268*60),0)</f>
        <v>-9.9999999999909051E-3</v>
      </c>
      <c r="R200" s="285">
        <f>+IF(R137&gt;0,(R141*60-R199-'Shift A Calculation'!S268*60),0)</f>
        <v>0</v>
      </c>
      <c r="S200" s="285">
        <f>+IF(S137&gt;0,(S141*60-S199-'Shift A Calculation'!T268*60),0)</f>
        <v>-2.6666666666642413E-2</v>
      </c>
      <c r="T200" s="285">
        <f>+IF(T137&gt;0,(T141*60-T199-'Shift A Calculation'!U268*60),0)</f>
        <v>9.9999999999340616E-3</v>
      </c>
      <c r="U200" s="285">
        <f>+IF(U137&gt;0,(U141*60-U199-'Shift A Calculation'!V268*60),0)</f>
        <v>3.4999999999968168E-2</v>
      </c>
      <c r="V200" s="285">
        <f>+IF(V137&gt;0,(V141*60-V199-'Shift A Calculation'!W268*60),0)</f>
        <v>0</v>
      </c>
      <c r="W200" s="285">
        <f>+IF(W137&gt;0,(W141*60-W199-'Shift A Calculation'!X268*60),0)</f>
        <v>0</v>
      </c>
      <c r="X200" s="285">
        <f>+IF(X137&gt;0,(X141*60-X199-'Shift A Calculation'!Y268*60),0)</f>
        <v>0</v>
      </c>
      <c r="Y200" s="285">
        <f>+IF(Y137&gt;0,(Y141*60-Y199-'Shift A Calculation'!Z268*60),0)</f>
        <v>0</v>
      </c>
      <c r="Z200" s="285">
        <f>+IF(Z137&gt;0,(Z141*60-Z199-'Shift A Calculation'!AA268*60),0)</f>
        <v>0</v>
      </c>
      <c r="AA200" s="285">
        <f>+IF(AA137&gt;0,(AA141*60-AA199-'Shift A Calculation'!AB268*60),0)</f>
        <v>0</v>
      </c>
      <c r="AB200" s="285">
        <f>+IF(AB137&gt;0,(AB141*60-AB199-'Shift A Calculation'!AC268*60),0)</f>
        <v>0</v>
      </c>
      <c r="AC200" s="285">
        <f>+IF(AC137&gt;0,(AC141*60-AC199-'Shift A Calculation'!AD268*60),0)</f>
        <v>0</v>
      </c>
      <c r="AD200" s="285">
        <f>+IF(AD137&gt;0,(AD141*60-AD199-'Shift A Calculation'!AE268*60),0)</f>
        <v>0</v>
      </c>
      <c r="AE200" s="285">
        <f>+IF(AE137&gt;0,(AE141*60-AE199-'Shift A Calculation'!AF268*60),0)</f>
        <v>0</v>
      </c>
      <c r="AF200" s="285">
        <f>+IF(AF137&gt;0,(AF141*60-AF199-'Shift A Calculation'!AG268*60),0)</f>
        <v>0</v>
      </c>
      <c r="AG200" s="285">
        <f>+IF(AG137&gt;0,(AG141*60-AG199-'Shift A Calculation'!AH268*60),0)</f>
        <v>0</v>
      </c>
      <c r="AH200" s="285">
        <f>+IF(AH137&gt;0,(AH141*60-AH199-'Shift A Calculation'!AI268*60),0)</f>
        <v>0</v>
      </c>
    </row>
    <row r="202" spans="1:34" ht="19.5" customHeight="1">
      <c r="A202" s="601" t="s">
        <v>119</v>
      </c>
      <c r="B202" s="601"/>
      <c r="C202" s="262" t="s">
        <v>89</v>
      </c>
      <c r="D202" s="281">
        <f t="shared" ref="D202:AH202" si="18">+D187*D$146/60</f>
        <v>0</v>
      </c>
      <c r="E202" s="281">
        <f t="shared" si="18"/>
        <v>0</v>
      </c>
      <c r="F202" s="281">
        <f t="shared" si="18"/>
        <v>0</v>
      </c>
      <c r="G202" s="281">
        <f t="shared" si="18"/>
        <v>0</v>
      </c>
      <c r="H202" s="281">
        <f t="shared" si="18"/>
        <v>0</v>
      </c>
      <c r="I202" s="281">
        <f t="shared" si="18"/>
        <v>0</v>
      </c>
      <c r="J202" s="281">
        <f t="shared" si="18"/>
        <v>5.8166666666666664</v>
      </c>
      <c r="K202" s="281">
        <f t="shared" si="18"/>
        <v>0</v>
      </c>
      <c r="L202" s="281">
        <f t="shared" si="18"/>
        <v>0</v>
      </c>
      <c r="M202" s="281">
        <f t="shared" si="18"/>
        <v>0</v>
      </c>
      <c r="N202" s="281">
        <f t="shared" si="18"/>
        <v>0</v>
      </c>
      <c r="O202" s="281">
        <f t="shared" si="18"/>
        <v>0</v>
      </c>
      <c r="P202" s="281">
        <f t="shared" si="18"/>
        <v>0</v>
      </c>
      <c r="Q202" s="281">
        <f t="shared" si="18"/>
        <v>0</v>
      </c>
      <c r="R202" s="281">
        <f t="shared" si="18"/>
        <v>0</v>
      </c>
      <c r="S202" s="281">
        <f t="shared" si="18"/>
        <v>0</v>
      </c>
      <c r="T202" s="281">
        <f t="shared" si="18"/>
        <v>0</v>
      </c>
      <c r="U202" s="281">
        <f t="shared" si="18"/>
        <v>0</v>
      </c>
      <c r="V202" s="281">
        <f t="shared" si="18"/>
        <v>0</v>
      </c>
      <c r="W202" s="281">
        <f t="shared" si="18"/>
        <v>0</v>
      </c>
      <c r="X202" s="281">
        <f t="shared" si="18"/>
        <v>0</v>
      </c>
      <c r="Y202" s="281">
        <f t="shared" si="18"/>
        <v>0</v>
      </c>
      <c r="Z202" s="281">
        <f t="shared" si="18"/>
        <v>0</v>
      </c>
      <c r="AA202" s="281">
        <f t="shared" si="18"/>
        <v>0</v>
      </c>
      <c r="AB202" s="281">
        <f t="shared" si="18"/>
        <v>0</v>
      </c>
      <c r="AC202" s="281">
        <f t="shared" si="18"/>
        <v>0</v>
      </c>
      <c r="AD202" s="281">
        <f t="shared" si="18"/>
        <v>0</v>
      </c>
      <c r="AE202" s="281">
        <f t="shared" si="18"/>
        <v>0</v>
      </c>
      <c r="AF202" s="281">
        <f t="shared" si="18"/>
        <v>0</v>
      </c>
      <c r="AG202" s="281">
        <f t="shared" si="18"/>
        <v>0</v>
      </c>
      <c r="AH202" s="281">
        <f t="shared" si="18"/>
        <v>0</v>
      </c>
    </row>
    <row r="203" spans="1:34" ht="19.5" customHeight="1">
      <c r="A203" s="601"/>
      <c r="B203" s="601"/>
      <c r="C203" s="262" t="s">
        <v>90</v>
      </c>
      <c r="D203" s="281">
        <f t="shared" ref="D203:AH203" si="19">+D188*D$146/60</f>
        <v>2.4333333333333331</v>
      </c>
      <c r="E203" s="281">
        <f t="shared" si="19"/>
        <v>0</v>
      </c>
      <c r="F203" s="281">
        <f t="shared" si="19"/>
        <v>0.7</v>
      </c>
      <c r="G203" s="281">
        <f t="shared" si="19"/>
        <v>1.1599999999999999</v>
      </c>
      <c r="H203" s="281">
        <f t="shared" si="19"/>
        <v>1.7</v>
      </c>
      <c r="I203" s="281">
        <f t="shared" si="19"/>
        <v>1.075</v>
      </c>
      <c r="J203" s="281">
        <f t="shared" si="19"/>
        <v>0.7583333333333333</v>
      </c>
      <c r="K203" s="281">
        <f t="shared" si="19"/>
        <v>0</v>
      </c>
      <c r="L203" s="281">
        <f t="shared" si="19"/>
        <v>0</v>
      </c>
      <c r="M203" s="281">
        <f t="shared" si="19"/>
        <v>0.90833333333333333</v>
      </c>
      <c r="N203" s="281">
        <f t="shared" si="19"/>
        <v>0.92500000000000004</v>
      </c>
      <c r="O203" s="281">
        <f t="shared" si="19"/>
        <v>2.4083333333333332</v>
      </c>
      <c r="P203" s="281">
        <f t="shared" si="19"/>
        <v>0.84166666666666667</v>
      </c>
      <c r="Q203" s="281">
        <f t="shared" si="19"/>
        <v>0</v>
      </c>
      <c r="R203" s="281">
        <f t="shared" si="19"/>
        <v>0</v>
      </c>
      <c r="S203" s="281">
        <f t="shared" si="19"/>
        <v>0</v>
      </c>
      <c r="T203" s="281">
        <f t="shared" si="19"/>
        <v>1.8916666666666666</v>
      </c>
      <c r="U203" s="281">
        <f t="shared" si="19"/>
        <v>0</v>
      </c>
      <c r="V203" s="281">
        <f t="shared" si="19"/>
        <v>0</v>
      </c>
      <c r="W203" s="281">
        <f t="shared" si="19"/>
        <v>0</v>
      </c>
      <c r="X203" s="281">
        <f t="shared" si="19"/>
        <v>0</v>
      </c>
      <c r="Y203" s="281">
        <f t="shared" si="19"/>
        <v>0</v>
      </c>
      <c r="Z203" s="281">
        <f t="shared" si="19"/>
        <v>0</v>
      </c>
      <c r="AA203" s="281">
        <f t="shared" si="19"/>
        <v>0</v>
      </c>
      <c r="AB203" s="281">
        <f t="shared" si="19"/>
        <v>0</v>
      </c>
      <c r="AC203" s="281">
        <f t="shared" si="19"/>
        <v>0</v>
      </c>
      <c r="AD203" s="281">
        <f t="shared" si="19"/>
        <v>0</v>
      </c>
      <c r="AE203" s="281">
        <f t="shared" si="19"/>
        <v>0</v>
      </c>
      <c r="AF203" s="281">
        <f t="shared" si="19"/>
        <v>0</v>
      </c>
      <c r="AG203" s="281">
        <f t="shared" si="19"/>
        <v>0</v>
      </c>
      <c r="AH203" s="281">
        <f t="shared" si="19"/>
        <v>0</v>
      </c>
    </row>
    <row r="204" spans="1:34" ht="19.5" customHeight="1">
      <c r="A204" s="601"/>
      <c r="B204" s="601"/>
      <c r="C204" s="262" t="s">
        <v>4209</v>
      </c>
      <c r="D204" s="281">
        <f t="shared" ref="D204:AH204" si="20">+D189*D$146/60</f>
        <v>1.6666666666666667</v>
      </c>
      <c r="E204" s="281">
        <f t="shared" si="20"/>
        <v>0</v>
      </c>
      <c r="F204" s="281">
        <f t="shared" si="20"/>
        <v>1.6666666666666667</v>
      </c>
      <c r="G204" s="281">
        <f t="shared" si="20"/>
        <v>1.3333333333333333</v>
      </c>
      <c r="H204" s="281">
        <f t="shared" si="20"/>
        <v>1.6666666666666667</v>
      </c>
      <c r="I204" s="281">
        <f t="shared" si="20"/>
        <v>1.6666666666666667</v>
      </c>
      <c r="J204" s="281">
        <f t="shared" si="20"/>
        <v>1.6666666666666667</v>
      </c>
      <c r="K204" s="281">
        <f t="shared" si="20"/>
        <v>0</v>
      </c>
      <c r="L204" s="281">
        <f t="shared" si="20"/>
        <v>0</v>
      </c>
      <c r="M204" s="281">
        <f t="shared" si="20"/>
        <v>1.6666666666666667</v>
      </c>
      <c r="N204" s="281">
        <f t="shared" si="20"/>
        <v>1.6666666666666667</v>
      </c>
      <c r="O204" s="281">
        <f t="shared" si="20"/>
        <v>1.6666666666666667</v>
      </c>
      <c r="P204" s="281">
        <f t="shared" si="20"/>
        <v>1.6666666666666667</v>
      </c>
      <c r="Q204" s="281">
        <f t="shared" si="20"/>
        <v>0</v>
      </c>
      <c r="R204" s="281">
        <f t="shared" si="20"/>
        <v>0</v>
      </c>
      <c r="S204" s="281">
        <f t="shared" si="20"/>
        <v>1.7833333333333334</v>
      </c>
      <c r="T204" s="281">
        <f t="shared" si="20"/>
        <v>1.6666666666666667</v>
      </c>
      <c r="U204" s="281">
        <f t="shared" si="20"/>
        <v>2.5333333333333332</v>
      </c>
      <c r="V204" s="281">
        <f t="shared" si="20"/>
        <v>0</v>
      </c>
      <c r="W204" s="281">
        <f t="shared" si="20"/>
        <v>0</v>
      </c>
      <c r="X204" s="281">
        <f t="shared" si="20"/>
        <v>0</v>
      </c>
      <c r="Y204" s="281">
        <f t="shared" si="20"/>
        <v>0</v>
      </c>
      <c r="Z204" s="281">
        <f t="shared" si="20"/>
        <v>0</v>
      </c>
      <c r="AA204" s="281">
        <f t="shared" si="20"/>
        <v>0</v>
      </c>
      <c r="AB204" s="281">
        <f t="shared" si="20"/>
        <v>0</v>
      </c>
      <c r="AC204" s="281">
        <f t="shared" si="20"/>
        <v>0</v>
      </c>
      <c r="AD204" s="281">
        <f t="shared" si="20"/>
        <v>0</v>
      </c>
      <c r="AE204" s="281">
        <f t="shared" si="20"/>
        <v>0</v>
      </c>
      <c r="AF204" s="281">
        <f t="shared" si="20"/>
        <v>0</v>
      </c>
      <c r="AG204" s="281">
        <f t="shared" si="20"/>
        <v>0</v>
      </c>
      <c r="AH204" s="281">
        <f t="shared" si="20"/>
        <v>0</v>
      </c>
    </row>
    <row r="205" spans="1:34" ht="19.5" customHeight="1">
      <c r="A205" s="601"/>
      <c r="B205" s="601"/>
      <c r="C205" s="262" t="s">
        <v>5461</v>
      </c>
      <c r="D205" s="281">
        <f t="shared" ref="D205:AH205" si="21">+D190*D$146/60</f>
        <v>0</v>
      </c>
      <c r="E205" s="281">
        <f t="shared" si="21"/>
        <v>0</v>
      </c>
      <c r="F205" s="281">
        <f t="shared" si="21"/>
        <v>0</v>
      </c>
      <c r="G205" s="281">
        <f t="shared" si="21"/>
        <v>0</v>
      </c>
      <c r="H205" s="281">
        <f t="shared" si="21"/>
        <v>0</v>
      </c>
      <c r="I205" s="281">
        <f t="shared" si="21"/>
        <v>0</v>
      </c>
      <c r="J205" s="281">
        <f t="shared" si="21"/>
        <v>0</v>
      </c>
      <c r="K205" s="281">
        <f t="shared" si="21"/>
        <v>0</v>
      </c>
      <c r="L205" s="281">
        <f t="shared" si="21"/>
        <v>0</v>
      </c>
      <c r="M205" s="281">
        <f t="shared" si="21"/>
        <v>0</v>
      </c>
      <c r="N205" s="281">
        <f t="shared" si="21"/>
        <v>3.75</v>
      </c>
      <c r="O205" s="281">
        <f t="shared" si="21"/>
        <v>0</v>
      </c>
      <c r="P205" s="281">
        <f t="shared" si="21"/>
        <v>0</v>
      </c>
      <c r="Q205" s="281">
        <f t="shared" si="21"/>
        <v>0</v>
      </c>
      <c r="R205" s="281">
        <f t="shared" si="21"/>
        <v>0</v>
      </c>
      <c r="S205" s="281">
        <f t="shared" si="21"/>
        <v>0</v>
      </c>
      <c r="T205" s="281">
        <f t="shared" si="21"/>
        <v>0</v>
      </c>
      <c r="U205" s="281">
        <f t="shared" si="21"/>
        <v>0</v>
      </c>
      <c r="V205" s="281">
        <f t="shared" si="21"/>
        <v>0</v>
      </c>
      <c r="W205" s="281">
        <f t="shared" si="21"/>
        <v>0</v>
      </c>
      <c r="X205" s="281">
        <f t="shared" si="21"/>
        <v>0</v>
      </c>
      <c r="Y205" s="281">
        <f t="shared" si="21"/>
        <v>0</v>
      </c>
      <c r="Z205" s="281">
        <f t="shared" si="21"/>
        <v>0</v>
      </c>
      <c r="AA205" s="281">
        <f t="shared" si="21"/>
        <v>0</v>
      </c>
      <c r="AB205" s="281">
        <f t="shared" si="21"/>
        <v>0</v>
      </c>
      <c r="AC205" s="281">
        <f t="shared" si="21"/>
        <v>0</v>
      </c>
      <c r="AD205" s="281">
        <f t="shared" si="21"/>
        <v>0</v>
      </c>
      <c r="AE205" s="281">
        <f t="shared" si="21"/>
        <v>0</v>
      </c>
      <c r="AF205" s="281">
        <f t="shared" si="21"/>
        <v>0</v>
      </c>
      <c r="AG205" s="281">
        <f t="shared" si="21"/>
        <v>0</v>
      </c>
      <c r="AH205" s="281">
        <f t="shared" si="21"/>
        <v>0</v>
      </c>
    </row>
    <row r="206" spans="1:34" ht="19.5" customHeight="1">
      <c r="A206" s="601"/>
      <c r="B206" s="601"/>
      <c r="C206" s="262" t="s">
        <v>5462</v>
      </c>
      <c r="D206" s="281">
        <f t="shared" ref="D206:AH206" si="22">+D191*D$146/60</f>
        <v>0</v>
      </c>
      <c r="E206" s="281">
        <f t="shared" si="22"/>
        <v>0</v>
      </c>
      <c r="F206" s="281">
        <f t="shared" si="22"/>
        <v>0</v>
      </c>
      <c r="G206" s="281">
        <f t="shared" si="22"/>
        <v>0</v>
      </c>
      <c r="H206" s="281">
        <f t="shared" si="22"/>
        <v>0</v>
      </c>
      <c r="I206" s="281">
        <f t="shared" si="22"/>
        <v>0</v>
      </c>
      <c r="J206" s="281">
        <f t="shared" si="22"/>
        <v>0</v>
      </c>
      <c r="K206" s="281">
        <f t="shared" si="22"/>
        <v>0</v>
      </c>
      <c r="L206" s="281">
        <f t="shared" si="22"/>
        <v>0</v>
      </c>
      <c r="M206" s="281">
        <f t="shared" si="22"/>
        <v>0</v>
      </c>
      <c r="N206" s="281">
        <f t="shared" si="22"/>
        <v>0</v>
      </c>
      <c r="O206" s="281">
        <f t="shared" si="22"/>
        <v>0</v>
      </c>
      <c r="P206" s="281">
        <f t="shared" si="22"/>
        <v>10</v>
      </c>
      <c r="Q206" s="281">
        <f t="shared" si="22"/>
        <v>0</v>
      </c>
      <c r="R206" s="281">
        <f t="shared" si="22"/>
        <v>0</v>
      </c>
      <c r="S206" s="281">
        <f t="shared" si="22"/>
        <v>0</v>
      </c>
      <c r="T206" s="281">
        <f t="shared" si="22"/>
        <v>8.3333333333333339</v>
      </c>
      <c r="U206" s="281">
        <f t="shared" si="22"/>
        <v>0</v>
      </c>
      <c r="V206" s="281">
        <f t="shared" si="22"/>
        <v>0</v>
      </c>
      <c r="W206" s="281">
        <f t="shared" si="22"/>
        <v>0</v>
      </c>
      <c r="X206" s="281">
        <f t="shared" si="22"/>
        <v>0</v>
      </c>
      <c r="Y206" s="281">
        <f t="shared" si="22"/>
        <v>0</v>
      </c>
      <c r="Z206" s="281">
        <f t="shared" si="22"/>
        <v>0</v>
      </c>
      <c r="AA206" s="281">
        <f t="shared" si="22"/>
        <v>0</v>
      </c>
      <c r="AB206" s="281">
        <f t="shared" si="22"/>
        <v>0</v>
      </c>
      <c r="AC206" s="281">
        <f t="shared" si="22"/>
        <v>0</v>
      </c>
      <c r="AD206" s="281">
        <f t="shared" si="22"/>
        <v>0</v>
      </c>
      <c r="AE206" s="281">
        <f t="shared" si="22"/>
        <v>0</v>
      </c>
      <c r="AF206" s="281">
        <f t="shared" si="22"/>
        <v>0</v>
      </c>
      <c r="AG206" s="281">
        <f t="shared" si="22"/>
        <v>0</v>
      </c>
      <c r="AH206" s="281">
        <f t="shared" si="22"/>
        <v>0</v>
      </c>
    </row>
    <row r="207" spans="1:34" ht="19.5" customHeight="1">
      <c r="A207" s="601"/>
      <c r="B207" s="601"/>
      <c r="C207" s="262" t="s">
        <v>4210</v>
      </c>
      <c r="D207" s="281">
        <f t="shared" ref="D207:AH207" si="23">+D192*D$146/60</f>
        <v>0</v>
      </c>
      <c r="E207" s="281">
        <f t="shared" si="23"/>
        <v>0</v>
      </c>
      <c r="F207" s="281">
        <f t="shared" si="23"/>
        <v>0</v>
      </c>
      <c r="G207" s="281">
        <f t="shared" si="23"/>
        <v>0</v>
      </c>
      <c r="H207" s="281">
        <f t="shared" si="23"/>
        <v>0</v>
      </c>
      <c r="I207" s="281">
        <f t="shared" si="23"/>
        <v>0</v>
      </c>
      <c r="J207" s="281">
        <f t="shared" si="23"/>
        <v>0</v>
      </c>
      <c r="K207" s="281">
        <f t="shared" si="23"/>
        <v>0</v>
      </c>
      <c r="L207" s="281">
        <f t="shared" si="23"/>
        <v>0</v>
      </c>
      <c r="M207" s="281">
        <f t="shared" si="23"/>
        <v>0</v>
      </c>
      <c r="N207" s="281">
        <f t="shared" si="23"/>
        <v>0</v>
      </c>
      <c r="O207" s="281">
        <f t="shared" si="23"/>
        <v>0</v>
      </c>
      <c r="P207" s="281">
        <f t="shared" si="23"/>
        <v>0</v>
      </c>
      <c r="Q207" s="281">
        <f t="shared" si="23"/>
        <v>0</v>
      </c>
      <c r="R207" s="281">
        <f t="shared" si="23"/>
        <v>0</v>
      </c>
      <c r="S207" s="281">
        <f t="shared" si="23"/>
        <v>0</v>
      </c>
      <c r="T207" s="281">
        <f t="shared" si="23"/>
        <v>0</v>
      </c>
      <c r="U207" s="281">
        <f t="shared" si="23"/>
        <v>0</v>
      </c>
      <c r="V207" s="281">
        <f t="shared" si="23"/>
        <v>0</v>
      </c>
      <c r="W207" s="281">
        <f t="shared" si="23"/>
        <v>0</v>
      </c>
      <c r="X207" s="281">
        <f t="shared" si="23"/>
        <v>0</v>
      </c>
      <c r="Y207" s="281">
        <f t="shared" si="23"/>
        <v>0</v>
      </c>
      <c r="Z207" s="281">
        <f t="shared" si="23"/>
        <v>0</v>
      </c>
      <c r="AA207" s="281">
        <f t="shared" si="23"/>
        <v>0</v>
      </c>
      <c r="AB207" s="281">
        <f t="shared" si="23"/>
        <v>0</v>
      </c>
      <c r="AC207" s="281">
        <f t="shared" si="23"/>
        <v>0</v>
      </c>
      <c r="AD207" s="281">
        <f t="shared" si="23"/>
        <v>0</v>
      </c>
      <c r="AE207" s="281">
        <f t="shared" si="23"/>
        <v>0</v>
      </c>
      <c r="AF207" s="281">
        <f t="shared" si="23"/>
        <v>0</v>
      </c>
      <c r="AG207" s="281">
        <f t="shared" si="23"/>
        <v>0</v>
      </c>
      <c r="AH207" s="281">
        <f t="shared" si="23"/>
        <v>0</v>
      </c>
    </row>
    <row r="208" spans="1:34" ht="19.5" customHeight="1">
      <c r="A208" s="601"/>
      <c r="B208" s="601"/>
      <c r="C208" s="262" t="s">
        <v>4226</v>
      </c>
      <c r="D208" s="281">
        <f t="shared" ref="D208:AH208" si="24">+D193*D$146/60</f>
        <v>1.6111111111111114E-2</v>
      </c>
      <c r="E208" s="281">
        <f t="shared" si="24"/>
        <v>0</v>
      </c>
      <c r="F208" s="281">
        <f t="shared" si="24"/>
        <v>2.013888888888889E-2</v>
      </c>
      <c r="G208" s="281">
        <f t="shared" si="24"/>
        <v>1.2888888888888889E-2</v>
      </c>
      <c r="H208" s="281">
        <f t="shared" si="24"/>
        <v>2.0138888888888894E-2</v>
      </c>
      <c r="I208" s="281">
        <f t="shared" si="24"/>
        <v>1.2083333333333335E-2</v>
      </c>
      <c r="J208" s="281">
        <f t="shared" si="24"/>
        <v>1.2083333333333337E-2</v>
      </c>
      <c r="K208" s="281">
        <f t="shared" si="24"/>
        <v>0</v>
      </c>
      <c r="L208" s="281">
        <f t="shared" si="24"/>
        <v>0</v>
      </c>
      <c r="M208" s="281">
        <f t="shared" si="24"/>
        <v>2.416666666666667E-2</v>
      </c>
      <c r="N208" s="281">
        <f t="shared" si="24"/>
        <v>2.0138888888888894E-2</v>
      </c>
      <c r="O208" s="281">
        <f t="shared" si="24"/>
        <v>2.416666666666667E-2</v>
      </c>
      <c r="P208" s="281">
        <f t="shared" si="24"/>
        <v>2.0138888888888894E-2</v>
      </c>
      <c r="Q208" s="281">
        <f t="shared" si="24"/>
        <v>2.416666666666667E-2</v>
      </c>
      <c r="R208" s="281">
        <f t="shared" si="24"/>
        <v>0</v>
      </c>
      <c r="S208" s="281">
        <f t="shared" si="24"/>
        <v>2.013888888888889E-2</v>
      </c>
      <c r="T208" s="281">
        <f t="shared" si="24"/>
        <v>0</v>
      </c>
      <c r="U208" s="281">
        <f t="shared" si="24"/>
        <v>0</v>
      </c>
      <c r="V208" s="281">
        <f t="shared" si="24"/>
        <v>0</v>
      </c>
      <c r="W208" s="281">
        <f t="shared" si="24"/>
        <v>0</v>
      </c>
      <c r="X208" s="281">
        <f t="shared" si="24"/>
        <v>0</v>
      </c>
      <c r="Y208" s="281">
        <f t="shared" si="24"/>
        <v>0</v>
      </c>
      <c r="Z208" s="281">
        <f t="shared" si="24"/>
        <v>0</v>
      </c>
      <c r="AA208" s="281">
        <f t="shared" si="24"/>
        <v>0</v>
      </c>
      <c r="AB208" s="281">
        <f t="shared" si="24"/>
        <v>0</v>
      </c>
      <c r="AC208" s="281">
        <f t="shared" si="24"/>
        <v>0</v>
      </c>
      <c r="AD208" s="281">
        <f t="shared" si="24"/>
        <v>0</v>
      </c>
      <c r="AE208" s="281">
        <f t="shared" si="24"/>
        <v>0</v>
      </c>
      <c r="AF208" s="281">
        <f t="shared" si="24"/>
        <v>0</v>
      </c>
      <c r="AG208" s="281">
        <f t="shared" si="24"/>
        <v>0</v>
      </c>
      <c r="AH208" s="281">
        <f t="shared" si="24"/>
        <v>0</v>
      </c>
    </row>
    <row r="209" spans="1:35" ht="19.5" customHeight="1">
      <c r="A209" s="601"/>
      <c r="B209" s="601"/>
      <c r="C209" s="262" t="s">
        <v>4211</v>
      </c>
      <c r="D209" s="281">
        <f t="shared" ref="D209:AH209" si="25">+D194*D$146/60</f>
        <v>0</v>
      </c>
      <c r="E209" s="281">
        <f t="shared" si="25"/>
        <v>0</v>
      </c>
      <c r="F209" s="281">
        <f t="shared" si="25"/>
        <v>0.41666666666666669</v>
      </c>
      <c r="G209" s="281">
        <f t="shared" si="25"/>
        <v>0.33333333333333331</v>
      </c>
      <c r="H209" s="281">
        <f t="shared" si="25"/>
        <v>0.41666666666666669</v>
      </c>
      <c r="I209" s="281">
        <f t="shared" si="25"/>
        <v>0.41666666666666669</v>
      </c>
      <c r="J209" s="281">
        <f t="shared" si="25"/>
        <v>0.41666666666666669</v>
      </c>
      <c r="K209" s="281">
        <f t="shared" si="25"/>
        <v>0</v>
      </c>
      <c r="L209" s="281">
        <f t="shared" si="25"/>
        <v>0</v>
      </c>
      <c r="M209" s="281">
        <f t="shared" si="25"/>
        <v>0.41666666666666669</v>
      </c>
      <c r="N209" s="281">
        <f t="shared" si="25"/>
        <v>0.41666666666666669</v>
      </c>
      <c r="O209" s="281">
        <f t="shared" si="25"/>
        <v>0.41666666666666669</v>
      </c>
      <c r="P209" s="281">
        <f t="shared" si="25"/>
        <v>0.41666666666666669</v>
      </c>
      <c r="Q209" s="281">
        <f t="shared" si="25"/>
        <v>0.41666666666666669</v>
      </c>
      <c r="R209" s="281">
        <f t="shared" si="25"/>
        <v>0</v>
      </c>
      <c r="S209" s="281">
        <f t="shared" si="25"/>
        <v>0.41666666666666669</v>
      </c>
      <c r="T209" s="281">
        <f t="shared" si="25"/>
        <v>0.41666666666666669</v>
      </c>
      <c r="U209" s="281">
        <f t="shared" si="25"/>
        <v>0.41666666666666669</v>
      </c>
      <c r="V209" s="281">
        <f t="shared" si="25"/>
        <v>0</v>
      </c>
      <c r="W209" s="281">
        <f t="shared" si="25"/>
        <v>0</v>
      </c>
      <c r="X209" s="281">
        <f t="shared" si="25"/>
        <v>0</v>
      </c>
      <c r="Y209" s="281">
        <f t="shared" si="25"/>
        <v>0</v>
      </c>
      <c r="Z209" s="281">
        <f t="shared" si="25"/>
        <v>0</v>
      </c>
      <c r="AA209" s="281">
        <f t="shared" si="25"/>
        <v>0</v>
      </c>
      <c r="AB209" s="281">
        <f t="shared" si="25"/>
        <v>0</v>
      </c>
      <c r="AC209" s="281">
        <f t="shared" si="25"/>
        <v>0</v>
      </c>
      <c r="AD209" s="281">
        <f t="shared" si="25"/>
        <v>0</v>
      </c>
      <c r="AE209" s="281">
        <f t="shared" si="25"/>
        <v>0</v>
      </c>
      <c r="AF209" s="281">
        <f t="shared" si="25"/>
        <v>0</v>
      </c>
      <c r="AG209" s="281">
        <f t="shared" si="25"/>
        <v>0</v>
      </c>
      <c r="AH209" s="281">
        <f t="shared" si="25"/>
        <v>0</v>
      </c>
    </row>
    <row r="210" spans="1:35" ht="19.5" customHeight="1">
      <c r="A210" s="601"/>
      <c r="B210" s="601"/>
      <c r="C210" s="262" t="s">
        <v>4212</v>
      </c>
      <c r="D210" s="281">
        <f t="shared" ref="D210:AH210" si="26">+D195*D$146/60</f>
        <v>0.41666666666666669</v>
      </c>
      <c r="E210" s="281">
        <f t="shared" si="26"/>
        <v>0</v>
      </c>
      <c r="F210" s="281">
        <f t="shared" si="26"/>
        <v>0.41666666666666669</v>
      </c>
      <c r="G210" s="281">
        <f t="shared" si="26"/>
        <v>0.33333333333333331</v>
      </c>
      <c r="H210" s="281">
        <f t="shared" si="26"/>
        <v>0.41666666666666669</v>
      </c>
      <c r="I210" s="281">
        <f t="shared" si="26"/>
        <v>0.41666666666666669</v>
      </c>
      <c r="J210" s="281">
        <f t="shared" si="26"/>
        <v>0.41666666666666669</v>
      </c>
      <c r="K210" s="281">
        <f t="shared" si="26"/>
        <v>0</v>
      </c>
      <c r="L210" s="281">
        <f t="shared" si="26"/>
        <v>0</v>
      </c>
      <c r="M210" s="281">
        <f t="shared" si="26"/>
        <v>0.41666666666666669</v>
      </c>
      <c r="N210" s="281">
        <f t="shared" si="26"/>
        <v>0.41666666666666669</v>
      </c>
      <c r="O210" s="281">
        <f t="shared" si="26"/>
        <v>0.41666666666666669</v>
      </c>
      <c r="P210" s="281">
        <f t="shared" si="26"/>
        <v>0.41666666666666669</v>
      </c>
      <c r="Q210" s="281">
        <f t="shared" si="26"/>
        <v>0.41666666666666669</v>
      </c>
      <c r="R210" s="281">
        <f t="shared" si="26"/>
        <v>0</v>
      </c>
      <c r="S210" s="281">
        <f t="shared" si="26"/>
        <v>0.41666666666666669</v>
      </c>
      <c r="T210" s="281">
        <f t="shared" si="26"/>
        <v>0.41666666666666669</v>
      </c>
      <c r="U210" s="281">
        <f t="shared" si="26"/>
        <v>0.41666666666666669</v>
      </c>
      <c r="V210" s="281">
        <f t="shared" si="26"/>
        <v>0</v>
      </c>
      <c r="W210" s="281">
        <f t="shared" si="26"/>
        <v>0</v>
      </c>
      <c r="X210" s="281">
        <f t="shared" si="26"/>
        <v>0</v>
      </c>
      <c r="Y210" s="281">
        <f t="shared" si="26"/>
        <v>0</v>
      </c>
      <c r="Z210" s="281">
        <f t="shared" si="26"/>
        <v>0</v>
      </c>
      <c r="AA210" s="281">
        <f t="shared" si="26"/>
        <v>0</v>
      </c>
      <c r="AB210" s="281">
        <f t="shared" si="26"/>
        <v>0</v>
      </c>
      <c r="AC210" s="281">
        <f t="shared" si="26"/>
        <v>0</v>
      </c>
      <c r="AD210" s="281">
        <f t="shared" si="26"/>
        <v>0</v>
      </c>
      <c r="AE210" s="281">
        <f t="shared" si="26"/>
        <v>0</v>
      </c>
      <c r="AF210" s="281">
        <f t="shared" si="26"/>
        <v>0</v>
      </c>
      <c r="AG210" s="281">
        <f t="shared" si="26"/>
        <v>0</v>
      </c>
      <c r="AH210" s="281">
        <f t="shared" si="26"/>
        <v>0</v>
      </c>
    </row>
    <row r="211" spans="1:35" ht="19.5" customHeight="1">
      <c r="A211" s="601"/>
      <c r="B211" s="601"/>
      <c r="C211" s="262" t="s">
        <v>28</v>
      </c>
      <c r="D211" s="281">
        <f t="shared" ref="D211:J213" si="27">+D196*D$146/60</f>
        <v>0.41666666666666669</v>
      </c>
      <c r="E211" s="281">
        <f t="shared" si="27"/>
        <v>0</v>
      </c>
      <c r="F211" s="281">
        <f t="shared" si="27"/>
        <v>0.41666666666666669</v>
      </c>
      <c r="G211" s="281">
        <f t="shared" si="27"/>
        <v>0.33333333333333331</v>
      </c>
      <c r="H211" s="281">
        <f t="shared" si="27"/>
        <v>0.41666666666666669</v>
      </c>
      <c r="I211" s="281">
        <f t="shared" si="27"/>
        <v>0.41666666666666669</v>
      </c>
      <c r="J211" s="281">
        <f t="shared" si="27"/>
        <v>0.41666666666666669</v>
      </c>
      <c r="K211" s="281">
        <f t="shared" ref="K211:AH211" si="28">+K196*K$146/60</f>
        <v>0</v>
      </c>
      <c r="L211" s="281">
        <f t="shared" si="28"/>
        <v>0</v>
      </c>
      <c r="M211" s="281">
        <f t="shared" si="28"/>
        <v>0.41666666666666669</v>
      </c>
      <c r="N211" s="281">
        <f t="shared" si="28"/>
        <v>0.41666666666666669</v>
      </c>
      <c r="O211" s="281">
        <f t="shared" si="28"/>
        <v>0.41666666666666669</v>
      </c>
      <c r="P211" s="281">
        <f t="shared" si="28"/>
        <v>0.41666666666666669</v>
      </c>
      <c r="Q211" s="281">
        <f t="shared" si="28"/>
        <v>0.13333333333333333</v>
      </c>
      <c r="R211" s="281">
        <f t="shared" si="28"/>
        <v>0</v>
      </c>
      <c r="S211" s="281">
        <f t="shared" si="28"/>
        <v>0.41666666666666669</v>
      </c>
      <c r="T211" s="281">
        <f t="shared" si="28"/>
        <v>0.41666666666666669</v>
      </c>
      <c r="U211" s="281">
        <f t="shared" si="28"/>
        <v>0.41666666666666669</v>
      </c>
      <c r="V211" s="281">
        <f t="shared" si="28"/>
        <v>0</v>
      </c>
      <c r="W211" s="281">
        <f t="shared" si="28"/>
        <v>0</v>
      </c>
      <c r="X211" s="281">
        <f t="shared" si="28"/>
        <v>0</v>
      </c>
      <c r="Y211" s="281">
        <f t="shared" si="28"/>
        <v>0</v>
      </c>
      <c r="Z211" s="281">
        <f t="shared" si="28"/>
        <v>0</v>
      </c>
      <c r="AA211" s="281">
        <f t="shared" si="28"/>
        <v>0</v>
      </c>
      <c r="AB211" s="281">
        <f t="shared" si="28"/>
        <v>0</v>
      </c>
      <c r="AC211" s="281">
        <f t="shared" si="28"/>
        <v>0</v>
      </c>
      <c r="AD211" s="281">
        <f t="shared" si="28"/>
        <v>0</v>
      </c>
      <c r="AE211" s="281">
        <f t="shared" si="28"/>
        <v>0</v>
      </c>
      <c r="AF211" s="281">
        <f t="shared" si="28"/>
        <v>0</v>
      </c>
      <c r="AG211" s="281">
        <f t="shared" si="28"/>
        <v>0</v>
      </c>
      <c r="AH211" s="281">
        <f t="shared" si="28"/>
        <v>0</v>
      </c>
    </row>
    <row r="212" spans="1:35" ht="19.5" customHeight="1">
      <c r="A212" s="601"/>
      <c r="B212" s="601"/>
      <c r="C212" s="262" t="s">
        <v>4227</v>
      </c>
      <c r="D212" s="281">
        <f t="shared" si="27"/>
        <v>0</v>
      </c>
      <c r="E212" s="281">
        <f t="shared" si="27"/>
        <v>0</v>
      </c>
      <c r="F212" s="281">
        <f t="shared" si="27"/>
        <v>0</v>
      </c>
      <c r="G212" s="281">
        <f t="shared" si="27"/>
        <v>0</v>
      </c>
      <c r="H212" s="281">
        <f t="shared" si="27"/>
        <v>0</v>
      </c>
      <c r="I212" s="281">
        <f t="shared" si="27"/>
        <v>0</v>
      </c>
      <c r="J212" s="281">
        <f t="shared" si="27"/>
        <v>0</v>
      </c>
      <c r="K212" s="281">
        <f t="shared" ref="K212:AH212" si="29">+K197*K$146/60</f>
        <v>0</v>
      </c>
      <c r="L212" s="281">
        <f t="shared" si="29"/>
        <v>0</v>
      </c>
      <c r="M212" s="281">
        <f t="shared" si="29"/>
        <v>0</v>
      </c>
      <c r="N212" s="281">
        <f t="shared" si="29"/>
        <v>1.05</v>
      </c>
      <c r="O212" s="281">
        <f t="shared" si="29"/>
        <v>0</v>
      </c>
      <c r="P212" s="281">
        <f t="shared" si="29"/>
        <v>0</v>
      </c>
      <c r="Q212" s="281">
        <f t="shared" si="29"/>
        <v>0</v>
      </c>
      <c r="R212" s="281">
        <f t="shared" si="29"/>
        <v>0</v>
      </c>
      <c r="S212" s="281">
        <f t="shared" si="29"/>
        <v>0</v>
      </c>
      <c r="T212" s="281">
        <f t="shared" si="29"/>
        <v>0</v>
      </c>
      <c r="U212" s="281">
        <f t="shared" si="29"/>
        <v>0</v>
      </c>
      <c r="V212" s="281">
        <f t="shared" si="29"/>
        <v>0</v>
      </c>
      <c r="W212" s="281">
        <f t="shared" si="29"/>
        <v>0</v>
      </c>
      <c r="X212" s="281">
        <f t="shared" si="29"/>
        <v>0</v>
      </c>
      <c r="Y212" s="281">
        <f t="shared" si="29"/>
        <v>0</v>
      </c>
      <c r="Z212" s="281">
        <f t="shared" si="29"/>
        <v>0</v>
      </c>
      <c r="AA212" s="281">
        <f t="shared" si="29"/>
        <v>0</v>
      </c>
      <c r="AB212" s="281">
        <f t="shared" si="29"/>
        <v>0</v>
      </c>
      <c r="AC212" s="281">
        <f t="shared" si="29"/>
        <v>0</v>
      </c>
      <c r="AD212" s="281">
        <f t="shared" si="29"/>
        <v>0</v>
      </c>
      <c r="AE212" s="281">
        <f t="shared" si="29"/>
        <v>0</v>
      </c>
      <c r="AF212" s="281">
        <f t="shared" si="29"/>
        <v>0</v>
      </c>
      <c r="AG212" s="281">
        <f t="shared" si="29"/>
        <v>0</v>
      </c>
      <c r="AH212" s="281">
        <f t="shared" si="29"/>
        <v>0</v>
      </c>
    </row>
    <row r="213" spans="1:35" ht="19.5" customHeight="1">
      <c r="A213" s="601"/>
      <c r="B213" s="601"/>
      <c r="C213" s="283"/>
      <c r="D213" s="281">
        <f t="shared" si="27"/>
        <v>0</v>
      </c>
      <c r="E213" s="281">
        <f t="shared" si="27"/>
        <v>0</v>
      </c>
      <c r="F213" s="281">
        <f t="shared" si="27"/>
        <v>0</v>
      </c>
      <c r="G213" s="281">
        <f t="shared" si="27"/>
        <v>0</v>
      </c>
      <c r="H213" s="281">
        <f t="shared" si="27"/>
        <v>0</v>
      </c>
      <c r="I213" s="281">
        <f t="shared" si="27"/>
        <v>0</v>
      </c>
      <c r="J213" s="281">
        <f t="shared" si="27"/>
        <v>0</v>
      </c>
      <c r="K213" s="281">
        <f t="shared" ref="K213:AH213" si="30">+K198*K$146/60</f>
        <v>0</v>
      </c>
      <c r="L213" s="281">
        <f t="shared" si="30"/>
        <v>0</v>
      </c>
      <c r="M213" s="281">
        <f t="shared" si="30"/>
        <v>0</v>
      </c>
      <c r="N213" s="281">
        <f t="shared" si="30"/>
        <v>0</v>
      </c>
      <c r="O213" s="281">
        <f t="shared" si="30"/>
        <v>0</v>
      </c>
      <c r="P213" s="281">
        <f t="shared" si="30"/>
        <v>0</v>
      </c>
      <c r="Q213" s="281">
        <f t="shared" si="30"/>
        <v>0</v>
      </c>
      <c r="R213" s="281">
        <f t="shared" si="30"/>
        <v>0</v>
      </c>
      <c r="S213" s="281">
        <f t="shared" si="30"/>
        <v>0</v>
      </c>
      <c r="T213" s="281">
        <f t="shared" si="30"/>
        <v>0</v>
      </c>
      <c r="U213" s="281">
        <f t="shared" si="30"/>
        <v>0</v>
      </c>
      <c r="V213" s="281">
        <f t="shared" si="30"/>
        <v>0</v>
      </c>
      <c r="W213" s="281">
        <f t="shared" si="30"/>
        <v>0</v>
      </c>
      <c r="X213" s="281">
        <f t="shared" si="30"/>
        <v>0</v>
      </c>
      <c r="Y213" s="281">
        <f t="shared" si="30"/>
        <v>0</v>
      </c>
      <c r="Z213" s="281">
        <f t="shared" si="30"/>
        <v>0</v>
      </c>
      <c r="AA213" s="281">
        <f t="shared" si="30"/>
        <v>0</v>
      </c>
      <c r="AB213" s="281">
        <f t="shared" si="30"/>
        <v>0</v>
      </c>
      <c r="AC213" s="281">
        <f t="shared" si="30"/>
        <v>0</v>
      </c>
      <c r="AD213" s="281">
        <f t="shared" si="30"/>
        <v>0</v>
      </c>
      <c r="AE213" s="281">
        <f t="shared" si="30"/>
        <v>0</v>
      </c>
      <c r="AF213" s="281">
        <f t="shared" si="30"/>
        <v>0</v>
      </c>
      <c r="AG213" s="281">
        <f t="shared" si="30"/>
        <v>0</v>
      </c>
      <c r="AH213" s="281">
        <f t="shared" si="30"/>
        <v>0</v>
      </c>
    </row>
    <row r="214" spans="1:35" ht="19.5" customHeight="1">
      <c r="A214" s="603" t="s">
        <v>6</v>
      </c>
      <c r="B214" s="603"/>
      <c r="C214" s="603"/>
      <c r="D214" s="285">
        <f t="shared" ref="D214:AH214" si="31">SUM(D202:D213)</f>
        <v>4.9494444444444445</v>
      </c>
      <c r="E214" s="285">
        <f t="shared" si="31"/>
        <v>0</v>
      </c>
      <c r="F214" s="285">
        <f t="shared" si="31"/>
        <v>3.6368055555555552</v>
      </c>
      <c r="G214" s="285">
        <f t="shared" si="31"/>
        <v>3.5062222222222226</v>
      </c>
      <c r="H214" s="285">
        <f t="shared" si="31"/>
        <v>4.6368055555555561</v>
      </c>
      <c r="I214" s="285">
        <f t="shared" si="31"/>
        <v>4.0037500000000001</v>
      </c>
      <c r="J214" s="285">
        <f t="shared" si="31"/>
        <v>9.5037499999999966</v>
      </c>
      <c r="K214" s="285">
        <f t="shared" si="31"/>
        <v>0</v>
      </c>
      <c r="L214" s="285">
        <f t="shared" si="31"/>
        <v>0</v>
      </c>
      <c r="M214" s="285">
        <f t="shared" si="31"/>
        <v>3.8491666666666666</v>
      </c>
      <c r="N214" s="285">
        <f t="shared" si="31"/>
        <v>8.6618055555555564</v>
      </c>
      <c r="O214" s="285">
        <f t="shared" si="31"/>
        <v>5.349166666666668</v>
      </c>
      <c r="P214" s="285">
        <f t="shared" si="31"/>
        <v>13.77847222222222</v>
      </c>
      <c r="Q214" s="285">
        <f t="shared" si="31"/>
        <v>0.99083333333333334</v>
      </c>
      <c r="R214" s="285">
        <f t="shared" si="31"/>
        <v>0</v>
      </c>
      <c r="S214" s="285">
        <f t="shared" si="31"/>
        <v>3.0534722222222221</v>
      </c>
      <c r="T214" s="285">
        <f t="shared" si="31"/>
        <v>13.141666666666666</v>
      </c>
      <c r="U214" s="285">
        <f t="shared" si="31"/>
        <v>3.7833333333333328</v>
      </c>
      <c r="V214" s="285">
        <f t="shared" si="31"/>
        <v>0</v>
      </c>
      <c r="W214" s="285">
        <f t="shared" si="31"/>
        <v>0</v>
      </c>
      <c r="X214" s="285">
        <f t="shared" si="31"/>
        <v>0</v>
      </c>
      <c r="Y214" s="285">
        <f t="shared" si="31"/>
        <v>0</v>
      </c>
      <c r="Z214" s="285">
        <f t="shared" si="31"/>
        <v>0</v>
      </c>
      <c r="AA214" s="285">
        <f t="shared" si="31"/>
        <v>0</v>
      </c>
      <c r="AB214" s="285">
        <f t="shared" si="31"/>
        <v>0</v>
      </c>
      <c r="AC214" s="285">
        <f t="shared" si="31"/>
        <v>0</v>
      </c>
      <c r="AD214" s="285">
        <f t="shared" si="31"/>
        <v>0</v>
      </c>
      <c r="AE214" s="285">
        <f t="shared" si="31"/>
        <v>0</v>
      </c>
      <c r="AF214" s="285">
        <f t="shared" si="31"/>
        <v>0</v>
      </c>
      <c r="AG214" s="285">
        <f t="shared" si="31"/>
        <v>0</v>
      </c>
      <c r="AH214" s="285">
        <f t="shared" si="31"/>
        <v>0</v>
      </c>
      <c r="AI214" s="114"/>
    </row>
    <row r="216" spans="1:35" ht="19.5" customHeight="1">
      <c r="B216" s="606" t="s">
        <v>84</v>
      </c>
      <c r="C216" s="606"/>
      <c r="D216" s="286"/>
      <c r="E216" s="286"/>
      <c r="F216" s="286"/>
      <c r="G216" s="286"/>
      <c r="H216" s="286"/>
      <c r="I216" s="286"/>
      <c r="J216" s="286"/>
      <c r="K216" s="286"/>
      <c r="L216" s="286"/>
      <c r="M216" s="286"/>
      <c r="N216" s="286"/>
      <c r="O216" s="286"/>
      <c r="P216" s="286"/>
      <c r="Q216" s="286"/>
      <c r="R216" s="286"/>
      <c r="S216" s="286"/>
      <c r="T216" s="286"/>
      <c r="U216" s="286"/>
      <c r="V216" s="286"/>
      <c r="W216" s="286"/>
      <c r="X216" s="286"/>
      <c r="Y216" s="286"/>
      <c r="Z216" s="286"/>
      <c r="AA216" s="286"/>
      <c r="AB216" s="286"/>
      <c r="AC216" s="286"/>
      <c r="AD216" s="286"/>
      <c r="AE216" s="286"/>
      <c r="AF216" s="286"/>
      <c r="AG216" s="286"/>
      <c r="AH216" s="286"/>
      <c r="AI216" s="286">
        <f>SUM(D216:AH216)</f>
        <v>0</v>
      </c>
    </row>
    <row r="217" spans="1:35" ht="19.5" customHeight="1">
      <c r="B217" s="606" t="s">
        <v>85</v>
      </c>
      <c r="C217" s="606"/>
      <c r="D217" s="286">
        <f>'IN LINE DEFECT A'!H59</f>
        <v>4</v>
      </c>
      <c r="E217" s="286">
        <f>'IN LINE DEFECT A'!I59</f>
        <v>0</v>
      </c>
      <c r="F217" s="286">
        <f>'IN LINE DEFECT A'!J59</f>
        <v>5</v>
      </c>
      <c r="G217" s="286">
        <f>'IN LINE DEFECT A'!K59</f>
        <v>4</v>
      </c>
      <c r="H217" s="286">
        <f>'IN LINE DEFECT A'!L59</f>
        <v>5</v>
      </c>
      <c r="I217" s="286">
        <f>'IN LINE DEFECT A'!M59</f>
        <v>3</v>
      </c>
      <c r="J217" s="286">
        <f>'IN LINE DEFECT A'!N59</f>
        <v>3</v>
      </c>
      <c r="K217" s="286">
        <f>'IN LINE DEFECT A'!O59</f>
        <v>0</v>
      </c>
      <c r="L217" s="286">
        <f>'IN LINE DEFECT A'!P59</f>
        <v>0</v>
      </c>
      <c r="M217" s="286">
        <f>'IN LINE DEFECT A'!Q59</f>
        <v>6</v>
      </c>
      <c r="N217" s="286">
        <f>'IN LINE DEFECT A'!R59</f>
        <v>5</v>
      </c>
      <c r="O217" s="286">
        <f>'IN LINE DEFECT A'!S59</f>
        <v>6</v>
      </c>
      <c r="P217" s="286">
        <f>'IN LINE DEFECT A'!T59</f>
        <v>5</v>
      </c>
      <c r="Q217" s="286">
        <f>'IN LINE DEFECT A'!U59</f>
        <v>6</v>
      </c>
      <c r="R217" s="286">
        <f>'IN LINE DEFECT A'!V59</f>
        <v>0</v>
      </c>
      <c r="S217" s="286">
        <f>'IN LINE DEFECT A'!W59</f>
        <v>5</v>
      </c>
      <c r="T217" s="286">
        <f>'IN LINE DEFECT A'!X59</f>
        <v>0</v>
      </c>
      <c r="U217" s="286">
        <f>'IN LINE DEFECT A'!Y59</f>
        <v>0</v>
      </c>
      <c r="V217" s="286">
        <f>'IN LINE DEFECT A'!Z59</f>
        <v>0</v>
      </c>
      <c r="W217" s="286">
        <f>'IN LINE DEFECT A'!AA59</f>
        <v>0</v>
      </c>
      <c r="X217" s="286">
        <f>'IN LINE DEFECT A'!AB59</f>
        <v>0</v>
      </c>
      <c r="Y217" s="286">
        <f>'IN LINE DEFECT A'!AC59</f>
        <v>0</v>
      </c>
      <c r="Z217" s="286">
        <f>'IN LINE DEFECT A'!AD59</f>
        <v>0</v>
      </c>
      <c r="AA217" s="286">
        <f>'IN LINE DEFECT A'!AE59</f>
        <v>0</v>
      </c>
      <c r="AB217" s="286">
        <f>'IN LINE DEFECT A'!AF59</f>
        <v>0</v>
      </c>
      <c r="AC217" s="286">
        <f>'IN LINE DEFECT A'!AG59</f>
        <v>0</v>
      </c>
      <c r="AD217" s="286">
        <f>'IN LINE DEFECT A'!AH59</f>
        <v>0</v>
      </c>
      <c r="AE217" s="286">
        <f>'IN LINE DEFECT A'!AI59</f>
        <v>0</v>
      </c>
      <c r="AF217" s="286">
        <f>'IN LINE DEFECT A'!AJ59</f>
        <v>0</v>
      </c>
      <c r="AG217" s="286">
        <f>'IN LINE DEFECT A'!AK59</f>
        <v>0</v>
      </c>
      <c r="AH217" s="286">
        <f>'IN LINE DEFECT A'!AL59</f>
        <v>0</v>
      </c>
      <c r="AI217" s="286">
        <f>SUM(D217:AH217)</f>
        <v>57</v>
      </c>
    </row>
    <row r="218" spans="1:35" ht="19.5" customHeight="1">
      <c r="B218" s="606" t="s">
        <v>86</v>
      </c>
      <c r="C218" s="606"/>
      <c r="D218" s="173">
        <f t="shared" ref="D218:AI218" si="32">D216/(D$137+D216)</f>
        <v>0</v>
      </c>
      <c r="E218" s="173" t="e">
        <f t="shared" si="32"/>
        <v>#DIV/0!</v>
      </c>
      <c r="F218" s="173">
        <f t="shared" si="32"/>
        <v>0</v>
      </c>
      <c r="G218" s="173">
        <f t="shared" si="32"/>
        <v>0</v>
      </c>
      <c r="H218" s="173">
        <f t="shared" si="32"/>
        <v>0</v>
      </c>
      <c r="I218" s="173">
        <f t="shared" si="32"/>
        <v>0</v>
      </c>
      <c r="J218" s="173">
        <f t="shared" si="32"/>
        <v>0</v>
      </c>
      <c r="K218" s="173" t="e">
        <f t="shared" si="32"/>
        <v>#DIV/0!</v>
      </c>
      <c r="L218" s="173" t="e">
        <f t="shared" si="32"/>
        <v>#DIV/0!</v>
      </c>
      <c r="M218" s="173">
        <f t="shared" si="32"/>
        <v>0</v>
      </c>
      <c r="N218" s="173">
        <f t="shared" si="32"/>
        <v>0</v>
      </c>
      <c r="O218" s="173">
        <f t="shared" si="32"/>
        <v>0</v>
      </c>
      <c r="P218" s="173">
        <f t="shared" si="32"/>
        <v>0</v>
      </c>
      <c r="Q218" s="173">
        <f t="shared" si="32"/>
        <v>0</v>
      </c>
      <c r="R218" s="173" t="e">
        <f t="shared" si="32"/>
        <v>#DIV/0!</v>
      </c>
      <c r="S218" s="173">
        <f t="shared" si="32"/>
        <v>0</v>
      </c>
      <c r="T218" s="173">
        <f t="shared" si="32"/>
        <v>0</v>
      </c>
      <c r="U218" s="173">
        <f t="shared" si="32"/>
        <v>0</v>
      </c>
      <c r="V218" s="173" t="e">
        <f t="shared" si="32"/>
        <v>#DIV/0!</v>
      </c>
      <c r="W218" s="173" t="e">
        <f t="shared" si="32"/>
        <v>#DIV/0!</v>
      </c>
      <c r="X218" s="173" t="e">
        <f t="shared" si="32"/>
        <v>#DIV/0!</v>
      </c>
      <c r="Y218" s="173" t="e">
        <f t="shared" si="32"/>
        <v>#DIV/0!</v>
      </c>
      <c r="Z218" s="173" t="e">
        <f t="shared" si="32"/>
        <v>#DIV/0!</v>
      </c>
      <c r="AA218" s="173" t="e">
        <f t="shared" si="32"/>
        <v>#DIV/0!</v>
      </c>
      <c r="AB218" s="173" t="e">
        <f t="shared" si="32"/>
        <v>#DIV/0!</v>
      </c>
      <c r="AC218" s="173" t="e">
        <f t="shared" si="32"/>
        <v>#DIV/0!</v>
      </c>
      <c r="AD218" s="173" t="e">
        <f t="shared" si="32"/>
        <v>#DIV/0!</v>
      </c>
      <c r="AE218" s="173" t="e">
        <f t="shared" si="32"/>
        <v>#DIV/0!</v>
      </c>
      <c r="AF218" s="173" t="e">
        <f t="shared" si="32"/>
        <v>#DIV/0!</v>
      </c>
      <c r="AG218" s="173" t="e">
        <f t="shared" si="32"/>
        <v>#DIV/0!</v>
      </c>
      <c r="AH218" s="173" t="e">
        <f t="shared" si="32"/>
        <v>#DIV/0!</v>
      </c>
      <c r="AI218" s="173">
        <f t="shared" si="32"/>
        <v>0</v>
      </c>
    </row>
    <row r="219" spans="1:35" ht="19.5" customHeight="1">
      <c r="B219" s="606" t="s">
        <v>87</v>
      </c>
      <c r="C219" s="606"/>
      <c r="D219" s="173">
        <f t="shared" ref="D219:AI219" si="33">D217/(D$137+D217)</f>
        <v>4.2780748663101602E-4</v>
      </c>
      <c r="E219" s="173" t="e">
        <f t="shared" si="33"/>
        <v>#DIV/0!</v>
      </c>
      <c r="F219" s="173">
        <f t="shared" si="33"/>
        <v>4.2727738848060163E-4</v>
      </c>
      <c r="G219" s="173">
        <f t="shared" si="33"/>
        <v>3.4773537338085716E-4</v>
      </c>
      <c r="H219" s="173">
        <f t="shared" si="33"/>
        <v>4.3725404459991256E-4</v>
      </c>
      <c r="I219" s="173">
        <f t="shared" si="33"/>
        <v>2.5855382228733947E-4</v>
      </c>
      <c r="J219" s="173">
        <f t="shared" si="33"/>
        <v>2.9600394671928958E-4</v>
      </c>
      <c r="K219" s="173" t="e">
        <f t="shared" si="33"/>
        <v>#DIV/0!</v>
      </c>
      <c r="L219" s="173" t="e">
        <f t="shared" si="33"/>
        <v>#DIV/0!</v>
      </c>
      <c r="M219" s="173">
        <f t="shared" si="33"/>
        <v>5.1515411693998459E-4</v>
      </c>
      <c r="N219" s="173">
        <f t="shared" si="33"/>
        <v>4.8253232966608765E-4</v>
      </c>
      <c r="O219" s="173">
        <f t="shared" si="33"/>
        <v>5.3347559349159772E-4</v>
      </c>
      <c r="P219" s="173">
        <f t="shared" si="33"/>
        <v>5.5574080248971876E-4</v>
      </c>
      <c r="Q219" s="173">
        <f t="shared" si="33"/>
        <v>1.6034206306787815E-3</v>
      </c>
      <c r="R219" s="173" t="e">
        <f t="shared" si="33"/>
        <v>#DIV/0!</v>
      </c>
      <c r="S219" s="173">
        <f t="shared" si="33"/>
        <v>5.0720227226617976E-4</v>
      </c>
      <c r="T219" s="173">
        <f t="shared" si="33"/>
        <v>0</v>
      </c>
      <c r="U219" s="173">
        <f t="shared" si="33"/>
        <v>0</v>
      </c>
      <c r="V219" s="173" t="e">
        <f t="shared" si="33"/>
        <v>#DIV/0!</v>
      </c>
      <c r="W219" s="173" t="e">
        <f t="shared" si="33"/>
        <v>#DIV/0!</v>
      </c>
      <c r="X219" s="173" t="e">
        <f t="shared" si="33"/>
        <v>#DIV/0!</v>
      </c>
      <c r="Y219" s="173" t="e">
        <f t="shared" si="33"/>
        <v>#DIV/0!</v>
      </c>
      <c r="Z219" s="173" t="e">
        <f t="shared" si="33"/>
        <v>#DIV/0!</v>
      </c>
      <c r="AA219" s="173" t="e">
        <f t="shared" si="33"/>
        <v>#DIV/0!</v>
      </c>
      <c r="AB219" s="173" t="e">
        <f t="shared" si="33"/>
        <v>#DIV/0!</v>
      </c>
      <c r="AC219" s="173" t="e">
        <f t="shared" si="33"/>
        <v>#DIV/0!</v>
      </c>
      <c r="AD219" s="173" t="e">
        <f t="shared" si="33"/>
        <v>#DIV/0!</v>
      </c>
      <c r="AE219" s="173" t="e">
        <f t="shared" si="33"/>
        <v>#DIV/0!</v>
      </c>
      <c r="AF219" s="173" t="e">
        <f t="shared" si="33"/>
        <v>#DIV/0!</v>
      </c>
      <c r="AG219" s="173" t="e">
        <f t="shared" si="33"/>
        <v>#DIV/0!</v>
      </c>
      <c r="AH219" s="173" t="e">
        <f t="shared" si="33"/>
        <v>#DIV/0!</v>
      </c>
      <c r="AI219" s="173">
        <f t="shared" si="33"/>
        <v>4.002808988764045E-4</v>
      </c>
    </row>
  </sheetData>
  <sheetProtection formatCells="0" formatColumns="0" formatRows="0"/>
  <mergeCells count="34">
    <mergeCell ref="B151:C151"/>
    <mergeCell ref="D1:F1"/>
    <mergeCell ref="D3:F3"/>
    <mergeCell ref="B137:C137"/>
    <mergeCell ref="B138:C138"/>
    <mergeCell ref="B140:C140"/>
    <mergeCell ref="B142:C142"/>
    <mergeCell ref="B143:C143"/>
    <mergeCell ref="B144:C144"/>
    <mergeCell ref="B216:C216"/>
    <mergeCell ref="B217:C217"/>
    <mergeCell ref="B218:C218"/>
    <mergeCell ref="B219:C219"/>
    <mergeCell ref="A183:C183"/>
    <mergeCell ref="A184:C184"/>
    <mergeCell ref="A186:C186"/>
    <mergeCell ref="A199:C199"/>
    <mergeCell ref="A200:C200"/>
    <mergeCell ref="AI5:AI6"/>
    <mergeCell ref="A202:B213"/>
    <mergeCell ref="A187:B198"/>
    <mergeCell ref="B148:C149"/>
    <mergeCell ref="A214:C214"/>
    <mergeCell ref="B152:C152"/>
    <mergeCell ref="B153:C153"/>
    <mergeCell ref="A180:C180"/>
    <mergeCell ref="A181:C181"/>
    <mergeCell ref="A182:C182"/>
    <mergeCell ref="A146:A155"/>
    <mergeCell ref="A157:A178"/>
    <mergeCell ref="B141:C141"/>
    <mergeCell ref="B146:C146"/>
    <mergeCell ref="B147:C147"/>
    <mergeCell ref="B150:C150"/>
  </mergeCells>
  <phoneticPr fontId="31" type="noConversion"/>
  <conditionalFormatting sqref="D6:AH6">
    <cfRule type="expression" dxfId="27" priority="2">
      <formula>OR(TEXT(D$5,"ddd")="Sat",TEXT(D$5,"ddd")="Sun")</formula>
    </cfRule>
  </conditionalFormatting>
  <conditionalFormatting sqref="D180:AH180">
    <cfRule type="cellIs" dxfId="26" priority="3" operator="lessThan">
      <formula>0</formula>
    </cfRule>
  </conditionalFormatting>
  <conditionalFormatting sqref="D200:AH200">
    <cfRule type="cellIs" dxfId="25" priority="4" operator="notEqual">
      <formula>0</formula>
    </cfRule>
  </conditionalFormatting>
  <dataValidations count="3">
    <dataValidation type="list" operator="greaterThan" allowBlank="1" showInputMessage="1" showErrorMessage="1" sqref="D142:AH142">
      <formula1>$AL$132:$AL$137</formula1>
    </dataValidation>
    <dataValidation type="decimal" operator="greaterThan" allowBlank="1" showInputMessage="1" showErrorMessage="1" sqref="AI142:AJ144">
      <formula1>0</formula1>
    </dataValidation>
    <dataValidation operator="greaterThan" allowBlank="1" showInputMessage="1" showErrorMessage="1" sqref="D143:AH144"/>
  </dataValidations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L219"/>
  <sheetViews>
    <sheetView zoomScale="96" zoomScaleNormal="96" workbookViewId="0">
      <pane xSplit="3" ySplit="6" topLeftCell="D130" activePane="bottomRight" state="frozen"/>
      <selection activeCell="D205" sqref="D205:AH206"/>
      <selection pane="topRight" activeCell="D205" sqref="D205:AH206"/>
      <selection pane="bottomLeft" activeCell="D205" sqref="D205:AH206"/>
      <selection pane="bottomRight" activeCell="U142" sqref="U142"/>
    </sheetView>
  </sheetViews>
  <sheetFormatPr defaultColWidth="9" defaultRowHeight="13.5"/>
  <cols>
    <col min="1" max="1" width="4.375" customWidth="1"/>
    <col min="2" max="2" width="5" customWidth="1"/>
    <col min="3" max="3" width="31.875" bestFit="1" customWidth="1"/>
    <col min="4" max="34" width="9.5" customWidth="1"/>
  </cols>
  <sheetData>
    <row r="1" spans="1:64" ht="14.25">
      <c r="C1" s="241" t="s">
        <v>0</v>
      </c>
      <c r="D1" s="609" t="str">
        <f>+Summary!D2</f>
        <v>BF23 Inspection TR2</v>
      </c>
      <c r="E1" s="609"/>
      <c r="F1" s="609"/>
    </row>
    <row r="2" spans="1:64" ht="14.25">
      <c r="C2" s="241" t="s">
        <v>100</v>
      </c>
      <c r="D2" s="242" t="s">
        <v>9</v>
      </c>
      <c r="E2" s="243"/>
      <c r="F2" s="244"/>
    </row>
    <row r="3" spans="1:64" ht="14.25">
      <c r="C3" s="241" t="s">
        <v>4</v>
      </c>
      <c r="D3" s="610">
        <f>+Summary!D3</f>
        <v>44255</v>
      </c>
      <c r="E3" s="610"/>
      <c r="F3" s="610"/>
    </row>
    <row r="5" spans="1:64">
      <c r="C5" s="245"/>
      <c r="D5" s="427">
        <f>+D3</f>
        <v>44255</v>
      </c>
      <c r="E5" s="427">
        <f t="shared" ref="E5:AH5" si="0">D5+1</f>
        <v>44256</v>
      </c>
      <c r="F5" s="427">
        <f t="shared" si="0"/>
        <v>44257</v>
      </c>
      <c r="G5" s="428">
        <f t="shared" si="0"/>
        <v>44258</v>
      </c>
      <c r="H5" s="428">
        <f t="shared" si="0"/>
        <v>44259</v>
      </c>
      <c r="I5" s="428">
        <f t="shared" si="0"/>
        <v>44260</v>
      </c>
      <c r="J5" s="428">
        <f t="shared" si="0"/>
        <v>44261</v>
      </c>
      <c r="K5" s="560">
        <f t="shared" si="0"/>
        <v>44262</v>
      </c>
      <c r="L5" s="560">
        <f t="shared" si="0"/>
        <v>44263</v>
      </c>
      <c r="M5" s="428">
        <f t="shared" si="0"/>
        <v>44264</v>
      </c>
      <c r="N5" s="428">
        <f t="shared" si="0"/>
        <v>44265</v>
      </c>
      <c r="O5" s="428">
        <f t="shared" si="0"/>
        <v>44266</v>
      </c>
      <c r="P5" s="428">
        <f t="shared" si="0"/>
        <v>44267</v>
      </c>
      <c r="Q5" s="427">
        <f t="shared" si="0"/>
        <v>44268</v>
      </c>
      <c r="R5" s="427">
        <f t="shared" si="0"/>
        <v>44269</v>
      </c>
      <c r="S5" s="428">
        <f t="shared" si="0"/>
        <v>44270</v>
      </c>
      <c r="T5" s="428">
        <f t="shared" si="0"/>
        <v>44271</v>
      </c>
      <c r="U5" s="428">
        <f t="shared" si="0"/>
        <v>44272</v>
      </c>
      <c r="V5" s="428">
        <f t="shared" si="0"/>
        <v>44273</v>
      </c>
      <c r="W5" s="427">
        <f t="shared" si="0"/>
        <v>44274</v>
      </c>
      <c r="X5" s="427">
        <f t="shared" si="0"/>
        <v>44275</v>
      </c>
      <c r="Y5" s="428">
        <f t="shared" si="0"/>
        <v>44276</v>
      </c>
      <c r="Z5" s="428">
        <f t="shared" si="0"/>
        <v>44277</v>
      </c>
      <c r="AA5" s="431">
        <f t="shared" si="0"/>
        <v>44278</v>
      </c>
      <c r="AB5" s="431">
        <f t="shared" si="0"/>
        <v>44279</v>
      </c>
      <c r="AC5" s="427">
        <f t="shared" si="0"/>
        <v>44280</v>
      </c>
      <c r="AD5" s="427">
        <f t="shared" si="0"/>
        <v>44281</v>
      </c>
      <c r="AE5" s="428">
        <f t="shared" si="0"/>
        <v>44282</v>
      </c>
      <c r="AF5" s="428">
        <f t="shared" si="0"/>
        <v>44283</v>
      </c>
      <c r="AG5" s="428">
        <f t="shared" si="0"/>
        <v>44284</v>
      </c>
      <c r="AH5" s="428">
        <f t="shared" si="0"/>
        <v>44285</v>
      </c>
      <c r="AI5" s="600" t="s">
        <v>6</v>
      </c>
    </row>
    <row r="6" spans="1:64">
      <c r="B6" s="246" t="s">
        <v>101</v>
      </c>
      <c r="C6" s="247" t="s">
        <v>102</v>
      </c>
      <c r="D6" s="429">
        <v>1</v>
      </c>
      <c r="E6" s="429">
        <v>2</v>
      </c>
      <c r="F6" s="429">
        <v>3</v>
      </c>
      <c r="G6" s="430">
        <v>4</v>
      </c>
      <c r="H6" s="430">
        <v>5</v>
      </c>
      <c r="I6" s="430">
        <v>6</v>
      </c>
      <c r="J6" s="430">
        <v>7</v>
      </c>
      <c r="K6" s="561">
        <v>8</v>
      </c>
      <c r="L6" s="561">
        <v>9</v>
      </c>
      <c r="M6" s="430">
        <v>10</v>
      </c>
      <c r="N6" s="430">
        <v>11</v>
      </c>
      <c r="O6" s="430">
        <v>12</v>
      </c>
      <c r="P6" s="430">
        <v>13</v>
      </c>
      <c r="Q6" s="429">
        <v>14</v>
      </c>
      <c r="R6" s="429">
        <v>15</v>
      </c>
      <c r="S6" s="430">
        <v>16</v>
      </c>
      <c r="T6" s="430">
        <v>17</v>
      </c>
      <c r="U6" s="430">
        <v>18</v>
      </c>
      <c r="V6" s="430">
        <v>19</v>
      </c>
      <c r="W6" s="429">
        <v>20</v>
      </c>
      <c r="X6" s="429">
        <v>21</v>
      </c>
      <c r="Y6" s="430">
        <v>22</v>
      </c>
      <c r="Z6" s="430">
        <v>23</v>
      </c>
      <c r="AA6" s="432">
        <v>24</v>
      </c>
      <c r="AB6" s="432">
        <v>25</v>
      </c>
      <c r="AC6" s="429">
        <v>26</v>
      </c>
      <c r="AD6" s="429">
        <v>27</v>
      </c>
      <c r="AE6" s="430">
        <v>28</v>
      </c>
      <c r="AF6" s="430">
        <v>29</v>
      </c>
      <c r="AG6" s="430">
        <v>30</v>
      </c>
      <c r="AH6" s="430">
        <v>31</v>
      </c>
      <c r="AI6" s="600"/>
    </row>
    <row r="7" spans="1:64" ht="19.5" customHeight="1">
      <c r="A7" s="40"/>
      <c r="B7" s="248">
        <v>1</v>
      </c>
      <c r="C7" s="434" t="str">
        <f>Kousu!B11</f>
        <v>AE062040-35506G</v>
      </c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250">
        <f t="shared" ref="AI7:AI130" si="1">+SUM(D7:AH7)</f>
        <v>0</v>
      </c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</row>
    <row r="8" spans="1:64" ht="19.5" customHeight="1">
      <c r="A8" s="40"/>
      <c r="B8" s="248">
        <v>2</v>
      </c>
      <c r="C8" s="434" t="str">
        <f>Kousu!B12</f>
        <v>AE062040-35508R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251">
        <f t="shared" si="1"/>
        <v>0</v>
      </c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</row>
    <row r="9" spans="1:64" ht="19.5" customHeight="1">
      <c r="A9" s="40"/>
      <c r="B9" s="248">
        <v>3</v>
      </c>
      <c r="C9" s="434" t="str">
        <f>Kousu!B13</f>
        <v>AE062040-35706G</v>
      </c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251">
        <f t="shared" si="1"/>
        <v>0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spans="1:64" ht="19.5" customHeight="1">
      <c r="A10" s="40"/>
      <c r="B10" s="248">
        <v>4</v>
      </c>
      <c r="C10" s="434" t="str">
        <f>Kousu!B14</f>
        <v>AE062040-35708R</v>
      </c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251">
        <f t="shared" si="1"/>
        <v>0</v>
      </c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</row>
    <row r="11" spans="1:64" ht="19.5" customHeight="1">
      <c r="A11" s="40"/>
      <c r="B11" s="248">
        <v>5</v>
      </c>
      <c r="C11" s="434" t="str">
        <f>Kousu!B15</f>
        <v>AE062040-35800H</v>
      </c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251">
        <f t="shared" si="1"/>
        <v>0</v>
      </c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</row>
    <row r="12" spans="1:64" ht="19.5" customHeight="1">
      <c r="A12" s="40"/>
      <c r="B12" s="248">
        <v>6</v>
      </c>
      <c r="C12" s="434" t="str">
        <f>Kousu!B16</f>
        <v>AE062040-35804H</v>
      </c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251">
        <f t="shared" si="1"/>
        <v>0</v>
      </c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</row>
    <row r="13" spans="1:64" ht="19.5" customHeight="1">
      <c r="A13" s="40"/>
      <c r="B13" s="248">
        <v>7</v>
      </c>
      <c r="C13" s="434" t="str">
        <f>Kousu!B17</f>
        <v>AE062040-36006G</v>
      </c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251">
        <f t="shared" si="1"/>
        <v>0</v>
      </c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spans="1:64" ht="19.5" customHeight="1">
      <c r="A14" s="40"/>
      <c r="B14" s="248">
        <v>8</v>
      </c>
      <c r="C14" s="434" t="str">
        <f>Kousu!B18</f>
        <v>AE062040-36106G</v>
      </c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251">
        <f t="shared" si="1"/>
        <v>0</v>
      </c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spans="1:64" ht="19.5" customHeight="1">
      <c r="A15" s="40"/>
      <c r="B15" s="248">
        <v>9</v>
      </c>
      <c r="C15" s="434" t="str">
        <f>Kousu!B19</f>
        <v>AE062040-36400C</v>
      </c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251">
        <f t="shared" si="1"/>
        <v>0</v>
      </c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</row>
    <row r="16" spans="1:64" ht="19.5" customHeight="1">
      <c r="A16" s="40"/>
      <c r="B16" s="248">
        <v>10</v>
      </c>
      <c r="C16" s="434" t="str">
        <f>Kousu!B20</f>
        <v>AE062040-36406G</v>
      </c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251">
        <f t="shared" ref="AI16:AI70" si="2">+SUM(D16:AH16)</f>
        <v>0</v>
      </c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</row>
    <row r="17" spans="1:64" ht="19.5" customHeight="1">
      <c r="A17" s="40"/>
      <c r="B17" s="248">
        <v>11</v>
      </c>
      <c r="C17" s="434" t="str">
        <f>Kousu!B21</f>
        <v>AE062040-36406W</v>
      </c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251">
        <f t="shared" si="2"/>
        <v>0</v>
      </c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spans="1:64" ht="19.5" customHeight="1">
      <c r="A18" s="40"/>
      <c r="B18" s="248">
        <v>12</v>
      </c>
      <c r="C18" s="434" t="str">
        <f>Kousu!B22</f>
        <v>AE062040-36500S</v>
      </c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251">
        <f t="shared" si="2"/>
        <v>0</v>
      </c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spans="1:64" ht="19.5" customHeight="1">
      <c r="A19" s="40"/>
      <c r="B19" s="248">
        <v>13</v>
      </c>
      <c r="C19" s="434" t="str">
        <f>Kousu!B23</f>
        <v>AE062040-36508R</v>
      </c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251">
        <f t="shared" si="2"/>
        <v>0</v>
      </c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</row>
    <row r="20" spans="1:64" ht="19.5" customHeight="1">
      <c r="A20" s="40"/>
      <c r="B20" s="248">
        <v>14</v>
      </c>
      <c r="C20" s="434" t="str">
        <f>Kousu!B24</f>
        <v>AE062040-36800C</v>
      </c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251">
        <f t="shared" si="2"/>
        <v>0</v>
      </c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</row>
    <row r="21" spans="1:64" ht="19.5" customHeight="1">
      <c r="A21" s="40"/>
      <c r="B21" s="248">
        <v>15</v>
      </c>
      <c r="C21" s="434" t="str">
        <f>Kousu!B25</f>
        <v>AE062040-36900C</v>
      </c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251">
        <f t="shared" si="2"/>
        <v>0</v>
      </c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spans="1:64" ht="19.5" customHeight="1">
      <c r="A22" s="40"/>
      <c r="B22" s="248">
        <v>16</v>
      </c>
      <c r="C22" s="434" t="str">
        <f>Kousu!B26</f>
        <v>AE062040-37000H</v>
      </c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251">
        <f t="shared" si="2"/>
        <v>0</v>
      </c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spans="1:64" ht="19.5" customHeight="1">
      <c r="A23" s="40"/>
      <c r="B23" s="248">
        <v>17</v>
      </c>
      <c r="C23" s="434" t="str">
        <f>Kousu!B27</f>
        <v>AE062040-37004H</v>
      </c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251">
        <f t="shared" si="2"/>
        <v>0</v>
      </c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</row>
    <row r="24" spans="1:64" ht="19.5" customHeight="1">
      <c r="A24" s="40"/>
      <c r="B24" s="248">
        <v>18</v>
      </c>
      <c r="C24" s="434" t="str">
        <f>Kousu!B28</f>
        <v>AE062040-39000S</v>
      </c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251">
        <f t="shared" si="2"/>
        <v>0</v>
      </c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</row>
    <row r="25" spans="1:64" ht="19.5" customHeight="1">
      <c r="A25" s="40"/>
      <c r="B25" s="248">
        <v>19</v>
      </c>
      <c r="C25" s="434" t="str">
        <f>Kousu!B29</f>
        <v>AE062040-39008R</v>
      </c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251">
        <f t="shared" si="2"/>
        <v>0</v>
      </c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spans="1:64" ht="19.5" customHeight="1">
      <c r="A26" s="40"/>
      <c r="B26" s="248">
        <v>20</v>
      </c>
      <c r="C26" s="434" t="str">
        <f>Kousu!B30</f>
        <v>AE062040-39100M</v>
      </c>
      <c r="D26" s="168"/>
      <c r="E26" s="168"/>
      <c r="F26" s="168"/>
      <c r="G26" s="168"/>
      <c r="H26" s="168"/>
      <c r="I26" s="168"/>
      <c r="J26" s="168"/>
      <c r="K26" s="166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251">
        <f t="shared" si="2"/>
        <v>0</v>
      </c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spans="1:64" ht="19.5" customHeight="1">
      <c r="A27" s="40"/>
      <c r="B27" s="248">
        <v>21</v>
      </c>
      <c r="C27" s="434" t="str">
        <f>Kousu!B31</f>
        <v>AE062040-39200M</v>
      </c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251">
        <f t="shared" si="2"/>
        <v>0</v>
      </c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</row>
    <row r="28" spans="1:64" ht="19.5" customHeight="1">
      <c r="A28" s="40"/>
      <c r="B28" s="248">
        <v>22</v>
      </c>
      <c r="C28" s="434" t="str">
        <f>Kousu!B32</f>
        <v>AE062040-40900C</v>
      </c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251">
        <f t="shared" si="2"/>
        <v>0</v>
      </c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</row>
    <row r="29" spans="1:64" ht="19.5" customHeight="1">
      <c r="A29" s="40"/>
      <c r="B29" s="248">
        <v>23</v>
      </c>
      <c r="C29" s="434" t="str">
        <f>Kousu!B33</f>
        <v>AE062040-40906G</v>
      </c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251">
        <f t="shared" si="2"/>
        <v>0</v>
      </c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spans="1:64" ht="19.5" customHeight="1">
      <c r="A30" s="40"/>
      <c r="B30" s="248">
        <v>24</v>
      </c>
      <c r="C30" s="434" t="str">
        <f>Kousu!B34</f>
        <v>AE262100-57406G</v>
      </c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251">
        <f t="shared" si="2"/>
        <v>0</v>
      </c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spans="1:64" ht="19.5" customHeight="1">
      <c r="A31" s="40"/>
      <c r="B31" s="248">
        <v>25</v>
      </c>
      <c r="C31" s="434" t="str">
        <f>Kousu!B35</f>
        <v>AE262100-57506G</v>
      </c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251">
        <f t="shared" si="2"/>
        <v>0</v>
      </c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</row>
    <row r="32" spans="1:64" ht="19.5" customHeight="1">
      <c r="A32" s="40"/>
      <c r="B32" s="248">
        <v>26</v>
      </c>
      <c r="C32" s="459" t="str">
        <f>Kousu!B36</f>
        <v>AE262100-59400C</v>
      </c>
      <c r="D32" s="168"/>
      <c r="E32" s="168"/>
      <c r="F32" s="168"/>
      <c r="G32" s="168">
        <v>946</v>
      </c>
      <c r="H32" s="168">
        <v>2042</v>
      </c>
      <c r="I32" s="168">
        <v>1674</v>
      </c>
      <c r="J32" s="168"/>
      <c r="K32" s="168"/>
      <c r="L32" s="168"/>
      <c r="M32" s="168">
        <v>2995</v>
      </c>
      <c r="N32" s="168">
        <v>1818</v>
      </c>
      <c r="O32" s="168">
        <v>307</v>
      </c>
      <c r="P32" s="168">
        <v>1678</v>
      </c>
      <c r="Q32" s="168">
        <v>3744</v>
      </c>
      <c r="R32" s="168"/>
      <c r="S32" s="168"/>
      <c r="T32" s="168">
        <v>875</v>
      </c>
      <c r="U32" s="168">
        <v>1533</v>
      </c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251">
        <f t="shared" si="2"/>
        <v>17612</v>
      </c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</row>
    <row r="33" spans="1:64" ht="19.5" customHeight="1">
      <c r="A33" s="40"/>
      <c r="B33" s="248">
        <v>27</v>
      </c>
      <c r="C33" s="249" t="str">
        <f>Kousu!B37</f>
        <v>AE262100-59406G</v>
      </c>
      <c r="D33" s="168">
        <v>1198</v>
      </c>
      <c r="E33" s="168"/>
      <c r="F33" s="168"/>
      <c r="G33" s="168"/>
      <c r="H33" s="168">
        <v>600</v>
      </c>
      <c r="I33" s="168">
        <v>1800</v>
      </c>
      <c r="J33" s="168"/>
      <c r="K33" s="168"/>
      <c r="L33" s="168">
        <v>57</v>
      </c>
      <c r="M33" s="168"/>
      <c r="N33" s="168">
        <v>600</v>
      </c>
      <c r="O33" s="168"/>
      <c r="P33" s="168"/>
      <c r="Q33" s="168"/>
      <c r="R33" s="168"/>
      <c r="S33" s="168"/>
      <c r="T33" s="168"/>
      <c r="U33" s="168"/>
      <c r="V33" s="166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251">
        <f t="shared" si="2"/>
        <v>4255</v>
      </c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spans="1:64" ht="19.5" customHeight="1">
      <c r="A34" s="40"/>
      <c r="B34" s="248">
        <v>28</v>
      </c>
      <c r="C34" s="249" t="str">
        <f>Kousu!B38</f>
        <v>AE262100-59406W</v>
      </c>
      <c r="D34" s="168">
        <v>1440</v>
      </c>
      <c r="E34" s="168"/>
      <c r="F34" s="168"/>
      <c r="G34" s="168"/>
      <c r="H34" s="168"/>
      <c r="I34" s="168"/>
      <c r="J34" s="168"/>
      <c r="K34" s="168"/>
      <c r="L34" s="168">
        <v>598</v>
      </c>
      <c r="M34" s="168"/>
      <c r="N34" s="168">
        <v>720</v>
      </c>
      <c r="O34" s="166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251">
        <f>+SUM(D34:AH34)</f>
        <v>2758</v>
      </c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spans="1:64" ht="19.5" customHeight="1">
      <c r="A35" s="40"/>
      <c r="B35" s="248">
        <v>29</v>
      </c>
      <c r="C35" s="249" t="str">
        <f>Kousu!B39</f>
        <v>AE262100-59500C</v>
      </c>
      <c r="D35" s="168"/>
      <c r="E35" s="168"/>
      <c r="F35" s="168"/>
      <c r="G35" s="168"/>
      <c r="H35" s="168"/>
      <c r="I35" s="168">
        <v>447</v>
      </c>
      <c r="J35" s="168"/>
      <c r="K35" s="168"/>
      <c r="L35" s="168"/>
      <c r="M35" s="168">
        <v>823</v>
      </c>
      <c r="N35" s="168">
        <v>1664</v>
      </c>
      <c r="O35" s="166">
        <v>1679</v>
      </c>
      <c r="P35" s="168">
        <v>205</v>
      </c>
      <c r="Q35" s="168">
        <v>1209</v>
      </c>
      <c r="R35" s="168"/>
      <c r="S35" s="168"/>
      <c r="T35" s="168"/>
      <c r="U35" s="168">
        <v>1923</v>
      </c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251">
        <f>+SUM(D35:AH35)</f>
        <v>7950</v>
      </c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</row>
    <row r="36" spans="1:64" ht="19.5" customHeight="1">
      <c r="A36" s="40"/>
      <c r="B36" s="248">
        <v>30</v>
      </c>
      <c r="C36" s="249" t="str">
        <f>Kousu!B40</f>
        <v>AE262100-59506G</v>
      </c>
      <c r="D36" s="168"/>
      <c r="E36" s="168"/>
      <c r="F36" s="168">
        <v>1186</v>
      </c>
      <c r="G36" s="168"/>
      <c r="H36" s="168"/>
      <c r="I36" s="168"/>
      <c r="J36" s="168"/>
      <c r="K36" s="168"/>
      <c r="L36" s="168">
        <v>1803</v>
      </c>
      <c r="M36" s="168"/>
      <c r="N36" s="168">
        <v>600</v>
      </c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251">
        <f t="shared" si="2"/>
        <v>3589</v>
      </c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</row>
    <row r="37" spans="1:64" ht="19.5" customHeight="1">
      <c r="A37" s="40"/>
      <c r="B37" s="248">
        <v>31</v>
      </c>
      <c r="C37" s="249" t="str">
        <f>Kousu!B41</f>
        <v>AE262100-59506W</v>
      </c>
      <c r="D37" s="168">
        <v>3596</v>
      </c>
      <c r="E37" s="168"/>
      <c r="F37" s="168">
        <v>2880</v>
      </c>
      <c r="G37" s="168"/>
      <c r="H37" s="168">
        <v>894</v>
      </c>
      <c r="I37" s="168"/>
      <c r="J37" s="168"/>
      <c r="K37" s="168"/>
      <c r="L37" s="168">
        <v>718</v>
      </c>
      <c r="M37" s="168">
        <v>1106</v>
      </c>
      <c r="N37" s="168">
        <v>1440</v>
      </c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251">
        <f t="shared" si="2"/>
        <v>10634</v>
      </c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spans="1:64" ht="19.5" customHeight="1">
      <c r="A38" s="40"/>
      <c r="B38" s="248">
        <v>32</v>
      </c>
      <c r="C38" s="249" t="str">
        <f>Kousu!B42</f>
        <v>AE262100-60400S</v>
      </c>
      <c r="D38" s="168"/>
      <c r="E38" s="168"/>
      <c r="F38" s="168">
        <v>716</v>
      </c>
      <c r="G38" s="168"/>
      <c r="H38" s="168">
        <v>384</v>
      </c>
      <c r="I38" s="168"/>
      <c r="J38" s="168"/>
      <c r="K38" s="168"/>
      <c r="L38" s="168">
        <v>633</v>
      </c>
      <c r="M38" s="168"/>
      <c r="N38" s="168"/>
      <c r="O38" s="166">
        <v>504</v>
      </c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251">
        <f>+SUM(D38:AH38)</f>
        <v>2237</v>
      </c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spans="1:64" ht="19.5" customHeight="1">
      <c r="A39" s="40"/>
      <c r="B39" s="248">
        <v>33</v>
      </c>
      <c r="C39" s="249" t="str">
        <f>Kousu!B43</f>
        <v>AE262100-60406G</v>
      </c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6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251">
        <f>+SUM(D39:AH39)</f>
        <v>0</v>
      </c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</row>
    <row r="40" spans="1:64" ht="19.5" customHeight="1">
      <c r="A40" s="40"/>
      <c r="B40" s="248">
        <v>34</v>
      </c>
      <c r="C40" s="249" t="str">
        <f>Kousu!B44</f>
        <v>AE262100-60406M</v>
      </c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251">
        <f t="shared" si="2"/>
        <v>0</v>
      </c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</row>
    <row r="41" spans="1:64" ht="19.5" customHeight="1">
      <c r="A41" s="40"/>
      <c r="B41" s="248">
        <v>35</v>
      </c>
      <c r="C41" s="249" t="str">
        <f>Kousu!B45</f>
        <v>AE262100-60500G</v>
      </c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6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251">
        <f>+SUM(D41:AH41)</f>
        <v>0</v>
      </c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spans="1:64" ht="19.5" customHeight="1">
      <c r="A42" s="40"/>
      <c r="B42" s="248">
        <v>36</v>
      </c>
      <c r="C42" s="249" t="str">
        <f>Kousu!B46</f>
        <v>AE262100-60500S</v>
      </c>
      <c r="D42" s="168"/>
      <c r="E42" s="168"/>
      <c r="F42" s="168"/>
      <c r="G42" s="168"/>
      <c r="H42" s="168">
        <v>526</v>
      </c>
      <c r="I42" s="168"/>
      <c r="J42" s="168"/>
      <c r="K42" s="168"/>
      <c r="L42" s="168">
        <v>720</v>
      </c>
      <c r="M42" s="168"/>
      <c r="N42" s="168"/>
      <c r="O42" s="168"/>
      <c r="P42" s="168">
        <v>886</v>
      </c>
      <c r="Q42" s="168"/>
      <c r="R42" s="168"/>
      <c r="S42" s="168"/>
      <c r="T42" s="168"/>
      <c r="U42" s="168">
        <v>693</v>
      </c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251">
        <f t="shared" si="2"/>
        <v>2825</v>
      </c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spans="1:64" ht="19.5" customHeight="1">
      <c r="A43" s="40"/>
      <c r="B43" s="248">
        <v>37</v>
      </c>
      <c r="C43" s="249" t="str">
        <f>Kousu!B47</f>
        <v>AE262100-60506G</v>
      </c>
      <c r="D43" s="168"/>
      <c r="E43" s="168"/>
      <c r="F43" s="168"/>
      <c r="G43" s="166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251">
        <f t="shared" si="2"/>
        <v>0</v>
      </c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</row>
    <row r="44" spans="1:64" ht="19.5" customHeight="1">
      <c r="A44" s="40"/>
      <c r="B44" s="248">
        <v>38</v>
      </c>
      <c r="C44" s="249" t="str">
        <f>Kousu!B48</f>
        <v>AE262100-6060</v>
      </c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251">
        <f t="shared" si="2"/>
        <v>0</v>
      </c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</row>
    <row r="45" spans="1:64" ht="19.5" customHeight="1">
      <c r="A45" s="40"/>
      <c r="B45" s="248">
        <v>39</v>
      </c>
      <c r="C45" s="249" t="str">
        <f>Kousu!B49</f>
        <v>AE262100-60600H</v>
      </c>
      <c r="D45" s="168">
        <v>461</v>
      </c>
      <c r="E45" s="168"/>
      <c r="F45" s="168"/>
      <c r="G45" s="168">
        <v>239</v>
      </c>
      <c r="H45" s="168">
        <v>479</v>
      </c>
      <c r="I45" s="168"/>
      <c r="J45" s="168"/>
      <c r="K45" s="168"/>
      <c r="L45" s="168"/>
      <c r="M45" s="168"/>
      <c r="N45" s="168"/>
      <c r="O45" s="168"/>
      <c r="P45" s="168">
        <v>956</v>
      </c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251">
        <f t="shared" si="2"/>
        <v>2135</v>
      </c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spans="1:64" ht="19.5" customHeight="1">
      <c r="A46" s="40"/>
      <c r="B46" s="248">
        <v>40</v>
      </c>
      <c r="C46" s="249" t="str">
        <f>Kousu!B50</f>
        <v>AE262100-60604H</v>
      </c>
      <c r="D46" s="168">
        <v>600</v>
      </c>
      <c r="E46" s="168"/>
      <c r="F46" s="168"/>
      <c r="G46" s="168">
        <v>600</v>
      </c>
      <c r="H46" s="168">
        <v>600</v>
      </c>
      <c r="I46" s="168">
        <v>600</v>
      </c>
      <c r="J46" s="168">
        <v>724</v>
      </c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>
        <v>200</v>
      </c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251">
        <f t="shared" si="2"/>
        <v>3324</v>
      </c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spans="1:64" ht="19.5" customHeight="1">
      <c r="A47" s="40"/>
      <c r="B47" s="248">
        <v>41</v>
      </c>
      <c r="C47" s="249" t="str">
        <f>Kousu!B51</f>
        <v>AE262100-6070</v>
      </c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251">
        <f t="shared" si="2"/>
        <v>0</v>
      </c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</row>
    <row r="48" spans="1:64" ht="19.5" customHeight="1">
      <c r="A48" s="40"/>
      <c r="B48" s="248">
        <v>42</v>
      </c>
      <c r="C48" s="249" t="str">
        <f>Kousu!B52</f>
        <v>AE262100-60700H</v>
      </c>
      <c r="D48" s="168">
        <v>504</v>
      </c>
      <c r="E48" s="168"/>
      <c r="F48" s="168"/>
      <c r="G48" s="168">
        <v>482</v>
      </c>
      <c r="H48" s="168">
        <v>477</v>
      </c>
      <c r="I48" s="168">
        <v>190</v>
      </c>
      <c r="J48" s="168">
        <v>475</v>
      </c>
      <c r="K48" s="168"/>
      <c r="L48" s="168"/>
      <c r="M48" s="168"/>
      <c r="N48" s="168"/>
      <c r="O48" s="168">
        <v>1200</v>
      </c>
      <c r="P48" s="168"/>
      <c r="Q48" s="168">
        <v>838</v>
      </c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251">
        <f t="shared" si="2"/>
        <v>4166</v>
      </c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</row>
    <row r="49" spans="1:64" ht="19.5" customHeight="1">
      <c r="A49" s="40"/>
      <c r="B49" s="248">
        <v>43</v>
      </c>
      <c r="C49" s="249" t="str">
        <f>Kousu!B53</f>
        <v>AE262100-60704H</v>
      </c>
      <c r="D49" s="168">
        <v>600</v>
      </c>
      <c r="E49" s="168"/>
      <c r="F49" s="168"/>
      <c r="G49" s="168">
        <v>600</v>
      </c>
      <c r="H49" s="168">
        <v>600</v>
      </c>
      <c r="I49" s="168">
        <v>872</v>
      </c>
      <c r="J49" s="168">
        <v>600</v>
      </c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251">
        <f t="shared" si="2"/>
        <v>3272</v>
      </c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spans="1:64" ht="19.5" customHeight="1">
      <c r="A50" s="40"/>
      <c r="B50" s="248">
        <v>44</v>
      </c>
      <c r="C50" s="249" t="str">
        <f>Kousu!B54</f>
        <v>AE262100-6110</v>
      </c>
      <c r="D50" s="168"/>
      <c r="E50" s="168"/>
      <c r="F50" s="168"/>
      <c r="G50" s="166"/>
      <c r="H50" s="168"/>
      <c r="I50" s="168"/>
      <c r="J50" s="168"/>
      <c r="K50" s="168"/>
      <c r="L50" s="168"/>
      <c r="M50" s="168"/>
      <c r="N50" s="168"/>
      <c r="O50" s="166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251">
        <f>+SUM(D50:AH50)</f>
        <v>0</v>
      </c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spans="1:64" ht="19.5" customHeight="1">
      <c r="A51" s="40"/>
      <c r="B51" s="248">
        <v>45</v>
      </c>
      <c r="C51" s="249" t="str">
        <f>Kousu!B55</f>
        <v>AE262100-61106G</v>
      </c>
      <c r="D51" s="168"/>
      <c r="E51" s="168"/>
      <c r="F51" s="168">
        <v>590</v>
      </c>
      <c r="G51" s="168">
        <v>600</v>
      </c>
      <c r="H51" s="168"/>
      <c r="I51" s="168">
        <v>598</v>
      </c>
      <c r="J51" s="168"/>
      <c r="K51" s="166"/>
      <c r="L51" s="168"/>
      <c r="M51" s="168"/>
      <c r="N51" s="168"/>
      <c r="O51" s="168"/>
      <c r="P51" s="168">
        <v>630</v>
      </c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251">
        <f t="shared" si="2"/>
        <v>2418</v>
      </c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</row>
    <row r="52" spans="1:64" ht="19.5" customHeight="1">
      <c r="A52" s="40"/>
      <c r="B52" s="248">
        <v>46</v>
      </c>
      <c r="C52" s="249" t="str">
        <f>Kousu!B56</f>
        <v>AE262100-61109G</v>
      </c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251">
        <f t="shared" si="2"/>
        <v>0</v>
      </c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</row>
    <row r="53" spans="1:64" ht="19.5" customHeight="1">
      <c r="A53" s="40"/>
      <c r="B53" s="248">
        <v>47</v>
      </c>
      <c r="C53" s="249" t="str">
        <f>Kousu!B57</f>
        <v>AE262100-61206G</v>
      </c>
      <c r="D53" s="168"/>
      <c r="E53" s="168"/>
      <c r="F53" s="168">
        <v>1199</v>
      </c>
      <c r="G53" s="168"/>
      <c r="H53" s="168"/>
      <c r="I53" s="168"/>
      <c r="J53" s="168"/>
      <c r="K53" s="168"/>
      <c r="L53" s="168"/>
      <c r="M53" s="168">
        <v>593</v>
      </c>
      <c r="N53" s="168"/>
      <c r="O53" s="166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251">
        <f>+SUM(D53:AH53)</f>
        <v>1792</v>
      </c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spans="1:64" ht="19.5" customHeight="1">
      <c r="A54" s="40"/>
      <c r="B54" s="248">
        <v>48</v>
      </c>
      <c r="C54" s="249" t="str">
        <f>Kousu!B58</f>
        <v>AE262100-61209G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251">
        <f t="shared" si="2"/>
        <v>0</v>
      </c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spans="1:64" ht="19.5" customHeight="1">
      <c r="A55" s="40"/>
      <c r="B55" s="248">
        <v>49</v>
      </c>
      <c r="C55" s="249" t="str">
        <f>Kousu!B59</f>
        <v>AE262100-6161</v>
      </c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6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251">
        <f>+SUM(D55:AH55)</f>
        <v>0</v>
      </c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</row>
    <row r="56" spans="1:64" ht="19.5" customHeight="1">
      <c r="A56" s="40"/>
      <c r="B56" s="248">
        <v>50</v>
      </c>
      <c r="C56" s="249" t="str">
        <f>Kousu!B60</f>
        <v>AE262100-61610G</v>
      </c>
      <c r="D56" s="168"/>
      <c r="E56" s="168"/>
      <c r="F56" s="168">
        <v>974</v>
      </c>
      <c r="G56" s="168"/>
      <c r="H56" s="168"/>
      <c r="I56" s="168">
        <v>865</v>
      </c>
      <c r="J56" s="168">
        <v>359</v>
      </c>
      <c r="K56" s="168"/>
      <c r="L56" s="168">
        <v>1078</v>
      </c>
      <c r="M56" s="168">
        <v>484</v>
      </c>
      <c r="N56" s="168"/>
      <c r="O56" s="168">
        <v>115</v>
      </c>
      <c r="P56" s="168">
        <v>1633</v>
      </c>
      <c r="Q56" s="168">
        <v>556</v>
      </c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251">
        <f t="shared" si="2"/>
        <v>6064</v>
      </c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</row>
    <row r="57" spans="1:64" ht="19.5" customHeight="1">
      <c r="A57" s="40"/>
      <c r="B57" s="248">
        <v>51</v>
      </c>
      <c r="C57" s="249" t="str">
        <f>Kousu!B61</f>
        <v>AE262100-61615I</v>
      </c>
      <c r="D57" s="168">
        <v>643</v>
      </c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251">
        <f t="shared" si="2"/>
        <v>643</v>
      </c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spans="1:64" ht="19.5" customHeight="1">
      <c r="A58" s="40"/>
      <c r="B58" s="248">
        <v>52</v>
      </c>
      <c r="C58" s="249" t="str">
        <f>Kousu!B62</f>
        <v>AE262100-61616G</v>
      </c>
      <c r="D58" s="168">
        <v>439</v>
      </c>
      <c r="E58" s="168"/>
      <c r="F58" s="168">
        <v>41</v>
      </c>
      <c r="G58" s="166"/>
      <c r="H58" s="168"/>
      <c r="I58" s="168"/>
      <c r="J58" s="168">
        <v>480</v>
      </c>
      <c r="K58" s="168"/>
      <c r="L58" s="168"/>
      <c r="M58" s="168"/>
      <c r="N58" s="168"/>
      <c r="O58" s="166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251">
        <f>+SUM(D58:AH58)</f>
        <v>960</v>
      </c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spans="1:64" ht="19.5" customHeight="1">
      <c r="A59" s="40"/>
      <c r="B59" s="248">
        <v>53</v>
      </c>
      <c r="C59" s="249" t="str">
        <f>Kousu!B63</f>
        <v>AE262100-6171</v>
      </c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>
        <v>1529</v>
      </c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251">
        <f t="shared" si="2"/>
        <v>1529</v>
      </c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</row>
    <row r="60" spans="1:64" ht="19.5" customHeight="1">
      <c r="A60" s="40"/>
      <c r="B60" s="248">
        <v>54</v>
      </c>
      <c r="C60" s="249" t="str">
        <f>Kousu!B64</f>
        <v>AE262100-61710G</v>
      </c>
      <c r="D60" s="168"/>
      <c r="E60" s="168"/>
      <c r="F60" s="168">
        <v>396</v>
      </c>
      <c r="G60" s="168"/>
      <c r="H60" s="168"/>
      <c r="I60" s="168">
        <v>454</v>
      </c>
      <c r="J60" s="168">
        <v>316</v>
      </c>
      <c r="K60" s="168"/>
      <c r="L60" s="168">
        <v>547</v>
      </c>
      <c r="M60" s="168"/>
      <c r="N60" s="168">
        <v>732</v>
      </c>
      <c r="O60" s="168">
        <v>662</v>
      </c>
      <c r="P60" s="168">
        <v>1676</v>
      </c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251">
        <f t="shared" si="2"/>
        <v>4783</v>
      </c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</row>
    <row r="61" spans="1:64" ht="19.5" customHeight="1">
      <c r="A61" s="40"/>
      <c r="B61" s="248">
        <v>55</v>
      </c>
      <c r="C61" s="249" t="str">
        <f>Kousu!B65</f>
        <v>AE262100-61715I</v>
      </c>
      <c r="D61" s="168"/>
      <c r="E61" s="168"/>
      <c r="F61" s="168"/>
      <c r="G61" s="168">
        <v>719</v>
      </c>
      <c r="H61" s="168">
        <v>720</v>
      </c>
      <c r="I61" s="168">
        <v>720</v>
      </c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251">
        <f t="shared" si="2"/>
        <v>2159</v>
      </c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spans="1:64" ht="19.5" customHeight="1">
      <c r="A62" s="40"/>
      <c r="B62" s="248">
        <v>56</v>
      </c>
      <c r="C62" s="249" t="str">
        <f>Kousu!B66</f>
        <v>AE262100-61716G</v>
      </c>
      <c r="D62" s="168"/>
      <c r="E62" s="168"/>
      <c r="F62" s="168">
        <v>480</v>
      </c>
      <c r="G62" s="168">
        <v>480</v>
      </c>
      <c r="H62" s="168"/>
      <c r="I62" s="168">
        <v>480</v>
      </c>
      <c r="J62" s="168"/>
      <c r="K62" s="168"/>
      <c r="L62" s="168"/>
      <c r="M62" s="168"/>
      <c r="N62" s="168">
        <v>480</v>
      </c>
      <c r="O62" s="168">
        <v>480</v>
      </c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251">
        <f>+SUM(D62:AH62)</f>
        <v>2400</v>
      </c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spans="1:64" ht="19.5" customHeight="1">
      <c r="A63" s="40"/>
      <c r="B63" s="248">
        <v>57</v>
      </c>
      <c r="C63" s="249" t="str">
        <f>Kousu!B67</f>
        <v>AE262100-61719G</v>
      </c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6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251">
        <f t="shared" si="2"/>
        <v>0</v>
      </c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</row>
    <row r="64" spans="1:64" ht="19.5" customHeight="1">
      <c r="A64" s="40"/>
      <c r="B64" s="248">
        <v>58</v>
      </c>
      <c r="C64" s="249" t="str">
        <f>Kousu!B68</f>
        <v>AE262100-6560</v>
      </c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6"/>
      <c r="P64" s="168"/>
      <c r="Q64" s="168">
        <v>1151</v>
      </c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251">
        <f>+SUM(D64:AH64)</f>
        <v>1151</v>
      </c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</row>
    <row r="65" spans="1:64" ht="19.5" customHeight="1">
      <c r="A65" s="40"/>
      <c r="B65" s="248">
        <v>59</v>
      </c>
      <c r="C65" s="249" t="str">
        <f>Kousu!B69</f>
        <v>AE262100-65600C</v>
      </c>
      <c r="D65" s="168"/>
      <c r="E65" s="168"/>
      <c r="F65" s="168"/>
      <c r="G65" s="168"/>
      <c r="H65" s="168"/>
      <c r="I65" s="168">
        <v>839</v>
      </c>
      <c r="J65" s="168">
        <v>840</v>
      </c>
      <c r="K65" s="168"/>
      <c r="L65" s="168"/>
      <c r="M65" s="168">
        <v>834</v>
      </c>
      <c r="N65" s="168">
        <v>1668</v>
      </c>
      <c r="O65" s="168">
        <v>839</v>
      </c>
      <c r="P65" s="168">
        <v>836</v>
      </c>
      <c r="Q65" s="168"/>
      <c r="R65" s="168"/>
      <c r="S65" s="168"/>
      <c r="T65" s="168"/>
      <c r="U65" s="168">
        <v>820</v>
      </c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251">
        <f t="shared" si="2"/>
        <v>6676</v>
      </c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spans="1:64" ht="19.5" customHeight="1">
      <c r="A66" s="40"/>
      <c r="B66" s="248">
        <v>60</v>
      </c>
      <c r="C66" s="249" t="str">
        <f>Kousu!B70</f>
        <v>AE262100-6570</v>
      </c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>
        <v>1488</v>
      </c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251">
        <f t="shared" si="2"/>
        <v>1488</v>
      </c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spans="1:64" ht="19.5" customHeight="1">
      <c r="A67" s="40"/>
      <c r="B67" s="248">
        <v>61</v>
      </c>
      <c r="C67" s="249" t="str">
        <f>Kousu!B71</f>
        <v>AE262100-65700C</v>
      </c>
      <c r="D67" s="168"/>
      <c r="E67" s="168"/>
      <c r="F67" s="168"/>
      <c r="G67" s="168">
        <v>885</v>
      </c>
      <c r="H67" s="168">
        <v>837</v>
      </c>
      <c r="I67" s="168"/>
      <c r="J67" s="168"/>
      <c r="K67" s="168"/>
      <c r="L67" s="168"/>
      <c r="M67" s="168">
        <v>1667</v>
      </c>
      <c r="N67" s="168"/>
      <c r="O67" s="168">
        <v>834</v>
      </c>
      <c r="P67" s="168">
        <v>1633</v>
      </c>
      <c r="Q67" s="168"/>
      <c r="R67" s="168"/>
      <c r="S67" s="168"/>
      <c r="T67" s="168"/>
      <c r="U67" s="168">
        <v>743</v>
      </c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251">
        <f t="shared" si="2"/>
        <v>6599</v>
      </c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</row>
    <row r="68" spans="1:64" ht="19.5" customHeight="1">
      <c r="A68" s="40"/>
      <c r="B68" s="248">
        <v>62</v>
      </c>
      <c r="C68" s="249" t="str">
        <f>Kousu!B72</f>
        <v>AE262100-6850</v>
      </c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251">
        <f t="shared" si="2"/>
        <v>0</v>
      </c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</row>
    <row r="69" spans="1:64" ht="19.5" customHeight="1">
      <c r="A69" s="40"/>
      <c r="B69" s="248">
        <v>63</v>
      </c>
      <c r="C69" s="249" t="str">
        <f>Kousu!B73</f>
        <v>AE262100-68500C</v>
      </c>
      <c r="D69" s="168"/>
      <c r="E69" s="168"/>
      <c r="F69" s="168">
        <v>180</v>
      </c>
      <c r="G69" s="168"/>
      <c r="H69" s="168">
        <v>527</v>
      </c>
      <c r="I69" s="168"/>
      <c r="J69" s="168"/>
      <c r="K69" s="168"/>
      <c r="L69" s="168">
        <v>539</v>
      </c>
      <c r="M69" s="168">
        <v>484</v>
      </c>
      <c r="N69" s="168">
        <v>1221</v>
      </c>
      <c r="O69" s="168"/>
      <c r="P69" s="168">
        <v>480</v>
      </c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251">
        <f t="shared" si="2"/>
        <v>3431</v>
      </c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spans="1:64" ht="19.5" customHeight="1">
      <c r="A70" s="40"/>
      <c r="B70" s="248">
        <v>64</v>
      </c>
      <c r="C70" s="249" t="str">
        <f>Kousu!B74</f>
        <v>AE262100-6860</v>
      </c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251">
        <f t="shared" si="2"/>
        <v>0</v>
      </c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spans="1:64" ht="19.5" customHeight="1">
      <c r="A71" s="40"/>
      <c r="B71" s="248">
        <v>65</v>
      </c>
      <c r="C71" s="249" t="str">
        <f>Kousu!B75</f>
        <v>AE262100-68600C</v>
      </c>
      <c r="D71" s="168"/>
      <c r="E71" s="168"/>
      <c r="F71" s="168"/>
      <c r="G71" s="168">
        <v>480</v>
      </c>
      <c r="H71" s="168"/>
      <c r="I71" s="168"/>
      <c r="J71" s="168">
        <v>482</v>
      </c>
      <c r="K71" s="168"/>
      <c r="L71" s="168">
        <v>1320</v>
      </c>
      <c r="M71" s="168">
        <v>1560</v>
      </c>
      <c r="N71" s="168"/>
      <c r="O71" s="168">
        <v>1437</v>
      </c>
      <c r="P71" s="168">
        <v>1199</v>
      </c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251">
        <f>+SUM(D71:AH71)</f>
        <v>6478</v>
      </c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</row>
    <row r="72" spans="1:64" ht="19.5" customHeight="1">
      <c r="A72" s="40"/>
      <c r="B72" s="248">
        <v>66</v>
      </c>
      <c r="C72" s="249" t="str">
        <f>Kousu!B76</f>
        <v>AE262100-6961</v>
      </c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251">
        <f>+SUM(D72:AH72)</f>
        <v>0</v>
      </c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</row>
    <row r="73" spans="1:64" ht="19.5" customHeight="1">
      <c r="A73" s="40"/>
      <c r="B73" s="248">
        <v>67</v>
      </c>
      <c r="C73" s="249" t="str">
        <f>Kousu!B77</f>
        <v>AE262100-69616T</v>
      </c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6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251">
        <f>+SUM(D73:AH73)</f>
        <v>0</v>
      </c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spans="1:64" ht="19.5" customHeight="1">
      <c r="A74" s="40"/>
      <c r="B74" s="248">
        <v>68</v>
      </c>
      <c r="C74" s="249" t="str">
        <f>Kousu!B78</f>
        <v>AE262100-6971</v>
      </c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251">
        <f>+SUM(D74:AH74)</f>
        <v>0</v>
      </c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spans="1:64" ht="19.5" customHeight="1">
      <c r="A75" s="40"/>
      <c r="B75" s="248">
        <v>69</v>
      </c>
      <c r="C75" s="249" t="str">
        <f>Kousu!B79</f>
        <v>AE262100-69716T</v>
      </c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251">
        <f>+SUM(D75:AH75)</f>
        <v>0</v>
      </c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</row>
    <row r="76" spans="1:64" ht="19.5" customHeight="1">
      <c r="A76" s="40"/>
      <c r="B76" s="248">
        <v>70</v>
      </c>
      <c r="C76" s="249" t="str">
        <f>Kousu!B80</f>
        <v>AE262100-70000N</v>
      </c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251">
        <f t="shared" si="1"/>
        <v>0</v>
      </c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</row>
    <row r="77" spans="1:64" ht="19.5" customHeight="1">
      <c r="A77" s="40"/>
      <c r="B77" s="248">
        <v>71</v>
      </c>
      <c r="C77" s="249" t="str">
        <f>Kousu!B81</f>
        <v>AE262100-70100N</v>
      </c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251">
        <f t="shared" si="1"/>
        <v>0</v>
      </c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spans="1:64" ht="19.5" customHeight="1">
      <c r="A78" s="40"/>
      <c r="B78" s="248">
        <v>72</v>
      </c>
      <c r="C78" s="249" t="str">
        <f>Kousu!B82</f>
        <v>AE262100-7260</v>
      </c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>
        <v>138</v>
      </c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251">
        <f t="shared" si="1"/>
        <v>138</v>
      </c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spans="1:64" ht="19.5" customHeight="1">
      <c r="A79" s="40"/>
      <c r="B79" s="248">
        <v>73</v>
      </c>
      <c r="C79" s="249" t="str">
        <f>Kousu!B83</f>
        <v>AE262100-72600M</v>
      </c>
      <c r="D79" s="168"/>
      <c r="E79" s="168"/>
      <c r="F79" s="168"/>
      <c r="G79" s="168">
        <v>659</v>
      </c>
      <c r="H79" s="168"/>
      <c r="I79" s="168"/>
      <c r="J79" s="168"/>
      <c r="K79" s="168"/>
      <c r="L79" s="168">
        <v>669</v>
      </c>
      <c r="M79" s="168"/>
      <c r="N79" s="168"/>
      <c r="O79" s="168"/>
      <c r="P79" s="168"/>
      <c r="Q79" s="168"/>
      <c r="R79" s="168"/>
      <c r="S79" s="168"/>
      <c r="T79" s="168"/>
      <c r="U79" s="168">
        <v>1293</v>
      </c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251">
        <f t="shared" si="1"/>
        <v>2621</v>
      </c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</row>
    <row r="80" spans="1:64" ht="19.5" customHeight="1">
      <c r="A80" s="40"/>
      <c r="B80" s="248">
        <v>74</v>
      </c>
      <c r="C80" s="249" t="str">
        <f>Kousu!B84</f>
        <v>AE262100-7270</v>
      </c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>
        <v>1175</v>
      </c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251">
        <f t="shared" si="1"/>
        <v>1175</v>
      </c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</row>
    <row r="81" spans="1:64" ht="19.5" customHeight="1">
      <c r="A81" s="40"/>
      <c r="B81" s="248">
        <v>75</v>
      </c>
      <c r="C81" s="249" t="str">
        <f>Kousu!B85</f>
        <v>AE262100-72700M</v>
      </c>
      <c r="D81" s="168"/>
      <c r="E81" s="168"/>
      <c r="F81" s="168"/>
      <c r="G81" s="168"/>
      <c r="H81" s="168"/>
      <c r="I81" s="168"/>
      <c r="J81" s="168"/>
      <c r="K81" s="168"/>
      <c r="L81" s="168">
        <v>695</v>
      </c>
      <c r="M81" s="168"/>
      <c r="N81" s="168">
        <v>514</v>
      </c>
      <c r="O81" s="168"/>
      <c r="P81" s="168"/>
      <c r="Q81" s="168"/>
      <c r="R81" s="168"/>
      <c r="S81" s="168"/>
      <c r="T81" s="168"/>
      <c r="U81" s="168">
        <v>1197</v>
      </c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251">
        <f t="shared" si="1"/>
        <v>2406</v>
      </c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spans="1:64" ht="19.5" customHeight="1">
      <c r="A82" s="40"/>
      <c r="B82" s="248">
        <v>76</v>
      </c>
      <c r="C82" s="249" t="str">
        <f>Kousu!B86</f>
        <v>AE262100-7800</v>
      </c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251">
        <f t="shared" si="1"/>
        <v>0</v>
      </c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spans="1:64" ht="19.5" customHeight="1">
      <c r="A83" s="40"/>
      <c r="B83" s="248">
        <v>77</v>
      </c>
      <c r="C83" s="249" t="str">
        <f>Kousu!B87</f>
        <v>AE262100-78006G</v>
      </c>
      <c r="D83" s="168"/>
      <c r="E83" s="168"/>
      <c r="F83" s="168">
        <v>970</v>
      </c>
      <c r="G83" s="168"/>
      <c r="H83" s="168">
        <v>959</v>
      </c>
      <c r="I83" s="168">
        <v>481</v>
      </c>
      <c r="J83" s="168"/>
      <c r="K83" s="168"/>
      <c r="L83" s="168"/>
      <c r="M83" s="168"/>
      <c r="N83" s="168">
        <v>68</v>
      </c>
      <c r="O83" s="168"/>
      <c r="P83" s="168"/>
      <c r="Q83" s="168"/>
      <c r="R83" s="168"/>
      <c r="S83" s="168"/>
      <c r="T83" s="168">
        <v>1436</v>
      </c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251">
        <f t="shared" si="1"/>
        <v>3914</v>
      </c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</row>
    <row r="84" spans="1:64" ht="19.5" customHeight="1">
      <c r="A84" s="40"/>
      <c r="B84" s="248">
        <v>78</v>
      </c>
      <c r="C84" s="249" t="str">
        <f>Kousu!B88</f>
        <v>AE262100-7810</v>
      </c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251">
        <f t="shared" si="1"/>
        <v>0</v>
      </c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</row>
    <row r="85" spans="1:64" ht="19.5" customHeight="1">
      <c r="A85" s="40"/>
      <c r="B85" s="248">
        <v>79</v>
      </c>
      <c r="C85" s="249" t="str">
        <f>Kousu!B89</f>
        <v>AE262100-78106G</v>
      </c>
      <c r="D85" s="168"/>
      <c r="E85" s="168"/>
      <c r="F85" s="168">
        <v>960</v>
      </c>
      <c r="G85" s="168"/>
      <c r="H85" s="168">
        <v>961</v>
      </c>
      <c r="I85" s="168"/>
      <c r="J85" s="168"/>
      <c r="K85" s="168"/>
      <c r="L85" s="168"/>
      <c r="M85" s="168"/>
      <c r="N85" s="168"/>
      <c r="O85" s="168">
        <v>986</v>
      </c>
      <c r="P85" s="168"/>
      <c r="Q85" s="168"/>
      <c r="R85" s="168"/>
      <c r="S85" s="168"/>
      <c r="T85" s="168">
        <v>1909</v>
      </c>
      <c r="U85" s="168"/>
      <c r="V85" s="168"/>
      <c r="W85" s="166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251">
        <f t="shared" si="1"/>
        <v>4816</v>
      </c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spans="1:64" ht="19.5" customHeight="1">
      <c r="A86" s="40"/>
      <c r="B86" s="248">
        <v>80</v>
      </c>
      <c r="C86" s="249" t="str">
        <f>Kousu!B90</f>
        <v>AE262100-7820</v>
      </c>
      <c r="D86" s="168"/>
      <c r="E86" s="168"/>
      <c r="F86" s="168"/>
      <c r="G86" s="168"/>
      <c r="H86" s="168"/>
      <c r="I86" s="168"/>
      <c r="J86" s="168"/>
      <c r="K86" s="166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251">
        <f t="shared" si="1"/>
        <v>0</v>
      </c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spans="1:64" ht="19.5" customHeight="1">
      <c r="A87" s="40"/>
      <c r="B87" s="248">
        <v>81</v>
      </c>
      <c r="C87" s="249" t="str">
        <f>Kousu!B91</f>
        <v>AE262100-78206G</v>
      </c>
      <c r="D87" s="168"/>
      <c r="E87" s="168"/>
      <c r="F87" s="168"/>
      <c r="G87" s="168">
        <v>2874</v>
      </c>
      <c r="H87" s="168"/>
      <c r="I87" s="168">
        <v>480</v>
      </c>
      <c r="J87" s="168"/>
      <c r="K87" s="168"/>
      <c r="L87" s="168"/>
      <c r="M87" s="168"/>
      <c r="N87" s="168"/>
      <c r="O87" s="168">
        <v>1437</v>
      </c>
      <c r="P87" s="168"/>
      <c r="Q87" s="168"/>
      <c r="R87" s="168"/>
      <c r="S87" s="168"/>
      <c r="T87" s="168">
        <v>955</v>
      </c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251">
        <f t="shared" si="1"/>
        <v>5746</v>
      </c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</row>
    <row r="88" spans="1:64" ht="19.5" customHeight="1">
      <c r="A88" s="40"/>
      <c r="B88" s="248">
        <v>82</v>
      </c>
      <c r="C88" s="249" t="str">
        <f>Kousu!B92</f>
        <v>AE262100-7830</v>
      </c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251">
        <f t="shared" si="1"/>
        <v>0</v>
      </c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</row>
    <row r="89" spans="1:64" ht="19.5" customHeight="1">
      <c r="A89" s="40"/>
      <c r="B89" s="248">
        <v>83</v>
      </c>
      <c r="C89" s="249" t="str">
        <f>Kousu!B93</f>
        <v>AE262100-78306G</v>
      </c>
      <c r="D89" s="168"/>
      <c r="E89" s="168"/>
      <c r="F89" s="168"/>
      <c r="G89" s="168">
        <v>1445</v>
      </c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>
        <v>436</v>
      </c>
      <c r="U89" s="168">
        <v>1448</v>
      </c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251">
        <f t="shared" si="1"/>
        <v>3329</v>
      </c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spans="1:64" ht="19.5" customHeight="1">
      <c r="A90" s="40"/>
      <c r="B90" s="248">
        <v>84</v>
      </c>
      <c r="C90" s="249" t="str">
        <f>Kousu!B94</f>
        <v>AE262100-7840</v>
      </c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251">
        <f t="shared" si="1"/>
        <v>0</v>
      </c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spans="1:64" ht="19.5" customHeight="1">
      <c r="A91" s="40"/>
      <c r="B91" s="248">
        <v>85</v>
      </c>
      <c r="C91" s="249" t="str">
        <f>Kousu!B95</f>
        <v>AE262100-7850</v>
      </c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251">
        <f t="shared" si="1"/>
        <v>0</v>
      </c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</row>
    <row r="92" spans="1:64" ht="19.5" customHeight="1">
      <c r="A92" s="40"/>
      <c r="B92" s="248">
        <v>86</v>
      </c>
      <c r="C92" s="249" t="str">
        <f>Kousu!B96</f>
        <v>AE262100-7860</v>
      </c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251">
        <f t="shared" si="1"/>
        <v>0</v>
      </c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</row>
    <row r="93" spans="1:64" ht="19.5" customHeight="1">
      <c r="A93" s="40"/>
      <c r="B93" s="248">
        <v>87</v>
      </c>
      <c r="C93" s="249" t="str">
        <f>Kousu!B97</f>
        <v>AE262100-78606G</v>
      </c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251">
        <f t="shared" si="1"/>
        <v>0</v>
      </c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spans="1:64" ht="19.5" customHeight="1">
      <c r="A94" s="40"/>
      <c r="B94" s="248">
        <v>88</v>
      </c>
      <c r="C94" s="249" t="str">
        <f>Kousu!B98</f>
        <v>AE262100-7870</v>
      </c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251">
        <f t="shared" si="1"/>
        <v>0</v>
      </c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spans="1:64" ht="19.5" customHeight="1">
      <c r="A95" s="40"/>
      <c r="B95" s="248">
        <v>89</v>
      </c>
      <c r="C95" s="249" t="str">
        <f>Kousu!B99</f>
        <v>AE262100-78706G</v>
      </c>
      <c r="D95" s="168"/>
      <c r="E95" s="168"/>
      <c r="F95" s="168"/>
      <c r="G95" s="168"/>
      <c r="H95" s="168">
        <v>599</v>
      </c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>
        <v>600</v>
      </c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251">
        <f t="shared" si="1"/>
        <v>1199</v>
      </c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</row>
    <row r="96" spans="1:64" ht="19.5" customHeight="1">
      <c r="A96" s="40"/>
      <c r="B96" s="248">
        <v>90</v>
      </c>
      <c r="C96" s="249" t="str">
        <f>Kousu!B100</f>
        <v>AE262100-7880</v>
      </c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251">
        <f t="shared" si="1"/>
        <v>0</v>
      </c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</row>
    <row r="97" spans="1:64" ht="19.5" customHeight="1">
      <c r="A97" s="40"/>
      <c r="B97" s="248">
        <v>91</v>
      </c>
      <c r="C97" s="249" t="str">
        <f>Kousu!B101</f>
        <v>AE262100-78806G</v>
      </c>
      <c r="D97" s="168"/>
      <c r="E97" s="168"/>
      <c r="F97" s="168"/>
      <c r="G97" s="168">
        <v>601</v>
      </c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251">
        <f t="shared" si="1"/>
        <v>601</v>
      </c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spans="1:64" ht="19.5" customHeight="1">
      <c r="A98" s="40"/>
      <c r="B98" s="248">
        <v>92</v>
      </c>
      <c r="C98" s="249" t="str">
        <f>Kousu!B102</f>
        <v>AE262100-7890</v>
      </c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251">
        <f t="shared" si="1"/>
        <v>0</v>
      </c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spans="1:64" ht="19.5" customHeight="1">
      <c r="A99" s="40"/>
      <c r="B99" s="248">
        <v>93</v>
      </c>
      <c r="C99" s="249" t="str">
        <f>Kousu!B103</f>
        <v>AE262100-78906G</v>
      </c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251">
        <f t="shared" si="1"/>
        <v>0</v>
      </c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</row>
    <row r="100" spans="1:64" ht="19.5" customHeight="1">
      <c r="A100" s="40"/>
      <c r="B100" s="248">
        <v>94</v>
      </c>
      <c r="C100" s="249" t="str">
        <f>Kousu!B104</f>
        <v>AE262100-67518R</v>
      </c>
      <c r="D100" s="168"/>
      <c r="E100" s="168"/>
      <c r="F100" s="168"/>
      <c r="G100" s="168"/>
      <c r="H100" s="168"/>
      <c r="I100" s="168">
        <v>18</v>
      </c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251">
        <f t="shared" si="1"/>
        <v>18</v>
      </c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</row>
    <row r="101" spans="1:64" ht="19.5" customHeight="1">
      <c r="A101" s="40"/>
      <c r="B101" s="248">
        <v>95</v>
      </c>
      <c r="C101" s="249" t="str">
        <f>Kousu!B105</f>
        <v>AE262100-67618R</v>
      </c>
      <c r="D101" s="168"/>
      <c r="E101" s="168"/>
      <c r="F101" s="168"/>
      <c r="G101" s="168">
        <v>16</v>
      </c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251">
        <f t="shared" si="1"/>
        <v>16</v>
      </c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spans="1:64" ht="19.5" customHeight="1">
      <c r="A102" s="40"/>
      <c r="B102" s="248">
        <v>96</v>
      </c>
      <c r="C102" s="249">
        <f>Kousu!B106</f>
        <v>0</v>
      </c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251">
        <f t="shared" si="1"/>
        <v>0</v>
      </c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spans="1:64" ht="19.5" customHeight="1">
      <c r="A103" s="40"/>
      <c r="B103" s="248">
        <v>97</v>
      </c>
      <c r="C103" s="249">
        <f>Kousu!B107</f>
        <v>0</v>
      </c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251">
        <f t="shared" si="1"/>
        <v>0</v>
      </c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</row>
    <row r="104" spans="1:64" ht="19.5" customHeight="1">
      <c r="A104" s="40"/>
      <c r="B104" s="248">
        <v>98</v>
      </c>
      <c r="C104" s="249">
        <f>Kousu!B108</f>
        <v>0</v>
      </c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251">
        <f t="shared" si="1"/>
        <v>0</v>
      </c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</row>
    <row r="105" spans="1:64" ht="19.5" customHeight="1">
      <c r="A105" s="40"/>
      <c r="B105" s="248">
        <v>99</v>
      </c>
      <c r="C105" s="249">
        <f>Kousu!B109</f>
        <v>0</v>
      </c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8"/>
      <c r="AG105" s="168"/>
      <c r="AH105" s="168"/>
      <c r="AI105" s="251">
        <f t="shared" si="1"/>
        <v>0</v>
      </c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spans="1:64" ht="19.5" customHeight="1">
      <c r="A106" s="40"/>
      <c r="B106" s="248">
        <v>100</v>
      </c>
      <c r="C106" s="249">
        <f>Kousu!B110</f>
        <v>0</v>
      </c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8"/>
      <c r="AG106" s="168"/>
      <c r="AH106" s="168"/>
      <c r="AI106" s="251">
        <f t="shared" si="1"/>
        <v>0</v>
      </c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spans="1:64" ht="19.5" customHeight="1">
      <c r="A107" s="40"/>
      <c r="B107" s="248">
        <v>101</v>
      </c>
      <c r="C107" s="249">
        <f>Kousu!B111</f>
        <v>0</v>
      </c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251">
        <f t="shared" si="1"/>
        <v>0</v>
      </c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</row>
    <row r="108" spans="1:64" ht="19.5" customHeight="1">
      <c r="A108" s="40"/>
      <c r="B108" s="248">
        <v>102</v>
      </c>
      <c r="C108" s="249">
        <f>Kousu!B112</f>
        <v>0</v>
      </c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251">
        <f t="shared" si="1"/>
        <v>0</v>
      </c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</row>
    <row r="109" spans="1:64" ht="19.5" customHeight="1">
      <c r="A109" s="40"/>
      <c r="B109" s="248">
        <v>103</v>
      </c>
      <c r="C109" s="249">
        <f>Kousu!B113</f>
        <v>0</v>
      </c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251">
        <f t="shared" si="1"/>
        <v>0</v>
      </c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spans="1:64" ht="19.5" customHeight="1">
      <c r="A110" s="40"/>
      <c r="B110" s="248">
        <v>104</v>
      </c>
      <c r="C110" s="249">
        <f>Kousu!B114</f>
        <v>0</v>
      </c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  <c r="Z110" s="168"/>
      <c r="AA110" s="168"/>
      <c r="AB110" s="168"/>
      <c r="AC110" s="168"/>
      <c r="AD110" s="168"/>
      <c r="AE110" s="168"/>
      <c r="AF110" s="168"/>
      <c r="AG110" s="168"/>
      <c r="AH110" s="168"/>
      <c r="AI110" s="251">
        <f t="shared" si="1"/>
        <v>0</v>
      </c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spans="1:64" ht="19.5" customHeight="1">
      <c r="A111" s="40"/>
      <c r="B111" s="248">
        <v>105</v>
      </c>
      <c r="C111" s="249">
        <f>Kousu!B115</f>
        <v>0</v>
      </c>
      <c r="D111" s="168"/>
      <c r="E111" s="168"/>
      <c r="F111" s="168"/>
      <c r="G111" s="168"/>
      <c r="H111" s="168"/>
      <c r="I111" s="168"/>
      <c r="J111" s="168"/>
      <c r="K111" s="166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8"/>
      <c r="AG111" s="168"/>
      <c r="AH111" s="168"/>
      <c r="AI111" s="251">
        <f t="shared" si="1"/>
        <v>0</v>
      </c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</row>
    <row r="112" spans="1:64" ht="19.5" customHeight="1">
      <c r="A112" s="40"/>
      <c r="B112" s="248">
        <v>106</v>
      </c>
      <c r="C112" s="249">
        <f>Kousu!B116</f>
        <v>0</v>
      </c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251">
        <f t="shared" si="1"/>
        <v>0</v>
      </c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</row>
    <row r="113" spans="1:64" ht="19.5" customHeight="1">
      <c r="A113" s="40"/>
      <c r="B113" s="248">
        <v>107</v>
      </c>
      <c r="C113" s="249">
        <f>Kousu!B117</f>
        <v>0</v>
      </c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251">
        <f t="shared" si="1"/>
        <v>0</v>
      </c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spans="1:64" ht="19.5" customHeight="1">
      <c r="A114" s="40"/>
      <c r="B114" s="248">
        <v>108</v>
      </c>
      <c r="C114" s="249">
        <f>Kousu!B118</f>
        <v>0</v>
      </c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251">
        <f t="shared" si="1"/>
        <v>0</v>
      </c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spans="1:64" ht="19.5" customHeight="1">
      <c r="A115" s="40"/>
      <c r="B115" s="248">
        <v>109</v>
      </c>
      <c r="C115" s="249">
        <f>Kousu!B119</f>
        <v>0</v>
      </c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251">
        <f t="shared" si="1"/>
        <v>0</v>
      </c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</row>
    <row r="116" spans="1:64" ht="19.5" customHeight="1">
      <c r="A116" s="40"/>
      <c r="B116" s="248">
        <v>110</v>
      </c>
      <c r="C116" s="249">
        <f>Kousu!B120</f>
        <v>0</v>
      </c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251">
        <f t="shared" si="1"/>
        <v>0</v>
      </c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</row>
    <row r="117" spans="1:64" ht="19.5" customHeight="1">
      <c r="A117" s="40"/>
      <c r="B117" s="248">
        <v>111</v>
      </c>
      <c r="C117" s="249">
        <f>Kousu!B121</f>
        <v>0</v>
      </c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251">
        <f t="shared" si="1"/>
        <v>0</v>
      </c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</row>
    <row r="118" spans="1:64" ht="19.5" customHeight="1">
      <c r="A118" s="40"/>
      <c r="B118" s="248">
        <v>112</v>
      </c>
      <c r="C118" s="249">
        <f>Kousu!B122</f>
        <v>0</v>
      </c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251">
        <f t="shared" si="1"/>
        <v>0</v>
      </c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</row>
    <row r="119" spans="1:64" ht="19.5" customHeight="1">
      <c r="A119" s="40"/>
      <c r="B119" s="248">
        <v>113</v>
      </c>
      <c r="C119" s="249">
        <f>Kousu!B123</f>
        <v>0</v>
      </c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251">
        <f t="shared" si="1"/>
        <v>0</v>
      </c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</row>
    <row r="120" spans="1:64" ht="19.5" customHeight="1">
      <c r="A120" s="40"/>
      <c r="B120" s="248">
        <v>114</v>
      </c>
      <c r="C120" s="249">
        <f>Kousu!B124</f>
        <v>0</v>
      </c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251">
        <f t="shared" si="1"/>
        <v>0</v>
      </c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</row>
    <row r="121" spans="1:64" ht="19.5" customHeight="1">
      <c r="A121" s="40"/>
      <c r="B121" s="248">
        <v>115</v>
      </c>
      <c r="C121" s="249">
        <f>Kousu!B125</f>
        <v>0</v>
      </c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251">
        <f t="shared" si="1"/>
        <v>0</v>
      </c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</row>
    <row r="122" spans="1:64" ht="19.5" customHeight="1">
      <c r="A122" s="40"/>
      <c r="B122" s="248">
        <v>116</v>
      </c>
      <c r="C122" s="249">
        <f>Kousu!B126</f>
        <v>0</v>
      </c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251">
        <f t="shared" si="1"/>
        <v>0</v>
      </c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</row>
    <row r="123" spans="1:64" ht="19.5" customHeight="1">
      <c r="A123" s="40"/>
      <c r="B123" s="248">
        <v>117</v>
      </c>
      <c r="C123" s="249">
        <f>Kousu!B127</f>
        <v>0</v>
      </c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251">
        <f t="shared" si="1"/>
        <v>0</v>
      </c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</row>
    <row r="124" spans="1:64" ht="19.5" customHeight="1">
      <c r="A124" s="40"/>
      <c r="B124" s="248">
        <v>118</v>
      </c>
      <c r="C124" s="249">
        <f>Kousu!B128</f>
        <v>0</v>
      </c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251">
        <f t="shared" si="1"/>
        <v>0</v>
      </c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</row>
    <row r="125" spans="1:64" ht="19.5" customHeight="1">
      <c r="A125" s="40"/>
      <c r="B125" s="248">
        <v>119</v>
      </c>
      <c r="C125" s="249">
        <f>Kousu!B129</f>
        <v>0</v>
      </c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251">
        <f t="shared" si="1"/>
        <v>0</v>
      </c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</row>
    <row r="126" spans="1:64" ht="19.5" customHeight="1">
      <c r="A126" s="40"/>
      <c r="B126" s="248">
        <v>120</v>
      </c>
      <c r="C126" s="249">
        <f>Kousu!B130</f>
        <v>0</v>
      </c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  <c r="AG126" s="168"/>
      <c r="AH126" s="168"/>
      <c r="AI126" s="251">
        <f t="shared" si="1"/>
        <v>0</v>
      </c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</row>
    <row r="127" spans="1:64" ht="19.5" customHeight="1">
      <c r="A127" s="40"/>
      <c r="B127" s="248">
        <v>121</v>
      </c>
      <c r="C127" s="249">
        <f>Kousu!B131</f>
        <v>0</v>
      </c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I127" s="251">
        <f t="shared" si="1"/>
        <v>0</v>
      </c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</row>
    <row r="128" spans="1:64" ht="19.5" customHeight="1">
      <c r="A128" s="40"/>
      <c r="B128" s="248">
        <v>122</v>
      </c>
      <c r="C128" s="249">
        <f>Kousu!B132</f>
        <v>0</v>
      </c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  <c r="AA128" s="168"/>
      <c r="AB128" s="168"/>
      <c r="AC128" s="168"/>
      <c r="AD128" s="168"/>
      <c r="AE128" s="168"/>
      <c r="AF128" s="168"/>
      <c r="AG128" s="168"/>
      <c r="AH128" s="168"/>
      <c r="AI128" s="251">
        <f t="shared" si="1"/>
        <v>0</v>
      </c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</row>
    <row r="129" spans="1:64" ht="19.5" customHeight="1">
      <c r="A129" s="40"/>
      <c r="B129" s="248">
        <v>123</v>
      </c>
      <c r="C129" s="249">
        <f>Kousu!B133</f>
        <v>0</v>
      </c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  <c r="AD129" s="168"/>
      <c r="AE129" s="168"/>
      <c r="AF129" s="168"/>
      <c r="AG129" s="168"/>
      <c r="AH129" s="168"/>
      <c r="AI129" s="251">
        <f t="shared" si="1"/>
        <v>0</v>
      </c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</row>
    <row r="130" spans="1:64" ht="19.5" customHeight="1">
      <c r="A130" s="40"/>
      <c r="B130" s="248">
        <v>124</v>
      </c>
      <c r="C130" s="249">
        <f>Kousu!B134</f>
        <v>0</v>
      </c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68"/>
      <c r="AB130" s="168"/>
      <c r="AC130" s="168"/>
      <c r="AD130" s="168"/>
      <c r="AE130" s="168"/>
      <c r="AF130" s="168"/>
      <c r="AG130" s="168"/>
      <c r="AH130" s="168"/>
      <c r="AI130" s="251">
        <f t="shared" si="1"/>
        <v>0</v>
      </c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</row>
    <row r="131" spans="1:64" ht="19.5" customHeight="1">
      <c r="A131" s="40"/>
      <c r="B131" s="248">
        <v>125</v>
      </c>
      <c r="C131" s="249">
        <f>Kousu!B135</f>
        <v>0</v>
      </c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68"/>
      <c r="AB131" s="168"/>
      <c r="AC131" s="168"/>
      <c r="AD131" s="168"/>
      <c r="AE131" s="168"/>
      <c r="AF131" s="168"/>
      <c r="AG131" s="168"/>
      <c r="AH131" s="168"/>
      <c r="AI131" s="251">
        <f t="shared" ref="AI131:AI136" si="3">+SUM(D131:AH131)</f>
        <v>0</v>
      </c>
      <c r="AJ131" s="40"/>
      <c r="AK131" s="40"/>
      <c r="AL131" s="522" t="s">
        <v>5274</v>
      </c>
      <c r="AM131" s="522" t="s">
        <v>5275</v>
      </c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</row>
    <row r="132" spans="1:64" ht="19.5" customHeight="1">
      <c r="A132" s="40"/>
      <c r="B132" s="248">
        <v>126</v>
      </c>
      <c r="C132" s="249">
        <f>Kousu!B136</f>
        <v>0</v>
      </c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  <c r="AG132" s="168"/>
      <c r="AH132" s="168"/>
      <c r="AI132" s="251">
        <f t="shared" si="3"/>
        <v>0</v>
      </c>
      <c r="AJ132" s="40"/>
      <c r="AK132" s="40"/>
      <c r="AL132" s="522" t="s">
        <v>5266</v>
      </c>
      <c r="AM132" s="522">
        <v>8</v>
      </c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</row>
    <row r="133" spans="1:64" ht="19.5" customHeight="1">
      <c r="A133" s="40"/>
      <c r="B133" s="248">
        <v>127</v>
      </c>
      <c r="C133" s="249">
        <f>Kousu!B137</f>
        <v>0</v>
      </c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  <c r="AG133" s="168"/>
      <c r="AH133" s="168"/>
      <c r="AI133" s="251">
        <f t="shared" si="3"/>
        <v>0</v>
      </c>
      <c r="AJ133" s="40"/>
      <c r="AK133" s="40"/>
      <c r="AL133" s="522" t="s">
        <v>5268</v>
      </c>
      <c r="AM133" s="522">
        <v>10</v>
      </c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</row>
    <row r="134" spans="1:64" ht="19.5" customHeight="1">
      <c r="A134" s="40"/>
      <c r="B134" s="248">
        <v>128</v>
      </c>
      <c r="C134" s="249">
        <f>Kousu!B138</f>
        <v>0</v>
      </c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  <c r="AG134" s="168"/>
      <c r="AH134" s="168"/>
      <c r="AI134" s="251">
        <f t="shared" si="3"/>
        <v>0</v>
      </c>
      <c r="AJ134" s="40"/>
      <c r="AK134" s="40"/>
      <c r="AL134" s="522" t="s">
        <v>5269</v>
      </c>
      <c r="AM134" s="522">
        <v>9</v>
      </c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</row>
    <row r="135" spans="1:64" ht="19.5" customHeight="1">
      <c r="A135" s="40"/>
      <c r="B135" s="248">
        <v>129</v>
      </c>
      <c r="C135" s="249">
        <f>Kousu!B139</f>
        <v>0</v>
      </c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8"/>
      <c r="AG135" s="168"/>
      <c r="AH135" s="168"/>
      <c r="AI135" s="251">
        <f t="shared" si="3"/>
        <v>0</v>
      </c>
      <c r="AJ135" s="40"/>
      <c r="AK135" s="40"/>
      <c r="AL135" s="522" t="s">
        <v>5270</v>
      </c>
      <c r="AM135" s="522">
        <v>8</v>
      </c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</row>
    <row r="136" spans="1:64" ht="19.5" customHeight="1">
      <c r="A136" s="40"/>
      <c r="B136" s="248">
        <v>130</v>
      </c>
      <c r="C136" s="249">
        <f>Kousu!B140</f>
        <v>0</v>
      </c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  <c r="AG136" s="168"/>
      <c r="AH136" s="168"/>
      <c r="AI136" s="251">
        <f t="shared" si="3"/>
        <v>0</v>
      </c>
      <c r="AJ136" s="40"/>
      <c r="AK136" s="40"/>
      <c r="AL136" s="522" t="s">
        <v>5271</v>
      </c>
      <c r="AM136" s="522">
        <v>10</v>
      </c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</row>
    <row r="137" spans="1:64" ht="19.5" customHeight="1">
      <c r="A137" s="40"/>
      <c r="B137" s="607" t="s">
        <v>103</v>
      </c>
      <c r="C137" s="607"/>
      <c r="D137" s="252">
        <f t="shared" ref="D137:AH137" si="4">SUM(D7:D136)</f>
        <v>9481</v>
      </c>
      <c r="E137" s="252">
        <f t="shared" si="4"/>
        <v>0</v>
      </c>
      <c r="F137" s="252">
        <f t="shared" si="4"/>
        <v>10572</v>
      </c>
      <c r="G137" s="252">
        <f t="shared" si="4"/>
        <v>11626</v>
      </c>
      <c r="H137" s="252">
        <f t="shared" si="4"/>
        <v>11205</v>
      </c>
      <c r="I137" s="252">
        <f t="shared" si="4"/>
        <v>10518</v>
      </c>
      <c r="J137" s="252">
        <f t="shared" si="4"/>
        <v>4276</v>
      </c>
      <c r="K137" s="252">
        <f t="shared" si="4"/>
        <v>0</v>
      </c>
      <c r="L137" s="252">
        <f t="shared" si="4"/>
        <v>9377</v>
      </c>
      <c r="M137" s="252">
        <f t="shared" si="4"/>
        <v>10546</v>
      </c>
      <c r="N137" s="252">
        <f t="shared" si="4"/>
        <v>11525</v>
      </c>
      <c r="O137" s="252">
        <f t="shared" si="4"/>
        <v>10480</v>
      </c>
      <c r="P137" s="252">
        <f t="shared" si="4"/>
        <v>11812</v>
      </c>
      <c r="Q137" s="252">
        <f t="shared" si="4"/>
        <v>11828</v>
      </c>
      <c r="R137" s="252">
        <f t="shared" si="4"/>
        <v>0</v>
      </c>
      <c r="S137" s="252">
        <f t="shared" si="4"/>
        <v>0</v>
      </c>
      <c r="T137" s="252">
        <f t="shared" si="4"/>
        <v>6211</v>
      </c>
      <c r="U137" s="252">
        <f t="shared" si="4"/>
        <v>9850</v>
      </c>
      <c r="V137" s="252">
        <f t="shared" si="4"/>
        <v>0</v>
      </c>
      <c r="W137" s="252">
        <f t="shared" si="4"/>
        <v>0</v>
      </c>
      <c r="X137" s="252">
        <f t="shared" si="4"/>
        <v>0</v>
      </c>
      <c r="Y137" s="252">
        <f t="shared" si="4"/>
        <v>0</v>
      </c>
      <c r="Z137" s="252">
        <f t="shared" si="4"/>
        <v>0</v>
      </c>
      <c r="AA137" s="252">
        <f t="shared" si="4"/>
        <v>0</v>
      </c>
      <c r="AB137" s="252">
        <f t="shared" si="4"/>
        <v>0</v>
      </c>
      <c r="AC137" s="252">
        <f t="shared" si="4"/>
        <v>0</v>
      </c>
      <c r="AD137" s="252">
        <f t="shared" si="4"/>
        <v>0</v>
      </c>
      <c r="AE137" s="252">
        <f t="shared" si="4"/>
        <v>0</v>
      </c>
      <c r="AF137" s="252">
        <f t="shared" si="4"/>
        <v>0</v>
      </c>
      <c r="AG137" s="252">
        <f t="shared" si="4"/>
        <v>0</v>
      </c>
      <c r="AH137" s="252">
        <f t="shared" si="4"/>
        <v>0</v>
      </c>
      <c r="AI137" s="253">
        <f>+SUM(D137:AH137)</f>
        <v>139307</v>
      </c>
      <c r="AJ137" s="40"/>
      <c r="AK137" s="40"/>
      <c r="AL137" s="522" t="s">
        <v>5273</v>
      </c>
      <c r="AM137" s="522">
        <v>9.5</v>
      </c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</row>
    <row r="138" spans="1:64" ht="19.5" customHeight="1">
      <c r="A138" s="40"/>
      <c r="B138" s="607" t="s">
        <v>104</v>
      </c>
      <c r="C138" s="607"/>
      <c r="D138" s="252">
        <f>+D137</f>
        <v>9481</v>
      </c>
      <c r="E138" s="252">
        <f t="shared" ref="E138:AH138" si="5">+E137+D138</f>
        <v>9481</v>
      </c>
      <c r="F138" s="252">
        <f t="shared" si="5"/>
        <v>20053</v>
      </c>
      <c r="G138" s="252">
        <f t="shared" si="5"/>
        <v>31679</v>
      </c>
      <c r="H138" s="252">
        <f t="shared" si="5"/>
        <v>42884</v>
      </c>
      <c r="I138" s="252">
        <f t="shared" si="5"/>
        <v>53402</v>
      </c>
      <c r="J138" s="252">
        <f t="shared" si="5"/>
        <v>57678</v>
      </c>
      <c r="K138" s="252">
        <f t="shared" si="5"/>
        <v>57678</v>
      </c>
      <c r="L138" s="252">
        <f t="shared" si="5"/>
        <v>67055</v>
      </c>
      <c r="M138" s="252">
        <f t="shared" si="5"/>
        <v>77601</v>
      </c>
      <c r="N138" s="252">
        <f t="shared" si="5"/>
        <v>89126</v>
      </c>
      <c r="O138" s="252">
        <f t="shared" si="5"/>
        <v>99606</v>
      </c>
      <c r="P138" s="252">
        <f t="shared" si="5"/>
        <v>111418</v>
      </c>
      <c r="Q138" s="252">
        <f t="shared" si="5"/>
        <v>123246</v>
      </c>
      <c r="R138" s="252">
        <f t="shared" si="5"/>
        <v>123246</v>
      </c>
      <c r="S138" s="252">
        <f t="shared" si="5"/>
        <v>123246</v>
      </c>
      <c r="T138" s="252">
        <f t="shared" si="5"/>
        <v>129457</v>
      </c>
      <c r="U138" s="252">
        <f t="shared" si="5"/>
        <v>139307</v>
      </c>
      <c r="V138" s="252">
        <f t="shared" si="5"/>
        <v>139307</v>
      </c>
      <c r="W138" s="252">
        <f t="shared" si="5"/>
        <v>139307</v>
      </c>
      <c r="X138" s="252">
        <f t="shared" si="5"/>
        <v>139307</v>
      </c>
      <c r="Y138" s="252">
        <f t="shared" si="5"/>
        <v>139307</v>
      </c>
      <c r="Z138" s="252">
        <f t="shared" si="5"/>
        <v>139307</v>
      </c>
      <c r="AA138" s="252">
        <f t="shared" si="5"/>
        <v>139307</v>
      </c>
      <c r="AB138" s="252">
        <f t="shared" si="5"/>
        <v>139307</v>
      </c>
      <c r="AC138" s="252">
        <f t="shared" si="5"/>
        <v>139307</v>
      </c>
      <c r="AD138" s="252">
        <f t="shared" si="5"/>
        <v>139307</v>
      </c>
      <c r="AE138" s="252">
        <f t="shared" si="5"/>
        <v>139307</v>
      </c>
      <c r="AF138" s="252">
        <f t="shared" si="5"/>
        <v>139307</v>
      </c>
      <c r="AG138" s="252">
        <f t="shared" si="5"/>
        <v>139307</v>
      </c>
      <c r="AH138" s="252">
        <f t="shared" si="5"/>
        <v>139307</v>
      </c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</row>
    <row r="140" spans="1:64" ht="19.5" customHeight="1">
      <c r="B140" s="606" t="s">
        <v>105</v>
      </c>
      <c r="C140" s="606"/>
      <c r="D140" s="523"/>
      <c r="E140" s="523"/>
      <c r="F140" s="523"/>
      <c r="G140" s="523"/>
      <c r="H140" s="523"/>
      <c r="I140" s="523"/>
      <c r="J140" s="523"/>
      <c r="K140" s="523"/>
      <c r="L140" s="523"/>
      <c r="M140" s="523"/>
      <c r="N140" s="523"/>
      <c r="O140" s="523"/>
      <c r="P140" s="523"/>
      <c r="Q140" s="523"/>
      <c r="R140" s="523"/>
      <c r="S140" s="523"/>
      <c r="T140" s="523"/>
      <c r="U140" s="523"/>
      <c r="V140" s="523"/>
      <c r="W140" s="523"/>
      <c r="X140" s="523"/>
      <c r="Y140" s="523"/>
      <c r="Z140" s="523"/>
      <c r="AA140" s="523"/>
      <c r="AB140" s="523"/>
      <c r="AC140" s="523"/>
      <c r="AD140" s="523"/>
      <c r="AE140" s="523"/>
      <c r="AF140" s="523"/>
      <c r="AG140" s="523"/>
      <c r="AH140" s="523"/>
    </row>
    <row r="141" spans="1:64" ht="19.5" customHeight="1">
      <c r="A141" s="40"/>
      <c r="B141" s="606" t="s">
        <v>106</v>
      </c>
      <c r="C141" s="606"/>
      <c r="D141" s="558">
        <f>IF(LEN(D142)=0,0+D144,VLOOKUP(D142,$AL$131:$AM$137,2,0)-D143+D144)</f>
        <v>8</v>
      </c>
      <c r="E141" s="558">
        <f t="shared" ref="E141:AH141" si="6">IF(LEN(E142)=0,0+E144,VLOOKUP(E142,$AL$131:$AM$137,2,0)-E143+E144)</f>
        <v>0</v>
      </c>
      <c r="F141" s="558">
        <f t="shared" si="6"/>
        <v>9</v>
      </c>
      <c r="G141" s="558">
        <f t="shared" si="6"/>
        <v>9.5</v>
      </c>
      <c r="H141" s="558">
        <f t="shared" si="6"/>
        <v>9.5</v>
      </c>
      <c r="I141" s="558">
        <f t="shared" si="6"/>
        <v>9.5</v>
      </c>
      <c r="J141" s="558">
        <f t="shared" si="6"/>
        <v>3.5</v>
      </c>
      <c r="K141" s="558">
        <f t="shared" si="6"/>
        <v>0</v>
      </c>
      <c r="L141" s="558">
        <f t="shared" si="6"/>
        <v>8</v>
      </c>
      <c r="M141" s="558">
        <f t="shared" si="6"/>
        <v>9.5</v>
      </c>
      <c r="N141" s="558">
        <f t="shared" si="6"/>
        <v>9.5</v>
      </c>
      <c r="O141" s="558">
        <f t="shared" si="6"/>
        <v>9.5</v>
      </c>
      <c r="P141" s="558">
        <f t="shared" si="6"/>
        <v>9.5</v>
      </c>
      <c r="Q141" s="558">
        <f t="shared" si="6"/>
        <v>9.5</v>
      </c>
      <c r="R141" s="558">
        <f t="shared" si="6"/>
        <v>0</v>
      </c>
      <c r="S141" s="558">
        <f t="shared" si="6"/>
        <v>0</v>
      </c>
      <c r="T141" s="558">
        <f t="shared" si="6"/>
        <v>8</v>
      </c>
      <c r="U141" s="558">
        <f t="shared" si="6"/>
        <v>9.5</v>
      </c>
      <c r="V141" s="558">
        <f t="shared" si="6"/>
        <v>0</v>
      </c>
      <c r="W141" s="558">
        <f t="shared" si="6"/>
        <v>0</v>
      </c>
      <c r="X141" s="558">
        <f t="shared" si="6"/>
        <v>0</v>
      </c>
      <c r="Y141" s="558">
        <f t="shared" si="6"/>
        <v>0</v>
      </c>
      <c r="Z141" s="558">
        <f t="shared" si="6"/>
        <v>0</v>
      </c>
      <c r="AA141" s="558">
        <f t="shared" si="6"/>
        <v>0</v>
      </c>
      <c r="AB141" s="558">
        <f t="shared" si="6"/>
        <v>0</v>
      </c>
      <c r="AC141" s="558">
        <f t="shared" si="6"/>
        <v>0</v>
      </c>
      <c r="AD141" s="558">
        <f t="shared" si="6"/>
        <v>0</v>
      </c>
      <c r="AE141" s="558">
        <f t="shared" si="6"/>
        <v>0</v>
      </c>
      <c r="AF141" s="558">
        <f t="shared" si="6"/>
        <v>0</v>
      </c>
      <c r="AG141" s="558">
        <f t="shared" si="6"/>
        <v>0</v>
      </c>
      <c r="AH141" s="558">
        <f t="shared" si="6"/>
        <v>0</v>
      </c>
      <c r="AI141" s="559">
        <f>SUM(D141:AH141)</f>
        <v>122</v>
      </c>
      <c r="AJ141" s="40"/>
      <c r="AK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</row>
    <row r="142" spans="1:64" s="521" customFormat="1" ht="19.5" customHeight="1">
      <c r="B142" s="612" t="s">
        <v>5265</v>
      </c>
      <c r="C142" s="612"/>
      <c r="D142" s="169" t="s">
        <v>5270</v>
      </c>
      <c r="E142" s="169"/>
      <c r="F142" s="169" t="s">
        <v>5269</v>
      </c>
      <c r="G142" s="169" t="s">
        <v>5273</v>
      </c>
      <c r="H142" s="169" t="s">
        <v>5273</v>
      </c>
      <c r="I142" s="169" t="s">
        <v>5273</v>
      </c>
      <c r="J142" s="169" t="s">
        <v>5269</v>
      </c>
      <c r="K142" s="169"/>
      <c r="L142" s="169" t="s">
        <v>5270</v>
      </c>
      <c r="M142" s="169" t="s">
        <v>5273</v>
      </c>
      <c r="N142" s="169" t="s">
        <v>5273</v>
      </c>
      <c r="O142" s="169" t="s">
        <v>5273</v>
      </c>
      <c r="P142" s="169" t="s">
        <v>5273</v>
      </c>
      <c r="Q142" s="169" t="s">
        <v>5273</v>
      </c>
      <c r="R142" s="169"/>
      <c r="S142" s="169"/>
      <c r="T142" s="169" t="s">
        <v>5266</v>
      </c>
      <c r="U142" s="169" t="s">
        <v>5273</v>
      </c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  <c r="AG142" s="169"/>
      <c r="AH142" s="169"/>
      <c r="AI142" s="254"/>
    </row>
    <row r="143" spans="1:64" s="521" customFormat="1" ht="19.5" customHeight="1">
      <c r="B143" s="613" t="s">
        <v>5267</v>
      </c>
      <c r="C143" s="613"/>
      <c r="D143" s="546">
        <f>SUMIFS('Input Exclusion Time (All)'!$I$14:$I$1004,'Input Exclusion Time (All)'!$A$14:$A$1004,'Input Data Shift B'!D$6,'Input Exclusion Time (All)'!$B$14:$B$1004,'Input Data Shift B'!$D$2)-'Input Data Shift B'!D144</f>
        <v>0</v>
      </c>
      <c r="E143" s="546">
        <f>SUMIFS('Input Exclusion Time (All)'!$I$14:$I$1004,'Input Exclusion Time (All)'!$A$14:$A$1004,'Input Data Shift B'!E$6,'Input Exclusion Time (All)'!$B$14:$B$1004,'Input Data Shift B'!$D$2)-'Input Data Shift B'!E144</f>
        <v>0</v>
      </c>
      <c r="F143" s="546">
        <f>SUMIFS('Input Exclusion Time (All)'!$I$14:$I$1004,'Input Exclusion Time (All)'!$A$14:$A$1004,'Input Data Shift B'!F$6,'Input Exclusion Time (All)'!$B$14:$B$1004,'Input Data Shift B'!$D$2)-'Input Data Shift B'!F144</f>
        <v>0</v>
      </c>
      <c r="G143" s="546">
        <f>SUMIFS('Input Exclusion Time (All)'!$I$14:$I$1004,'Input Exclusion Time (All)'!$A$14:$A$1004,'Input Data Shift B'!G$6,'Input Exclusion Time (All)'!$B$14:$B$1004,'Input Data Shift B'!$D$2)-'Input Data Shift B'!G144</f>
        <v>0</v>
      </c>
      <c r="H143" s="546">
        <f>SUMIFS('Input Exclusion Time (All)'!$I$14:$I$1004,'Input Exclusion Time (All)'!$A$14:$A$1004,'Input Data Shift B'!H$6,'Input Exclusion Time (All)'!$B$14:$B$1004,'Input Data Shift B'!$D$2)-'Input Data Shift B'!H144</f>
        <v>0</v>
      </c>
      <c r="I143" s="546">
        <f>SUMIFS('Input Exclusion Time (All)'!$I$14:$I$1004,'Input Exclusion Time (All)'!$A$14:$A$1004,'Input Data Shift B'!I$6,'Input Exclusion Time (All)'!$B$14:$B$1004,'Input Data Shift B'!$D$2)-'Input Data Shift B'!I144</f>
        <v>0</v>
      </c>
      <c r="J143" s="546">
        <f>SUMIFS('Input Exclusion Time (All)'!$I$14:$I$1004,'Input Exclusion Time (All)'!$A$14:$A$1004,'Input Data Shift B'!J$6,'Input Exclusion Time (All)'!$B$14:$B$1004,'Input Data Shift B'!$D$2)-'Input Data Shift B'!J144</f>
        <v>5.5</v>
      </c>
      <c r="K143" s="546">
        <f>SUMIFS('Input Exclusion Time (All)'!$I$14:$I$1004,'Input Exclusion Time (All)'!$A$14:$A$1004,'Input Data Shift B'!K$6,'Input Exclusion Time (All)'!$B$14:$B$1004,'Input Data Shift B'!$D$2)-'Input Data Shift B'!K144</f>
        <v>0</v>
      </c>
      <c r="L143" s="546">
        <f>SUMIFS('Input Exclusion Time (All)'!$I$14:$I$1004,'Input Exclusion Time (All)'!$A$14:$A$1004,'Input Data Shift B'!L$6,'Input Exclusion Time (All)'!$B$14:$B$1004,'Input Data Shift B'!$D$2)-'Input Data Shift B'!L144</f>
        <v>0</v>
      </c>
      <c r="M143" s="546">
        <f>SUMIFS('Input Exclusion Time (All)'!$I$14:$I$1004,'Input Exclusion Time (All)'!$A$14:$A$1004,'Input Data Shift B'!M$6,'Input Exclusion Time (All)'!$B$14:$B$1004,'Input Data Shift B'!$D$2)-'Input Data Shift B'!M144</f>
        <v>0</v>
      </c>
      <c r="N143" s="546">
        <f>SUMIFS('Input Exclusion Time (All)'!$I$14:$I$1004,'Input Exclusion Time (All)'!$A$14:$A$1004,'Input Data Shift B'!N$6,'Input Exclusion Time (All)'!$B$14:$B$1004,'Input Data Shift B'!$D$2)-'Input Data Shift B'!N144</f>
        <v>0</v>
      </c>
      <c r="O143" s="546">
        <f>SUMIFS('Input Exclusion Time (All)'!$I$14:$I$1004,'Input Exclusion Time (All)'!$A$14:$A$1004,'Input Data Shift B'!O$6,'Input Exclusion Time (All)'!$B$14:$B$1004,'Input Data Shift B'!$D$2)-'Input Data Shift B'!O144</f>
        <v>0</v>
      </c>
      <c r="P143" s="546">
        <f>SUMIFS('Input Exclusion Time (All)'!$I$14:$I$1004,'Input Exclusion Time (All)'!$A$14:$A$1004,'Input Data Shift B'!P$6,'Input Exclusion Time (All)'!$B$14:$B$1004,'Input Data Shift B'!$D$2)-'Input Data Shift B'!P144</f>
        <v>0</v>
      </c>
      <c r="Q143" s="546">
        <f>SUMIFS('Input Exclusion Time (All)'!$I$14:$I$1004,'Input Exclusion Time (All)'!$A$14:$A$1004,'Input Data Shift B'!Q$6,'Input Exclusion Time (All)'!$B$14:$B$1004,'Input Data Shift B'!$D$2)-'Input Data Shift B'!Q144</f>
        <v>0</v>
      </c>
      <c r="R143" s="546">
        <f>SUMIFS('Input Exclusion Time (All)'!$I$14:$I$1004,'Input Exclusion Time (All)'!$A$14:$A$1004,'Input Data Shift B'!R$6,'Input Exclusion Time (All)'!$B$14:$B$1004,'Input Data Shift B'!$D$2)-'Input Data Shift B'!R144</f>
        <v>0</v>
      </c>
      <c r="S143" s="546">
        <f>SUMIFS('Input Exclusion Time (All)'!$I$14:$I$1004,'Input Exclusion Time (All)'!$A$14:$A$1004,'Input Data Shift B'!S$6,'Input Exclusion Time (All)'!$B$14:$B$1004,'Input Data Shift B'!$D$2)-'Input Data Shift B'!S144</f>
        <v>0</v>
      </c>
      <c r="T143" s="546">
        <f>SUMIFS('Input Exclusion Time (All)'!$I$14:$I$1004,'Input Exclusion Time (All)'!$A$14:$A$1004,'Input Data Shift B'!T$6,'Input Exclusion Time (All)'!$B$14:$B$1004,'Input Data Shift B'!$D$2)-'Input Data Shift B'!T144</f>
        <v>0</v>
      </c>
      <c r="U143" s="546">
        <f>SUMIFS('Input Exclusion Time (All)'!$I$14:$I$1004,'Input Exclusion Time (All)'!$A$14:$A$1004,'Input Data Shift B'!U$6,'Input Exclusion Time (All)'!$B$14:$B$1004,'Input Data Shift B'!$D$2)-'Input Data Shift B'!U144</f>
        <v>0</v>
      </c>
      <c r="V143" s="546">
        <f>SUMIFS('Input Exclusion Time (All)'!$I$14:$I$1004,'Input Exclusion Time (All)'!$A$14:$A$1004,'Input Data Shift B'!V$6,'Input Exclusion Time (All)'!$B$14:$B$1004,'Input Data Shift B'!$D$2)-'Input Data Shift B'!V144</f>
        <v>0</v>
      </c>
      <c r="W143" s="546">
        <f>SUMIFS('Input Exclusion Time (All)'!$I$14:$I$1004,'Input Exclusion Time (All)'!$A$14:$A$1004,'Input Data Shift B'!W$6,'Input Exclusion Time (All)'!$B$14:$B$1004,'Input Data Shift B'!$D$2)-'Input Data Shift B'!W144</f>
        <v>0</v>
      </c>
      <c r="X143" s="546">
        <f>SUMIFS('Input Exclusion Time (All)'!$I$14:$I$1004,'Input Exclusion Time (All)'!$A$14:$A$1004,'Input Data Shift B'!X$6,'Input Exclusion Time (All)'!$B$14:$B$1004,'Input Data Shift B'!$D$2)-'Input Data Shift B'!X144</f>
        <v>0</v>
      </c>
      <c r="Y143" s="546">
        <f>SUMIFS('Input Exclusion Time (All)'!$I$14:$I$1004,'Input Exclusion Time (All)'!$A$14:$A$1004,'Input Data Shift B'!Y$6,'Input Exclusion Time (All)'!$B$14:$B$1004,'Input Data Shift B'!$D$2)-'Input Data Shift B'!Y144</f>
        <v>0</v>
      </c>
      <c r="Z143" s="546">
        <f>SUMIFS('Input Exclusion Time (All)'!$I$14:$I$1004,'Input Exclusion Time (All)'!$A$14:$A$1004,'Input Data Shift B'!Z$6,'Input Exclusion Time (All)'!$B$14:$B$1004,'Input Data Shift B'!$D$2)-'Input Data Shift B'!Z144</f>
        <v>0</v>
      </c>
      <c r="AA143" s="546">
        <f>SUMIFS('Input Exclusion Time (All)'!$I$14:$I$1004,'Input Exclusion Time (All)'!$A$14:$A$1004,'Input Data Shift B'!AA$6,'Input Exclusion Time (All)'!$B$14:$B$1004,'Input Data Shift B'!$D$2)-'Input Data Shift B'!AA144</f>
        <v>0</v>
      </c>
      <c r="AB143" s="546">
        <f>SUMIFS('Input Exclusion Time (All)'!$I$14:$I$1004,'Input Exclusion Time (All)'!$A$14:$A$1004,'Input Data Shift B'!AB$6,'Input Exclusion Time (All)'!$B$14:$B$1004,'Input Data Shift B'!$D$2)-'Input Data Shift B'!AB144</f>
        <v>0</v>
      </c>
      <c r="AC143" s="546">
        <f>SUMIFS('Input Exclusion Time (All)'!$I$14:$I$1004,'Input Exclusion Time (All)'!$A$14:$A$1004,'Input Data Shift B'!AC$6,'Input Exclusion Time (All)'!$B$14:$B$1004,'Input Data Shift B'!$D$2)-'Input Data Shift B'!AC144</f>
        <v>0</v>
      </c>
      <c r="AD143" s="546">
        <f>SUMIFS('Input Exclusion Time (All)'!$I$14:$I$1004,'Input Exclusion Time (All)'!$A$14:$A$1004,'Input Data Shift B'!AD$6,'Input Exclusion Time (All)'!$B$14:$B$1004,'Input Data Shift B'!$D$2)-'Input Data Shift B'!AD144</f>
        <v>0</v>
      </c>
      <c r="AE143" s="546">
        <f>SUMIFS('Input Exclusion Time (All)'!$I$14:$I$1004,'Input Exclusion Time (All)'!$A$14:$A$1004,'Input Data Shift B'!AE$6,'Input Exclusion Time (All)'!$B$14:$B$1004,'Input Data Shift B'!$D$2)-'Input Data Shift B'!AE144</f>
        <v>0</v>
      </c>
      <c r="AF143" s="546">
        <f>SUMIFS('Input Exclusion Time (All)'!$I$14:$I$1004,'Input Exclusion Time (All)'!$A$14:$A$1004,'Input Data Shift B'!AF$6,'Input Exclusion Time (All)'!$B$14:$B$1004,'Input Data Shift B'!$D$2)-'Input Data Shift B'!AF144</f>
        <v>0</v>
      </c>
      <c r="AG143" s="546">
        <f>SUMIFS('Input Exclusion Time (All)'!$I$14:$I$1004,'Input Exclusion Time (All)'!$A$14:$A$1004,'Input Data Shift B'!AG$6,'Input Exclusion Time (All)'!$B$14:$B$1004,'Input Data Shift B'!$D$2)-'Input Data Shift B'!AG144</f>
        <v>0</v>
      </c>
      <c r="AH143" s="546">
        <f>SUMIFS('Input Exclusion Time (All)'!$I$14:$I$1004,'Input Exclusion Time (All)'!$A$14:$A$1004,'Input Data Shift B'!AH$6,'Input Exclusion Time (All)'!$B$14:$B$1004,'Input Data Shift B'!$D$2)-'Input Data Shift B'!AH144</f>
        <v>0</v>
      </c>
      <c r="AI143" s="254"/>
    </row>
    <row r="144" spans="1:64" s="521" customFormat="1" ht="19.5" customHeight="1">
      <c r="B144" s="613" t="s">
        <v>5272</v>
      </c>
      <c r="C144" s="613"/>
      <c r="D144" s="546">
        <f>SUMIFS('Input Exclusion Time (All)'!$I$14:$I$1004,'Input Exclusion Time (All)'!$A$14:$A$1004,'Input Data Shift B'!D$6,'Input Exclusion Time (All)'!$B$14:$B$1004,'Input Data Shift B'!$D$2,'Input Exclusion Time (All)'!$C$14:$C$1004,'Input Data Shift B'!$B$154)</f>
        <v>0</v>
      </c>
      <c r="E144" s="546">
        <f>SUMIFS('Input Exclusion Time (All)'!$I$14:$I$1004,'Input Exclusion Time (All)'!$A$14:$A$1004,'Input Data Shift B'!E$6,'Input Exclusion Time (All)'!$B$14:$B$1004,'Input Data Shift B'!$D$2,'Input Exclusion Time (All)'!$C$14:$C$1004,'Input Data Shift B'!$B$154)</f>
        <v>0</v>
      </c>
      <c r="F144" s="546">
        <f>SUMIFS('Input Exclusion Time (All)'!$I$14:$I$1004,'Input Exclusion Time (All)'!$A$14:$A$1004,'Input Data Shift B'!F$6,'Input Exclusion Time (All)'!$B$14:$B$1004,'Input Data Shift B'!$D$2,'Input Exclusion Time (All)'!$C$14:$C$1004,'Input Data Shift B'!$B$154)</f>
        <v>0</v>
      </c>
      <c r="G144" s="546">
        <f>SUMIFS('Input Exclusion Time (All)'!$I$14:$I$1004,'Input Exclusion Time (All)'!$A$14:$A$1004,'Input Data Shift B'!G$6,'Input Exclusion Time (All)'!$B$14:$B$1004,'Input Data Shift B'!$D$2,'Input Exclusion Time (All)'!$C$14:$C$1004,'Input Data Shift B'!$B$154)</f>
        <v>0</v>
      </c>
      <c r="H144" s="546">
        <f>SUMIFS('Input Exclusion Time (All)'!$I$14:$I$1004,'Input Exclusion Time (All)'!$A$14:$A$1004,'Input Data Shift B'!H$6,'Input Exclusion Time (All)'!$B$14:$B$1004,'Input Data Shift B'!$D$2,'Input Exclusion Time (All)'!$C$14:$C$1004,'Input Data Shift B'!$B$154)</f>
        <v>0</v>
      </c>
      <c r="I144" s="546">
        <f>SUMIFS('Input Exclusion Time (All)'!$I$14:$I$1004,'Input Exclusion Time (All)'!$A$14:$A$1004,'Input Data Shift B'!I$6,'Input Exclusion Time (All)'!$B$14:$B$1004,'Input Data Shift B'!$D$2,'Input Exclusion Time (All)'!$C$14:$C$1004,'Input Data Shift B'!$B$154)</f>
        <v>0</v>
      </c>
      <c r="J144" s="546">
        <f>SUMIFS('Input Exclusion Time (All)'!$I$14:$I$1004,'Input Exclusion Time (All)'!$A$14:$A$1004,'Input Data Shift B'!J$6,'Input Exclusion Time (All)'!$B$14:$B$1004,'Input Data Shift B'!$D$2,'Input Exclusion Time (All)'!$C$14:$C$1004,'Input Data Shift B'!$B$154)</f>
        <v>0</v>
      </c>
      <c r="K144" s="546">
        <f>SUMIFS('Input Exclusion Time (All)'!$I$14:$I$1004,'Input Exclusion Time (All)'!$A$14:$A$1004,'Input Data Shift B'!K$6,'Input Exclusion Time (All)'!$B$14:$B$1004,'Input Data Shift B'!$D$2,'Input Exclusion Time (All)'!$C$14:$C$1004,'Input Data Shift B'!$B$154)</f>
        <v>0</v>
      </c>
      <c r="L144" s="546">
        <f>SUMIFS('Input Exclusion Time (All)'!$I$14:$I$1004,'Input Exclusion Time (All)'!$A$14:$A$1004,'Input Data Shift B'!L$6,'Input Exclusion Time (All)'!$B$14:$B$1004,'Input Data Shift B'!$D$2,'Input Exclusion Time (All)'!$C$14:$C$1004,'Input Data Shift B'!$B$154)</f>
        <v>0</v>
      </c>
      <c r="M144" s="546">
        <f>SUMIFS('Input Exclusion Time (All)'!$I$14:$I$1004,'Input Exclusion Time (All)'!$A$14:$A$1004,'Input Data Shift B'!M$6,'Input Exclusion Time (All)'!$B$14:$B$1004,'Input Data Shift B'!$D$2,'Input Exclusion Time (All)'!$C$14:$C$1004,'Input Data Shift B'!$B$154)</f>
        <v>0</v>
      </c>
      <c r="N144" s="546">
        <f>SUMIFS('Input Exclusion Time (All)'!$I$14:$I$1004,'Input Exclusion Time (All)'!$A$14:$A$1004,'Input Data Shift B'!N$6,'Input Exclusion Time (All)'!$B$14:$B$1004,'Input Data Shift B'!$D$2,'Input Exclusion Time (All)'!$C$14:$C$1004,'Input Data Shift B'!$B$154)</f>
        <v>0</v>
      </c>
      <c r="O144" s="546">
        <f>SUMIFS('Input Exclusion Time (All)'!$I$14:$I$1004,'Input Exclusion Time (All)'!$A$14:$A$1004,'Input Data Shift B'!O$6,'Input Exclusion Time (All)'!$B$14:$B$1004,'Input Data Shift B'!$D$2,'Input Exclusion Time (All)'!$C$14:$C$1004,'Input Data Shift B'!$B$154)</f>
        <v>0</v>
      </c>
      <c r="P144" s="546">
        <f>SUMIFS('Input Exclusion Time (All)'!$I$14:$I$1004,'Input Exclusion Time (All)'!$A$14:$A$1004,'Input Data Shift B'!P$6,'Input Exclusion Time (All)'!$B$14:$B$1004,'Input Data Shift B'!$D$2,'Input Exclusion Time (All)'!$C$14:$C$1004,'Input Data Shift B'!$B$154)</f>
        <v>0</v>
      </c>
      <c r="Q144" s="546">
        <f>SUMIFS('Input Exclusion Time (All)'!$I$14:$I$1004,'Input Exclusion Time (All)'!$A$14:$A$1004,'Input Data Shift B'!Q$6,'Input Exclusion Time (All)'!$B$14:$B$1004,'Input Data Shift B'!$D$2,'Input Exclusion Time (All)'!$C$14:$C$1004,'Input Data Shift B'!$B$154)</f>
        <v>0</v>
      </c>
      <c r="R144" s="546">
        <f>SUMIFS('Input Exclusion Time (All)'!$I$14:$I$1004,'Input Exclusion Time (All)'!$A$14:$A$1004,'Input Data Shift B'!R$6,'Input Exclusion Time (All)'!$B$14:$B$1004,'Input Data Shift B'!$D$2,'Input Exclusion Time (All)'!$C$14:$C$1004,'Input Data Shift B'!$B$154)</f>
        <v>0</v>
      </c>
      <c r="S144" s="546">
        <f>SUMIFS('Input Exclusion Time (All)'!$I$14:$I$1004,'Input Exclusion Time (All)'!$A$14:$A$1004,'Input Data Shift B'!S$6,'Input Exclusion Time (All)'!$B$14:$B$1004,'Input Data Shift B'!$D$2,'Input Exclusion Time (All)'!$C$14:$C$1004,'Input Data Shift B'!$B$154)</f>
        <v>0</v>
      </c>
      <c r="T144" s="546">
        <f>SUMIFS('Input Exclusion Time (All)'!$I$14:$I$1004,'Input Exclusion Time (All)'!$A$14:$A$1004,'Input Data Shift B'!T$6,'Input Exclusion Time (All)'!$B$14:$B$1004,'Input Data Shift B'!$D$2,'Input Exclusion Time (All)'!$C$14:$C$1004,'Input Data Shift B'!$B$154)</f>
        <v>0</v>
      </c>
      <c r="U144" s="546">
        <f>SUMIFS('Input Exclusion Time (All)'!$I$14:$I$1004,'Input Exclusion Time (All)'!$A$14:$A$1004,'Input Data Shift B'!U$6,'Input Exclusion Time (All)'!$B$14:$B$1004,'Input Data Shift B'!$D$2,'Input Exclusion Time (All)'!$C$14:$C$1004,'Input Data Shift B'!$B$154)</f>
        <v>0</v>
      </c>
      <c r="V144" s="546">
        <f>SUMIFS('Input Exclusion Time (All)'!$I$14:$I$1004,'Input Exclusion Time (All)'!$A$14:$A$1004,'Input Data Shift B'!V$6,'Input Exclusion Time (All)'!$B$14:$B$1004,'Input Data Shift B'!$D$2,'Input Exclusion Time (All)'!$C$14:$C$1004,'Input Data Shift B'!$B$154)</f>
        <v>0</v>
      </c>
      <c r="W144" s="546">
        <f>SUMIFS('Input Exclusion Time (All)'!$I$14:$I$1004,'Input Exclusion Time (All)'!$A$14:$A$1004,'Input Data Shift B'!W$6,'Input Exclusion Time (All)'!$B$14:$B$1004,'Input Data Shift B'!$D$2,'Input Exclusion Time (All)'!$C$14:$C$1004,'Input Data Shift B'!$B$154)</f>
        <v>0</v>
      </c>
      <c r="X144" s="546">
        <f>SUMIFS('Input Exclusion Time (All)'!$I$14:$I$1004,'Input Exclusion Time (All)'!$A$14:$A$1004,'Input Data Shift B'!X$6,'Input Exclusion Time (All)'!$B$14:$B$1004,'Input Data Shift B'!$D$2,'Input Exclusion Time (All)'!$C$14:$C$1004,'Input Data Shift B'!$B$154)</f>
        <v>0</v>
      </c>
      <c r="Y144" s="546">
        <f>SUMIFS('Input Exclusion Time (All)'!$I$14:$I$1004,'Input Exclusion Time (All)'!$A$14:$A$1004,'Input Data Shift B'!Y$6,'Input Exclusion Time (All)'!$B$14:$B$1004,'Input Data Shift B'!$D$2,'Input Exclusion Time (All)'!$C$14:$C$1004,'Input Data Shift B'!$B$154)</f>
        <v>0</v>
      </c>
      <c r="Z144" s="546">
        <f>SUMIFS('Input Exclusion Time (All)'!$I$14:$I$1004,'Input Exclusion Time (All)'!$A$14:$A$1004,'Input Data Shift B'!Z$6,'Input Exclusion Time (All)'!$B$14:$B$1004,'Input Data Shift B'!$D$2,'Input Exclusion Time (All)'!$C$14:$C$1004,'Input Data Shift B'!$B$154)</f>
        <v>0</v>
      </c>
      <c r="AA144" s="546">
        <f>SUMIFS('Input Exclusion Time (All)'!$I$14:$I$1004,'Input Exclusion Time (All)'!$A$14:$A$1004,'Input Data Shift B'!AA$6,'Input Exclusion Time (All)'!$B$14:$B$1004,'Input Data Shift B'!$D$2,'Input Exclusion Time (All)'!$C$14:$C$1004,'Input Data Shift B'!$B$154)</f>
        <v>0</v>
      </c>
      <c r="AB144" s="546">
        <f>SUMIFS('Input Exclusion Time (All)'!$I$14:$I$1004,'Input Exclusion Time (All)'!$A$14:$A$1004,'Input Data Shift B'!AB$6,'Input Exclusion Time (All)'!$B$14:$B$1004,'Input Data Shift B'!$D$2,'Input Exclusion Time (All)'!$C$14:$C$1004,'Input Data Shift B'!$B$154)</f>
        <v>0</v>
      </c>
      <c r="AC144" s="546">
        <f>SUMIFS('Input Exclusion Time (All)'!$I$14:$I$1004,'Input Exclusion Time (All)'!$A$14:$A$1004,'Input Data Shift B'!AC$6,'Input Exclusion Time (All)'!$B$14:$B$1004,'Input Data Shift B'!$D$2,'Input Exclusion Time (All)'!$C$14:$C$1004,'Input Data Shift B'!$B$154)</f>
        <v>0</v>
      </c>
      <c r="AD144" s="546">
        <f>SUMIFS('Input Exclusion Time (All)'!$I$14:$I$1004,'Input Exclusion Time (All)'!$A$14:$A$1004,'Input Data Shift B'!AD$6,'Input Exclusion Time (All)'!$B$14:$B$1004,'Input Data Shift B'!$D$2,'Input Exclusion Time (All)'!$C$14:$C$1004,'Input Data Shift B'!$B$154)</f>
        <v>0</v>
      </c>
      <c r="AE144" s="546">
        <f>SUMIFS('Input Exclusion Time (All)'!$I$14:$I$1004,'Input Exclusion Time (All)'!$A$14:$A$1004,'Input Data Shift B'!AE$6,'Input Exclusion Time (All)'!$B$14:$B$1004,'Input Data Shift B'!$D$2,'Input Exclusion Time (All)'!$C$14:$C$1004,'Input Data Shift B'!$B$154)</f>
        <v>0</v>
      </c>
      <c r="AF144" s="546">
        <f>SUMIFS('Input Exclusion Time (All)'!$I$14:$I$1004,'Input Exclusion Time (All)'!$A$14:$A$1004,'Input Data Shift B'!AF$6,'Input Exclusion Time (All)'!$B$14:$B$1004,'Input Data Shift B'!$D$2,'Input Exclusion Time (All)'!$C$14:$C$1004,'Input Data Shift B'!$B$154)</f>
        <v>0</v>
      </c>
      <c r="AG144" s="546">
        <f>SUMIFS('Input Exclusion Time (All)'!$I$14:$I$1004,'Input Exclusion Time (All)'!$A$14:$A$1004,'Input Data Shift B'!AG$6,'Input Exclusion Time (All)'!$B$14:$B$1004,'Input Data Shift B'!$D$2,'Input Exclusion Time (All)'!$C$14:$C$1004,'Input Data Shift B'!$B$154)</f>
        <v>0</v>
      </c>
      <c r="AH144" s="546">
        <f>SUMIFS('Input Exclusion Time (All)'!$I$14:$I$1004,'Input Exclusion Time (All)'!$A$14:$A$1004,'Input Data Shift B'!AH$6,'Input Exclusion Time (All)'!$B$14:$B$1004,'Input Data Shift B'!$D$2,'Input Exclusion Time (All)'!$C$14:$C$1004,'Input Data Shift B'!$B$154)</f>
        <v>0</v>
      </c>
      <c r="AI144" s="254"/>
    </row>
    <row r="146" spans="1:64" ht="19.5" customHeight="1">
      <c r="A146" s="605" t="s">
        <v>107</v>
      </c>
      <c r="B146" s="602" t="s">
        <v>108</v>
      </c>
      <c r="C146" s="602"/>
      <c r="D146" s="170">
        <f>B班!F140</f>
        <v>4</v>
      </c>
      <c r="E146" s="170">
        <f>B班!G140</f>
        <v>0</v>
      </c>
      <c r="F146" s="170">
        <f>B班!H140</f>
        <v>5</v>
      </c>
      <c r="G146" s="170">
        <f>B班!I140</f>
        <v>5</v>
      </c>
      <c r="H146" s="170">
        <f>B班!J140</f>
        <v>5</v>
      </c>
      <c r="I146" s="170">
        <f>B班!K140</f>
        <v>5</v>
      </c>
      <c r="J146" s="170">
        <f>B班!L140</f>
        <v>5</v>
      </c>
      <c r="K146" s="170">
        <f>B班!M140</f>
        <v>1</v>
      </c>
      <c r="L146" s="170">
        <f>B班!N140</f>
        <v>4</v>
      </c>
      <c r="M146" s="170">
        <f>B班!O140</f>
        <v>5</v>
      </c>
      <c r="N146" s="170">
        <f>B班!P140</f>
        <v>5</v>
      </c>
      <c r="O146" s="170">
        <f>B班!Q140</f>
        <v>5</v>
      </c>
      <c r="P146" s="170">
        <f>B班!R140</f>
        <v>5</v>
      </c>
      <c r="Q146" s="170">
        <f>B班!S140</f>
        <v>5</v>
      </c>
      <c r="R146" s="170">
        <f>B班!T140</f>
        <v>0</v>
      </c>
      <c r="S146" s="170">
        <f>B班!U140</f>
        <v>1</v>
      </c>
      <c r="T146" s="170">
        <f>B班!V140</f>
        <v>5</v>
      </c>
      <c r="U146" s="170">
        <f>B班!W140</f>
        <v>5</v>
      </c>
      <c r="V146" s="170">
        <f>B班!X140</f>
        <v>0</v>
      </c>
      <c r="W146" s="170">
        <f>B班!Y140</f>
        <v>0</v>
      </c>
      <c r="X146" s="170">
        <f>B班!Z140</f>
        <v>0</v>
      </c>
      <c r="Y146" s="170">
        <f>B班!AA140</f>
        <v>0</v>
      </c>
      <c r="Z146" s="170">
        <f>B班!AB140</f>
        <v>0</v>
      </c>
      <c r="AA146" s="170">
        <f>B班!AC140</f>
        <v>0</v>
      </c>
      <c r="AB146" s="170">
        <f>B班!AD140</f>
        <v>0</v>
      </c>
      <c r="AC146" s="170">
        <f>B班!AE140</f>
        <v>0</v>
      </c>
      <c r="AD146" s="170">
        <f>B班!AF140</f>
        <v>0</v>
      </c>
      <c r="AE146" s="170">
        <f>B班!AG140</f>
        <v>0</v>
      </c>
      <c r="AF146" s="170">
        <f>B班!AH140</f>
        <v>0</v>
      </c>
      <c r="AG146" s="170">
        <f>B班!AI140</f>
        <v>0</v>
      </c>
      <c r="AH146" s="170">
        <f>B班!AJ140</f>
        <v>0</v>
      </c>
      <c r="AI146" s="255">
        <f>SUM(D146:AH146)</f>
        <v>70</v>
      </c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</row>
    <row r="147" spans="1:64" ht="19.5" customHeight="1">
      <c r="A147" s="605"/>
      <c r="B147" s="602" t="s">
        <v>109</v>
      </c>
      <c r="C147" s="602"/>
      <c r="D147" s="171">
        <f>B班!F141</f>
        <v>0</v>
      </c>
      <c r="E147" s="171">
        <f>B班!G141</f>
        <v>0</v>
      </c>
      <c r="F147" s="171">
        <f>B班!H141</f>
        <v>0</v>
      </c>
      <c r="G147" s="171">
        <f>B班!I141</f>
        <v>0</v>
      </c>
      <c r="H147" s="171">
        <f>B班!J141</f>
        <v>0</v>
      </c>
      <c r="I147" s="171">
        <f>B班!K141</f>
        <v>0</v>
      </c>
      <c r="J147" s="171">
        <f>B班!L141</f>
        <v>0</v>
      </c>
      <c r="K147" s="171">
        <f>B班!M141</f>
        <v>0</v>
      </c>
      <c r="L147" s="171">
        <f>B班!N141</f>
        <v>0</v>
      </c>
      <c r="M147" s="171">
        <f>B班!O141</f>
        <v>0</v>
      </c>
      <c r="N147" s="171">
        <f>B班!P141</f>
        <v>0</v>
      </c>
      <c r="O147" s="171">
        <f>B班!Q141</f>
        <v>0</v>
      </c>
      <c r="P147" s="171">
        <f>B班!R141</f>
        <v>0</v>
      </c>
      <c r="Q147" s="171">
        <f>B班!S141</f>
        <v>0</v>
      </c>
      <c r="R147" s="171">
        <f>B班!T141</f>
        <v>0</v>
      </c>
      <c r="S147" s="171">
        <f>B班!U141</f>
        <v>0</v>
      </c>
      <c r="T147" s="171">
        <f>B班!V141</f>
        <v>0</v>
      </c>
      <c r="U147" s="171">
        <f>B班!W141</f>
        <v>0</v>
      </c>
      <c r="V147" s="171">
        <f>B班!X141</f>
        <v>0</v>
      </c>
      <c r="W147" s="171">
        <f>B班!Y141</f>
        <v>0</v>
      </c>
      <c r="X147" s="171">
        <f>B班!Z141</f>
        <v>0</v>
      </c>
      <c r="Y147" s="171">
        <f>B班!AA141</f>
        <v>0</v>
      </c>
      <c r="Z147" s="171">
        <f>B班!AB141</f>
        <v>0</v>
      </c>
      <c r="AA147" s="171">
        <f>B班!AC141</f>
        <v>0</v>
      </c>
      <c r="AB147" s="171">
        <f>B班!AD141</f>
        <v>0</v>
      </c>
      <c r="AC147" s="171">
        <f>B班!AE141</f>
        <v>0</v>
      </c>
      <c r="AD147" s="171">
        <f>B班!AF141</f>
        <v>0</v>
      </c>
      <c r="AE147" s="171">
        <f>B班!AG141</f>
        <v>0</v>
      </c>
      <c r="AF147" s="171">
        <f>B班!AH141</f>
        <v>0</v>
      </c>
      <c r="AG147" s="171">
        <f>B班!AI141</f>
        <v>0</v>
      </c>
      <c r="AH147" s="171">
        <f>B班!AJ141</f>
        <v>0</v>
      </c>
      <c r="AI147" s="251">
        <f>SUM(D147:AH147)</f>
        <v>0</v>
      </c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</row>
    <row r="148" spans="1:64" ht="19.5" customHeight="1">
      <c r="A148" s="605"/>
      <c r="B148" s="602" t="s">
        <v>110</v>
      </c>
      <c r="C148" s="602"/>
      <c r="D148" s="171">
        <f t="shared" ref="D148:AH148" si="7">IF(D151&gt;0,0,D146*8)</f>
        <v>0</v>
      </c>
      <c r="E148" s="171">
        <f t="shared" si="7"/>
        <v>0</v>
      </c>
      <c r="F148" s="171">
        <f t="shared" si="7"/>
        <v>40</v>
      </c>
      <c r="G148" s="171">
        <f t="shared" si="7"/>
        <v>40</v>
      </c>
      <c r="H148" s="171">
        <f t="shared" si="7"/>
        <v>40</v>
      </c>
      <c r="I148" s="171">
        <f t="shared" si="7"/>
        <v>40</v>
      </c>
      <c r="J148" s="171">
        <f t="shared" si="7"/>
        <v>40</v>
      </c>
      <c r="K148" s="171">
        <f t="shared" si="7"/>
        <v>0</v>
      </c>
      <c r="L148" s="171">
        <f t="shared" si="7"/>
        <v>0</v>
      </c>
      <c r="M148" s="171">
        <f t="shared" si="7"/>
        <v>40</v>
      </c>
      <c r="N148" s="171">
        <f t="shared" si="7"/>
        <v>40</v>
      </c>
      <c r="O148" s="171">
        <f t="shared" si="7"/>
        <v>40</v>
      </c>
      <c r="P148" s="171">
        <f t="shared" si="7"/>
        <v>40</v>
      </c>
      <c r="Q148" s="171">
        <f t="shared" si="7"/>
        <v>40</v>
      </c>
      <c r="R148" s="171">
        <f t="shared" si="7"/>
        <v>0</v>
      </c>
      <c r="S148" s="171">
        <f t="shared" si="7"/>
        <v>0</v>
      </c>
      <c r="T148" s="171">
        <f t="shared" si="7"/>
        <v>40</v>
      </c>
      <c r="U148" s="171">
        <f t="shared" si="7"/>
        <v>40</v>
      </c>
      <c r="V148" s="171">
        <f t="shared" si="7"/>
        <v>0</v>
      </c>
      <c r="W148" s="171">
        <f t="shared" si="7"/>
        <v>0</v>
      </c>
      <c r="X148" s="171">
        <f t="shared" si="7"/>
        <v>0</v>
      </c>
      <c r="Y148" s="171">
        <f t="shared" si="7"/>
        <v>0</v>
      </c>
      <c r="Z148" s="171">
        <f t="shared" si="7"/>
        <v>0</v>
      </c>
      <c r="AA148" s="171">
        <f t="shared" si="7"/>
        <v>0</v>
      </c>
      <c r="AB148" s="171">
        <f t="shared" si="7"/>
        <v>0</v>
      </c>
      <c r="AC148" s="171">
        <f t="shared" si="7"/>
        <v>0</v>
      </c>
      <c r="AD148" s="171">
        <f t="shared" si="7"/>
        <v>0</v>
      </c>
      <c r="AE148" s="171">
        <f t="shared" si="7"/>
        <v>0</v>
      </c>
      <c r="AF148" s="171">
        <f t="shared" si="7"/>
        <v>0</v>
      </c>
      <c r="AG148" s="171">
        <f t="shared" si="7"/>
        <v>0</v>
      </c>
      <c r="AH148" s="171">
        <f t="shared" si="7"/>
        <v>0</v>
      </c>
      <c r="AI148" s="251">
        <f>SUM(D148:AH148)</f>
        <v>480</v>
      </c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</row>
    <row r="149" spans="1:64" ht="19.5" customHeight="1">
      <c r="A149" s="605"/>
      <c r="B149" s="602"/>
      <c r="C149" s="602"/>
      <c r="D149" s="251">
        <f>D148</f>
        <v>0</v>
      </c>
      <c r="E149" s="251">
        <f t="shared" ref="E149:AH149" si="8">+E148+D149</f>
        <v>0</v>
      </c>
      <c r="F149" s="251">
        <f t="shared" si="8"/>
        <v>40</v>
      </c>
      <c r="G149" s="251">
        <f t="shared" si="8"/>
        <v>80</v>
      </c>
      <c r="H149" s="251">
        <f t="shared" si="8"/>
        <v>120</v>
      </c>
      <c r="I149" s="251">
        <f t="shared" si="8"/>
        <v>160</v>
      </c>
      <c r="J149" s="251">
        <f t="shared" si="8"/>
        <v>200</v>
      </c>
      <c r="K149" s="251">
        <f t="shared" si="8"/>
        <v>200</v>
      </c>
      <c r="L149" s="251">
        <f t="shared" si="8"/>
        <v>200</v>
      </c>
      <c r="M149" s="251">
        <f t="shared" si="8"/>
        <v>240</v>
      </c>
      <c r="N149" s="251">
        <f t="shared" si="8"/>
        <v>280</v>
      </c>
      <c r="O149" s="251">
        <f t="shared" si="8"/>
        <v>320</v>
      </c>
      <c r="P149" s="251">
        <f t="shared" si="8"/>
        <v>360</v>
      </c>
      <c r="Q149" s="251">
        <f t="shared" si="8"/>
        <v>400</v>
      </c>
      <c r="R149" s="251">
        <f t="shared" si="8"/>
        <v>400</v>
      </c>
      <c r="S149" s="251">
        <f t="shared" si="8"/>
        <v>400</v>
      </c>
      <c r="T149" s="251">
        <f t="shared" si="8"/>
        <v>440</v>
      </c>
      <c r="U149" s="251">
        <f t="shared" si="8"/>
        <v>480</v>
      </c>
      <c r="V149" s="251">
        <f t="shared" si="8"/>
        <v>480</v>
      </c>
      <c r="W149" s="251">
        <f t="shared" si="8"/>
        <v>480</v>
      </c>
      <c r="X149" s="251">
        <f t="shared" si="8"/>
        <v>480</v>
      </c>
      <c r="Y149" s="251">
        <f t="shared" si="8"/>
        <v>480</v>
      </c>
      <c r="Z149" s="251">
        <f t="shared" si="8"/>
        <v>480</v>
      </c>
      <c r="AA149" s="251">
        <f t="shared" si="8"/>
        <v>480</v>
      </c>
      <c r="AB149" s="251">
        <f t="shared" si="8"/>
        <v>480</v>
      </c>
      <c r="AC149" s="251">
        <f t="shared" si="8"/>
        <v>480</v>
      </c>
      <c r="AD149" s="251">
        <f t="shared" si="8"/>
        <v>480</v>
      </c>
      <c r="AE149" s="251">
        <f t="shared" si="8"/>
        <v>480</v>
      </c>
      <c r="AF149" s="251">
        <f t="shared" si="8"/>
        <v>480</v>
      </c>
      <c r="AG149" s="251">
        <f t="shared" si="8"/>
        <v>480</v>
      </c>
      <c r="AH149" s="251">
        <f t="shared" si="8"/>
        <v>480</v>
      </c>
      <c r="AI149" s="251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</row>
    <row r="150" spans="1:64" ht="19.5" customHeight="1">
      <c r="A150" s="605"/>
      <c r="B150" s="602" t="s">
        <v>13</v>
      </c>
      <c r="C150" s="602"/>
      <c r="D150" s="171">
        <f>B班!F147</f>
        <v>0</v>
      </c>
      <c r="E150" s="171">
        <f>B班!G147</f>
        <v>0</v>
      </c>
      <c r="F150" s="171">
        <f>B班!H147</f>
        <v>7.5</v>
      </c>
      <c r="G150" s="171">
        <f>B班!I147</f>
        <v>7.5</v>
      </c>
      <c r="H150" s="171">
        <f>B班!J147</f>
        <v>7.5</v>
      </c>
      <c r="I150" s="171">
        <f>B班!K147</f>
        <v>6</v>
      </c>
      <c r="J150" s="171">
        <f>B班!L147</f>
        <v>5</v>
      </c>
      <c r="K150" s="171">
        <f>B班!M147</f>
        <v>0</v>
      </c>
      <c r="L150" s="171">
        <f>B班!N147</f>
        <v>0</v>
      </c>
      <c r="M150" s="171">
        <f>B班!O147</f>
        <v>7.5</v>
      </c>
      <c r="N150" s="171">
        <f>B班!P147</f>
        <v>7.5</v>
      </c>
      <c r="O150" s="171">
        <f>B班!Q147</f>
        <v>7.5</v>
      </c>
      <c r="P150" s="171">
        <f>B班!R147</f>
        <v>6</v>
      </c>
      <c r="Q150" s="171">
        <f>B班!S147</f>
        <v>7.5</v>
      </c>
      <c r="R150" s="171">
        <f>B班!T147</f>
        <v>0</v>
      </c>
      <c r="S150" s="171">
        <f>B班!U147</f>
        <v>0</v>
      </c>
      <c r="T150" s="171">
        <f>B班!V147</f>
        <v>0</v>
      </c>
      <c r="U150" s="171">
        <f>B班!W147</f>
        <v>7.5</v>
      </c>
      <c r="V150" s="171">
        <f>B班!X147</f>
        <v>0</v>
      </c>
      <c r="W150" s="171">
        <f>B班!Y147</f>
        <v>0</v>
      </c>
      <c r="X150" s="171">
        <f>B班!Z147</f>
        <v>0</v>
      </c>
      <c r="Y150" s="171">
        <f>B班!AA147</f>
        <v>0</v>
      </c>
      <c r="Z150" s="171">
        <f>B班!AB147</f>
        <v>0</v>
      </c>
      <c r="AA150" s="171">
        <f>B班!AC147</f>
        <v>0</v>
      </c>
      <c r="AB150" s="171">
        <f>B班!AD147</f>
        <v>0</v>
      </c>
      <c r="AC150" s="171">
        <f>B班!AE147</f>
        <v>0</v>
      </c>
      <c r="AD150" s="171">
        <f>B班!AF147</f>
        <v>0</v>
      </c>
      <c r="AE150" s="171">
        <f>B班!AG147</f>
        <v>0</v>
      </c>
      <c r="AF150" s="171">
        <f>B班!AH147</f>
        <v>0</v>
      </c>
      <c r="AG150" s="171">
        <f>B班!AI147</f>
        <v>0</v>
      </c>
      <c r="AH150" s="171">
        <f>B班!AJ147</f>
        <v>0</v>
      </c>
      <c r="AI150" s="251">
        <f>SUM(D150:AH150)</f>
        <v>77</v>
      </c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</row>
    <row r="151" spans="1:64" ht="19.5" customHeight="1">
      <c r="A151" s="605"/>
      <c r="B151" s="602" t="s">
        <v>14</v>
      </c>
      <c r="C151" s="602"/>
      <c r="D151" s="171">
        <f>B班!F148</f>
        <v>32</v>
      </c>
      <c r="E151" s="171">
        <f>B班!G148</f>
        <v>0</v>
      </c>
      <c r="F151" s="171">
        <f>B班!H148</f>
        <v>0</v>
      </c>
      <c r="G151" s="171">
        <f>B班!I148</f>
        <v>0</v>
      </c>
      <c r="H151" s="171">
        <f>B班!J148</f>
        <v>0</v>
      </c>
      <c r="I151" s="171">
        <f>B班!K148</f>
        <v>0</v>
      </c>
      <c r="J151" s="171">
        <f>B班!L148</f>
        <v>0</v>
      </c>
      <c r="K151" s="171">
        <f>B班!M148</f>
        <v>8</v>
      </c>
      <c r="L151" s="171">
        <f>B班!N148</f>
        <v>32</v>
      </c>
      <c r="M151" s="171">
        <f>B班!O148</f>
        <v>0</v>
      </c>
      <c r="N151" s="171">
        <f>B班!P148</f>
        <v>0</v>
      </c>
      <c r="O151" s="171">
        <f>B班!Q148</f>
        <v>0</v>
      </c>
      <c r="P151" s="171">
        <f>B班!R148</f>
        <v>0</v>
      </c>
      <c r="Q151" s="171">
        <f>B班!S148</f>
        <v>0</v>
      </c>
      <c r="R151" s="171">
        <f>B班!T148</f>
        <v>0</v>
      </c>
      <c r="S151" s="171">
        <f>B班!U148</f>
        <v>8</v>
      </c>
      <c r="T151" s="171">
        <f>B班!V148</f>
        <v>0</v>
      </c>
      <c r="U151" s="171">
        <f>B班!W148</f>
        <v>0</v>
      </c>
      <c r="V151" s="171">
        <f>B班!X148</f>
        <v>0</v>
      </c>
      <c r="W151" s="171">
        <f>B班!Y148</f>
        <v>0</v>
      </c>
      <c r="X151" s="171">
        <f>B班!Z148</f>
        <v>0</v>
      </c>
      <c r="Y151" s="171">
        <f>B班!AA148</f>
        <v>0</v>
      </c>
      <c r="Z151" s="171">
        <f>B班!AB148</f>
        <v>0</v>
      </c>
      <c r="AA151" s="171">
        <f>B班!AC148</f>
        <v>0</v>
      </c>
      <c r="AB151" s="171">
        <f>B班!AD148</f>
        <v>0</v>
      </c>
      <c r="AC151" s="171">
        <f>B班!AE148</f>
        <v>0</v>
      </c>
      <c r="AD151" s="171">
        <f>B班!AF148</f>
        <v>0</v>
      </c>
      <c r="AE151" s="171">
        <f>B班!AG148</f>
        <v>0</v>
      </c>
      <c r="AF151" s="171">
        <f>B班!AH148</f>
        <v>0</v>
      </c>
      <c r="AG151" s="171">
        <f>B班!AI148</f>
        <v>0</v>
      </c>
      <c r="AH151" s="171">
        <f>B班!AJ148</f>
        <v>0</v>
      </c>
      <c r="AI151" s="251">
        <f>SUM(D151:AH151)</f>
        <v>80</v>
      </c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</row>
    <row r="152" spans="1:64" ht="19.5" customHeight="1">
      <c r="A152" s="605"/>
      <c r="B152" s="602" t="s">
        <v>15</v>
      </c>
      <c r="C152" s="602"/>
      <c r="D152" s="251">
        <f t="shared" ref="D152:AH152" si="9">+D150+D151</f>
        <v>32</v>
      </c>
      <c r="E152" s="251">
        <f t="shared" si="9"/>
        <v>0</v>
      </c>
      <c r="F152" s="251">
        <f t="shared" si="9"/>
        <v>7.5</v>
      </c>
      <c r="G152" s="251">
        <f t="shared" si="9"/>
        <v>7.5</v>
      </c>
      <c r="H152" s="251">
        <f t="shared" si="9"/>
        <v>7.5</v>
      </c>
      <c r="I152" s="251">
        <f t="shared" si="9"/>
        <v>6</v>
      </c>
      <c r="J152" s="251">
        <f t="shared" si="9"/>
        <v>5</v>
      </c>
      <c r="K152" s="251">
        <f t="shared" si="9"/>
        <v>8</v>
      </c>
      <c r="L152" s="251">
        <f t="shared" si="9"/>
        <v>32</v>
      </c>
      <c r="M152" s="251">
        <f t="shared" si="9"/>
        <v>7.5</v>
      </c>
      <c r="N152" s="251">
        <f t="shared" si="9"/>
        <v>7.5</v>
      </c>
      <c r="O152" s="251">
        <f t="shared" si="9"/>
        <v>7.5</v>
      </c>
      <c r="P152" s="251">
        <f t="shared" si="9"/>
        <v>6</v>
      </c>
      <c r="Q152" s="251">
        <f t="shared" si="9"/>
        <v>7.5</v>
      </c>
      <c r="R152" s="251">
        <f t="shared" si="9"/>
        <v>0</v>
      </c>
      <c r="S152" s="251">
        <f t="shared" si="9"/>
        <v>8</v>
      </c>
      <c r="T152" s="251">
        <f t="shared" si="9"/>
        <v>0</v>
      </c>
      <c r="U152" s="251">
        <f t="shared" si="9"/>
        <v>7.5</v>
      </c>
      <c r="V152" s="251">
        <f t="shared" si="9"/>
        <v>0</v>
      </c>
      <c r="W152" s="251">
        <f t="shared" si="9"/>
        <v>0</v>
      </c>
      <c r="X152" s="251">
        <f t="shared" si="9"/>
        <v>0</v>
      </c>
      <c r="Y152" s="251">
        <f t="shared" si="9"/>
        <v>0</v>
      </c>
      <c r="Z152" s="251">
        <f t="shared" si="9"/>
        <v>0</v>
      </c>
      <c r="AA152" s="251">
        <f t="shared" si="9"/>
        <v>0</v>
      </c>
      <c r="AB152" s="251">
        <f t="shared" si="9"/>
        <v>0</v>
      </c>
      <c r="AC152" s="251">
        <f t="shared" si="9"/>
        <v>0</v>
      </c>
      <c r="AD152" s="251">
        <f t="shared" si="9"/>
        <v>0</v>
      </c>
      <c r="AE152" s="251">
        <f t="shared" si="9"/>
        <v>0</v>
      </c>
      <c r="AF152" s="251">
        <f t="shared" si="9"/>
        <v>0</v>
      </c>
      <c r="AG152" s="251">
        <f t="shared" si="9"/>
        <v>0</v>
      </c>
      <c r="AH152" s="251">
        <f t="shared" si="9"/>
        <v>0</v>
      </c>
      <c r="AI152" s="251">
        <f>SUM(D152:AH152)</f>
        <v>157</v>
      </c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</row>
    <row r="153" spans="1:64" ht="19.5" customHeight="1">
      <c r="A153" s="605"/>
      <c r="B153" s="602" t="s">
        <v>16</v>
      </c>
      <c r="C153" s="602"/>
      <c r="D153" s="251">
        <f>D152</f>
        <v>32</v>
      </c>
      <c r="E153" s="251">
        <f>D153+E152</f>
        <v>32</v>
      </c>
      <c r="F153" s="251">
        <f t="shared" ref="F153:AG153" si="10">E153+F152</f>
        <v>39.5</v>
      </c>
      <c r="G153" s="251">
        <f t="shared" si="10"/>
        <v>47</v>
      </c>
      <c r="H153" s="251">
        <f t="shared" si="10"/>
        <v>54.5</v>
      </c>
      <c r="I153" s="251">
        <f t="shared" si="10"/>
        <v>60.5</v>
      </c>
      <c r="J153" s="251">
        <f t="shared" si="10"/>
        <v>65.5</v>
      </c>
      <c r="K153" s="251">
        <f t="shared" si="10"/>
        <v>73.5</v>
      </c>
      <c r="L153" s="251">
        <f t="shared" si="10"/>
        <v>105.5</v>
      </c>
      <c r="M153" s="251">
        <f t="shared" si="10"/>
        <v>113</v>
      </c>
      <c r="N153" s="251">
        <f t="shared" si="10"/>
        <v>120.5</v>
      </c>
      <c r="O153" s="251">
        <f t="shared" si="10"/>
        <v>128</v>
      </c>
      <c r="P153" s="251">
        <f t="shared" si="10"/>
        <v>134</v>
      </c>
      <c r="Q153" s="251">
        <f t="shared" si="10"/>
        <v>141.5</v>
      </c>
      <c r="R153" s="251">
        <f t="shared" si="10"/>
        <v>141.5</v>
      </c>
      <c r="S153" s="251">
        <f t="shared" si="10"/>
        <v>149.5</v>
      </c>
      <c r="T153" s="251">
        <f t="shared" si="10"/>
        <v>149.5</v>
      </c>
      <c r="U153" s="251">
        <f t="shared" si="10"/>
        <v>157</v>
      </c>
      <c r="V153" s="251">
        <f t="shared" si="10"/>
        <v>157</v>
      </c>
      <c r="W153" s="251">
        <f t="shared" si="10"/>
        <v>157</v>
      </c>
      <c r="X153" s="251">
        <f t="shared" si="10"/>
        <v>157</v>
      </c>
      <c r="Y153" s="251">
        <f t="shared" si="10"/>
        <v>157</v>
      </c>
      <c r="Z153" s="251">
        <f t="shared" si="10"/>
        <v>157</v>
      </c>
      <c r="AA153" s="251">
        <f t="shared" si="10"/>
        <v>157</v>
      </c>
      <c r="AB153" s="251">
        <f t="shared" si="10"/>
        <v>157</v>
      </c>
      <c r="AC153" s="251">
        <f t="shared" si="10"/>
        <v>157</v>
      </c>
      <c r="AD153" s="251">
        <f t="shared" si="10"/>
        <v>157</v>
      </c>
      <c r="AE153" s="251">
        <f t="shared" si="10"/>
        <v>157</v>
      </c>
      <c r="AF153" s="251">
        <f t="shared" si="10"/>
        <v>157</v>
      </c>
      <c r="AG153" s="251">
        <f t="shared" si="10"/>
        <v>157</v>
      </c>
      <c r="AH153" s="251">
        <f>AG153+AH152</f>
        <v>157</v>
      </c>
      <c r="AI153" s="251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</row>
    <row r="154" spans="1:64" ht="19.5" customHeight="1">
      <c r="A154" s="605"/>
      <c r="B154" s="256" t="s">
        <v>111</v>
      </c>
      <c r="C154" s="256"/>
      <c r="D154" s="547">
        <f>SUMIFS('Input Exclusion Time (All)'!$G$14:$G$1004,'Input Exclusion Time (All)'!$A$14:$A$1004,'Input Data Shift B'!D$6,'Input Exclusion Time (All)'!$B$14:$B$1004,'Input Data Shift B'!$D$2,'Input Exclusion Time (All)'!$C$14:$C$1004,'Input Data Shift B'!$B154)+SUMIFS('Input Exclusion Time (Partial)'!$I$14:$I$988,'Input Exclusion Time (Partial)'!$A$14:$A$988,'Input Data Shift B'!D$6,'Input Exclusion Time (Partial)'!$B$14:$B$988,'Input Data Shift B'!$D$2,'Input Exclusion Time (Partial)'!$C$14:$C$988,'Input Data Shift B'!$B154)</f>
        <v>8</v>
      </c>
      <c r="E154" s="547">
        <f>SUMIFS('Input Exclusion Time (All)'!$G$14:$G$1004,'Input Exclusion Time (All)'!$A$14:$A$1004,'Input Data Shift B'!E$6,'Input Exclusion Time (All)'!$B$14:$B$1004,'Input Data Shift B'!$D$2,'Input Exclusion Time (All)'!$C$14:$C$1004,'Input Data Shift B'!$B154)+SUMIFS('Input Exclusion Time (Partial)'!$I$14:$I$988,'Input Exclusion Time (Partial)'!$A$14:$A$988,'Input Data Shift B'!E$6,'Input Exclusion Time (Partial)'!$B$14:$B$988,'Input Data Shift B'!$D$2,'Input Exclusion Time (Partial)'!$C$14:$C$988,'Input Data Shift B'!$B154)</f>
        <v>0</v>
      </c>
      <c r="F154" s="547">
        <f>SUMIFS('Input Exclusion Time (All)'!$G$14:$G$1004,'Input Exclusion Time (All)'!$A$14:$A$1004,'Input Data Shift B'!F$6,'Input Exclusion Time (All)'!$B$14:$B$1004,'Input Data Shift B'!$D$2,'Input Exclusion Time (All)'!$C$14:$C$1004,'Input Data Shift B'!$B154)+SUMIFS('Input Exclusion Time (Partial)'!$I$14:$I$988,'Input Exclusion Time (Partial)'!$A$14:$A$988,'Input Data Shift B'!F$6,'Input Exclusion Time (Partial)'!$B$14:$B$988,'Input Data Shift B'!$D$2,'Input Exclusion Time (Partial)'!$C$14:$C$988,'Input Data Shift B'!$B154)</f>
        <v>0</v>
      </c>
      <c r="G154" s="547">
        <f>SUMIFS('Input Exclusion Time (All)'!$G$14:$G$1004,'Input Exclusion Time (All)'!$A$14:$A$1004,'Input Data Shift B'!G$6,'Input Exclusion Time (All)'!$B$14:$B$1004,'Input Data Shift B'!$D$2,'Input Exclusion Time (All)'!$C$14:$C$1004,'Input Data Shift B'!$B154)+SUMIFS('Input Exclusion Time (Partial)'!$I$14:$I$988,'Input Exclusion Time (Partial)'!$A$14:$A$988,'Input Data Shift B'!G$6,'Input Exclusion Time (Partial)'!$B$14:$B$988,'Input Data Shift B'!$D$2,'Input Exclusion Time (Partial)'!$C$14:$C$988,'Input Data Shift B'!$B154)</f>
        <v>0</v>
      </c>
      <c r="H154" s="547">
        <f>SUMIFS('Input Exclusion Time (All)'!$G$14:$G$1004,'Input Exclusion Time (All)'!$A$14:$A$1004,'Input Data Shift B'!H$6,'Input Exclusion Time (All)'!$B$14:$B$1004,'Input Data Shift B'!$D$2,'Input Exclusion Time (All)'!$C$14:$C$1004,'Input Data Shift B'!$B154)+SUMIFS('Input Exclusion Time (Partial)'!$I$14:$I$988,'Input Exclusion Time (Partial)'!$A$14:$A$988,'Input Data Shift B'!H$6,'Input Exclusion Time (Partial)'!$B$14:$B$988,'Input Data Shift B'!$D$2,'Input Exclusion Time (Partial)'!$C$14:$C$988,'Input Data Shift B'!$B154)</f>
        <v>0</v>
      </c>
      <c r="I154" s="547">
        <f>SUMIFS('Input Exclusion Time (All)'!$G$14:$G$1004,'Input Exclusion Time (All)'!$A$14:$A$1004,'Input Data Shift B'!I$6,'Input Exclusion Time (All)'!$B$14:$B$1004,'Input Data Shift B'!$D$2,'Input Exclusion Time (All)'!$C$14:$C$1004,'Input Data Shift B'!$B154)+SUMIFS('Input Exclusion Time (Partial)'!$I$14:$I$988,'Input Exclusion Time (Partial)'!$A$14:$A$988,'Input Data Shift B'!I$6,'Input Exclusion Time (Partial)'!$B$14:$B$988,'Input Data Shift B'!$D$2,'Input Exclusion Time (Partial)'!$C$14:$C$988,'Input Data Shift B'!$B154)</f>
        <v>0</v>
      </c>
      <c r="J154" s="547">
        <f>SUMIFS('Input Exclusion Time (All)'!$G$14:$G$1004,'Input Exclusion Time (All)'!$A$14:$A$1004,'Input Data Shift B'!J$6,'Input Exclusion Time (All)'!$B$14:$B$1004,'Input Data Shift B'!$D$2,'Input Exclusion Time (All)'!$C$14:$C$1004,'Input Data Shift B'!$B154)+SUMIFS('Input Exclusion Time (Partial)'!$I$14:$I$988,'Input Exclusion Time (Partial)'!$A$14:$A$988,'Input Data Shift B'!J$6,'Input Exclusion Time (Partial)'!$B$14:$B$988,'Input Data Shift B'!$D$2,'Input Exclusion Time (Partial)'!$C$14:$C$988,'Input Data Shift B'!$B154)</f>
        <v>0</v>
      </c>
      <c r="K154" s="547">
        <f>SUMIFS('Input Exclusion Time (All)'!$G$14:$G$1004,'Input Exclusion Time (All)'!$A$14:$A$1004,'Input Data Shift B'!K$6,'Input Exclusion Time (All)'!$B$14:$B$1004,'Input Data Shift B'!$D$2,'Input Exclusion Time (All)'!$C$14:$C$1004,'Input Data Shift B'!$B154)+SUMIFS('Input Exclusion Time (Partial)'!$I$14:$I$988,'Input Exclusion Time (Partial)'!$A$14:$A$988,'Input Data Shift B'!K$6,'Input Exclusion Time (Partial)'!$B$14:$B$988,'Input Data Shift B'!$D$2,'Input Exclusion Time (Partial)'!$C$14:$C$988,'Input Data Shift B'!$B154)</f>
        <v>0</v>
      </c>
      <c r="L154" s="547">
        <f>SUMIFS('Input Exclusion Time (All)'!$G$14:$G$1004,'Input Exclusion Time (All)'!$A$14:$A$1004,'Input Data Shift B'!L$6,'Input Exclusion Time (All)'!$B$14:$B$1004,'Input Data Shift B'!$D$2,'Input Exclusion Time (All)'!$C$14:$C$1004,'Input Data Shift B'!$B154)+SUMIFS('Input Exclusion Time (Partial)'!$I$14:$I$988,'Input Exclusion Time (Partial)'!$A$14:$A$988,'Input Data Shift B'!L$6,'Input Exclusion Time (Partial)'!$B$14:$B$988,'Input Data Shift B'!$D$2,'Input Exclusion Time (Partial)'!$C$14:$C$988,'Input Data Shift B'!$B154)</f>
        <v>0</v>
      </c>
      <c r="M154" s="547">
        <f>SUMIFS('Input Exclusion Time (All)'!$G$14:$G$1004,'Input Exclusion Time (All)'!$A$14:$A$1004,'Input Data Shift B'!M$6,'Input Exclusion Time (All)'!$B$14:$B$1004,'Input Data Shift B'!$D$2,'Input Exclusion Time (All)'!$C$14:$C$1004,'Input Data Shift B'!$B154)+SUMIFS('Input Exclusion Time (Partial)'!$I$14:$I$988,'Input Exclusion Time (Partial)'!$A$14:$A$988,'Input Data Shift B'!M$6,'Input Exclusion Time (Partial)'!$B$14:$B$988,'Input Data Shift B'!$D$2,'Input Exclusion Time (Partial)'!$C$14:$C$988,'Input Data Shift B'!$B154)</f>
        <v>0</v>
      </c>
      <c r="N154" s="547">
        <f>SUMIFS('Input Exclusion Time (All)'!$G$14:$G$1004,'Input Exclusion Time (All)'!$A$14:$A$1004,'Input Data Shift B'!N$6,'Input Exclusion Time (All)'!$B$14:$B$1004,'Input Data Shift B'!$D$2,'Input Exclusion Time (All)'!$C$14:$C$1004,'Input Data Shift B'!$B154)+SUMIFS('Input Exclusion Time (Partial)'!$I$14:$I$988,'Input Exclusion Time (Partial)'!$A$14:$A$988,'Input Data Shift B'!N$6,'Input Exclusion Time (Partial)'!$B$14:$B$988,'Input Data Shift B'!$D$2,'Input Exclusion Time (Partial)'!$C$14:$C$988,'Input Data Shift B'!$B154)</f>
        <v>0</v>
      </c>
      <c r="O154" s="547">
        <f>SUMIFS('Input Exclusion Time (All)'!$G$14:$G$1004,'Input Exclusion Time (All)'!$A$14:$A$1004,'Input Data Shift B'!O$6,'Input Exclusion Time (All)'!$B$14:$B$1004,'Input Data Shift B'!$D$2,'Input Exclusion Time (All)'!$C$14:$C$1004,'Input Data Shift B'!$B154)+SUMIFS('Input Exclusion Time (Partial)'!$I$14:$I$988,'Input Exclusion Time (Partial)'!$A$14:$A$988,'Input Data Shift B'!O$6,'Input Exclusion Time (Partial)'!$B$14:$B$988,'Input Data Shift B'!$D$2,'Input Exclusion Time (Partial)'!$C$14:$C$988,'Input Data Shift B'!$B154)</f>
        <v>0</v>
      </c>
      <c r="P154" s="547">
        <f>SUMIFS('Input Exclusion Time (All)'!$G$14:$G$1004,'Input Exclusion Time (All)'!$A$14:$A$1004,'Input Data Shift B'!P$6,'Input Exclusion Time (All)'!$B$14:$B$1004,'Input Data Shift B'!$D$2,'Input Exclusion Time (All)'!$C$14:$C$1004,'Input Data Shift B'!$B154)+SUMIFS('Input Exclusion Time (Partial)'!$I$14:$I$988,'Input Exclusion Time (Partial)'!$A$14:$A$988,'Input Data Shift B'!P$6,'Input Exclusion Time (Partial)'!$B$14:$B$988,'Input Data Shift B'!$D$2,'Input Exclusion Time (Partial)'!$C$14:$C$988,'Input Data Shift B'!$B154)</f>
        <v>1.5</v>
      </c>
      <c r="Q154" s="547">
        <f>SUMIFS('Input Exclusion Time (All)'!$G$14:$G$1004,'Input Exclusion Time (All)'!$A$14:$A$1004,'Input Data Shift B'!Q$6,'Input Exclusion Time (All)'!$B$14:$B$1004,'Input Data Shift B'!$D$2,'Input Exclusion Time (All)'!$C$14:$C$1004,'Input Data Shift B'!$B154)+SUMIFS('Input Exclusion Time (Partial)'!$I$14:$I$988,'Input Exclusion Time (Partial)'!$A$14:$A$988,'Input Data Shift B'!Q$6,'Input Exclusion Time (Partial)'!$B$14:$B$988,'Input Data Shift B'!$D$2,'Input Exclusion Time (Partial)'!$C$14:$C$988,'Input Data Shift B'!$B154)</f>
        <v>0</v>
      </c>
      <c r="R154" s="547">
        <f>SUMIFS('Input Exclusion Time (All)'!$G$14:$G$1004,'Input Exclusion Time (All)'!$A$14:$A$1004,'Input Data Shift B'!R$6,'Input Exclusion Time (All)'!$B$14:$B$1004,'Input Data Shift B'!$D$2,'Input Exclusion Time (All)'!$C$14:$C$1004,'Input Data Shift B'!$B154)+SUMIFS('Input Exclusion Time (Partial)'!$I$14:$I$988,'Input Exclusion Time (Partial)'!$A$14:$A$988,'Input Data Shift B'!R$6,'Input Exclusion Time (Partial)'!$B$14:$B$988,'Input Data Shift B'!$D$2,'Input Exclusion Time (Partial)'!$C$14:$C$988,'Input Data Shift B'!$B154)</f>
        <v>0</v>
      </c>
      <c r="S154" s="547">
        <f>SUMIFS('Input Exclusion Time (All)'!$G$14:$G$1004,'Input Exclusion Time (All)'!$A$14:$A$1004,'Input Data Shift B'!S$6,'Input Exclusion Time (All)'!$B$14:$B$1004,'Input Data Shift B'!$D$2,'Input Exclusion Time (All)'!$C$14:$C$1004,'Input Data Shift B'!$B154)+SUMIFS('Input Exclusion Time (Partial)'!$I$14:$I$988,'Input Exclusion Time (Partial)'!$A$14:$A$988,'Input Data Shift B'!S$6,'Input Exclusion Time (Partial)'!$B$14:$B$988,'Input Data Shift B'!$D$2,'Input Exclusion Time (Partial)'!$C$14:$C$988,'Input Data Shift B'!$B154)</f>
        <v>0</v>
      </c>
      <c r="T154" s="547">
        <f>SUMIFS('Input Exclusion Time (All)'!$G$14:$G$1004,'Input Exclusion Time (All)'!$A$14:$A$1004,'Input Data Shift B'!T$6,'Input Exclusion Time (All)'!$B$14:$B$1004,'Input Data Shift B'!$D$2,'Input Exclusion Time (All)'!$C$14:$C$1004,'Input Data Shift B'!$B154)+SUMIFS('Input Exclusion Time (Partial)'!$I$14:$I$988,'Input Exclusion Time (Partial)'!$A$14:$A$988,'Input Data Shift B'!T$6,'Input Exclusion Time (Partial)'!$B$14:$B$988,'Input Data Shift B'!$D$2,'Input Exclusion Time (Partial)'!$C$14:$C$988,'Input Data Shift B'!$B154)</f>
        <v>0</v>
      </c>
      <c r="U154" s="547">
        <f>SUMIFS('Input Exclusion Time (All)'!$G$14:$G$1004,'Input Exclusion Time (All)'!$A$14:$A$1004,'Input Data Shift B'!U$6,'Input Exclusion Time (All)'!$B$14:$B$1004,'Input Data Shift B'!$D$2,'Input Exclusion Time (All)'!$C$14:$C$1004,'Input Data Shift B'!$B154)+SUMIFS('Input Exclusion Time (Partial)'!$I$14:$I$988,'Input Exclusion Time (Partial)'!$A$14:$A$988,'Input Data Shift B'!U$6,'Input Exclusion Time (Partial)'!$B$14:$B$988,'Input Data Shift B'!$D$2,'Input Exclusion Time (Partial)'!$C$14:$C$988,'Input Data Shift B'!$B154)</f>
        <v>0</v>
      </c>
      <c r="V154" s="547">
        <f>SUMIFS('Input Exclusion Time (All)'!$G$14:$G$1004,'Input Exclusion Time (All)'!$A$14:$A$1004,'Input Data Shift B'!V$6,'Input Exclusion Time (All)'!$B$14:$B$1004,'Input Data Shift B'!$D$2,'Input Exclusion Time (All)'!$C$14:$C$1004,'Input Data Shift B'!$B154)+SUMIFS('Input Exclusion Time (Partial)'!$I$14:$I$988,'Input Exclusion Time (Partial)'!$A$14:$A$988,'Input Data Shift B'!V$6,'Input Exclusion Time (Partial)'!$B$14:$B$988,'Input Data Shift B'!$D$2,'Input Exclusion Time (Partial)'!$C$14:$C$988,'Input Data Shift B'!$B154)</f>
        <v>0</v>
      </c>
      <c r="W154" s="547">
        <f>SUMIFS('Input Exclusion Time (All)'!$G$14:$G$1004,'Input Exclusion Time (All)'!$A$14:$A$1004,'Input Data Shift B'!W$6,'Input Exclusion Time (All)'!$B$14:$B$1004,'Input Data Shift B'!$D$2,'Input Exclusion Time (All)'!$C$14:$C$1004,'Input Data Shift B'!$B154)+SUMIFS('Input Exclusion Time (Partial)'!$I$14:$I$988,'Input Exclusion Time (Partial)'!$A$14:$A$988,'Input Data Shift B'!W$6,'Input Exclusion Time (Partial)'!$B$14:$B$988,'Input Data Shift B'!$D$2,'Input Exclusion Time (Partial)'!$C$14:$C$988,'Input Data Shift B'!$B154)</f>
        <v>0</v>
      </c>
      <c r="X154" s="547">
        <f>SUMIFS('Input Exclusion Time (All)'!$G$14:$G$1004,'Input Exclusion Time (All)'!$A$14:$A$1004,'Input Data Shift B'!X$6,'Input Exclusion Time (All)'!$B$14:$B$1004,'Input Data Shift B'!$D$2,'Input Exclusion Time (All)'!$C$14:$C$1004,'Input Data Shift B'!$B154)+SUMIFS('Input Exclusion Time (Partial)'!$I$14:$I$988,'Input Exclusion Time (Partial)'!$A$14:$A$988,'Input Data Shift B'!X$6,'Input Exclusion Time (Partial)'!$B$14:$B$988,'Input Data Shift B'!$D$2,'Input Exclusion Time (Partial)'!$C$14:$C$988,'Input Data Shift B'!$B154)</f>
        <v>0</v>
      </c>
      <c r="Y154" s="547">
        <f>SUMIFS('Input Exclusion Time (All)'!$G$14:$G$1004,'Input Exclusion Time (All)'!$A$14:$A$1004,'Input Data Shift B'!Y$6,'Input Exclusion Time (All)'!$B$14:$B$1004,'Input Data Shift B'!$D$2,'Input Exclusion Time (All)'!$C$14:$C$1004,'Input Data Shift B'!$B154)+SUMIFS('Input Exclusion Time (Partial)'!$I$14:$I$988,'Input Exclusion Time (Partial)'!$A$14:$A$988,'Input Data Shift B'!Y$6,'Input Exclusion Time (Partial)'!$B$14:$B$988,'Input Data Shift B'!$D$2,'Input Exclusion Time (Partial)'!$C$14:$C$988,'Input Data Shift B'!$B154)</f>
        <v>0</v>
      </c>
      <c r="Z154" s="547">
        <f>SUMIFS('Input Exclusion Time (All)'!$G$14:$G$1004,'Input Exclusion Time (All)'!$A$14:$A$1004,'Input Data Shift B'!Z$6,'Input Exclusion Time (All)'!$B$14:$B$1004,'Input Data Shift B'!$D$2,'Input Exclusion Time (All)'!$C$14:$C$1004,'Input Data Shift B'!$B154)+SUMIFS('Input Exclusion Time (Partial)'!$I$14:$I$988,'Input Exclusion Time (Partial)'!$A$14:$A$988,'Input Data Shift B'!Z$6,'Input Exclusion Time (Partial)'!$B$14:$B$988,'Input Data Shift B'!$D$2,'Input Exclusion Time (Partial)'!$C$14:$C$988,'Input Data Shift B'!$B154)</f>
        <v>0</v>
      </c>
      <c r="AA154" s="547">
        <f>SUMIFS('Input Exclusion Time (All)'!$G$14:$G$1004,'Input Exclusion Time (All)'!$A$14:$A$1004,'Input Data Shift B'!AA$6,'Input Exclusion Time (All)'!$B$14:$B$1004,'Input Data Shift B'!$D$2,'Input Exclusion Time (All)'!$C$14:$C$1004,'Input Data Shift B'!$B154)+SUMIFS('Input Exclusion Time (Partial)'!$I$14:$I$988,'Input Exclusion Time (Partial)'!$A$14:$A$988,'Input Data Shift B'!AA$6,'Input Exclusion Time (Partial)'!$B$14:$B$988,'Input Data Shift B'!$D$2,'Input Exclusion Time (Partial)'!$C$14:$C$988,'Input Data Shift B'!$B154)</f>
        <v>0</v>
      </c>
      <c r="AB154" s="547">
        <f>SUMIFS('Input Exclusion Time (All)'!$G$14:$G$1004,'Input Exclusion Time (All)'!$A$14:$A$1004,'Input Data Shift B'!AB$6,'Input Exclusion Time (All)'!$B$14:$B$1004,'Input Data Shift B'!$D$2,'Input Exclusion Time (All)'!$C$14:$C$1004,'Input Data Shift B'!$B154)+SUMIFS('Input Exclusion Time (Partial)'!$I$14:$I$988,'Input Exclusion Time (Partial)'!$A$14:$A$988,'Input Data Shift B'!AB$6,'Input Exclusion Time (Partial)'!$B$14:$B$988,'Input Data Shift B'!$D$2,'Input Exclusion Time (Partial)'!$C$14:$C$988,'Input Data Shift B'!$B154)</f>
        <v>0</v>
      </c>
      <c r="AC154" s="547">
        <f>SUMIFS('Input Exclusion Time (All)'!$G$14:$G$1004,'Input Exclusion Time (All)'!$A$14:$A$1004,'Input Data Shift B'!AC$6,'Input Exclusion Time (All)'!$B$14:$B$1004,'Input Data Shift B'!$D$2,'Input Exclusion Time (All)'!$C$14:$C$1004,'Input Data Shift B'!$B154)+SUMIFS('Input Exclusion Time (Partial)'!$I$14:$I$988,'Input Exclusion Time (Partial)'!$A$14:$A$988,'Input Data Shift B'!AC$6,'Input Exclusion Time (Partial)'!$B$14:$B$988,'Input Data Shift B'!$D$2,'Input Exclusion Time (Partial)'!$C$14:$C$988,'Input Data Shift B'!$B154)</f>
        <v>0</v>
      </c>
      <c r="AD154" s="547">
        <f>SUMIFS('Input Exclusion Time (All)'!$G$14:$G$1004,'Input Exclusion Time (All)'!$A$14:$A$1004,'Input Data Shift B'!AD$6,'Input Exclusion Time (All)'!$B$14:$B$1004,'Input Data Shift B'!$D$2,'Input Exclusion Time (All)'!$C$14:$C$1004,'Input Data Shift B'!$B154)+SUMIFS('Input Exclusion Time (Partial)'!$I$14:$I$988,'Input Exclusion Time (Partial)'!$A$14:$A$988,'Input Data Shift B'!AD$6,'Input Exclusion Time (Partial)'!$B$14:$B$988,'Input Data Shift B'!$D$2,'Input Exclusion Time (Partial)'!$C$14:$C$988,'Input Data Shift B'!$B154)</f>
        <v>0</v>
      </c>
      <c r="AE154" s="547">
        <f>SUMIFS('Input Exclusion Time (All)'!$G$14:$G$1004,'Input Exclusion Time (All)'!$A$14:$A$1004,'Input Data Shift B'!AE$6,'Input Exclusion Time (All)'!$B$14:$B$1004,'Input Data Shift B'!$D$2,'Input Exclusion Time (All)'!$C$14:$C$1004,'Input Data Shift B'!$B154)+SUMIFS('Input Exclusion Time (Partial)'!$I$14:$I$988,'Input Exclusion Time (Partial)'!$A$14:$A$988,'Input Data Shift B'!AE$6,'Input Exclusion Time (Partial)'!$B$14:$B$988,'Input Data Shift B'!$D$2,'Input Exclusion Time (Partial)'!$C$14:$C$988,'Input Data Shift B'!$B154)</f>
        <v>0</v>
      </c>
      <c r="AF154" s="547">
        <f>SUMIFS('Input Exclusion Time (All)'!$G$14:$G$1004,'Input Exclusion Time (All)'!$A$14:$A$1004,'Input Data Shift B'!AF$6,'Input Exclusion Time (All)'!$B$14:$B$1004,'Input Data Shift B'!$D$2,'Input Exclusion Time (All)'!$C$14:$C$1004,'Input Data Shift B'!$B154)+SUMIFS('Input Exclusion Time (Partial)'!$I$14:$I$988,'Input Exclusion Time (Partial)'!$A$14:$A$988,'Input Data Shift B'!AF$6,'Input Exclusion Time (Partial)'!$B$14:$B$988,'Input Data Shift B'!$D$2,'Input Exclusion Time (Partial)'!$C$14:$C$988,'Input Data Shift B'!$B154)</f>
        <v>0</v>
      </c>
      <c r="AG154" s="547">
        <f>SUMIFS('Input Exclusion Time (All)'!$G$14:$G$1004,'Input Exclusion Time (All)'!$A$14:$A$1004,'Input Data Shift B'!AG$6,'Input Exclusion Time (All)'!$B$14:$B$1004,'Input Data Shift B'!$D$2,'Input Exclusion Time (All)'!$C$14:$C$1004,'Input Data Shift B'!$B154)+SUMIFS('Input Exclusion Time (Partial)'!$I$14:$I$988,'Input Exclusion Time (Partial)'!$A$14:$A$988,'Input Data Shift B'!AG$6,'Input Exclusion Time (Partial)'!$B$14:$B$988,'Input Data Shift B'!$D$2,'Input Exclusion Time (Partial)'!$C$14:$C$988,'Input Data Shift B'!$B154)</f>
        <v>0</v>
      </c>
      <c r="AH154" s="547">
        <f>SUMIFS('Input Exclusion Time (All)'!$G$14:$G$1004,'Input Exclusion Time (All)'!$A$14:$A$1004,'Input Data Shift B'!AH$6,'Input Exclusion Time (All)'!$B$14:$B$1004,'Input Data Shift B'!$D$2,'Input Exclusion Time (All)'!$C$14:$C$1004,'Input Data Shift B'!$B154)+SUMIFS('Input Exclusion Time (Partial)'!$I$14:$I$988,'Input Exclusion Time (Partial)'!$A$14:$A$988,'Input Data Shift B'!AH$6,'Input Exclusion Time (Partial)'!$B$14:$B$988,'Input Data Shift B'!$D$2,'Input Exclusion Time (Partial)'!$C$14:$C$988,'Input Data Shift B'!$B154)</f>
        <v>0</v>
      </c>
      <c r="AI154" s="251">
        <f>SUM(D154:AH154)</f>
        <v>9.5</v>
      </c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</row>
    <row r="155" spans="1:64" ht="19.5" customHeight="1">
      <c r="A155" s="605"/>
      <c r="B155" s="256" t="s">
        <v>112</v>
      </c>
      <c r="C155" s="258"/>
      <c r="D155" s="257">
        <f>SUMIFS('Input Exclusion Time (All)'!$G$14:$G$1004,'Input Exclusion Time (All)'!$A$14:$A$1004,'Input Data Shift B'!D$6,'Input Exclusion Time (All)'!$B$14:$B$1004,'Input Data Shift B'!$D$2,'Input Exclusion Time (All)'!$C$14:$C$1004,'Input Data Shift B'!$B155)+SUMIFS('Input Exclusion Time (Partial)'!$I$14:$I$988,'Input Exclusion Time (Partial)'!$A$14:$A$988,'Input Data Shift B'!D$6,'Input Exclusion Time (Partial)'!$B$14:$B$988,'Input Data Shift B'!$D$2,'Input Exclusion Time (Partial)'!$C$14:$C$988,'Input Data Shift B'!$B155)</f>
        <v>0</v>
      </c>
      <c r="E155" s="257">
        <f>SUMIFS('Input Exclusion Time (All)'!$G$14:$G$1004,'Input Exclusion Time (All)'!$A$14:$A$1004,'Input Data Shift B'!E$6,'Input Exclusion Time (All)'!$B$14:$B$1004,'Input Data Shift B'!$D$2,'Input Exclusion Time (All)'!$C$14:$C$1004,'Input Data Shift B'!$B155)+SUMIFS('Input Exclusion Time (Partial)'!$I$14:$I$988,'Input Exclusion Time (Partial)'!$A$14:$A$988,'Input Data Shift B'!E$6,'Input Exclusion Time (Partial)'!$B$14:$B$988,'Input Data Shift B'!$D$2,'Input Exclusion Time (Partial)'!$C$14:$C$988,'Input Data Shift B'!$B155)</f>
        <v>0</v>
      </c>
      <c r="F155" s="257">
        <f>SUMIFS('Input Exclusion Time (All)'!$G$14:$G$1004,'Input Exclusion Time (All)'!$A$14:$A$1004,'Input Data Shift B'!F$6,'Input Exclusion Time (All)'!$B$14:$B$1004,'Input Data Shift B'!$D$2,'Input Exclusion Time (All)'!$C$14:$C$1004,'Input Data Shift B'!$B155)+SUMIFS('Input Exclusion Time (Partial)'!$I$14:$I$988,'Input Exclusion Time (Partial)'!$A$14:$A$988,'Input Data Shift B'!F$6,'Input Exclusion Time (Partial)'!$B$14:$B$988,'Input Data Shift B'!$D$2,'Input Exclusion Time (Partial)'!$C$14:$C$988,'Input Data Shift B'!$B155)</f>
        <v>0</v>
      </c>
      <c r="G155" s="257">
        <f>SUMIFS('Input Exclusion Time (All)'!$G$14:$G$1004,'Input Exclusion Time (All)'!$A$14:$A$1004,'Input Data Shift B'!G$6,'Input Exclusion Time (All)'!$B$14:$B$1004,'Input Data Shift B'!$D$2,'Input Exclusion Time (All)'!$C$14:$C$1004,'Input Data Shift B'!$B155)+SUMIFS('Input Exclusion Time (Partial)'!$I$14:$I$988,'Input Exclusion Time (Partial)'!$A$14:$A$988,'Input Data Shift B'!G$6,'Input Exclusion Time (Partial)'!$B$14:$B$988,'Input Data Shift B'!$D$2,'Input Exclusion Time (Partial)'!$C$14:$C$988,'Input Data Shift B'!$B155)</f>
        <v>0</v>
      </c>
      <c r="H155" s="257">
        <f>SUMIFS('Input Exclusion Time (All)'!$G$14:$G$1004,'Input Exclusion Time (All)'!$A$14:$A$1004,'Input Data Shift B'!H$6,'Input Exclusion Time (All)'!$B$14:$B$1004,'Input Data Shift B'!$D$2,'Input Exclusion Time (All)'!$C$14:$C$1004,'Input Data Shift B'!$B155)+SUMIFS('Input Exclusion Time (Partial)'!$I$14:$I$988,'Input Exclusion Time (Partial)'!$A$14:$A$988,'Input Data Shift B'!H$6,'Input Exclusion Time (Partial)'!$B$14:$B$988,'Input Data Shift B'!$D$2,'Input Exclusion Time (Partial)'!$C$14:$C$988,'Input Data Shift B'!$B155)</f>
        <v>0</v>
      </c>
      <c r="I155" s="257">
        <f>SUMIFS('Input Exclusion Time (All)'!$G$14:$G$1004,'Input Exclusion Time (All)'!$A$14:$A$1004,'Input Data Shift B'!I$6,'Input Exclusion Time (All)'!$B$14:$B$1004,'Input Data Shift B'!$D$2,'Input Exclusion Time (All)'!$C$14:$C$1004,'Input Data Shift B'!$B155)+SUMIFS('Input Exclusion Time (Partial)'!$I$14:$I$988,'Input Exclusion Time (Partial)'!$A$14:$A$988,'Input Data Shift B'!I$6,'Input Exclusion Time (Partial)'!$B$14:$B$988,'Input Data Shift B'!$D$2,'Input Exclusion Time (Partial)'!$C$14:$C$988,'Input Data Shift B'!$B155)</f>
        <v>0</v>
      </c>
      <c r="J155" s="257">
        <f>SUMIFS('Input Exclusion Time (All)'!$G$14:$G$1004,'Input Exclusion Time (All)'!$A$14:$A$1004,'Input Data Shift B'!J$6,'Input Exclusion Time (All)'!$B$14:$B$1004,'Input Data Shift B'!$D$2,'Input Exclusion Time (All)'!$C$14:$C$1004,'Input Data Shift B'!$B155)+SUMIFS('Input Exclusion Time (Partial)'!$I$14:$I$988,'Input Exclusion Time (Partial)'!$A$14:$A$988,'Input Data Shift B'!J$6,'Input Exclusion Time (Partial)'!$B$14:$B$988,'Input Data Shift B'!$D$2,'Input Exclusion Time (Partial)'!$C$14:$C$988,'Input Data Shift B'!$B155)</f>
        <v>0</v>
      </c>
      <c r="K155" s="257">
        <f>SUMIFS('Input Exclusion Time (All)'!$G$14:$G$1004,'Input Exclusion Time (All)'!$A$14:$A$1004,'Input Data Shift B'!K$6,'Input Exclusion Time (All)'!$B$14:$B$1004,'Input Data Shift B'!$D$2,'Input Exclusion Time (All)'!$C$14:$C$1004,'Input Data Shift B'!$B155)+SUMIFS('Input Exclusion Time (Partial)'!$I$14:$I$988,'Input Exclusion Time (Partial)'!$A$14:$A$988,'Input Data Shift B'!K$6,'Input Exclusion Time (Partial)'!$B$14:$B$988,'Input Data Shift B'!$D$2,'Input Exclusion Time (Partial)'!$C$14:$C$988,'Input Data Shift B'!$B155)</f>
        <v>8</v>
      </c>
      <c r="L155" s="257">
        <f>SUMIFS('Input Exclusion Time (All)'!$G$14:$G$1004,'Input Exclusion Time (All)'!$A$14:$A$1004,'Input Data Shift B'!L$6,'Input Exclusion Time (All)'!$B$14:$B$1004,'Input Data Shift B'!$D$2,'Input Exclusion Time (All)'!$C$14:$C$1004,'Input Data Shift B'!$B155)+SUMIFS('Input Exclusion Time (Partial)'!$I$14:$I$988,'Input Exclusion Time (Partial)'!$A$14:$A$988,'Input Data Shift B'!L$6,'Input Exclusion Time (Partial)'!$B$14:$B$988,'Input Data Shift B'!$D$2,'Input Exclusion Time (Partial)'!$C$14:$C$988,'Input Data Shift B'!$B155)</f>
        <v>0</v>
      </c>
      <c r="M155" s="257">
        <f>SUMIFS('Input Exclusion Time (All)'!$G$14:$G$1004,'Input Exclusion Time (All)'!$A$14:$A$1004,'Input Data Shift B'!M$6,'Input Exclusion Time (All)'!$B$14:$B$1004,'Input Data Shift B'!$D$2,'Input Exclusion Time (All)'!$C$14:$C$1004,'Input Data Shift B'!$B155)+SUMIFS('Input Exclusion Time (Partial)'!$I$14:$I$988,'Input Exclusion Time (Partial)'!$A$14:$A$988,'Input Data Shift B'!M$6,'Input Exclusion Time (Partial)'!$B$14:$B$988,'Input Data Shift B'!$D$2,'Input Exclusion Time (Partial)'!$C$14:$C$988,'Input Data Shift B'!$B155)</f>
        <v>0</v>
      </c>
      <c r="N155" s="257">
        <f>SUMIFS('Input Exclusion Time (All)'!$G$14:$G$1004,'Input Exclusion Time (All)'!$A$14:$A$1004,'Input Data Shift B'!N$6,'Input Exclusion Time (All)'!$B$14:$B$1004,'Input Data Shift B'!$D$2,'Input Exclusion Time (All)'!$C$14:$C$1004,'Input Data Shift B'!$B155)+SUMIFS('Input Exclusion Time (Partial)'!$I$14:$I$988,'Input Exclusion Time (Partial)'!$A$14:$A$988,'Input Data Shift B'!N$6,'Input Exclusion Time (Partial)'!$B$14:$B$988,'Input Data Shift B'!$D$2,'Input Exclusion Time (Partial)'!$C$14:$C$988,'Input Data Shift B'!$B155)</f>
        <v>0</v>
      </c>
      <c r="O155" s="257">
        <f>SUMIFS('Input Exclusion Time (All)'!$G$14:$G$1004,'Input Exclusion Time (All)'!$A$14:$A$1004,'Input Data Shift B'!O$6,'Input Exclusion Time (All)'!$B$14:$B$1004,'Input Data Shift B'!$D$2,'Input Exclusion Time (All)'!$C$14:$C$1004,'Input Data Shift B'!$B155)+SUMIFS('Input Exclusion Time (Partial)'!$I$14:$I$988,'Input Exclusion Time (Partial)'!$A$14:$A$988,'Input Data Shift B'!O$6,'Input Exclusion Time (Partial)'!$B$14:$B$988,'Input Data Shift B'!$D$2,'Input Exclusion Time (Partial)'!$C$14:$C$988,'Input Data Shift B'!$B155)</f>
        <v>0</v>
      </c>
      <c r="P155" s="257">
        <f>SUMIFS('Input Exclusion Time (All)'!$G$14:$G$1004,'Input Exclusion Time (All)'!$A$14:$A$1004,'Input Data Shift B'!P$6,'Input Exclusion Time (All)'!$B$14:$B$1004,'Input Data Shift B'!$D$2,'Input Exclusion Time (All)'!$C$14:$C$1004,'Input Data Shift B'!$B155)+SUMIFS('Input Exclusion Time (Partial)'!$I$14:$I$988,'Input Exclusion Time (Partial)'!$A$14:$A$988,'Input Data Shift B'!P$6,'Input Exclusion Time (Partial)'!$B$14:$B$988,'Input Data Shift B'!$D$2,'Input Exclusion Time (Partial)'!$C$14:$C$988,'Input Data Shift B'!$B155)</f>
        <v>0</v>
      </c>
      <c r="Q155" s="257">
        <f>SUMIFS('Input Exclusion Time (All)'!$G$14:$G$1004,'Input Exclusion Time (All)'!$A$14:$A$1004,'Input Data Shift B'!Q$6,'Input Exclusion Time (All)'!$B$14:$B$1004,'Input Data Shift B'!$D$2,'Input Exclusion Time (All)'!$C$14:$C$1004,'Input Data Shift B'!$B155)+SUMIFS('Input Exclusion Time (Partial)'!$I$14:$I$988,'Input Exclusion Time (Partial)'!$A$14:$A$988,'Input Data Shift B'!Q$6,'Input Exclusion Time (Partial)'!$B$14:$B$988,'Input Data Shift B'!$D$2,'Input Exclusion Time (Partial)'!$C$14:$C$988,'Input Data Shift B'!$B155)</f>
        <v>0</v>
      </c>
      <c r="R155" s="257">
        <f>SUMIFS('Input Exclusion Time (All)'!$G$14:$G$1004,'Input Exclusion Time (All)'!$A$14:$A$1004,'Input Data Shift B'!R$6,'Input Exclusion Time (All)'!$B$14:$B$1004,'Input Data Shift B'!$D$2,'Input Exclusion Time (All)'!$C$14:$C$1004,'Input Data Shift B'!$B155)+SUMIFS('Input Exclusion Time (Partial)'!$I$14:$I$988,'Input Exclusion Time (Partial)'!$A$14:$A$988,'Input Data Shift B'!R$6,'Input Exclusion Time (Partial)'!$B$14:$B$988,'Input Data Shift B'!$D$2,'Input Exclusion Time (Partial)'!$C$14:$C$988,'Input Data Shift B'!$B155)</f>
        <v>0</v>
      </c>
      <c r="S155" s="257">
        <f>SUMIFS('Input Exclusion Time (All)'!$G$14:$G$1004,'Input Exclusion Time (All)'!$A$14:$A$1004,'Input Data Shift B'!S$6,'Input Exclusion Time (All)'!$B$14:$B$1004,'Input Data Shift B'!$D$2,'Input Exclusion Time (All)'!$C$14:$C$1004,'Input Data Shift B'!$B155)+SUMIFS('Input Exclusion Time (Partial)'!$I$14:$I$988,'Input Exclusion Time (Partial)'!$A$14:$A$988,'Input Data Shift B'!S$6,'Input Exclusion Time (Partial)'!$B$14:$B$988,'Input Data Shift B'!$D$2,'Input Exclusion Time (Partial)'!$C$14:$C$988,'Input Data Shift B'!$B155)</f>
        <v>8</v>
      </c>
      <c r="T155" s="257">
        <f>SUMIFS('Input Exclusion Time (All)'!$G$14:$G$1004,'Input Exclusion Time (All)'!$A$14:$A$1004,'Input Data Shift B'!T$6,'Input Exclusion Time (All)'!$B$14:$B$1004,'Input Data Shift B'!$D$2,'Input Exclusion Time (All)'!$C$14:$C$1004,'Input Data Shift B'!$B155)+SUMIFS('Input Exclusion Time (Partial)'!$I$14:$I$988,'Input Exclusion Time (Partial)'!$A$14:$A$988,'Input Data Shift B'!T$6,'Input Exclusion Time (Partial)'!$B$14:$B$988,'Input Data Shift B'!$D$2,'Input Exclusion Time (Partial)'!$C$14:$C$988,'Input Data Shift B'!$B155)</f>
        <v>0</v>
      </c>
      <c r="U155" s="257">
        <f>SUMIFS('Input Exclusion Time (All)'!$G$14:$G$1004,'Input Exclusion Time (All)'!$A$14:$A$1004,'Input Data Shift B'!U$6,'Input Exclusion Time (All)'!$B$14:$B$1004,'Input Data Shift B'!$D$2,'Input Exclusion Time (All)'!$C$14:$C$1004,'Input Data Shift B'!$B155)+SUMIFS('Input Exclusion Time (Partial)'!$I$14:$I$988,'Input Exclusion Time (Partial)'!$A$14:$A$988,'Input Data Shift B'!U$6,'Input Exclusion Time (Partial)'!$B$14:$B$988,'Input Data Shift B'!$D$2,'Input Exclusion Time (Partial)'!$C$14:$C$988,'Input Data Shift B'!$B155)</f>
        <v>0</v>
      </c>
      <c r="V155" s="257">
        <f>SUMIFS('Input Exclusion Time (All)'!$G$14:$G$1004,'Input Exclusion Time (All)'!$A$14:$A$1004,'Input Data Shift B'!V$6,'Input Exclusion Time (All)'!$B$14:$B$1004,'Input Data Shift B'!$D$2,'Input Exclusion Time (All)'!$C$14:$C$1004,'Input Data Shift B'!$B155)+SUMIFS('Input Exclusion Time (Partial)'!$I$14:$I$988,'Input Exclusion Time (Partial)'!$A$14:$A$988,'Input Data Shift B'!V$6,'Input Exclusion Time (Partial)'!$B$14:$B$988,'Input Data Shift B'!$D$2,'Input Exclusion Time (Partial)'!$C$14:$C$988,'Input Data Shift B'!$B155)</f>
        <v>0</v>
      </c>
      <c r="W155" s="257">
        <f>SUMIFS('Input Exclusion Time (All)'!$G$14:$G$1004,'Input Exclusion Time (All)'!$A$14:$A$1004,'Input Data Shift B'!W$6,'Input Exclusion Time (All)'!$B$14:$B$1004,'Input Data Shift B'!$D$2,'Input Exclusion Time (All)'!$C$14:$C$1004,'Input Data Shift B'!$B155)+SUMIFS('Input Exclusion Time (Partial)'!$I$14:$I$988,'Input Exclusion Time (Partial)'!$A$14:$A$988,'Input Data Shift B'!W$6,'Input Exclusion Time (Partial)'!$B$14:$B$988,'Input Data Shift B'!$D$2,'Input Exclusion Time (Partial)'!$C$14:$C$988,'Input Data Shift B'!$B155)</f>
        <v>0</v>
      </c>
      <c r="X155" s="257">
        <f>SUMIFS('Input Exclusion Time (All)'!$G$14:$G$1004,'Input Exclusion Time (All)'!$A$14:$A$1004,'Input Data Shift B'!X$6,'Input Exclusion Time (All)'!$B$14:$B$1004,'Input Data Shift B'!$D$2,'Input Exclusion Time (All)'!$C$14:$C$1004,'Input Data Shift B'!$B155)+SUMIFS('Input Exclusion Time (Partial)'!$I$14:$I$988,'Input Exclusion Time (Partial)'!$A$14:$A$988,'Input Data Shift B'!X$6,'Input Exclusion Time (Partial)'!$B$14:$B$988,'Input Data Shift B'!$D$2,'Input Exclusion Time (Partial)'!$C$14:$C$988,'Input Data Shift B'!$B155)</f>
        <v>0</v>
      </c>
      <c r="Y155" s="257">
        <f>SUMIFS('Input Exclusion Time (All)'!$G$14:$G$1004,'Input Exclusion Time (All)'!$A$14:$A$1004,'Input Data Shift B'!Y$6,'Input Exclusion Time (All)'!$B$14:$B$1004,'Input Data Shift B'!$D$2,'Input Exclusion Time (All)'!$C$14:$C$1004,'Input Data Shift B'!$B155)+SUMIFS('Input Exclusion Time (Partial)'!$I$14:$I$988,'Input Exclusion Time (Partial)'!$A$14:$A$988,'Input Data Shift B'!Y$6,'Input Exclusion Time (Partial)'!$B$14:$B$988,'Input Data Shift B'!$D$2,'Input Exclusion Time (Partial)'!$C$14:$C$988,'Input Data Shift B'!$B155)</f>
        <v>0</v>
      </c>
      <c r="Z155" s="257">
        <f>SUMIFS('Input Exclusion Time (All)'!$G$14:$G$1004,'Input Exclusion Time (All)'!$A$14:$A$1004,'Input Data Shift B'!Z$6,'Input Exclusion Time (All)'!$B$14:$B$1004,'Input Data Shift B'!$D$2,'Input Exclusion Time (All)'!$C$14:$C$1004,'Input Data Shift B'!$B155)+SUMIFS('Input Exclusion Time (Partial)'!$I$14:$I$988,'Input Exclusion Time (Partial)'!$A$14:$A$988,'Input Data Shift B'!Z$6,'Input Exclusion Time (Partial)'!$B$14:$B$988,'Input Data Shift B'!$D$2,'Input Exclusion Time (Partial)'!$C$14:$C$988,'Input Data Shift B'!$B155)</f>
        <v>0</v>
      </c>
      <c r="AA155" s="257">
        <f>SUMIFS('Input Exclusion Time (All)'!$G$14:$G$1004,'Input Exclusion Time (All)'!$A$14:$A$1004,'Input Data Shift B'!AA$6,'Input Exclusion Time (All)'!$B$14:$B$1004,'Input Data Shift B'!$D$2,'Input Exclusion Time (All)'!$C$14:$C$1004,'Input Data Shift B'!$B155)+SUMIFS('Input Exclusion Time (Partial)'!$I$14:$I$988,'Input Exclusion Time (Partial)'!$A$14:$A$988,'Input Data Shift B'!AA$6,'Input Exclusion Time (Partial)'!$B$14:$B$988,'Input Data Shift B'!$D$2,'Input Exclusion Time (Partial)'!$C$14:$C$988,'Input Data Shift B'!$B155)</f>
        <v>0</v>
      </c>
      <c r="AB155" s="257">
        <f>SUMIFS('Input Exclusion Time (All)'!$G$14:$G$1004,'Input Exclusion Time (All)'!$A$14:$A$1004,'Input Data Shift B'!AB$6,'Input Exclusion Time (All)'!$B$14:$B$1004,'Input Data Shift B'!$D$2,'Input Exclusion Time (All)'!$C$14:$C$1004,'Input Data Shift B'!$B155)+SUMIFS('Input Exclusion Time (Partial)'!$I$14:$I$988,'Input Exclusion Time (Partial)'!$A$14:$A$988,'Input Data Shift B'!AB$6,'Input Exclusion Time (Partial)'!$B$14:$B$988,'Input Data Shift B'!$D$2,'Input Exclusion Time (Partial)'!$C$14:$C$988,'Input Data Shift B'!$B155)</f>
        <v>0</v>
      </c>
      <c r="AC155" s="257">
        <f>SUMIFS('Input Exclusion Time (All)'!$G$14:$G$1004,'Input Exclusion Time (All)'!$A$14:$A$1004,'Input Data Shift B'!AC$6,'Input Exclusion Time (All)'!$B$14:$B$1004,'Input Data Shift B'!$D$2,'Input Exclusion Time (All)'!$C$14:$C$1004,'Input Data Shift B'!$B155)+SUMIFS('Input Exclusion Time (Partial)'!$I$14:$I$988,'Input Exclusion Time (Partial)'!$A$14:$A$988,'Input Data Shift B'!AC$6,'Input Exclusion Time (Partial)'!$B$14:$B$988,'Input Data Shift B'!$D$2,'Input Exclusion Time (Partial)'!$C$14:$C$988,'Input Data Shift B'!$B155)</f>
        <v>0</v>
      </c>
      <c r="AD155" s="257">
        <f>SUMIFS('Input Exclusion Time (All)'!$G$14:$G$1004,'Input Exclusion Time (All)'!$A$14:$A$1004,'Input Data Shift B'!AD$6,'Input Exclusion Time (All)'!$B$14:$B$1004,'Input Data Shift B'!$D$2,'Input Exclusion Time (All)'!$C$14:$C$1004,'Input Data Shift B'!$B155)+SUMIFS('Input Exclusion Time (Partial)'!$I$14:$I$988,'Input Exclusion Time (Partial)'!$A$14:$A$988,'Input Data Shift B'!AD$6,'Input Exclusion Time (Partial)'!$B$14:$B$988,'Input Data Shift B'!$D$2,'Input Exclusion Time (Partial)'!$C$14:$C$988,'Input Data Shift B'!$B155)</f>
        <v>0</v>
      </c>
      <c r="AE155" s="257">
        <f>SUMIFS('Input Exclusion Time (All)'!$G$14:$G$1004,'Input Exclusion Time (All)'!$A$14:$A$1004,'Input Data Shift B'!AE$6,'Input Exclusion Time (All)'!$B$14:$B$1004,'Input Data Shift B'!$D$2,'Input Exclusion Time (All)'!$C$14:$C$1004,'Input Data Shift B'!$B155)+SUMIFS('Input Exclusion Time (Partial)'!$I$14:$I$988,'Input Exclusion Time (Partial)'!$A$14:$A$988,'Input Data Shift B'!AE$6,'Input Exclusion Time (Partial)'!$B$14:$B$988,'Input Data Shift B'!$D$2,'Input Exclusion Time (Partial)'!$C$14:$C$988,'Input Data Shift B'!$B155)</f>
        <v>0</v>
      </c>
      <c r="AF155" s="257">
        <f>SUMIFS('Input Exclusion Time (All)'!$G$14:$G$1004,'Input Exclusion Time (All)'!$A$14:$A$1004,'Input Data Shift B'!AF$6,'Input Exclusion Time (All)'!$B$14:$B$1004,'Input Data Shift B'!$D$2,'Input Exclusion Time (All)'!$C$14:$C$1004,'Input Data Shift B'!$B155)+SUMIFS('Input Exclusion Time (Partial)'!$I$14:$I$988,'Input Exclusion Time (Partial)'!$A$14:$A$988,'Input Data Shift B'!AF$6,'Input Exclusion Time (Partial)'!$B$14:$B$988,'Input Data Shift B'!$D$2,'Input Exclusion Time (Partial)'!$C$14:$C$988,'Input Data Shift B'!$B155)</f>
        <v>0</v>
      </c>
      <c r="AG155" s="257">
        <f>SUMIFS('Input Exclusion Time (All)'!$G$14:$G$1004,'Input Exclusion Time (All)'!$A$14:$A$1004,'Input Data Shift B'!AG$6,'Input Exclusion Time (All)'!$B$14:$B$1004,'Input Data Shift B'!$D$2,'Input Exclusion Time (All)'!$C$14:$C$1004,'Input Data Shift B'!$B155)+SUMIFS('Input Exclusion Time (Partial)'!$I$14:$I$988,'Input Exclusion Time (Partial)'!$A$14:$A$988,'Input Data Shift B'!AG$6,'Input Exclusion Time (Partial)'!$B$14:$B$988,'Input Data Shift B'!$D$2,'Input Exclusion Time (Partial)'!$C$14:$C$988,'Input Data Shift B'!$B155)</f>
        <v>0</v>
      </c>
      <c r="AH155" s="257">
        <f>SUMIFS('Input Exclusion Time (All)'!$G$14:$G$1004,'Input Exclusion Time (All)'!$A$14:$A$1004,'Input Data Shift B'!AH$6,'Input Exclusion Time (All)'!$B$14:$B$1004,'Input Data Shift B'!$D$2,'Input Exclusion Time (All)'!$C$14:$C$1004,'Input Data Shift B'!$B155)+SUMIFS('Input Exclusion Time (Partial)'!$I$14:$I$988,'Input Exclusion Time (Partial)'!$A$14:$A$988,'Input Data Shift B'!AH$6,'Input Exclusion Time (Partial)'!$B$14:$B$988,'Input Data Shift B'!$D$2,'Input Exclusion Time (Partial)'!$C$14:$C$988,'Input Data Shift B'!$B155)</f>
        <v>0</v>
      </c>
      <c r="AI155" s="251">
        <f>SUM(D155:AH155)</f>
        <v>16</v>
      </c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</row>
    <row r="156" spans="1:64">
      <c r="B156" s="259"/>
      <c r="C156" s="259"/>
      <c r="D156" s="260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  <c r="AC156" s="260"/>
      <c r="AD156" s="260"/>
      <c r="AE156" s="260"/>
      <c r="AF156" s="260"/>
      <c r="AG156" s="260"/>
      <c r="AH156" s="260"/>
    </row>
    <row r="157" spans="1:64" ht="19.5" customHeight="1">
      <c r="A157" s="605" t="s">
        <v>20</v>
      </c>
      <c r="B157" s="261" t="s">
        <v>21</v>
      </c>
      <c r="C157" s="262" t="s">
        <v>22</v>
      </c>
      <c r="D157" s="548">
        <f>SUMIFS('Input Exclusion Time (All)'!$G$14:$G$1004,'Input Exclusion Time (All)'!$A$14:$A$1004,'Input Data Shift B'!D$6,'Input Exclusion Time (All)'!$B$14:$B$1004,'Input Data Shift B'!$D$2,'Input Exclusion Time (All)'!$C$14:$C$1004,'Input Data Shift B'!$C157)+SUMIFS('Input Exclusion Time (Partial)'!$I$14:$I$988,'Input Exclusion Time (Partial)'!$A$14:$A$988,'Input Data Shift B'!D$6,'Input Exclusion Time (Partial)'!$B$14:$B$988,'Input Data Shift B'!$D$2,'Input Exclusion Time (Partial)'!$C$14:$C$988,'Input Data Shift B'!$C157)</f>
        <v>0</v>
      </c>
      <c r="E157" s="548">
        <f>SUMIFS('Input Exclusion Time (All)'!$G$14:$G$1004,'Input Exclusion Time (All)'!$A$14:$A$1004,'Input Data Shift B'!E$6,'Input Exclusion Time (All)'!$B$14:$B$1004,'Input Data Shift B'!$D$2,'Input Exclusion Time (All)'!$C$14:$C$1004,'Input Data Shift B'!$C157)+SUMIFS('Input Exclusion Time (Partial)'!$I$14:$I$988,'Input Exclusion Time (Partial)'!$A$14:$A$988,'Input Data Shift B'!E$6,'Input Exclusion Time (Partial)'!$B$14:$B$988,'Input Data Shift B'!$D$2,'Input Exclusion Time (Partial)'!$C$14:$C$988,'Input Data Shift B'!$C157)</f>
        <v>0</v>
      </c>
      <c r="F157" s="548">
        <f>SUMIFS('Input Exclusion Time (All)'!$G$14:$G$1004,'Input Exclusion Time (All)'!$A$14:$A$1004,'Input Data Shift B'!F$6,'Input Exclusion Time (All)'!$B$14:$B$1004,'Input Data Shift B'!$D$2,'Input Exclusion Time (All)'!$C$14:$C$1004,'Input Data Shift B'!$C157)+SUMIFS('Input Exclusion Time (Partial)'!$I$14:$I$988,'Input Exclusion Time (Partial)'!$A$14:$A$988,'Input Data Shift B'!F$6,'Input Exclusion Time (Partial)'!$B$14:$B$988,'Input Data Shift B'!$D$2,'Input Exclusion Time (Partial)'!$C$14:$C$988,'Input Data Shift B'!$C157)</f>
        <v>0</v>
      </c>
      <c r="G157" s="548">
        <f>SUMIFS('Input Exclusion Time (All)'!$G$14:$G$1004,'Input Exclusion Time (All)'!$A$14:$A$1004,'Input Data Shift B'!G$6,'Input Exclusion Time (All)'!$B$14:$B$1004,'Input Data Shift B'!$D$2,'Input Exclusion Time (All)'!$C$14:$C$1004,'Input Data Shift B'!$C157)+SUMIFS('Input Exclusion Time (Partial)'!$I$14:$I$988,'Input Exclusion Time (Partial)'!$A$14:$A$988,'Input Data Shift B'!G$6,'Input Exclusion Time (Partial)'!$B$14:$B$988,'Input Data Shift B'!$D$2,'Input Exclusion Time (Partial)'!$C$14:$C$988,'Input Data Shift B'!$C157)</f>
        <v>0</v>
      </c>
      <c r="H157" s="548">
        <f>SUMIFS('Input Exclusion Time (All)'!$G$14:$G$1004,'Input Exclusion Time (All)'!$A$14:$A$1004,'Input Data Shift B'!H$6,'Input Exclusion Time (All)'!$B$14:$B$1004,'Input Data Shift B'!$D$2,'Input Exclusion Time (All)'!$C$14:$C$1004,'Input Data Shift B'!$C157)+SUMIFS('Input Exclusion Time (Partial)'!$I$14:$I$988,'Input Exclusion Time (Partial)'!$A$14:$A$988,'Input Data Shift B'!H$6,'Input Exclusion Time (Partial)'!$B$14:$B$988,'Input Data Shift B'!$D$2,'Input Exclusion Time (Partial)'!$C$14:$C$988,'Input Data Shift B'!$C157)</f>
        <v>0</v>
      </c>
      <c r="I157" s="548">
        <f>SUMIFS('Input Exclusion Time (All)'!$G$14:$G$1004,'Input Exclusion Time (All)'!$A$14:$A$1004,'Input Data Shift B'!I$6,'Input Exclusion Time (All)'!$B$14:$B$1004,'Input Data Shift B'!$D$2,'Input Exclusion Time (All)'!$C$14:$C$1004,'Input Data Shift B'!$C157)+SUMIFS('Input Exclusion Time (Partial)'!$I$14:$I$988,'Input Exclusion Time (Partial)'!$A$14:$A$988,'Input Data Shift B'!I$6,'Input Exclusion Time (Partial)'!$B$14:$B$988,'Input Data Shift B'!$D$2,'Input Exclusion Time (Partial)'!$C$14:$C$988,'Input Data Shift B'!$C157)</f>
        <v>0</v>
      </c>
      <c r="J157" s="548">
        <f>SUMIFS('Input Exclusion Time (All)'!$G$14:$G$1004,'Input Exclusion Time (All)'!$A$14:$A$1004,'Input Data Shift B'!J$6,'Input Exclusion Time (All)'!$B$14:$B$1004,'Input Data Shift B'!$D$2,'Input Exclusion Time (All)'!$C$14:$C$1004,'Input Data Shift B'!$C157)+SUMIFS('Input Exclusion Time (Partial)'!$I$14:$I$988,'Input Exclusion Time (Partial)'!$A$14:$A$988,'Input Data Shift B'!J$6,'Input Exclusion Time (Partial)'!$B$14:$B$988,'Input Data Shift B'!$D$2,'Input Exclusion Time (Partial)'!$C$14:$C$988,'Input Data Shift B'!$C157)</f>
        <v>0</v>
      </c>
      <c r="K157" s="548">
        <f>SUMIFS('Input Exclusion Time (All)'!$G$14:$G$1004,'Input Exclusion Time (All)'!$A$14:$A$1004,'Input Data Shift B'!K$6,'Input Exclusion Time (All)'!$B$14:$B$1004,'Input Data Shift B'!$D$2,'Input Exclusion Time (All)'!$C$14:$C$1004,'Input Data Shift B'!$C157)+SUMIFS('Input Exclusion Time (Partial)'!$I$14:$I$988,'Input Exclusion Time (Partial)'!$A$14:$A$988,'Input Data Shift B'!K$6,'Input Exclusion Time (Partial)'!$B$14:$B$988,'Input Data Shift B'!$D$2,'Input Exclusion Time (Partial)'!$C$14:$C$988,'Input Data Shift B'!$C157)</f>
        <v>0</v>
      </c>
      <c r="L157" s="548">
        <f>SUMIFS('Input Exclusion Time (All)'!$G$14:$G$1004,'Input Exclusion Time (All)'!$A$14:$A$1004,'Input Data Shift B'!L$6,'Input Exclusion Time (All)'!$B$14:$B$1004,'Input Data Shift B'!$D$2,'Input Exclusion Time (All)'!$C$14:$C$1004,'Input Data Shift B'!$C157)+SUMIFS('Input Exclusion Time (Partial)'!$I$14:$I$988,'Input Exclusion Time (Partial)'!$A$14:$A$988,'Input Data Shift B'!L$6,'Input Exclusion Time (Partial)'!$B$14:$B$988,'Input Data Shift B'!$D$2,'Input Exclusion Time (Partial)'!$C$14:$C$988,'Input Data Shift B'!$C157)</f>
        <v>0</v>
      </c>
      <c r="M157" s="548">
        <f>SUMIFS('Input Exclusion Time (All)'!$G$14:$G$1004,'Input Exclusion Time (All)'!$A$14:$A$1004,'Input Data Shift B'!M$6,'Input Exclusion Time (All)'!$B$14:$B$1004,'Input Data Shift B'!$D$2,'Input Exclusion Time (All)'!$C$14:$C$1004,'Input Data Shift B'!$C157)+SUMIFS('Input Exclusion Time (Partial)'!$I$14:$I$988,'Input Exclusion Time (Partial)'!$A$14:$A$988,'Input Data Shift B'!M$6,'Input Exclusion Time (Partial)'!$B$14:$B$988,'Input Data Shift B'!$D$2,'Input Exclusion Time (Partial)'!$C$14:$C$988,'Input Data Shift B'!$C157)</f>
        <v>0</v>
      </c>
      <c r="N157" s="548">
        <f>SUMIFS('Input Exclusion Time (All)'!$G$14:$G$1004,'Input Exclusion Time (All)'!$A$14:$A$1004,'Input Data Shift B'!N$6,'Input Exclusion Time (All)'!$B$14:$B$1004,'Input Data Shift B'!$D$2,'Input Exclusion Time (All)'!$C$14:$C$1004,'Input Data Shift B'!$C157)+SUMIFS('Input Exclusion Time (Partial)'!$I$14:$I$988,'Input Exclusion Time (Partial)'!$A$14:$A$988,'Input Data Shift B'!N$6,'Input Exclusion Time (Partial)'!$B$14:$B$988,'Input Data Shift B'!$D$2,'Input Exclusion Time (Partial)'!$C$14:$C$988,'Input Data Shift B'!$C157)</f>
        <v>0</v>
      </c>
      <c r="O157" s="548">
        <f>SUMIFS('Input Exclusion Time (All)'!$G$14:$G$1004,'Input Exclusion Time (All)'!$A$14:$A$1004,'Input Data Shift B'!O$6,'Input Exclusion Time (All)'!$B$14:$B$1004,'Input Data Shift B'!$D$2,'Input Exclusion Time (All)'!$C$14:$C$1004,'Input Data Shift B'!$C157)+SUMIFS('Input Exclusion Time (Partial)'!$I$14:$I$988,'Input Exclusion Time (Partial)'!$A$14:$A$988,'Input Data Shift B'!O$6,'Input Exclusion Time (Partial)'!$B$14:$B$988,'Input Data Shift B'!$D$2,'Input Exclusion Time (Partial)'!$C$14:$C$988,'Input Data Shift B'!$C157)</f>
        <v>0</v>
      </c>
      <c r="P157" s="548">
        <f>SUMIFS('Input Exclusion Time (All)'!$G$14:$G$1004,'Input Exclusion Time (All)'!$A$14:$A$1004,'Input Data Shift B'!P$6,'Input Exclusion Time (All)'!$B$14:$B$1004,'Input Data Shift B'!$D$2,'Input Exclusion Time (All)'!$C$14:$C$1004,'Input Data Shift B'!$C157)+SUMIFS('Input Exclusion Time (Partial)'!$I$14:$I$988,'Input Exclusion Time (Partial)'!$A$14:$A$988,'Input Data Shift B'!P$6,'Input Exclusion Time (Partial)'!$B$14:$B$988,'Input Data Shift B'!$D$2,'Input Exclusion Time (Partial)'!$C$14:$C$988,'Input Data Shift B'!$C157)</f>
        <v>0</v>
      </c>
      <c r="Q157" s="548">
        <f>SUMIFS('Input Exclusion Time (All)'!$G$14:$G$1004,'Input Exclusion Time (All)'!$A$14:$A$1004,'Input Data Shift B'!Q$6,'Input Exclusion Time (All)'!$B$14:$B$1004,'Input Data Shift B'!$D$2,'Input Exclusion Time (All)'!$C$14:$C$1004,'Input Data Shift B'!$C157)+SUMIFS('Input Exclusion Time (Partial)'!$I$14:$I$988,'Input Exclusion Time (Partial)'!$A$14:$A$988,'Input Data Shift B'!Q$6,'Input Exclusion Time (Partial)'!$B$14:$B$988,'Input Data Shift B'!$D$2,'Input Exclusion Time (Partial)'!$C$14:$C$988,'Input Data Shift B'!$C157)</f>
        <v>0</v>
      </c>
      <c r="R157" s="548">
        <f>SUMIFS('Input Exclusion Time (All)'!$G$14:$G$1004,'Input Exclusion Time (All)'!$A$14:$A$1004,'Input Data Shift B'!R$6,'Input Exclusion Time (All)'!$B$14:$B$1004,'Input Data Shift B'!$D$2,'Input Exclusion Time (All)'!$C$14:$C$1004,'Input Data Shift B'!$C157)+SUMIFS('Input Exclusion Time (Partial)'!$I$14:$I$988,'Input Exclusion Time (Partial)'!$A$14:$A$988,'Input Data Shift B'!R$6,'Input Exclusion Time (Partial)'!$B$14:$B$988,'Input Data Shift B'!$D$2,'Input Exclusion Time (Partial)'!$C$14:$C$988,'Input Data Shift B'!$C157)</f>
        <v>0</v>
      </c>
      <c r="S157" s="548">
        <f>SUMIFS('Input Exclusion Time (All)'!$G$14:$G$1004,'Input Exclusion Time (All)'!$A$14:$A$1004,'Input Data Shift B'!S$6,'Input Exclusion Time (All)'!$B$14:$B$1004,'Input Data Shift B'!$D$2,'Input Exclusion Time (All)'!$C$14:$C$1004,'Input Data Shift B'!$C157)+SUMIFS('Input Exclusion Time (Partial)'!$I$14:$I$988,'Input Exclusion Time (Partial)'!$A$14:$A$988,'Input Data Shift B'!S$6,'Input Exclusion Time (Partial)'!$B$14:$B$988,'Input Data Shift B'!$D$2,'Input Exclusion Time (Partial)'!$C$14:$C$988,'Input Data Shift B'!$C157)</f>
        <v>0</v>
      </c>
      <c r="T157" s="548">
        <f>SUMIFS('Input Exclusion Time (All)'!$G$14:$G$1004,'Input Exclusion Time (All)'!$A$14:$A$1004,'Input Data Shift B'!T$6,'Input Exclusion Time (All)'!$B$14:$B$1004,'Input Data Shift B'!$D$2,'Input Exclusion Time (All)'!$C$14:$C$1004,'Input Data Shift B'!$C157)+SUMIFS('Input Exclusion Time (Partial)'!$I$14:$I$988,'Input Exclusion Time (Partial)'!$A$14:$A$988,'Input Data Shift B'!T$6,'Input Exclusion Time (Partial)'!$B$14:$B$988,'Input Data Shift B'!$D$2,'Input Exclusion Time (Partial)'!$C$14:$C$988,'Input Data Shift B'!$C157)</f>
        <v>0</v>
      </c>
      <c r="U157" s="548">
        <f>SUMIFS('Input Exclusion Time (All)'!$G$14:$G$1004,'Input Exclusion Time (All)'!$A$14:$A$1004,'Input Data Shift B'!U$6,'Input Exclusion Time (All)'!$B$14:$B$1004,'Input Data Shift B'!$D$2,'Input Exclusion Time (All)'!$C$14:$C$1004,'Input Data Shift B'!$C157)+SUMIFS('Input Exclusion Time (Partial)'!$I$14:$I$988,'Input Exclusion Time (Partial)'!$A$14:$A$988,'Input Data Shift B'!U$6,'Input Exclusion Time (Partial)'!$B$14:$B$988,'Input Data Shift B'!$D$2,'Input Exclusion Time (Partial)'!$C$14:$C$988,'Input Data Shift B'!$C157)</f>
        <v>0</v>
      </c>
      <c r="V157" s="548">
        <f>SUMIFS('Input Exclusion Time (All)'!$G$14:$G$1004,'Input Exclusion Time (All)'!$A$14:$A$1004,'Input Data Shift B'!V$6,'Input Exclusion Time (All)'!$B$14:$B$1004,'Input Data Shift B'!$D$2,'Input Exclusion Time (All)'!$C$14:$C$1004,'Input Data Shift B'!$C157)+SUMIFS('Input Exclusion Time (Partial)'!$I$14:$I$988,'Input Exclusion Time (Partial)'!$A$14:$A$988,'Input Data Shift B'!V$6,'Input Exclusion Time (Partial)'!$B$14:$B$988,'Input Data Shift B'!$D$2,'Input Exclusion Time (Partial)'!$C$14:$C$988,'Input Data Shift B'!$C157)</f>
        <v>0</v>
      </c>
      <c r="W157" s="548">
        <f>SUMIFS('Input Exclusion Time (All)'!$G$14:$G$1004,'Input Exclusion Time (All)'!$A$14:$A$1004,'Input Data Shift B'!W$6,'Input Exclusion Time (All)'!$B$14:$B$1004,'Input Data Shift B'!$D$2,'Input Exclusion Time (All)'!$C$14:$C$1004,'Input Data Shift B'!$C157)+SUMIFS('Input Exclusion Time (Partial)'!$I$14:$I$988,'Input Exclusion Time (Partial)'!$A$14:$A$988,'Input Data Shift B'!W$6,'Input Exclusion Time (Partial)'!$B$14:$B$988,'Input Data Shift B'!$D$2,'Input Exclusion Time (Partial)'!$C$14:$C$988,'Input Data Shift B'!$C157)</f>
        <v>0</v>
      </c>
      <c r="X157" s="548">
        <f>SUMIFS('Input Exclusion Time (All)'!$G$14:$G$1004,'Input Exclusion Time (All)'!$A$14:$A$1004,'Input Data Shift B'!X$6,'Input Exclusion Time (All)'!$B$14:$B$1004,'Input Data Shift B'!$D$2,'Input Exclusion Time (All)'!$C$14:$C$1004,'Input Data Shift B'!$C157)+SUMIFS('Input Exclusion Time (Partial)'!$I$14:$I$988,'Input Exclusion Time (Partial)'!$A$14:$A$988,'Input Data Shift B'!X$6,'Input Exclusion Time (Partial)'!$B$14:$B$988,'Input Data Shift B'!$D$2,'Input Exclusion Time (Partial)'!$C$14:$C$988,'Input Data Shift B'!$C157)</f>
        <v>0</v>
      </c>
      <c r="Y157" s="548">
        <f>SUMIFS('Input Exclusion Time (All)'!$G$14:$G$1004,'Input Exclusion Time (All)'!$A$14:$A$1004,'Input Data Shift B'!Y$6,'Input Exclusion Time (All)'!$B$14:$B$1004,'Input Data Shift B'!$D$2,'Input Exclusion Time (All)'!$C$14:$C$1004,'Input Data Shift B'!$C157)+SUMIFS('Input Exclusion Time (Partial)'!$I$14:$I$988,'Input Exclusion Time (Partial)'!$A$14:$A$988,'Input Data Shift B'!Y$6,'Input Exclusion Time (Partial)'!$B$14:$B$988,'Input Data Shift B'!$D$2,'Input Exclusion Time (Partial)'!$C$14:$C$988,'Input Data Shift B'!$C157)</f>
        <v>0</v>
      </c>
      <c r="Z157" s="548">
        <f>SUMIFS('Input Exclusion Time (All)'!$G$14:$G$1004,'Input Exclusion Time (All)'!$A$14:$A$1004,'Input Data Shift B'!Z$6,'Input Exclusion Time (All)'!$B$14:$B$1004,'Input Data Shift B'!$D$2,'Input Exclusion Time (All)'!$C$14:$C$1004,'Input Data Shift B'!$C157)+SUMIFS('Input Exclusion Time (Partial)'!$I$14:$I$988,'Input Exclusion Time (Partial)'!$A$14:$A$988,'Input Data Shift B'!Z$6,'Input Exclusion Time (Partial)'!$B$14:$B$988,'Input Data Shift B'!$D$2,'Input Exclusion Time (Partial)'!$C$14:$C$988,'Input Data Shift B'!$C157)</f>
        <v>0</v>
      </c>
      <c r="AA157" s="548">
        <f>SUMIFS('Input Exclusion Time (All)'!$G$14:$G$1004,'Input Exclusion Time (All)'!$A$14:$A$1004,'Input Data Shift B'!AA$6,'Input Exclusion Time (All)'!$B$14:$B$1004,'Input Data Shift B'!$D$2,'Input Exclusion Time (All)'!$C$14:$C$1004,'Input Data Shift B'!$C157)+SUMIFS('Input Exclusion Time (Partial)'!$I$14:$I$988,'Input Exclusion Time (Partial)'!$A$14:$A$988,'Input Data Shift B'!AA$6,'Input Exclusion Time (Partial)'!$B$14:$B$988,'Input Data Shift B'!$D$2,'Input Exclusion Time (Partial)'!$C$14:$C$988,'Input Data Shift B'!$C157)</f>
        <v>0</v>
      </c>
      <c r="AB157" s="548">
        <f>SUMIFS('Input Exclusion Time (All)'!$G$14:$G$1004,'Input Exclusion Time (All)'!$A$14:$A$1004,'Input Data Shift B'!AB$6,'Input Exclusion Time (All)'!$B$14:$B$1004,'Input Data Shift B'!$D$2,'Input Exclusion Time (All)'!$C$14:$C$1004,'Input Data Shift B'!$C157)+SUMIFS('Input Exclusion Time (Partial)'!$I$14:$I$988,'Input Exclusion Time (Partial)'!$A$14:$A$988,'Input Data Shift B'!AB$6,'Input Exclusion Time (Partial)'!$B$14:$B$988,'Input Data Shift B'!$D$2,'Input Exclusion Time (Partial)'!$C$14:$C$988,'Input Data Shift B'!$C157)</f>
        <v>0</v>
      </c>
      <c r="AC157" s="548">
        <f>SUMIFS('Input Exclusion Time (All)'!$G$14:$G$1004,'Input Exclusion Time (All)'!$A$14:$A$1004,'Input Data Shift B'!AC$6,'Input Exclusion Time (All)'!$B$14:$B$1004,'Input Data Shift B'!$D$2,'Input Exclusion Time (All)'!$C$14:$C$1004,'Input Data Shift B'!$C157)+SUMIFS('Input Exclusion Time (Partial)'!$I$14:$I$988,'Input Exclusion Time (Partial)'!$A$14:$A$988,'Input Data Shift B'!AC$6,'Input Exclusion Time (Partial)'!$B$14:$B$988,'Input Data Shift B'!$D$2,'Input Exclusion Time (Partial)'!$C$14:$C$988,'Input Data Shift B'!$C157)</f>
        <v>0</v>
      </c>
      <c r="AD157" s="548">
        <f>SUMIFS('Input Exclusion Time (All)'!$G$14:$G$1004,'Input Exclusion Time (All)'!$A$14:$A$1004,'Input Data Shift B'!AD$6,'Input Exclusion Time (All)'!$B$14:$B$1004,'Input Data Shift B'!$D$2,'Input Exclusion Time (All)'!$C$14:$C$1004,'Input Data Shift B'!$C157)+SUMIFS('Input Exclusion Time (Partial)'!$I$14:$I$988,'Input Exclusion Time (Partial)'!$A$14:$A$988,'Input Data Shift B'!AD$6,'Input Exclusion Time (Partial)'!$B$14:$B$988,'Input Data Shift B'!$D$2,'Input Exclusion Time (Partial)'!$C$14:$C$988,'Input Data Shift B'!$C157)</f>
        <v>0</v>
      </c>
      <c r="AE157" s="548">
        <f>SUMIFS('Input Exclusion Time (All)'!$G$14:$G$1004,'Input Exclusion Time (All)'!$A$14:$A$1004,'Input Data Shift B'!AE$6,'Input Exclusion Time (All)'!$B$14:$B$1004,'Input Data Shift B'!$D$2,'Input Exclusion Time (All)'!$C$14:$C$1004,'Input Data Shift B'!$C157)+SUMIFS('Input Exclusion Time (Partial)'!$I$14:$I$988,'Input Exclusion Time (Partial)'!$A$14:$A$988,'Input Data Shift B'!AE$6,'Input Exclusion Time (Partial)'!$B$14:$B$988,'Input Data Shift B'!$D$2,'Input Exclusion Time (Partial)'!$C$14:$C$988,'Input Data Shift B'!$C157)</f>
        <v>0</v>
      </c>
      <c r="AF157" s="548">
        <f>SUMIFS('Input Exclusion Time (All)'!$G$14:$G$1004,'Input Exclusion Time (All)'!$A$14:$A$1004,'Input Data Shift B'!AF$6,'Input Exclusion Time (All)'!$B$14:$B$1004,'Input Data Shift B'!$D$2,'Input Exclusion Time (All)'!$C$14:$C$1004,'Input Data Shift B'!$C157)+SUMIFS('Input Exclusion Time (Partial)'!$I$14:$I$988,'Input Exclusion Time (Partial)'!$A$14:$A$988,'Input Data Shift B'!AF$6,'Input Exclusion Time (Partial)'!$B$14:$B$988,'Input Data Shift B'!$D$2,'Input Exclusion Time (Partial)'!$C$14:$C$988,'Input Data Shift B'!$C157)</f>
        <v>0</v>
      </c>
      <c r="AG157" s="548">
        <f>SUMIFS('Input Exclusion Time (All)'!$G$14:$G$1004,'Input Exclusion Time (All)'!$A$14:$A$1004,'Input Data Shift B'!AG$6,'Input Exclusion Time (All)'!$B$14:$B$1004,'Input Data Shift B'!$D$2,'Input Exclusion Time (All)'!$C$14:$C$1004,'Input Data Shift B'!$C157)+SUMIFS('Input Exclusion Time (Partial)'!$I$14:$I$988,'Input Exclusion Time (Partial)'!$A$14:$A$988,'Input Data Shift B'!AG$6,'Input Exclusion Time (Partial)'!$B$14:$B$988,'Input Data Shift B'!$D$2,'Input Exclusion Time (Partial)'!$C$14:$C$988,'Input Data Shift B'!$C157)</f>
        <v>0</v>
      </c>
      <c r="AH157" s="548">
        <f>SUMIFS('Input Exclusion Time (All)'!$G$14:$G$1004,'Input Exclusion Time (All)'!$A$14:$A$1004,'Input Data Shift B'!AH$6,'Input Exclusion Time (All)'!$B$14:$B$1004,'Input Data Shift B'!$D$2,'Input Exclusion Time (All)'!$C$14:$C$1004,'Input Data Shift B'!$C157)+SUMIFS('Input Exclusion Time (Partial)'!$I$14:$I$988,'Input Exclusion Time (Partial)'!$A$14:$A$988,'Input Data Shift B'!AH$6,'Input Exclusion Time (Partial)'!$B$14:$B$988,'Input Data Shift B'!$D$2,'Input Exclusion Time (Partial)'!$C$14:$C$988,'Input Data Shift B'!$C157)</f>
        <v>0</v>
      </c>
      <c r="AI157" s="255">
        <f t="shared" ref="AI157:AI178" si="11">SUM(D157:AH157)</f>
        <v>0</v>
      </c>
      <c r="AJ157" s="263">
        <f t="shared" ref="AJ157:AJ178" si="12">+AI157/($AI$180+SUM($AI$157:$AI$178))</f>
        <v>0</v>
      </c>
    </row>
    <row r="158" spans="1:64" ht="19.5" customHeight="1">
      <c r="A158" s="605"/>
      <c r="B158" s="264" t="s">
        <v>23</v>
      </c>
      <c r="C158" s="265" t="s">
        <v>24</v>
      </c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266"/>
      <c r="U158" s="266"/>
      <c r="V158" s="266"/>
      <c r="W158" s="266"/>
      <c r="X158" s="266"/>
      <c r="Y158" s="266"/>
      <c r="Z158" s="266"/>
      <c r="AA158" s="266"/>
      <c r="AB158" s="266"/>
      <c r="AC158" s="266"/>
      <c r="AD158" s="266"/>
      <c r="AE158" s="266"/>
      <c r="AF158" s="266"/>
      <c r="AG158" s="266"/>
      <c r="AH158" s="266"/>
      <c r="AI158" s="251">
        <f t="shared" si="11"/>
        <v>0</v>
      </c>
      <c r="AJ158" s="267">
        <f t="shared" si="12"/>
        <v>0</v>
      </c>
    </row>
    <row r="159" spans="1:64" ht="19.5" customHeight="1">
      <c r="A159" s="605"/>
      <c r="B159" s="268" t="s">
        <v>25</v>
      </c>
      <c r="C159" s="269" t="s">
        <v>26</v>
      </c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266"/>
      <c r="Z159" s="266"/>
      <c r="AA159" s="266"/>
      <c r="AB159" s="266"/>
      <c r="AC159" s="266"/>
      <c r="AD159" s="266"/>
      <c r="AE159" s="266"/>
      <c r="AF159" s="266"/>
      <c r="AG159" s="266"/>
      <c r="AH159" s="266"/>
      <c r="AI159" s="251">
        <f t="shared" si="11"/>
        <v>0</v>
      </c>
      <c r="AJ159" s="267">
        <f t="shared" si="12"/>
        <v>0</v>
      </c>
    </row>
    <row r="160" spans="1:64" ht="19.5" customHeight="1">
      <c r="A160" s="605"/>
      <c r="B160" s="264" t="s">
        <v>27</v>
      </c>
      <c r="C160" s="265" t="s">
        <v>28</v>
      </c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  <c r="AA160" s="266"/>
      <c r="AB160" s="266"/>
      <c r="AC160" s="266"/>
      <c r="AD160" s="266"/>
      <c r="AE160" s="266"/>
      <c r="AF160" s="266"/>
      <c r="AG160" s="266"/>
      <c r="AH160" s="266"/>
      <c r="AI160" s="251">
        <f t="shared" si="11"/>
        <v>0</v>
      </c>
      <c r="AJ160" s="267">
        <f t="shared" si="12"/>
        <v>0</v>
      </c>
    </row>
    <row r="161" spans="1:36" ht="19.5" customHeight="1">
      <c r="A161" s="605"/>
      <c r="B161" s="270" t="s">
        <v>29</v>
      </c>
      <c r="C161" s="271" t="s">
        <v>30</v>
      </c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266"/>
      <c r="Z161" s="266"/>
      <c r="AA161" s="266"/>
      <c r="AB161" s="266"/>
      <c r="AC161" s="266"/>
      <c r="AD161" s="266"/>
      <c r="AE161" s="266"/>
      <c r="AF161" s="266"/>
      <c r="AG161" s="266"/>
      <c r="AH161" s="266"/>
      <c r="AI161" s="251">
        <f t="shared" si="11"/>
        <v>0</v>
      </c>
      <c r="AJ161" s="267">
        <f t="shared" si="12"/>
        <v>0</v>
      </c>
    </row>
    <row r="162" spans="1:36" ht="19.5" customHeight="1">
      <c r="A162" s="605"/>
      <c r="B162" s="261" t="s">
        <v>31</v>
      </c>
      <c r="C162" s="262" t="s">
        <v>32</v>
      </c>
      <c r="D162" s="548">
        <f>SUMIFS('Input Exclusion Time (All)'!$G$14:$G$1004,'Input Exclusion Time (All)'!$A$14:$A$1004,'Input Data Shift B'!D$6,'Input Exclusion Time (All)'!$B$14:$B$1004,'Input Data Shift B'!$D$2,'Input Exclusion Time (All)'!$C$14:$C$1004,'Input Data Shift B'!$C162)+SUMIFS('Input Exclusion Time (Partial)'!$I$14:$I$988,'Input Exclusion Time (Partial)'!$A$14:$A$988,'Input Data Shift B'!D$6,'Input Exclusion Time (Partial)'!$B$14:$B$988,'Input Data Shift B'!$D$2,'Input Exclusion Time (Partial)'!$C$14:$C$988,'Input Data Shift B'!$C162)</f>
        <v>0</v>
      </c>
      <c r="E162" s="548">
        <f>SUMIFS('Input Exclusion Time (All)'!$G$14:$G$1004,'Input Exclusion Time (All)'!$A$14:$A$1004,'Input Data Shift B'!E$6,'Input Exclusion Time (All)'!$B$14:$B$1004,'Input Data Shift B'!$D$2,'Input Exclusion Time (All)'!$C$14:$C$1004,'Input Data Shift B'!$C162)+SUMIFS('Input Exclusion Time (Partial)'!$I$14:$I$988,'Input Exclusion Time (Partial)'!$A$14:$A$988,'Input Data Shift B'!E$6,'Input Exclusion Time (Partial)'!$B$14:$B$988,'Input Data Shift B'!$D$2,'Input Exclusion Time (Partial)'!$C$14:$C$988,'Input Data Shift B'!$C162)</f>
        <v>0</v>
      </c>
      <c r="F162" s="548">
        <f>SUMIFS('Input Exclusion Time (All)'!$G$14:$G$1004,'Input Exclusion Time (All)'!$A$14:$A$1004,'Input Data Shift B'!F$6,'Input Exclusion Time (All)'!$B$14:$B$1004,'Input Data Shift B'!$D$2,'Input Exclusion Time (All)'!$C$14:$C$1004,'Input Data Shift B'!$C162)+SUMIFS('Input Exclusion Time (Partial)'!$I$14:$I$988,'Input Exclusion Time (Partial)'!$A$14:$A$988,'Input Data Shift B'!F$6,'Input Exclusion Time (Partial)'!$B$14:$B$988,'Input Data Shift B'!$D$2,'Input Exclusion Time (Partial)'!$C$14:$C$988,'Input Data Shift B'!$C162)</f>
        <v>0</v>
      </c>
      <c r="G162" s="548">
        <f>SUMIFS('Input Exclusion Time (All)'!$G$14:$G$1004,'Input Exclusion Time (All)'!$A$14:$A$1004,'Input Data Shift B'!G$6,'Input Exclusion Time (All)'!$B$14:$B$1004,'Input Data Shift B'!$D$2,'Input Exclusion Time (All)'!$C$14:$C$1004,'Input Data Shift B'!$C162)+SUMIFS('Input Exclusion Time (Partial)'!$I$14:$I$988,'Input Exclusion Time (Partial)'!$A$14:$A$988,'Input Data Shift B'!G$6,'Input Exclusion Time (Partial)'!$B$14:$B$988,'Input Data Shift B'!$D$2,'Input Exclusion Time (Partial)'!$C$14:$C$988,'Input Data Shift B'!$C162)</f>
        <v>0</v>
      </c>
      <c r="H162" s="548">
        <f>SUMIFS('Input Exclusion Time (All)'!$G$14:$G$1004,'Input Exclusion Time (All)'!$A$14:$A$1004,'Input Data Shift B'!H$6,'Input Exclusion Time (All)'!$B$14:$B$1004,'Input Data Shift B'!$D$2,'Input Exclusion Time (All)'!$C$14:$C$1004,'Input Data Shift B'!$C162)+SUMIFS('Input Exclusion Time (Partial)'!$I$14:$I$988,'Input Exclusion Time (Partial)'!$A$14:$A$988,'Input Data Shift B'!H$6,'Input Exclusion Time (Partial)'!$B$14:$B$988,'Input Data Shift B'!$D$2,'Input Exclusion Time (Partial)'!$C$14:$C$988,'Input Data Shift B'!$C162)</f>
        <v>0</v>
      </c>
      <c r="I162" s="548">
        <f>SUMIFS('Input Exclusion Time (All)'!$G$14:$G$1004,'Input Exclusion Time (All)'!$A$14:$A$1004,'Input Data Shift B'!I$6,'Input Exclusion Time (All)'!$B$14:$B$1004,'Input Data Shift B'!$D$2,'Input Exclusion Time (All)'!$C$14:$C$1004,'Input Data Shift B'!$C162)+SUMIFS('Input Exclusion Time (Partial)'!$I$14:$I$988,'Input Exclusion Time (Partial)'!$A$14:$A$988,'Input Data Shift B'!I$6,'Input Exclusion Time (Partial)'!$B$14:$B$988,'Input Data Shift B'!$D$2,'Input Exclusion Time (Partial)'!$C$14:$C$988,'Input Data Shift B'!$C162)</f>
        <v>0</v>
      </c>
      <c r="J162" s="548">
        <f>SUMIFS('Input Exclusion Time (All)'!$G$14:$G$1004,'Input Exclusion Time (All)'!$A$14:$A$1004,'Input Data Shift B'!J$6,'Input Exclusion Time (All)'!$B$14:$B$1004,'Input Data Shift B'!$D$2,'Input Exclusion Time (All)'!$C$14:$C$1004,'Input Data Shift B'!$C162)+SUMIFS('Input Exclusion Time (Partial)'!$I$14:$I$988,'Input Exclusion Time (Partial)'!$A$14:$A$988,'Input Data Shift B'!J$6,'Input Exclusion Time (Partial)'!$B$14:$B$988,'Input Data Shift B'!$D$2,'Input Exclusion Time (Partial)'!$C$14:$C$988,'Input Data Shift B'!$C162)</f>
        <v>0</v>
      </c>
      <c r="K162" s="548">
        <f>SUMIFS('Input Exclusion Time (All)'!$G$14:$G$1004,'Input Exclusion Time (All)'!$A$14:$A$1004,'Input Data Shift B'!K$6,'Input Exclusion Time (All)'!$B$14:$B$1004,'Input Data Shift B'!$D$2,'Input Exclusion Time (All)'!$C$14:$C$1004,'Input Data Shift B'!$C162)+SUMIFS('Input Exclusion Time (Partial)'!$I$14:$I$988,'Input Exclusion Time (Partial)'!$A$14:$A$988,'Input Data Shift B'!K$6,'Input Exclusion Time (Partial)'!$B$14:$B$988,'Input Data Shift B'!$D$2,'Input Exclusion Time (Partial)'!$C$14:$C$988,'Input Data Shift B'!$C162)</f>
        <v>0</v>
      </c>
      <c r="L162" s="548">
        <f>SUMIFS('Input Exclusion Time (All)'!$G$14:$G$1004,'Input Exclusion Time (All)'!$A$14:$A$1004,'Input Data Shift B'!L$6,'Input Exclusion Time (All)'!$B$14:$B$1004,'Input Data Shift B'!$D$2,'Input Exclusion Time (All)'!$C$14:$C$1004,'Input Data Shift B'!$C162)+SUMIFS('Input Exclusion Time (Partial)'!$I$14:$I$988,'Input Exclusion Time (Partial)'!$A$14:$A$988,'Input Data Shift B'!L$6,'Input Exclusion Time (Partial)'!$B$14:$B$988,'Input Data Shift B'!$D$2,'Input Exclusion Time (Partial)'!$C$14:$C$988,'Input Data Shift B'!$C162)</f>
        <v>0</v>
      </c>
      <c r="M162" s="548">
        <f>SUMIFS('Input Exclusion Time (All)'!$G$14:$G$1004,'Input Exclusion Time (All)'!$A$14:$A$1004,'Input Data Shift B'!M$6,'Input Exclusion Time (All)'!$B$14:$B$1004,'Input Data Shift B'!$D$2,'Input Exclusion Time (All)'!$C$14:$C$1004,'Input Data Shift B'!$C162)+SUMIFS('Input Exclusion Time (Partial)'!$I$14:$I$988,'Input Exclusion Time (Partial)'!$A$14:$A$988,'Input Data Shift B'!M$6,'Input Exclusion Time (Partial)'!$B$14:$B$988,'Input Data Shift B'!$D$2,'Input Exclusion Time (Partial)'!$C$14:$C$988,'Input Data Shift B'!$C162)</f>
        <v>0</v>
      </c>
      <c r="N162" s="548">
        <f>SUMIFS('Input Exclusion Time (All)'!$G$14:$G$1004,'Input Exclusion Time (All)'!$A$14:$A$1004,'Input Data Shift B'!N$6,'Input Exclusion Time (All)'!$B$14:$B$1004,'Input Data Shift B'!$D$2,'Input Exclusion Time (All)'!$C$14:$C$1004,'Input Data Shift B'!$C162)+SUMIFS('Input Exclusion Time (Partial)'!$I$14:$I$988,'Input Exclusion Time (Partial)'!$A$14:$A$988,'Input Data Shift B'!N$6,'Input Exclusion Time (Partial)'!$B$14:$B$988,'Input Data Shift B'!$D$2,'Input Exclusion Time (Partial)'!$C$14:$C$988,'Input Data Shift B'!$C162)</f>
        <v>0</v>
      </c>
      <c r="O162" s="548">
        <f>SUMIFS('Input Exclusion Time (All)'!$G$14:$G$1004,'Input Exclusion Time (All)'!$A$14:$A$1004,'Input Data Shift B'!O$6,'Input Exclusion Time (All)'!$B$14:$B$1004,'Input Data Shift B'!$D$2,'Input Exclusion Time (All)'!$C$14:$C$1004,'Input Data Shift B'!$C162)+SUMIFS('Input Exclusion Time (Partial)'!$I$14:$I$988,'Input Exclusion Time (Partial)'!$A$14:$A$988,'Input Data Shift B'!O$6,'Input Exclusion Time (Partial)'!$B$14:$B$988,'Input Data Shift B'!$D$2,'Input Exclusion Time (Partial)'!$C$14:$C$988,'Input Data Shift B'!$C162)</f>
        <v>0</v>
      </c>
      <c r="P162" s="548">
        <f>SUMIFS('Input Exclusion Time (All)'!$G$14:$G$1004,'Input Exclusion Time (All)'!$A$14:$A$1004,'Input Data Shift B'!P$6,'Input Exclusion Time (All)'!$B$14:$B$1004,'Input Data Shift B'!$D$2,'Input Exclusion Time (All)'!$C$14:$C$1004,'Input Data Shift B'!$C162)+SUMIFS('Input Exclusion Time (Partial)'!$I$14:$I$988,'Input Exclusion Time (Partial)'!$A$14:$A$988,'Input Data Shift B'!P$6,'Input Exclusion Time (Partial)'!$B$14:$B$988,'Input Data Shift B'!$D$2,'Input Exclusion Time (Partial)'!$C$14:$C$988,'Input Data Shift B'!$C162)</f>
        <v>0</v>
      </c>
      <c r="Q162" s="548">
        <f>SUMIFS('Input Exclusion Time (All)'!$G$14:$G$1004,'Input Exclusion Time (All)'!$A$14:$A$1004,'Input Data Shift B'!Q$6,'Input Exclusion Time (All)'!$B$14:$B$1004,'Input Data Shift B'!$D$2,'Input Exclusion Time (All)'!$C$14:$C$1004,'Input Data Shift B'!$C162)+SUMIFS('Input Exclusion Time (Partial)'!$I$14:$I$988,'Input Exclusion Time (Partial)'!$A$14:$A$988,'Input Data Shift B'!Q$6,'Input Exclusion Time (Partial)'!$B$14:$B$988,'Input Data Shift B'!$D$2,'Input Exclusion Time (Partial)'!$C$14:$C$988,'Input Data Shift B'!$C162)</f>
        <v>0</v>
      </c>
      <c r="R162" s="548">
        <f>SUMIFS('Input Exclusion Time (All)'!$G$14:$G$1004,'Input Exclusion Time (All)'!$A$14:$A$1004,'Input Data Shift B'!R$6,'Input Exclusion Time (All)'!$B$14:$B$1004,'Input Data Shift B'!$D$2,'Input Exclusion Time (All)'!$C$14:$C$1004,'Input Data Shift B'!$C162)+SUMIFS('Input Exclusion Time (Partial)'!$I$14:$I$988,'Input Exclusion Time (Partial)'!$A$14:$A$988,'Input Data Shift B'!R$6,'Input Exclusion Time (Partial)'!$B$14:$B$988,'Input Data Shift B'!$D$2,'Input Exclusion Time (Partial)'!$C$14:$C$988,'Input Data Shift B'!$C162)</f>
        <v>0</v>
      </c>
      <c r="S162" s="548">
        <f>SUMIFS('Input Exclusion Time (All)'!$G$14:$G$1004,'Input Exclusion Time (All)'!$A$14:$A$1004,'Input Data Shift B'!S$6,'Input Exclusion Time (All)'!$B$14:$B$1004,'Input Data Shift B'!$D$2,'Input Exclusion Time (All)'!$C$14:$C$1004,'Input Data Shift B'!$C162)+SUMIFS('Input Exclusion Time (Partial)'!$I$14:$I$988,'Input Exclusion Time (Partial)'!$A$14:$A$988,'Input Data Shift B'!S$6,'Input Exclusion Time (Partial)'!$B$14:$B$988,'Input Data Shift B'!$D$2,'Input Exclusion Time (Partial)'!$C$14:$C$988,'Input Data Shift B'!$C162)</f>
        <v>0</v>
      </c>
      <c r="T162" s="548">
        <f>SUMIFS('Input Exclusion Time (All)'!$G$14:$G$1004,'Input Exclusion Time (All)'!$A$14:$A$1004,'Input Data Shift B'!T$6,'Input Exclusion Time (All)'!$B$14:$B$1004,'Input Data Shift B'!$D$2,'Input Exclusion Time (All)'!$C$14:$C$1004,'Input Data Shift B'!$C162)+SUMIFS('Input Exclusion Time (Partial)'!$I$14:$I$988,'Input Exclusion Time (Partial)'!$A$14:$A$988,'Input Data Shift B'!T$6,'Input Exclusion Time (Partial)'!$B$14:$B$988,'Input Data Shift B'!$D$2,'Input Exclusion Time (Partial)'!$C$14:$C$988,'Input Data Shift B'!$C162)</f>
        <v>0</v>
      </c>
      <c r="U162" s="548">
        <f>SUMIFS('Input Exclusion Time (All)'!$G$14:$G$1004,'Input Exclusion Time (All)'!$A$14:$A$1004,'Input Data Shift B'!U$6,'Input Exclusion Time (All)'!$B$14:$B$1004,'Input Data Shift B'!$D$2,'Input Exclusion Time (All)'!$C$14:$C$1004,'Input Data Shift B'!$C162)+SUMIFS('Input Exclusion Time (Partial)'!$I$14:$I$988,'Input Exclusion Time (Partial)'!$A$14:$A$988,'Input Data Shift B'!U$6,'Input Exclusion Time (Partial)'!$B$14:$B$988,'Input Data Shift B'!$D$2,'Input Exclusion Time (Partial)'!$C$14:$C$988,'Input Data Shift B'!$C162)</f>
        <v>0</v>
      </c>
      <c r="V162" s="548">
        <f>SUMIFS('Input Exclusion Time (All)'!$G$14:$G$1004,'Input Exclusion Time (All)'!$A$14:$A$1004,'Input Data Shift B'!V$6,'Input Exclusion Time (All)'!$B$14:$B$1004,'Input Data Shift B'!$D$2,'Input Exclusion Time (All)'!$C$14:$C$1004,'Input Data Shift B'!$C162)+SUMIFS('Input Exclusion Time (Partial)'!$I$14:$I$988,'Input Exclusion Time (Partial)'!$A$14:$A$988,'Input Data Shift B'!V$6,'Input Exclusion Time (Partial)'!$B$14:$B$988,'Input Data Shift B'!$D$2,'Input Exclusion Time (Partial)'!$C$14:$C$988,'Input Data Shift B'!$C162)</f>
        <v>0</v>
      </c>
      <c r="W162" s="548">
        <f>SUMIFS('Input Exclusion Time (All)'!$G$14:$G$1004,'Input Exclusion Time (All)'!$A$14:$A$1004,'Input Data Shift B'!W$6,'Input Exclusion Time (All)'!$B$14:$B$1004,'Input Data Shift B'!$D$2,'Input Exclusion Time (All)'!$C$14:$C$1004,'Input Data Shift B'!$C162)+SUMIFS('Input Exclusion Time (Partial)'!$I$14:$I$988,'Input Exclusion Time (Partial)'!$A$14:$A$988,'Input Data Shift B'!W$6,'Input Exclusion Time (Partial)'!$B$14:$B$988,'Input Data Shift B'!$D$2,'Input Exclusion Time (Partial)'!$C$14:$C$988,'Input Data Shift B'!$C162)</f>
        <v>0</v>
      </c>
      <c r="X162" s="548">
        <f>SUMIFS('Input Exclusion Time (All)'!$G$14:$G$1004,'Input Exclusion Time (All)'!$A$14:$A$1004,'Input Data Shift B'!X$6,'Input Exclusion Time (All)'!$B$14:$B$1004,'Input Data Shift B'!$D$2,'Input Exclusion Time (All)'!$C$14:$C$1004,'Input Data Shift B'!$C162)+SUMIFS('Input Exclusion Time (Partial)'!$I$14:$I$988,'Input Exclusion Time (Partial)'!$A$14:$A$988,'Input Data Shift B'!X$6,'Input Exclusion Time (Partial)'!$B$14:$B$988,'Input Data Shift B'!$D$2,'Input Exclusion Time (Partial)'!$C$14:$C$988,'Input Data Shift B'!$C162)</f>
        <v>0</v>
      </c>
      <c r="Y162" s="548">
        <f>SUMIFS('Input Exclusion Time (All)'!$G$14:$G$1004,'Input Exclusion Time (All)'!$A$14:$A$1004,'Input Data Shift B'!Y$6,'Input Exclusion Time (All)'!$B$14:$B$1004,'Input Data Shift B'!$D$2,'Input Exclusion Time (All)'!$C$14:$C$1004,'Input Data Shift B'!$C162)+SUMIFS('Input Exclusion Time (Partial)'!$I$14:$I$988,'Input Exclusion Time (Partial)'!$A$14:$A$988,'Input Data Shift B'!Y$6,'Input Exclusion Time (Partial)'!$B$14:$B$988,'Input Data Shift B'!$D$2,'Input Exclusion Time (Partial)'!$C$14:$C$988,'Input Data Shift B'!$C162)</f>
        <v>0</v>
      </c>
      <c r="Z162" s="548">
        <f>SUMIFS('Input Exclusion Time (All)'!$G$14:$G$1004,'Input Exclusion Time (All)'!$A$14:$A$1004,'Input Data Shift B'!Z$6,'Input Exclusion Time (All)'!$B$14:$B$1004,'Input Data Shift B'!$D$2,'Input Exclusion Time (All)'!$C$14:$C$1004,'Input Data Shift B'!$C162)+SUMIFS('Input Exclusion Time (Partial)'!$I$14:$I$988,'Input Exclusion Time (Partial)'!$A$14:$A$988,'Input Data Shift B'!Z$6,'Input Exclusion Time (Partial)'!$B$14:$B$988,'Input Data Shift B'!$D$2,'Input Exclusion Time (Partial)'!$C$14:$C$988,'Input Data Shift B'!$C162)</f>
        <v>0</v>
      </c>
      <c r="AA162" s="548">
        <f>SUMIFS('Input Exclusion Time (All)'!$G$14:$G$1004,'Input Exclusion Time (All)'!$A$14:$A$1004,'Input Data Shift B'!AA$6,'Input Exclusion Time (All)'!$B$14:$B$1004,'Input Data Shift B'!$D$2,'Input Exclusion Time (All)'!$C$14:$C$1004,'Input Data Shift B'!$C162)+SUMIFS('Input Exclusion Time (Partial)'!$I$14:$I$988,'Input Exclusion Time (Partial)'!$A$14:$A$988,'Input Data Shift B'!AA$6,'Input Exclusion Time (Partial)'!$B$14:$B$988,'Input Data Shift B'!$D$2,'Input Exclusion Time (Partial)'!$C$14:$C$988,'Input Data Shift B'!$C162)</f>
        <v>0</v>
      </c>
      <c r="AB162" s="548">
        <f>SUMIFS('Input Exclusion Time (All)'!$G$14:$G$1004,'Input Exclusion Time (All)'!$A$14:$A$1004,'Input Data Shift B'!AB$6,'Input Exclusion Time (All)'!$B$14:$B$1004,'Input Data Shift B'!$D$2,'Input Exclusion Time (All)'!$C$14:$C$1004,'Input Data Shift B'!$C162)+SUMIFS('Input Exclusion Time (Partial)'!$I$14:$I$988,'Input Exclusion Time (Partial)'!$A$14:$A$988,'Input Data Shift B'!AB$6,'Input Exclusion Time (Partial)'!$B$14:$B$988,'Input Data Shift B'!$D$2,'Input Exclusion Time (Partial)'!$C$14:$C$988,'Input Data Shift B'!$C162)</f>
        <v>0</v>
      </c>
      <c r="AC162" s="548">
        <f>SUMIFS('Input Exclusion Time (All)'!$G$14:$G$1004,'Input Exclusion Time (All)'!$A$14:$A$1004,'Input Data Shift B'!AC$6,'Input Exclusion Time (All)'!$B$14:$B$1004,'Input Data Shift B'!$D$2,'Input Exclusion Time (All)'!$C$14:$C$1004,'Input Data Shift B'!$C162)+SUMIFS('Input Exclusion Time (Partial)'!$I$14:$I$988,'Input Exclusion Time (Partial)'!$A$14:$A$988,'Input Data Shift B'!AC$6,'Input Exclusion Time (Partial)'!$B$14:$B$988,'Input Data Shift B'!$D$2,'Input Exclusion Time (Partial)'!$C$14:$C$988,'Input Data Shift B'!$C162)</f>
        <v>0</v>
      </c>
      <c r="AD162" s="548">
        <f>SUMIFS('Input Exclusion Time (All)'!$G$14:$G$1004,'Input Exclusion Time (All)'!$A$14:$A$1004,'Input Data Shift B'!AD$6,'Input Exclusion Time (All)'!$B$14:$B$1004,'Input Data Shift B'!$D$2,'Input Exclusion Time (All)'!$C$14:$C$1004,'Input Data Shift B'!$C162)+SUMIFS('Input Exclusion Time (Partial)'!$I$14:$I$988,'Input Exclusion Time (Partial)'!$A$14:$A$988,'Input Data Shift B'!AD$6,'Input Exclusion Time (Partial)'!$B$14:$B$988,'Input Data Shift B'!$D$2,'Input Exclusion Time (Partial)'!$C$14:$C$988,'Input Data Shift B'!$C162)</f>
        <v>0</v>
      </c>
      <c r="AE162" s="548">
        <f>SUMIFS('Input Exclusion Time (All)'!$G$14:$G$1004,'Input Exclusion Time (All)'!$A$14:$A$1004,'Input Data Shift B'!AE$6,'Input Exclusion Time (All)'!$B$14:$B$1004,'Input Data Shift B'!$D$2,'Input Exclusion Time (All)'!$C$14:$C$1004,'Input Data Shift B'!$C162)+SUMIFS('Input Exclusion Time (Partial)'!$I$14:$I$988,'Input Exclusion Time (Partial)'!$A$14:$A$988,'Input Data Shift B'!AE$6,'Input Exclusion Time (Partial)'!$B$14:$B$988,'Input Data Shift B'!$D$2,'Input Exclusion Time (Partial)'!$C$14:$C$988,'Input Data Shift B'!$C162)</f>
        <v>0</v>
      </c>
      <c r="AF162" s="548">
        <f>SUMIFS('Input Exclusion Time (All)'!$G$14:$G$1004,'Input Exclusion Time (All)'!$A$14:$A$1004,'Input Data Shift B'!AF$6,'Input Exclusion Time (All)'!$B$14:$B$1004,'Input Data Shift B'!$D$2,'Input Exclusion Time (All)'!$C$14:$C$1004,'Input Data Shift B'!$C162)+SUMIFS('Input Exclusion Time (Partial)'!$I$14:$I$988,'Input Exclusion Time (Partial)'!$A$14:$A$988,'Input Data Shift B'!AF$6,'Input Exclusion Time (Partial)'!$B$14:$B$988,'Input Data Shift B'!$D$2,'Input Exclusion Time (Partial)'!$C$14:$C$988,'Input Data Shift B'!$C162)</f>
        <v>0</v>
      </c>
      <c r="AG162" s="548">
        <f>SUMIFS('Input Exclusion Time (All)'!$G$14:$G$1004,'Input Exclusion Time (All)'!$A$14:$A$1004,'Input Data Shift B'!AG$6,'Input Exclusion Time (All)'!$B$14:$B$1004,'Input Data Shift B'!$D$2,'Input Exclusion Time (All)'!$C$14:$C$1004,'Input Data Shift B'!$C162)+SUMIFS('Input Exclusion Time (Partial)'!$I$14:$I$988,'Input Exclusion Time (Partial)'!$A$14:$A$988,'Input Data Shift B'!AG$6,'Input Exclusion Time (Partial)'!$B$14:$B$988,'Input Data Shift B'!$D$2,'Input Exclusion Time (Partial)'!$C$14:$C$988,'Input Data Shift B'!$C162)</f>
        <v>0</v>
      </c>
      <c r="AH162" s="548">
        <f>SUMIFS('Input Exclusion Time (All)'!$G$14:$G$1004,'Input Exclusion Time (All)'!$A$14:$A$1004,'Input Data Shift B'!AH$6,'Input Exclusion Time (All)'!$B$14:$B$1004,'Input Data Shift B'!$D$2,'Input Exclusion Time (All)'!$C$14:$C$1004,'Input Data Shift B'!$C162)+SUMIFS('Input Exclusion Time (Partial)'!$I$14:$I$988,'Input Exclusion Time (Partial)'!$A$14:$A$988,'Input Data Shift B'!AH$6,'Input Exclusion Time (Partial)'!$B$14:$B$988,'Input Data Shift B'!$D$2,'Input Exclusion Time (Partial)'!$C$14:$C$988,'Input Data Shift B'!$C162)</f>
        <v>0</v>
      </c>
      <c r="AI162" s="251">
        <f t="shared" si="11"/>
        <v>0</v>
      </c>
      <c r="AJ162" s="267">
        <f t="shared" si="12"/>
        <v>0</v>
      </c>
    </row>
    <row r="163" spans="1:36" ht="19.5" customHeight="1">
      <c r="A163" s="605"/>
      <c r="B163" s="261" t="s">
        <v>33</v>
      </c>
      <c r="C163" s="262" t="s">
        <v>34</v>
      </c>
      <c r="D163" s="547">
        <f>SUMIFS('Input Exclusion Time (All)'!$G$14:$G$1004,'Input Exclusion Time (All)'!$A$14:$A$1004,'Input Data Shift B'!D$6,'Input Exclusion Time (All)'!$B$14:$B$1004,'Input Data Shift B'!$D$2,'Input Exclusion Time (All)'!$C$14:$C$1004,'Input Data Shift B'!$C163)+SUMIFS('Input Exclusion Time (Partial)'!$I$14:$I$988,'Input Exclusion Time (Partial)'!$A$14:$A$988,'Input Data Shift B'!D$6,'Input Exclusion Time (Partial)'!$B$14:$B$988,'Input Data Shift B'!$D$2,'Input Exclusion Time (Partial)'!$C$14:$C$988,'Input Data Shift B'!$C163)</f>
        <v>0</v>
      </c>
      <c r="E163" s="547">
        <f>SUMIFS('Input Exclusion Time (All)'!$G$14:$G$1004,'Input Exclusion Time (All)'!$A$14:$A$1004,'Input Data Shift B'!E$6,'Input Exclusion Time (All)'!$B$14:$B$1004,'Input Data Shift B'!$D$2,'Input Exclusion Time (All)'!$C$14:$C$1004,'Input Data Shift B'!$C163)+SUMIFS('Input Exclusion Time (Partial)'!$I$14:$I$988,'Input Exclusion Time (Partial)'!$A$14:$A$988,'Input Data Shift B'!E$6,'Input Exclusion Time (Partial)'!$B$14:$B$988,'Input Data Shift B'!$D$2,'Input Exclusion Time (Partial)'!$C$14:$C$988,'Input Data Shift B'!$C163)</f>
        <v>0</v>
      </c>
      <c r="F163" s="547">
        <f>SUMIFS('Input Exclusion Time (All)'!$G$14:$G$1004,'Input Exclusion Time (All)'!$A$14:$A$1004,'Input Data Shift B'!F$6,'Input Exclusion Time (All)'!$B$14:$B$1004,'Input Data Shift B'!$D$2,'Input Exclusion Time (All)'!$C$14:$C$1004,'Input Data Shift B'!$C163)+SUMIFS('Input Exclusion Time (Partial)'!$I$14:$I$988,'Input Exclusion Time (Partial)'!$A$14:$A$988,'Input Data Shift B'!F$6,'Input Exclusion Time (Partial)'!$B$14:$B$988,'Input Data Shift B'!$D$2,'Input Exclusion Time (Partial)'!$C$14:$C$988,'Input Data Shift B'!$C163)</f>
        <v>0</v>
      </c>
      <c r="G163" s="547">
        <f>SUMIFS('Input Exclusion Time (All)'!$G$14:$G$1004,'Input Exclusion Time (All)'!$A$14:$A$1004,'Input Data Shift B'!G$6,'Input Exclusion Time (All)'!$B$14:$B$1004,'Input Data Shift B'!$D$2,'Input Exclusion Time (All)'!$C$14:$C$1004,'Input Data Shift B'!$C163)+SUMIFS('Input Exclusion Time (Partial)'!$I$14:$I$988,'Input Exclusion Time (Partial)'!$A$14:$A$988,'Input Data Shift B'!G$6,'Input Exclusion Time (Partial)'!$B$14:$B$988,'Input Data Shift B'!$D$2,'Input Exclusion Time (Partial)'!$C$14:$C$988,'Input Data Shift B'!$C163)</f>
        <v>0</v>
      </c>
      <c r="H163" s="547">
        <f>SUMIFS('Input Exclusion Time (All)'!$G$14:$G$1004,'Input Exclusion Time (All)'!$A$14:$A$1004,'Input Data Shift B'!H$6,'Input Exclusion Time (All)'!$B$14:$B$1004,'Input Data Shift B'!$D$2,'Input Exclusion Time (All)'!$C$14:$C$1004,'Input Data Shift B'!$C163)+SUMIFS('Input Exclusion Time (Partial)'!$I$14:$I$988,'Input Exclusion Time (Partial)'!$A$14:$A$988,'Input Data Shift B'!H$6,'Input Exclusion Time (Partial)'!$B$14:$B$988,'Input Data Shift B'!$D$2,'Input Exclusion Time (Partial)'!$C$14:$C$988,'Input Data Shift B'!$C163)</f>
        <v>0</v>
      </c>
      <c r="I163" s="547">
        <f>SUMIFS('Input Exclusion Time (All)'!$G$14:$G$1004,'Input Exclusion Time (All)'!$A$14:$A$1004,'Input Data Shift B'!I$6,'Input Exclusion Time (All)'!$B$14:$B$1004,'Input Data Shift B'!$D$2,'Input Exclusion Time (All)'!$C$14:$C$1004,'Input Data Shift B'!$C163)+SUMIFS('Input Exclusion Time (Partial)'!$I$14:$I$988,'Input Exclusion Time (Partial)'!$A$14:$A$988,'Input Data Shift B'!I$6,'Input Exclusion Time (Partial)'!$B$14:$B$988,'Input Data Shift B'!$D$2,'Input Exclusion Time (Partial)'!$C$14:$C$988,'Input Data Shift B'!$C163)</f>
        <v>0</v>
      </c>
      <c r="J163" s="547">
        <f>SUMIFS('Input Exclusion Time (All)'!$G$14:$G$1004,'Input Exclusion Time (All)'!$A$14:$A$1004,'Input Data Shift B'!J$6,'Input Exclusion Time (All)'!$B$14:$B$1004,'Input Data Shift B'!$D$2,'Input Exclusion Time (All)'!$C$14:$C$1004,'Input Data Shift B'!$C163)+SUMIFS('Input Exclusion Time (Partial)'!$I$14:$I$988,'Input Exclusion Time (Partial)'!$A$14:$A$988,'Input Data Shift B'!J$6,'Input Exclusion Time (Partial)'!$B$14:$B$988,'Input Data Shift B'!$D$2,'Input Exclusion Time (Partial)'!$C$14:$C$988,'Input Data Shift B'!$C163)</f>
        <v>0</v>
      </c>
      <c r="K163" s="547">
        <f>SUMIFS('Input Exclusion Time (All)'!$G$14:$G$1004,'Input Exclusion Time (All)'!$A$14:$A$1004,'Input Data Shift B'!K$6,'Input Exclusion Time (All)'!$B$14:$B$1004,'Input Data Shift B'!$D$2,'Input Exclusion Time (All)'!$C$14:$C$1004,'Input Data Shift B'!$C163)+SUMIFS('Input Exclusion Time (Partial)'!$I$14:$I$988,'Input Exclusion Time (Partial)'!$A$14:$A$988,'Input Data Shift B'!K$6,'Input Exclusion Time (Partial)'!$B$14:$B$988,'Input Data Shift B'!$D$2,'Input Exclusion Time (Partial)'!$C$14:$C$988,'Input Data Shift B'!$C163)</f>
        <v>0</v>
      </c>
      <c r="L163" s="547">
        <f>SUMIFS('Input Exclusion Time (All)'!$G$14:$G$1004,'Input Exclusion Time (All)'!$A$14:$A$1004,'Input Data Shift B'!L$6,'Input Exclusion Time (All)'!$B$14:$B$1004,'Input Data Shift B'!$D$2,'Input Exclusion Time (All)'!$C$14:$C$1004,'Input Data Shift B'!$C163)+SUMIFS('Input Exclusion Time (Partial)'!$I$14:$I$988,'Input Exclusion Time (Partial)'!$A$14:$A$988,'Input Data Shift B'!L$6,'Input Exclusion Time (Partial)'!$B$14:$B$988,'Input Data Shift B'!$D$2,'Input Exclusion Time (Partial)'!$C$14:$C$988,'Input Data Shift B'!$C163)</f>
        <v>0</v>
      </c>
      <c r="M163" s="547">
        <f>SUMIFS('Input Exclusion Time (All)'!$G$14:$G$1004,'Input Exclusion Time (All)'!$A$14:$A$1004,'Input Data Shift B'!M$6,'Input Exclusion Time (All)'!$B$14:$B$1004,'Input Data Shift B'!$D$2,'Input Exclusion Time (All)'!$C$14:$C$1004,'Input Data Shift B'!$C163)+SUMIFS('Input Exclusion Time (Partial)'!$I$14:$I$988,'Input Exclusion Time (Partial)'!$A$14:$A$988,'Input Data Shift B'!M$6,'Input Exclusion Time (Partial)'!$B$14:$B$988,'Input Data Shift B'!$D$2,'Input Exclusion Time (Partial)'!$C$14:$C$988,'Input Data Shift B'!$C163)</f>
        <v>0</v>
      </c>
      <c r="N163" s="547">
        <f>SUMIFS('Input Exclusion Time (All)'!$G$14:$G$1004,'Input Exclusion Time (All)'!$A$14:$A$1004,'Input Data Shift B'!N$6,'Input Exclusion Time (All)'!$B$14:$B$1004,'Input Data Shift B'!$D$2,'Input Exclusion Time (All)'!$C$14:$C$1004,'Input Data Shift B'!$C163)+SUMIFS('Input Exclusion Time (Partial)'!$I$14:$I$988,'Input Exclusion Time (Partial)'!$A$14:$A$988,'Input Data Shift B'!N$6,'Input Exclusion Time (Partial)'!$B$14:$B$988,'Input Data Shift B'!$D$2,'Input Exclusion Time (Partial)'!$C$14:$C$988,'Input Data Shift B'!$C163)</f>
        <v>0</v>
      </c>
      <c r="O163" s="547">
        <f>SUMIFS('Input Exclusion Time (All)'!$G$14:$G$1004,'Input Exclusion Time (All)'!$A$14:$A$1004,'Input Data Shift B'!O$6,'Input Exclusion Time (All)'!$B$14:$B$1004,'Input Data Shift B'!$D$2,'Input Exclusion Time (All)'!$C$14:$C$1004,'Input Data Shift B'!$C163)+SUMIFS('Input Exclusion Time (Partial)'!$I$14:$I$988,'Input Exclusion Time (Partial)'!$A$14:$A$988,'Input Data Shift B'!O$6,'Input Exclusion Time (Partial)'!$B$14:$B$988,'Input Data Shift B'!$D$2,'Input Exclusion Time (Partial)'!$C$14:$C$988,'Input Data Shift B'!$C163)</f>
        <v>0</v>
      </c>
      <c r="P163" s="547">
        <f>SUMIFS('Input Exclusion Time (All)'!$G$14:$G$1004,'Input Exclusion Time (All)'!$A$14:$A$1004,'Input Data Shift B'!P$6,'Input Exclusion Time (All)'!$B$14:$B$1004,'Input Data Shift B'!$D$2,'Input Exclusion Time (All)'!$C$14:$C$1004,'Input Data Shift B'!$C163)+SUMIFS('Input Exclusion Time (Partial)'!$I$14:$I$988,'Input Exclusion Time (Partial)'!$A$14:$A$988,'Input Data Shift B'!P$6,'Input Exclusion Time (Partial)'!$B$14:$B$988,'Input Data Shift B'!$D$2,'Input Exclusion Time (Partial)'!$C$14:$C$988,'Input Data Shift B'!$C163)</f>
        <v>0</v>
      </c>
      <c r="Q163" s="547">
        <f>SUMIFS('Input Exclusion Time (All)'!$G$14:$G$1004,'Input Exclusion Time (All)'!$A$14:$A$1004,'Input Data Shift B'!Q$6,'Input Exclusion Time (All)'!$B$14:$B$1004,'Input Data Shift B'!$D$2,'Input Exclusion Time (All)'!$C$14:$C$1004,'Input Data Shift B'!$C163)+SUMIFS('Input Exclusion Time (Partial)'!$I$14:$I$988,'Input Exclusion Time (Partial)'!$A$14:$A$988,'Input Data Shift B'!Q$6,'Input Exclusion Time (Partial)'!$B$14:$B$988,'Input Data Shift B'!$D$2,'Input Exclusion Time (Partial)'!$C$14:$C$988,'Input Data Shift B'!$C163)</f>
        <v>0</v>
      </c>
      <c r="R163" s="547">
        <f>SUMIFS('Input Exclusion Time (All)'!$G$14:$G$1004,'Input Exclusion Time (All)'!$A$14:$A$1004,'Input Data Shift B'!R$6,'Input Exclusion Time (All)'!$B$14:$B$1004,'Input Data Shift B'!$D$2,'Input Exclusion Time (All)'!$C$14:$C$1004,'Input Data Shift B'!$C163)+SUMIFS('Input Exclusion Time (Partial)'!$I$14:$I$988,'Input Exclusion Time (Partial)'!$A$14:$A$988,'Input Data Shift B'!R$6,'Input Exclusion Time (Partial)'!$B$14:$B$988,'Input Data Shift B'!$D$2,'Input Exclusion Time (Partial)'!$C$14:$C$988,'Input Data Shift B'!$C163)</f>
        <v>0</v>
      </c>
      <c r="S163" s="547">
        <f>SUMIFS('Input Exclusion Time (All)'!$G$14:$G$1004,'Input Exclusion Time (All)'!$A$14:$A$1004,'Input Data Shift B'!S$6,'Input Exclusion Time (All)'!$B$14:$B$1004,'Input Data Shift B'!$D$2,'Input Exclusion Time (All)'!$C$14:$C$1004,'Input Data Shift B'!$C163)+SUMIFS('Input Exclusion Time (Partial)'!$I$14:$I$988,'Input Exclusion Time (Partial)'!$A$14:$A$988,'Input Data Shift B'!S$6,'Input Exclusion Time (Partial)'!$B$14:$B$988,'Input Data Shift B'!$D$2,'Input Exclusion Time (Partial)'!$C$14:$C$988,'Input Data Shift B'!$C163)</f>
        <v>0</v>
      </c>
      <c r="T163" s="547">
        <f>SUMIFS('Input Exclusion Time (All)'!$G$14:$G$1004,'Input Exclusion Time (All)'!$A$14:$A$1004,'Input Data Shift B'!T$6,'Input Exclusion Time (All)'!$B$14:$B$1004,'Input Data Shift B'!$D$2,'Input Exclusion Time (All)'!$C$14:$C$1004,'Input Data Shift B'!$C163)+SUMIFS('Input Exclusion Time (Partial)'!$I$14:$I$988,'Input Exclusion Time (Partial)'!$A$14:$A$988,'Input Data Shift B'!T$6,'Input Exclusion Time (Partial)'!$B$14:$B$988,'Input Data Shift B'!$D$2,'Input Exclusion Time (Partial)'!$C$14:$C$988,'Input Data Shift B'!$C163)</f>
        <v>0</v>
      </c>
      <c r="U163" s="547">
        <f>SUMIFS('Input Exclusion Time (All)'!$G$14:$G$1004,'Input Exclusion Time (All)'!$A$14:$A$1004,'Input Data Shift B'!U$6,'Input Exclusion Time (All)'!$B$14:$B$1004,'Input Data Shift B'!$D$2,'Input Exclusion Time (All)'!$C$14:$C$1004,'Input Data Shift B'!$C163)+SUMIFS('Input Exclusion Time (Partial)'!$I$14:$I$988,'Input Exclusion Time (Partial)'!$A$14:$A$988,'Input Data Shift B'!U$6,'Input Exclusion Time (Partial)'!$B$14:$B$988,'Input Data Shift B'!$D$2,'Input Exclusion Time (Partial)'!$C$14:$C$988,'Input Data Shift B'!$C163)</f>
        <v>0</v>
      </c>
      <c r="V163" s="547">
        <f>SUMIFS('Input Exclusion Time (All)'!$G$14:$G$1004,'Input Exclusion Time (All)'!$A$14:$A$1004,'Input Data Shift B'!V$6,'Input Exclusion Time (All)'!$B$14:$B$1004,'Input Data Shift B'!$D$2,'Input Exclusion Time (All)'!$C$14:$C$1004,'Input Data Shift B'!$C163)+SUMIFS('Input Exclusion Time (Partial)'!$I$14:$I$988,'Input Exclusion Time (Partial)'!$A$14:$A$988,'Input Data Shift B'!V$6,'Input Exclusion Time (Partial)'!$B$14:$B$988,'Input Data Shift B'!$D$2,'Input Exclusion Time (Partial)'!$C$14:$C$988,'Input Data Shift B'!$C163)</f>
        <v>0</v>
      </c>
      <c r="W163" s="547">
        <f>SUMIFS('Input Exclusion Time (All)'!$G$14:$G$1004,'Input Exclusion Time (All)'!$A$14:$A$1004,'Input Data Shift B'!W$6,'Input Exclusion Time (All)'!$B$14:$B$1004,'Input Data Shift B'!$D$2,'Input Exclusion Time (All)'!$C$14:$C$1004,'Input Data Shift B'!$C163)+SUMIFS('Input Exclusion Time (Partial)'!$I$14:$I$988,'Input Exclusion Time (Partial)'!$A$14:$A$988,'Input Data Shift B'!W$6,'Input Exclusion Time (Partial)'!$B$14:$B$988,'Input Data Shift B'!$D$2,'Input Exclusion Time (Partial)'!$C$14:$C$988,'Input Data Shift B'!$C163)</f>
        <v>0</v>
      </c>
      <c r="X163" s="547">
        <f>SUMIFS('Input Exclusion Time (All)'!$G$14:$G$1004,'Input Exclusion Time (All)'!$A$14:$A$1004,'Input Data Shift B'!X$6,'Input Exclusion Time (All)'!$B$14:$B$1004,'Input Data Shift B'!$D$2,'Input Exclusion Time (All)'!$C$14:$C$1004,'Input Data Shift B'!$C163)+SUMIFS('Input Exclusion Time (Partial)'!$I$14:$I$988,'Input Exclusion Time (Partial)'!$A$14:$A$988,'Input Data Shift B'!X$6,'Input Exclusion Time (Partial)'!$B$14:$B$988,'Input Data Shift B'!$D$2,'Input Exclusion Time (Partial)'!$C$14:$C$988,'Input Data Shift B'!$C163)</f>
        <v>0</v>
      </c>
      <c r="Y163" s="547">
        <f>SUMIFS('Input Exclusion Time (All)'!$G$14:$G$1004,'Input Exclusion Time (All)'!$A$14:$A$1004,'Input Data Shift B'!Y$6,'Input Exclusion Time (All)'!$B$14:$B$1004,'Input Data Shift B'!$D$2,'Input Exclusion Time (All)'!$C$14:$C$1004,'Input Data Shift B'!$C163)+SUMIFS('Input Exclusion Time (Partial)'!$I$14:$I$988,'Input Exclusion Time (Partial)'!$A$14:$A$988,'Input Data Shift B'!Y$6,'Input Exclusion Time (Partial)'!$B$14:$B$988,'Input Data Shift B'!$D$2,'Input Exclusion Time (Partial)'!$C$14:$C$988,'Input Data Shift B'!$C163)</f>
        <v>0</v>
      </c>
      <c r="Z163" s="547">
        <f>SUMIFS('Input Exclusion Time (All)'!$G$14:$G$1004,'Input Exclusion Time (All)'!$A$14:$A$1004,'Input Data Shift B'!Z$6,'Input Exclusion Time (All)'!$B$14:$B$1004,'Input Data Shift B'!$D$2,'Input Exclusion Time (All)'!$C$14:$C$1004,'Input Data Shift B'!$C163)+SUMIFS('Input Exclusion Time (Partial)'!$I$14:$I$988,'Input Exclusion Time (Partial)'!$A$14:$A$988,'Input Data Shift B'!Z$6,'Input Exclusion Time (Partial)'!$B$14:$B$988,'Input Data Shift B'!$D$2,'Input Exclusion Time (Partial)'!$C$14:$C$988,'Input Data Shift B'!$C163)</f>
        <v>0</v>
      </c>
      <c r="AA163" s="547">
        <f>SUMIFS('Input Exclusion Time (All)'!$G$14:$G$1004,'Input Exclusion Time (All)'!$A$14:$A$1004,'Input Data Shift B'!AA$6,'Input Exclusion Time (All)'!$B$14:$B$1004,'Input Data Shift B'!$D$2,'Input Exclusion Time (All)'!$C$14:$C$1004,'Input Data Shift B'!$C163)+SUMIFS('Input Exclusion Time (Partial)'!$I$14:$I$988,'Input Exclusion Time (Partial)'!$A$14:$A$988,'Input Data Shift B'!AA$6,'Input Exclusion Time (Partial)'!$B$14:$B$988,'Input Data Shift B'!$D$2,'Input Exclusion Time (Partial)'!$C$14:$C$988,'Input Data Shift B'!$C163)</f>
        <v>0</v>
      </c>
      <c r="AB163" s="547">
        <f>SUMIFS('Input Exclusion Time (All)'!$G$14:$G$1004,'Input Exclusion Time (All)'!$A$14:$A$1004,'Input Data Shift B'!AB$6,'Input Exclusion Time (All)'!$B$14:$B$1004,'Input Data Shift B'!$D$2,'Input Exclusion Time (All)'!$C$14:$C$1004,'Input Data Shift B'!$C163)+SUMIFS('Input Exclusion Time (Partial)'!$I$14:$I$988,'Input Exclusion Time (Partial)'!$A$14:$A$988,'Input Data Shift B'!AB$6,'Input Exclusion Time (Partial)'!$B$14:$B$988,'Input Data Shift B'!$D$2,'Input Exclusion Time (Partial)'!$C$14:$C$988,'Input Data Shift B'!$C163)</f>
        <v>0</v>
      </c>
      <c r="AC163" s="547">
        <f>SUMIFS('Input Exclusion Time (All)'!$G$14:$G$1004,'Input Exclusion Time (All)'!$A$14:$A$1004,'Input Data Shift B'!AC$6,'Input Exclusion Time (All)'!$B$14:$B$1004,'Input Data Shift B'!$D$2,'Input Exclusion Time (All)'!$C$14:$C$1004,'Input Data Shift B'!$C163)+SUMIFS('Input Exclusion Time (Partial)'!$I$14:$I$988,'Input Exclusion Time (Partial)'!$A$14:$A$988,'Input Data Shift B'!AC$6,'Input Exclusion Time (Partial)'!$B$14:$B$988,'Input Data Shift B'!$D$2,'Input Exclusion Time (Partial)'!$C$14:$C$988,'Input Data Shift B'!$C163)</f>
        <v>0</v>
      </c>
      <c r="AD163" s="547">
        <f>SUMIFS('Input Exclusion Time (All)'!$G$14:$G$1004,'Input Exclusion Time (All)'!$A$14:$A$1004,'Input Data Shift B'!AD$6,'Input Exclusion Time (All)'!$B$14:$B$1004,'Input Data Shift B'!$D$2,'Input Exclusion Time (All)'!$C$14:$C$1004,'Input Data Shift B'!$C163)+SUMIFS('Input Exclusion Time (Partial)'!$I$14:$I$988,'Input Exclusion Time (Partial)'!$A$14:$A$988,'Input Data Shift B'!AD$6,'Input Exclusion Time (Partial)'!$B$14:$B$988,'Input Data Shift B'!$D$2,'Input Exclusion Time (Partial)'!$C$14:$C$988,'Input Data Shift B'!$C163)</f>
        <v>0</v>
      </c>
      <c r="AE163" s="547">
        <f>SUMIFS('Input Exclusion Time (All)'!$G$14:$G$1004,'Input Exclusion Time (All)'!$A$14:$A$1004,'Input Data Shift B'!AE$6,'Input Exclusion Time (All)'!$B$14:$B$1004,'Input Data Shift B'!$D$2,'Input Exclusion Time (All)'!$C$14:$C$1004,'Input Data Shift B'!$C163)+SUMIFS('Input Exclusion Time (Partial)'!$I$14:$I$988,'Input Exclusion Time (Partial)'!$A$14:$A$988,'Input Data Shift B'!AE$6,'Input Exclusion Time (Partial)'!$B$14:$B$988,'Input Data Shift B'!$D$2,'Input Exclusion Time (Partial)'!$C$14:$C$988,'Input Data Shift B'!$C163)</f>
        <v>0</v>
      </c>
      <c r="AF163" s="547">
        <f>SUMIFS('Input Exclusion Time (All)'!$G$14:$G$1004,'Input Exclusion Time (All)'!$A$14:$A$1004,'Input Data Shift B'!AF$6,'Input Exclusion Time (All)'!$B$14:$B$1004,'Input Data Shift B'!$D$2,'Input Exclusion Time (All)'!$C$14:$C$1004,'Input Data Shift B'!$C163)+SUMIFS('Input Exclusion Time (Partial)'!$I$14:$I$988,'Input Exclusion Time (Partial)'!$A$14:$A$988,'Input Data Shift B'!AF$6,'Input Exclusion Time (Partial)'!$B$14:$B$988,'Input Data Shift B'!$D$2,'Input Exclusion Time (Partial)'!$C$14:$C$988,'Input Data Shift B'!$C163)</f>
        <v>0</v>
      </c>
      <c r="AG163" s="547">
        <f>SUMIFS('Input Exclusion Time (All)'!$G$14:$G$1004,'Input Exclusion Time (All)'!$A$14:$A$1004,'Input Data Shift B'!AG$6,'Input Exclusion Time (All)'!$B$14:$B$1004,'Input Data Shift B'!$D$2,'Input Exclusion Time (All)'!$C$14:$C$1004,'Input Data Shift B'!$C163)+SUMIFS('Input Exclusion Time (Partial)'!$I$14:$I$988,'Input Exclusion Time (Partial)'!$A$14:$A$988,'Input Data Shift B'!AG$6,'Input Exclusion Time (Partial)'!$B$14:$B$988,'Input Data Shift B'!$D$2,'Input Exclusion Time (Partial)'!$C$14:$C$988,'Input Data Shift B'!$C163)</f>
        <v>0</v>
      </c>
      <c r="AH163" s="547">
        <f>SUMIFS('Input Exclusion Time (All)'!$G$14:$G$1004,'Input Exclusion Time (All)'!$A$14:$A$1004,'Input Data Shift B'!AH$6,'Input Exclusion Time (All)'!$B$14:$B$1004,'Input Data Shift B'!$D$2,'Input Exclusion Time (All)'!$C$14:$C$1004,'Input Data Shift B'!$C163)+SUMIFS('Input Exclusion Time (Partial)'!$I$14:$I$988,'Input Exclusion Time (Partial)'!$A$14:$A$988,'Input Data Shift B'!AH$6,'Input Exclusion Time (Partial)'!$B$14:$B$988,'Input Data Shift B'!$D$2,'Input Exclusion Time (Partial)'!$C$14:$C$988,'Input Data Shift B'!$C163)</f>
        <v>0</v>
      </c>
      <c r="AI163" s="251">
        <f t="shared" si="11"/>
        <v>0</v>
      </c>
      <c r="AJ163" s="267">
        <f t="shared" si="12"/>
        <v>0</v>
      </c>
    </row>
    <row r="164" spans="1:36" ht="19.5" customHeight="1">
      <c r="A164" s="605"/>
      <c r="B164" s="261" t="s">
        <v>35</v>
      </c>
      <c r="C164" s="262" t="s">
        <v>36</v>
      </c>
      <c r="D164" s="547">
        <f>SUMIFS('Input Exclusion Time (All)'!$G$14:$G$1004,'Input Exclusion Time (All)'!$A$14:$A$1004,'Input Data Shift B'!D$6,'Input Exclusion Time (All)'!$B$14:$B$1004,'Input Data Shift B'!$D$2,'Input Exclusion Time (All)'!$C$14:$C$1004,'Input Data Shift B'!$C164)+SUMIFS('Input Exclusion Time (Partial)'!$I$14:$I$988,'Input Exclusion Time (Partial)'!$A$14:$A$988,'Input Data Shift B'!D$6,'Input Exclusion Time (Partial)'!$B$14:$B$988,'Input Data Shift B'!$D$2,'Input Exclusion Time (Partial)'!$C$14:$C$988,'Input Data Shift B'!$C164)</f>
        <v>0</v>
      </c>
      <c r="E164" s="547">
        <f>SUMIFS('Input Exclusion Time (All)'!$G$14:$G$1004,'Input Exclusion Time (All)'!$A$14:$A$1004,'Input Data Shift B'!E$6,'Input Exclusion Time (All)'!$B$14:$B$1004,'Input Data Shift B'!$D$2,'Input Exclusion Time (All)'!$C$14:$C$1004,'Input Data Shift B'!$C164)+SUMIFS('Input Exclusion Time (Partial)'!$I$14:$I$988,'Input Exclusion Time (Partial)'!$A$14:$A$988,'Input Data Shift B'!E$6,'Input Exclusion Time (Partial)'!$B$14:$B$988,'Input Data Shift B'!$D$2,'Input Exclusion Time (Partial)'!$C$14:$C$988,'Input Data Shift B'!$C164)</f>
        <v>0</v>
      </c>
      <c r="F164" s="547">
        <f>SUMIFS('Input Exclusion Time (All)'!$G$14:$G$1004,'Input Exclusion Time (All)'!$A$14:$A$1004,'Input Data Shift B'!F$6,'Input Exclusion Time (All)'!$B$14:$B$1004,'Input Data Shift B'!$D$2,'Input Exclusion Time (All)'!$C$14:$C$1004,'Input Data Shift B'!$C164)+SUMIFS('Input Exclusion Time (Partial)'!$I$14:$I$988,'Input Exclusion Time (Partial)'!$A$14:$A$988,'Input Data Shift B'!F$6,'Input Exclusion Time (Partial)'!$B$14:$B$988,'Input Data Shift B'!$D$2,'Input Exclusion Time (Partial)'!$C$14:$C$988,'Input Data Shift B'!$C164)</f>
        <v>0</v>
      </c>
      <c r="G164" s="547">
        <f>SUMIFS('Input Exclusion Time (All)'!$G$14:$G$1004,'Input Exclusion Time (All)'!$A$14:$A$1004,'Input Data Shift B'!G$6,'Input Exclusion Time (All)'!$B$14:$B$1004,'Input Data Shift B'!$D$2,'Input Exclusion Time (All)'!$C$14:$C$1004,'Input Data Shift B'!$C164)+SUMIFS('Input Exclusion Time (Partial)'!$I$14:$I$988,'Input Exclusion Time (Partial)'!$A$14:$A$988,'Input Data Shift B'!G$6,'Input Exclusion Time (Partial)'!$B$14:$B$988,'Input Data Shift B'!$D$2,'Input Exclusion Time (Partial)'!$C$14:$C$988,'Input Data Shift B'!$C164)</f>
        <v>0</v>
      </c>
      <c r="H164" s="547">
        <f>SUMIFS('Input Exclusion Time (All)'!$G$14:$G$1004,'Input Exclusion Time (All)'!$A$14:$A$1004,'Input Data Shift B'!H$6,'Input Exclusion Time (All)'!$B$14:$B$1004,'Input Data Shift B'!$D$2,'Input Exclusion Time (All)'!$C$14:$C$1004,'Input Data Shift B'!$C164)+SUMIFS('Input Exclusion Time (Partial)'!$I$14:$I$988,'Input Exclusion Time (Partial)'!$A$14:$A$988,'Input Data Shift B'!H$6,'Input Exclusion Time (Partial)'!$B$14:$B$988,'Input Data Shift B'!$D$2,'Input Exclusion Time (Partial)'!$C$14:$C$988,'Input Data Shift B'!$C164)</f>
        <v>0</v>
      </c>
      <c r="I164" s="547">
        <f>SUMIFS('Input Exclusion Time (All)'!$G$14:$G$1004,'Input Exclusion Time (All)'!$A$14:$A$1004,'Input Data Shift B'!I$6,'Input Exclusion Time (All)'!$B$14:$B$1004,'Input Data Shift B'!$D$2,'Input Exclusion Time (All)'!$C$14:$C$1004,'Input Data Shift B'!$C164)+SUMIFS('Input Exclusion Time (Partial)'!$I$14:$I$988,'Input Exclusion Time (Partial)'!$A$14:$A$988,'Input Data Shift B'!I$6,'Input Exclusion Time (Partial)'!$B$14:$B$988,'Input Data Shift B'!$D$2,'Input Exclusion Time (Partial)'!$C$14:$C$988,'Input Data Shift B'!$C164)</f>
        <v>0</v>
      </c>
      <c r="J164" s="547">
        <f>SUMIFS('Input Exclusion Time (All)'!$G$14:$G$1004,'Input Exclusion Time (All)'!$A$14:$A$1004,'Input Data Shift B'!J$6,'Input Exclusion Time (All)'!$B$14:$B$1004,'Input Data Shift B'!$D$2,'Input Exclusion Time (All)'!$C$14:$C$1004,'Input Data Shift B'!$C164)+SUMIFS('Input Exclusion Time (Partial)'!$I$14:$I$988,'Input Exclusion Time (Partial)'!$A$14:$A$988,'Input Data Shift B'!J$6,'Input Exclusion Time (Partial)'!$B$14:$B$988,'Input Data Shift B'!$D$2,'Input Exclusion Time (Partial)'!$C$14:$C$988,'Input Data Shift B'!$C164)</f>
        <v>0</v>
      </c>
      <c r="K164" s="547">
        <f>SUMIFS('Input Exclusion Time (All)'!$G$14:$G$1004,'Input Exclusion Time (All)'!$A$14:$A$1004,'Input Data Shift B'!K$6,'Input Exclusion Time (All)'!$B$14:$B$1004,'Input Data Shift B'!$D$2,'Input Exclusion Time (All)'!$C$14:$C$1004,'Input Data Shift B'!$C164)+SUMIFS('Input Exclusion Time (Partial)'!$I$14:$I$988,'Input Exclusion Time (Partial)'!$A$14:$A$988,'Input Data Shift B'!K$6,'Input Exclusion Time (Partial)'!$B$14:$B$988,'Input Data Shift B'!$D$2,'Input Exclusion Time (Partial)'!$C$14:$C$988,'Input Data Shift B'!$C164)</f>
        <v>0</v>
      </c>
      <c r="L164" s="547">
        <f>SUMIFS('Input Exclusion Time (All)'!$G$14:$G$1004,'Input Exclusion Time (All)'!$A$14:$A$1004,'Input Data Shift B'!L$6,'Input Exclusion Time (All)'!$B$14:$B$1004,'Input Data Shift B'!$D$2,'Input Exclusion Time (All)'!$C$14:$C$1004,'Input Data Shift B'!$C164)+SUMIFS('Input Exclusion Time (Partial)'!$I$14:$I$988,'Input Exclusion Time (Partial)'!$A$14:$A$988,'Input Data Shift B'!L$6,'Input Exclusion Time (Partial)'!$B$14:$B$988,'Input Data Shift B'!$D$2,'Input Exclusion Time (Partial)'!$C$14:$C$988,'Input Data Shift B'!$C164)</f>
        <v>0</v>
      </c>
      <c r="M164" s="547">
        <f>SUMIFS('Input Exclusion Time (All)'!$G$14:$G$1004,'Input Exclusion Time (All)'!$A$14:$A$1004,'Input Data Shift B'!M$6,'Input Exclusion Time (All)'!$B$14:$B$1004,'Input Data Shift B'!$D$2,'Input Exclusion Time (All)'!$C$14:$C$1004,'Input Data Shift B'!$C164)+SUMIFS('Input Exclusion Time (Partial)'!$I$14:$I$988,'Input Exclusion Time (Partial)'!$A$14:$A$988,'Input Data Shift B'!M$6,'Input Exclusion Time (Partial)'!$B$14:$B$988,'Input Data Shift B'!$D$2,'Input Exclusion Time (Partial)'!$C$14:$C$988,'Input Data Shift B'!$C164)</f>
        <v>0</v>
      </c>
      <c r="N164" s="547">
        <f>SUMIFS('Input Exclusion Time (All)'!$G$14:$G$1004,'Input Exclusion Time (All)'!$A$14:$A$1004,'Input Data Shift B'!N$6,'Input Exclusion Time (All)'!$B$14:$B$1004,'Input Data Shift B'!$D$2,'Input Exclusion Time (All)'!$C$14:$C$1004,'Input Data Shift B'!$C164)+SUMIFS('Input Exclusion Time (Partial)'!$I$14:$I$988,'Input Exclusion Time (Partial)'!$A$14:$A$988,'Input Data Shift B'!N$6,'Input Exclusion Time (Partial)'!$B$14:$B$988,'Input Data Shift B'!$D$2,'Input Exclusion Time (Partial)'!$C$14:$C$988,'Input Data Shift B'!$C164)</f>
        <v>0</v>
      </c>
      <c r="O164" s="547">
        <f>SUMIFS('Input Exclusion Time (All)'!$G$14:$G$1004,'Input Exclusion Time (All)'!$A$14:$A$1004,'Input Data Shift B'!O$6,'Input Exclusion Time (All)'!$B$14:$B$1004,'Input Data Shift B'!$D$2,'Input Exclusion Time (All)'!$C$14:$C$1004,'Input Data Shift B'!$C164)+SUMIFS('Input Exclusion Time (Partial)'!$I$14:$I$988,'Input Exclusion Time (Partial)'!$A$14:$A$988,'Input Data Shift B'!O$6,'Input Exclusion Time (Partial)'!$B$14:$B$988,'Input Data Shift B'!$D$2,'Input Exclusion Time (Partial)'!$C$14:$C$988,'Input Data Shift B'!$C164)</f>
        <v>0</v>
      </c>
      <c r="P164" s="547">
        <f>SUMIFS('Input Exclusion Time (All)'!$G$14:$G$1004,'Input Exclusion Time (All)'!$A$14:$A$1004,'Input Data Shift B'!P$6,'Input Exclusion Time (All)'!$B$14:$B$1004,'Input Data Shift B'!$D$2,'Input Exclusion Time (All)'!$C$14:$C$1004,'Input Data Shift B'!$C164)+SUMIFS('Input Exclusion Time (Partial)'!$I$14:$I$988,'Input Exclusion Time (Partial)'!$A$14:$A$988,'Input Data Shift B'!P$6,'Input Exclusion Time (Partial)'!$B$14:$B$988,'Input Data Shift B'!$D$2,'Input Exclusion Time (Partial)'!$C$14:$C$988,'Input Data Shift B'!$C164)</f>
        <v>0</v>
      </c>
      <c r="Q164" s="547">
        <f>SUMIFS('Input Exclusion Time (All)'!$G$14:$G$1004,'Input Exclusion Time (All)'!$A$14:$A$1004,'Input Data Shift B'!Q$6,'Input Exclusion Time (All)'!$B$14:$B$1004,'Input Data Shift B'!$D$2,'Input Exclusion Time (All)'!$C$14:$C$1004,'Input Data Shift B'!$C164)+SUMIFS('Input Exclusion Time (Partial)'!$I$14:$I$988,'Input Exclusion Time (Partial)'!$A$14:$A$988,'Input Data Shift B'!Q$6,'Input Exclusion Time (Partial)'!$B$14:$B$988,'Input Data Shift B'!$D$2,'Input Exclusion Time (Partial)'!$C$14:$C$988,'Input Data Shift B'!$C164)</f>
        <v>0</v>
      </c>
      <c r="R164" s="547">
        <f>SUMIFS('Input Exclusion Time (All)'!$G$14:$G$1004,'Input Exclusion Time (All)'!$A$14:$A$1004,'Input Data Shift B'!R$6,'Input Exclusion Time (All)'!$B$14:$B$1004,'Input Data Shift B'!$D$2,'Input Exclusion Time (All)'!$C$14:$C$1004,'Input Data Shift B'!$C164)+SUMIFS('Input Exclusion Time (Partial)'!$I$14:$I$988,'Input Exclusion Time (Partial)'!$A$14:$A$988,'Input Data Shift B'!R$6,'Input Exclusion Time (Partial)'!$B$14:$B$988,'Input Data Shift B'!$D$2,'Input Exclusion Time (Partial)'!$C$14:$C$988,'Input Data Shift B'!$C164)</f>
        <v>0</v>
      </c>
      <c r="S164" s="547">
        <f>SUMIFS('Input Exclusion Time (All)'!$G$14:$G$1004,'Input Exclusion Time (All)'!$A$14:$A$1004,'Input Data Shift B'!S$6,'Input Exclusion Time (All)'!$B$14:$B$1004,'Input Data Shift B'!$D$2,'Input Exclusion Time (All)'!$C$14:$C$1004,'Input Data Shift B'!$C164)+SUMIFS('Input Exclusion Time (Partial)'!$I$14:$I$988,'Input Exclusion Time (Partial)'!$A$14:$A$988,'Input Data Shift B'!S$6,'Input Exclusion Time (Partial)'!$B$14:$B$988,'Input Data Shift B'!$D$2,'Input Exclusion Time (Partial)'!$C$14:$C$988,'Input Data Shift B'!$C164)</f>
        <v>0</v>
      </c>
      <c r="T164" s="547">
        <f>SUMIFS('Input Exclusion Time (All)'!$G$14:$G$1004,'Input Exclusion Time (All)'!$A$14:$A$1004,'Input Data Shift B'!T$6,'Input Exclusion Time (All)'!$B$14:$B$1004,'Input Data Shift B'!$D$2,'Input Exclusion Time (All)'!$C$14:$C$1004,'Input Data Shift B'!$C164)+SUMIFS('Input Exclusion Time (Partial)'!$I$14:$I$988,'Input Exclusion Time (Partial)'!$A$14:$A$988,'Input Data Shift B'!T$6,'Input Exclusion Time (Partial)'!$B$14:$B$988,'Input Data Shift B'!$D$2,'Input Exclusion Time (Partial)'!$C$14:$C$988,'Input Data Shift B'!$C164)</f>
        <v>0</v>
      </c>
      <c r="U164" s="547">
        <f>SUMIFS('Input Exclusion Time (All)'!$G$14:$G$1004,'Input Exclusion Time (All)'!$A$14:$A$1004,'Input Data Shift B'!U$6,'Input Exclusion Time (All)'!$B$14:$B$1004,'Input Data Shift B'!$D$2,'Input Exclusion Time (All)'!$C$14:$C$1004,'Input Data Shift B'!$C164)+SUMIFS('Input Exclusion Time (Partial)'!$I$14:$I$988,'Input Exclusion Time (Partial)'!$A$14:$A$988,'Input Data Shift B'!U$6,'Input Exclusion Time (Partial)'!$B$14:$B$988,'Input Data Shift B'!$D$2,'Input Exclusion Time (Partial)'!$C$14:$C$988,'Input Data Shift B'!$C164)</f>
        <v>0</v>
      </c>
      <c r="V164" s="547">
        <f>SUMIFS('Input Exclusion Time (All)'!$G$14:$G$1004,'Input Exclusion Time (All)'!$A$14:$A$1004,'Input Data Shift B'!V$6,'Input Exclusion Time (All)'!$B$14:$B$1004,'Input Data Shift B'!$D$2,'Input Exclusion Time (All)'!$C$14:$C$1004,'Input Data Shift B'!$C164)+SUMIFS('Input Exclusion Time (Partial)'!$I$14:$I$988,'Input Exclusion Time (Partial)'!$A$14:$A$988,'Input Data Shift B'!V$6,'Input Exclusion Time (Partial)'!$B$14:$B$988,'Input Data Shift B'!$D$2,'Input Exclusion Time (Partial)'!$C$14:$C$988,'Input Data Shift B'!$C164)</f>
        <v>0</v>
      </c>
      <c r="W164" s="547">
        <f>SUMIFS('Input Exclusion Time (All)'!$G$14:$G$1004,'Input Exclusion Time (All)'!$A$14:$A$1004,'Input Data Shift B'!W$6,'Input Exclusion Time (All)'!$B$14:$B$1004,'Input Data Shift B'!$D$2,'Input Exclusion Time (All)'!$C$14:$C$1004,'Input Data Shift B'!$C164)+SUMIFS('Input Exclusion Time (Partial)'!$I$14:$I$988,'Input Exclusion Time (Partial)'!$A$14:$A$988,'Input Data Shift B'!W$6,'Input Exclusion Time (Partial)'!$B$14:$B$988,'Input Data Shift B'!$D$2,'Input Exclusion Time (Partial)'!$C$14:$C$988,'Input Data Shift B'!$C164)</f>
        <v>0</v>
      </c>
      <c r="X164" s="547">
        <f>SUMIFS('Input Exclusion Time (All)'!$G$14:$G$1004,'Input Exclusion Time (All)'!$A$14:$A$1004,'Input Data Shift B'!X$6,'Input Exclusion Time (All)'!$B$14:$B$1004,'Input Data Shift B'!$D$2,'Input Exclusion Time (All)'!$C$14:$C$1004,'Input Data Shift B'!$C164)+SUMIFS('Input Exclusion Time (Partial)'!$I$14:$I$988,'Input Exclusion Time (Partial)'!$A$14:$A$988,'Input Data Shift B'!X$6,'Input Exclusion Time (Partial)'!$B$14:$B$988,'Input Data Shift B'!$D$2,'Input Exclusion Time (Partial)'!$C$14:$C$988,'Input Data Shift B'!$C164)</f>
        <v>0</v>
      </c>
      <c r="Y164" s="547">
        <f>SUMIFS('Input Exclusion Time (All)'!$G$14:$G$1004,'Input Exclusion Time (All)'!$A$14:$A$1004,'Input Data Shift B'!Y$6,'Input Exclusion Time (All)'!$B$14:$B$1004,'Input Data Shift B'!$D$2,'Input Exclusion Time (All)'!$C$14:$C$1004,'Input Data Shift B'!$C164)+SUMIFS('Input Exclusion Time (Partial)'!$I$14:$I$988,'Input Exclusion Time (Partial)'!$A$14:$A$988,'Input Data Shift B'!Y$6,'Input Exclusion Time (Partial)'!$B$14:$B$988,'Input Data Shift B'!$D$2,'Input Exclusion Time (Partial)'!$C$14:$C$988,'Input Data Shift B'!$C164)</f>
        <v>0</v>
      </c>
      <c r="Z164" s="547">
        <f>SUMIFS('Input Exclusion Time (All)'!$G$14:$G$1004,'Input Exclusion Time (All)'!$A$14:$A$1004,'Input Data Shift B'!Z$6,'Input Exclusion Time (All)'!$B$14:$B$1004,'Input Data Shift B'!$D$2,'Input Exclusion Time (All)'!$C$14:$C$1004,'Input Data Shift B'!$C164)+SUMIFS('Input Exclusion Time (Partial)'!$I$14:$I$988,'Input Exclusion Time (Partial)'!$A$14:$A$988,'Input Data Shift B'!Z$6,'Input Exclusion Time (Partial)'!$B$14:$B$988,'Input Data Shift B'!$D$2,'Input Exclusion Time (Partial)'!$C$14:$C$988,'Input Data Shift B'!$C164)</f>
        <v>0</v>
      </c>
      <c r="AA164" s="547">
        <f>SUMIFS('Input Exclusion Time (All)'!$G$14:$G$1004,'Input Exclusion Time (All)'!$A$14:$A$1004,'Input Data Shift B'!AA$6,'Input Exclusion Time (All)'!$B$14:$B$1004,'Input Data Shift B'!$D$2,'Input Exclusion Time (All)'!$C$14:$C$1004,'Input Data Shift B'!$C164)+SUMIFS('Input Exclusion Time (Partial)'!$I$14:$I$988,'Input Exclusion Time (Partial)'!$A$14:$A$988,'Input Data Shift B'!AA$6,'Input Exclusion Time (Partial)'!$B$14:$B$988,'Input Data Shift B'!$D$2,'Input Exclusion Time (Partial)'!$C$14:$C$988,'Input Data Shift B'!$C164)</f>
        <v>0</v>
      </c>
      <c r="AB164" s="547">
        <f>SUMIFS('Input Exclusion Time (All)'!$G$14:$G$1004,'Input Exclusion Time (All)'!$A$14:$A$1004,'Input Data Shift B'!AB$6,'Input Exclusion Time (All)'!$B$14:$B$1004,'Input Data Shift B'!$D$2,'Input Exclusion Time (All)'!$C$14:$C$1004,'Input Data Shift B'!$C164)+SUMIFS('Input Exclusion Time (Partial)'!$I$14:$I$988,'Input Exclusion Time (Partial)'!$A$14:$A$988,'Input Data Shift B'!AB$6,'Input Exclusion Time (Partial)'!$B$14:$B$988,'Input Data Shift B'!$D$2,'Input Exclusion Time (Partial)'!$C$14:$C$988,'Input Data Shift B'!$C164)</f>
        <v>0</v>
      </c>
      <c r="AC164" s="547">
        <f>SUMIFS('Input Exclusion Time (All)'!$G$14:$G$1004,'Input Exclusion Time (All)'!$A$14:$A$1004,'Input Data Shift B'!AC$6,'Input Exclusion Time (All)'!$B$14:$B$1004,'Input Data Shift B'!$D$2,'Input Exclusion Time (All)'!$C$14:$C$1004,'Input Data Shift B'!$C164)+SUMIFS('Input Exclusion Time (Partial)'!$I$14:$I$988,'Input Exclusion Time (Partial)'!$A$14:$A$988,'Input Data Shift B'!AC$6,'Input Exclusion Time (Partial)'!$B$14:$B$988,'Input Data Shift B'!$D$2,'Input Exclusion Time (Partial)'!$C$14:$C$988,'Input Data Shift B'!$C164)</f>
        <v>0</v>
      </c>
      <c r="AD164" s="547">
        <f>SUMIFS('Input Exclusion Time (All)'!$G$14:$G$1004,'Input Exclusion Time (All)'!$A$14:$A$1004,'Input Data Shift B'!AD$6,'Input Exclusion Time (All)'!$B$14:$B$1004,'Input Data Shift B'!$D$2,'Input Exclusion Time (All)'!$C$14:$C$1004,'Input Data Shift B'!$C164)+SUMIFS('Input Exclusion Time (Partial)'!$I$14:$I$988,'Input Exclusion Time (Partial)'!$A$14:$A$988,'Input Data Shift B'!AD$6,'Input Exclusion Time (Partial)'!$B$14:$B$988,'Input Data Shift B'!$D$2,'Input Exclusion Time (Partial)'!$C$14:$C$988,'Input Data Shift B'!$C164)</f>
        <v>0</v>
      </c>
      <c r="AE164" s="547">
        <f>SUMIFS('Input Exclusion Time (All)'!$G$14:$G$1004,'Input Exclusion Time (All)'!$A$14:$A$1004,'Input Data Shift B'!AE$6,'Input Exclusion Time (All)'!$B$14:$B$1004,'Input Data Shift B'!$D$2,'Input Exclusion Time (All)'!$C$14:$C$1004,'Input Data Shift B'!$C164)+SUMIFS('Input Exclusion Time (Partial)'!$I$14:$I$988,'Input Exclusion Time (Partial)'!$A$14:$A$988,'Input Data Shift B'!AE$6,'Input Exclusion Time (Partial)'!$B$14:$B$988,'Input Data Shift B'!$D$2,'Input Exclusion Time (Partial)'!$C$14:$C$988,'Input Data Shift B'!$C164)</f>
        <v>0</v>
      </c>
      <c r="AF164" s="547">
        <f>SUMIFS('Input Exclusion Time (All)'!$G$14:$G$1004,'Input Exclusion Time (All)'!$A$14:$A$1004,'Input Data Shift B'!AF$6,'Input Exclusion Time (All)'!$B$14:$B$1004,'Input Data Shift B'!$D$2,'Input Exclusion Time (All)'!$C$14:$C$1004,'Input Data Shift B'!$C164)+SUMIFS('Input Exclusion Time (Partial)'!$I$14:$I$988,'Input Exclusion Time (Partial)'!$A$14:$A$988,'Input Data Shift B'!AF$6,'Input Exclusion Time (Partial)'!$B$14:$B$988,'Input Data Shift B'!$D$2,'Input Exclusion Time (Partial)'!$C$14:$C$988,'Input Data Shift B'!$C164)</f>
        <v>0</v>
      </c>
      <c r="AG164" s="547">
        <f>SUMIFS('Input Exclusion Time (All)'!$G$14:$G$1004,'Input Exclusion Time (All)'!$A$14:$A$1004,'Input Data Shift B'!AG$6,'Input Exclusion Time (All)'!$B$14:$B$1004,'Input Data Shift B'!$D$2,'Input Exclusion Time (All)'!$C$14:$C$1004,'Input Data Shift B'!$C164)+SUMIFS('Input Exclusion Time (Partial)'!$I$14:$I$988,'Input Exclusion Time (Partial)'!$A$14:$A$988,'Input Data Shift B'!AG$6,'Input Exclusion Time (Partial)'!$B$14:$B$988,'Input Data Shift B'!$D$2,'Input Exclusion Time (Partial)'!$C$14:$C$988,'Input Data Shift B'!$C164)</f>
        <v>0</v>
      </c>
      <c r="AH164" s="547">
        <f>SUMIFS('Input Exclusion Time (All)'!$G$14:$G$1004,'Input Exclusion Time (All)'!$A$14:$A$1004,'Input Data Shift B'!AH$6,'Input Exclusion Time (All)'!$B$14:$B$1004,'Input Data Shift B'!$D$2,'Input Exclusion Time (All)'!$C$14:$C$1004,'Input Data Shift B'!$C164)+SUMIFS('Input Exclusion Time (Partial)'!$I$14:$I$988,'Input Exclusion Time (Partial)'!$A$14:$A$988,'Input Data Shift B'!AH$6,'Input Exclusion Time (Partial)'!$B$14:$B$988,'Input Data Shift B'!$D$2,'Input Exclusion Time (Partial)'!$C$14:$C$988,'Input Data Shift B'!$C164)</f>
        <v>0</v>
      </c>
      <c r="AI164" s="251">
        <f t="shared" si="11"/>
        <v>0</v>
      </c>
      <c r="AJ164" s="267">
        <f t="shared" si="12"/>
        <v>0</v>
      </c>
    </row>
    <row r="165" spans="1:36" ht="19.5" customHeight="1">
      <c r="A165" s="605"/>
      <c r="B165" s="261" t="s">
        <v>37</v>
      </c>
      <c r="C165" s="262" t="s">
        <v>38</v>
      </c>
      <c r="D165" s="547">
        <f>SUMIFS('Input Exclusion Time (All)'!$G$14:$G$1004,'Input Exclusion Time (All)'!$A$14:$A$1004,'Input Data Shift B'!D$6,'Input Exclusion Time (All)'!$B$14:$B$1004,'Input Data Shift B'!$D$2,'Input Exclusion Time (All)'!$C$14:$C$1004,'Input Data Shift B'!$C165)+SUMIFS('Input Exclusion Time (Partial)'!$I$14:$I$988,'Input Exclusion Time (Partial)'!$A$14:$A$988,'Input Data Shift B'!D$6,'Input Exclusion Time (Partial)'!$B$14:$B$988,'Input Data Shift B'!$D$2,'Input Exclusion Time (Partial)'!$C$14:$C$988,'Input Data Shift B'!$C165)</f>
        <v>0</v>
      </c>
      <c r="E165" s="547">
        <f>SUMIFS('Input Exclusion Time (All)'!$G$14:$G$1004,'Input Exclusion Time (All)'!$A$14:$A$1004,'Input Data Shift B'!E$6,'Input Exclusion Time (All)'!$B$14:$B$1004,'Input Data Shift B'!$D$2,'Input Exclusion Time (All)'!$C$14:$C$1004,'Input Data Shift B'!$C165)+SUMIFS('Input Exclusion Time (Partial)'!$I$14:$I$988,'Input Exclusion Time (Partial)'!$A$14:$A$988,'Input Data Shift B'!E$6,'Input Exclusion Time (Partial)'!$B$14:$B$988,'Input Data Shift B'!$D$2,'Input Exclusion Time (Partial)'!$C$14:$C$988,'Input Data Shift B'!$C165)</f>
        <v>0</v>
      </c>
      <c r="F165" s="547">
        <f>SUMIFS('Input Exclusion Time (All)'!$G$14:$G$1004,'Input Exclusion Time (All)'!$A$14:$A$1004,'Input Data Shift B'!F$6,'Input Exclusion Time (All)'!$B$14:$B$1004,'Input Data Shift B'!$D$2,'Input Exclusion Time (All)'!$C$14:$C$1004,'Input Data Shift B'!$C165)+SUMIFS('Input Exclusion Time (Partial)'!$I$14:$I$988,'Input Exclusion Time (Partial)'!$A$14:$A$988,'Input Data Shift B'!F$6,'Input Exclusion Time (Partial)'!$B$14:$B$988,'Input Data Shift B'!$D$2,'Input Exclusion Time (Partial)'!$C$14:$C$988,'Input Data Shift B'!$C165)</f>
        <v>0</v>
      </c>
      <c r="G165" s="547">
        <f>SUMIFS('Input Exclusion Time (All)'!$G$14:$G$1004,'Input Exclusion Time (All)'!$A$14:$A$1004,'Input Data Shift B'!G$6,'Input Exclusion Time (All)'!$B$14:$B$1004,'Input Data Shift B'!$D$2,'Input Exclusion Time (All)'!$C$14:$C$1004,'Input Data Shift B'!$C165)+SUMIFS('Input Exclusion Time (Partial)'!$I$14:$I$988,'Input Exclusion Time (Partial)'!$A$14:$A$988,'Input Data Shift B'!G$6,'Input Exclusion Time (Partial)'!$B$14:$B$988,'Input Data Shift B'!$D$2,'Input Exclusion Time (Partial)'!$C$14:$C$988,'Input Data Shift B'!$C165)</f>
        <v>0</v>
      </c>
      <c r="H165" s="547">
        <f>SUMIFS('Input Exclusion Time (All)'!$G$14:$G$1004,'Input Exclusion Time (All)'!$A$14:$A$1004,'Input Data Shift B'!H$6,'Input Exclusion Time (All)'!$B$14:$B$1004,'Input Data Shift B'!$D$2,'Input Exclusion Time (All)'!$C$14:$C$1004,'Input Data Shift B'!$C165)+SUMIFS('Input Exclusion Time (Partial)'!$I$14:$I$988,'Input Exclusion Time (Partial)'!$A$14:$A$988,'Input Data Shift B'!H$6,'Input Exclusion Time (Partial)'!$B$14:$B$988,'Input Data Shift B'!$D$2,'Input Exclusion Time (Partial)'!$C$14:$C$988,'Input Data Shift B'!$C165)</f>
        <v>0</v>
      </c>
      <c r="I165" s="547">
        <f>SUMIFS('Input Exclusion Time (All)'!$G$14:$G$1004,'Input Exclusion Time (All)'!$A$14:$A$1004,'Input Data Shift B'!I$6,'Input Exclusion Time (All)'!$B$14:$B$1004,'Input Data Shift B'!$D$2,'Input Exclusion Time (All)'!$C$14:$C$1004,'Input Data Shift B'!$C165)+SUMIFS('Input Exclusion Time (Partial)'!$I$14:$I$988,'Input Exclusion Time (Partial)'!$A$14:$A$988,'Input Data Shift B'!I$6,'Input Exclusion Time (Partial)'!$B$14:$B$988,'Input Data Shift B'!$D$2,'Input Exclusion Time (Partial)'!$C$14:$C$988,'Input Data Shift B'!$C165)</f>
        <v>0</v>
      </c>
      <c r="J165" s="547">
        <f>SUMIFS('Input Exclusion Time (All)'!$G$14:$G$1004,'Input Exclusion Time (All)'!$A$14:$A$1004,'Input Data Shift B'!J$6,'Input Exclusion Time (All)'!$B$14:$B$1004,'Input Data Shift B'!$D$2,'Input Exclusion Time (All)'!$C$14:$C$1004,'Input Data Shift B'!$C165)+SUMIFS('Input Exclusion Time (Partial)'!$I$14:$I$988,'Input Exclusion Time (Partial)'!$A$14:$A$988,'Input Data Shift B'!J$6,'Input Exclusion Time (Partial)'!$B$14:$B$988,'Input Data Shift B'!$D$2,'Input Exclusion Time (Partial)'!$C$14:$C$988,'Input Data Shift B'!$C165)</f>
        <v>0</v>
      </c>
      <c r="K165" s="547">
        <f>SUMIFS('Input Exclusion Time (All)'!$G$14:$G$1004,'Input Exclusion Time (All)'!$A$14:$A$1004,'Input Data Shift B'!K$6,'Input Exclusion Time (All)'!$B$14:$B$1004,'Input Data Shift B'!$D$2,'Input Exclusion Time (All)'!$C$14:$C$1004,'Input Data Shift B'!$C165)+SUMIFS('Input Exclusion Time (Partial)'!$I$14:$I$988,'Input Exclusion Time (Partial)'!$A$14:$A$988,'Input Data Shift B'!K$6,'Input Exclusion Time (Partial)'!$B$14:$B$988,'Input Data Shift B'!$D$2,'Input Exclusion Time (Partial)'!$C$14:$C$988,'Input Data Shift B'!$C165)</f>
        <v>0</v>
      </c>
      <c r="L165" s="547">
        <f>SUMIFS('Input Exclusion Time (All)'!$G$14:$G$1004,'Input Exclusion Time (All)'!$A$14:$A$1004,'Input Data Shift B'!L$6,'Input Exclusion Time (All)'!$B$14:$B$1004,'Input Data Shift B'!$D$2,'Input Exclusion Time (All)'!$C$14:$C$1004,'Input Data Shift B'!$C165)+SUMIFS('Input Exclusion Time (Partial)'!$I$14:$I$988,'Input Exclusion Time (Partial)'!$A$14:$A$988,'Input Data Shift B'!L$6,'Input Exclusion Time (Partial)'!$B$14:$B$988,'Input Data Shift B'!$D$2,'Input Exclusion Time (Partial)'!$C$14:$C$988,'Input Data Shift B'!$C165)</f>
        <v>0</v>
      </c>
      <c r="M165" s="547">
        <f>SUMIFS('Input Exclusion Time (All)'!$G$14:$G$1004,'Input Exclusion Time (All)'!$A$14:$A$1004,'Input Data Shift B'!M$6,'Input Exclusion Time (All)'!$B$14:$B$1004,'Input Data Shift B'!$D$2,'Input Exclusion Time (All)'!$C$14:$C$1004,'Input Data Shift B'!$C165)+SUMIFS('Input Exclusion Time (Partial)'!$I$14:$I$988,'Input Exclusion Time (Partial)'!$A$14:$A$988,'Input Data Shift B'!M$6,'Input Exclusion Time (Partial)'!$B$14:$B$988,'Input Data Shift B'!$D$2,'Input Exclusion Time (Partial)'!$C$14:$C$988,'Input Data Shift B'!$C165)</f>
        <v>0</v>
      </c>
      <c r="N165" s="547">
        <f>SUMIFS('Input Exclusion Time (All)'!$G$14:$G$1004,'Input Exclusion Time (All)'!$A$14:$A$1004,'Input Data Shift B'!N$6,'Input Exclusion Time (All)'!$B$14:$B$1004,'Input Data Shift B'!$D$2,'Input Exclusion Time (All)'!$C$14:$C$1004,'Input Data Shift B'!$C165)+SUMIFS('Input Exclusion Time (Partial)'!$I$14:$I$988,'Input Exclusion Time (Partial)'!$A$14:$A$988,'Input Data Shift B'!N$6,'Input Exclusion Time (Partial)'!$B$14:$B$988,'Input Data Shift B'!$D$2,'Input Exclusion Time (Partial)'!$C$14:$C$988,'Input Data Shift B'!$C165)</f>
        <v>0</v>
      </c>
      <c r="O165" s="547">
        <f>SUMIFS('Input Exclusion Time (All)'!$G$14:$G$1004,'Input Exclusion Time (All)'!$A$14:$A$1004,'Input Data Shift B'!O$6,'Input Exclusion Time (All)'!$B$14:$B$1004,'Input Data Shift B'!$D$2,'Input Exclusion Time (All)'!$C$14:$C$1004,'Input Data Shift B'!$C165)+SUMIFS('Input Exclusion Time (Partial)'!$I$14:$I$988,'Input Exclusion Time (Partial)'!$A$14:$A$988,'Input Data Shift B'!O$6,'Input Exclusion Time (Partial)'!$B$14:$B$988,'Input Data Shift B'!$D$2,'Input Exclusion Time (Partial)'!$C$14:$C$988,'Input Data Shift B'!$C165)</f>
        <v>0</v>
      </c>
      <c r="P165" s="547">
        <f>SUMIFS('Input Exclusion Time (All)'!$G$14:$G$1004,'Input Exclusion Time (All)'!$A$14:$A$1004,'Input Data Shift B'!P$6,'Input Exclusion Time (All)'!$B$14:$B$1004,'Input Data Shift B'!$D$2,'Input Exclusion Time (All)'!$C$14:$C$1004,'Input Data Shift B'!$C165)+SUMIFS('Input Exclusion Time (Partial)'!$I$14:$I$988,'Input Exclusion Time (Partial)'!$A$14:$A$988,'Input Data Shift B'!P$6,'Input Exclusion Time (Partial)'!$B$14:$B$988,'Input Data Shift B'!$D$2,'Input Exclusion Time (Partial)'!$C$14:$C$988,'Input Data Shift B'!$C165)</f>
        <v>0</v>
      </c>
      <c r="Q165" s="547">
        <f>SUMIFS('Input Exclusion Time (All)'!$G$14:$G$1004,'Input Exclusion Time (All)'!$A$14:$A$1004,'Input Data Shift B'!Q$6,'Input Exclusion Time (All)'!$B$14:$B$1004,'Input Data Shift B'!$D$2,'Input Exclusion Time (All)'!$C$14:$C$1004,'Input Data Shift B'!$C165)+SUMIFS('Input Exclusion Time (Partial)'!$I$14:$I$988,'Input Exclusion Time (Partial)'!$A$14:$A$988,'Input Data Shift B'!Q$6,'Input Exclusion Time (Partial)'!$B$14:$B$988,'Input Data Shift B'!$D$2,'Input Exclusion Time (Partial)'!$C$14:$C$988,'Input Data Shift B'!$C165)</f>
        <v>0</v>
      </c>
      <c r="R165" s="547">
        <f>SUMIFS('Input Exclusion Time (All)'!$G$14:$G$1004,'Input Exclusion Time (All)'!$A$14:$A$1004,'Input Data Shift B'!R$6,'Input Exclusion Time (All)'!$B$14:$B$1004,'Input Data Shift B'!$D$2,'Input Exclusion Time (All)'!$C$14:$C$1004,'Input Data Shift B'!$C165)+SUMIFS('Input Exclusion Time (Partial)'!$I$14:$I$988,'Input Exclusion Time (Partial)'!$A$14:$A$988,'Input Data Shift B'!R$6,'Input Exclusion Time (Partial)'!$B$14:$B$988,'Input Data Shift B'!$D$2,'Input Exclusion Time (Partial)'!$C$14:$C$988,'Input Data Shift B'!$C165)</f>
        <v>0</v>
      </c>
      <c r="S165" s="547">
        <f>SUMIFS('Input Exclusion Time (All)'!$G$14:$G$1004,'Input Exclusion Time (All)'!$A$14:$A$1004,'Input Data Shift B'!S$6,'Input Exclusion Time (All)'!$B$14:$B$1004,'Input Data Shift B'!$D$2,'Input Exclusion Time (All)'!$C$14:$C$1004,'Input Data Shift B'!$C165)+SUMIFS('Input Exclusion Time (Partial)'!$I$14:$I$988,'Input Exclusion Time (Partial)'!$A$14:$A$988,'Input Data Shift B'!S$6,'Input Exclusion Time (Partial)'!$B$14:$B$988,'Input Data Shift B'!$D$2,'Input Exclusion Time (Partial)'!$C$14:$C$988,'Input Data Shift B'!$C165)</f>
        <v>0</v>
      </c>
      <c r="T165" s="547">
        <f>SUMIFS('Input Exclusion Time (All)'!$G$14:$G$1004,'Input Exclusion Time (All)'!$A$14:$A$1004,'Input Data Shift B'!T$6,'Input Exclusion Time (All)'!$B$14:$B$1004,'Input Data Shift B'!$D$2,'Input Exclusion Time (All)'!$C$14:$C$1004,'Input Data Shift B'!$C165)+SUMIFS('Input Exclusion Time (Partial)'!$I$14:$I$988,'Input Exclusion Time (Partial)'!$A$14:$A$988,'Input Data Shift B'!T$6,'Input Exclusion Time (Partial)'!$B$14:$B$988,'Input Data Shift B'!$D$2,'Input Exclusion Time (Partial)'!$C$14:$C$988,'Input Data Shift B'!$C165)</f>
        <v>0</v>
      </c>
      <c r="U165" s="547">
        <f>SUMIFS('Input Exclusion Time (All)'!$G$14:$G$1004,'Input Exclusion Time (All)'!$A$14:$A$1004,'Input Data Shift B'!U$6,'Input Exclusion Time (All)'!$B$14:$B$1004,'Input Data Shift B'!$D$2,'Input Exclusion Time (All)'!$C$14:$C$1004,'Input Data Shift B'!$C165)+SUMIFS('Input Exclusion Time (Partial)'!$I$14:$I$988,'Input Exclusion Time (Partial)'!$A$14:$A$988,'Input Data Shift B'!U$6,'Input Exclusion Time (Partial)'!$B$14:$B$988,'Input Data Shift B'!$D$2,'Input Exclusion Time (Partial)'!$C$14:$C$988,'Input Data Shift B'!$C165)</f>
        <v>0</v>
      </c>
      <c r="V165" s="547">
        <f>SUMIFS('Input Exclusion Time (All)'!$G$14:$G$1004,'Input Exclusion Time (All)'!$A$14:$A$1004,'Input Data Shift B'!V$6,'Input Exclusion Time (All)'!$B$14:$B$1004,'Input Data Shift B'!$D$2,'Input Exclusion Time (All)'!$C$14:$C$1004,'Input Data Shift B'!$C165)+SUMIFS('Input Exclusion Time (Partial)'!$I$14:$I$988,'Input Exclusion Time (Partial)'!$A$14:$A$988,'Input Data Shift B'!V$6,'Input Exclusion Time (Partial)'!$B$14:$B$988,'Input Data Shift B'!$D$2,'Input Exclusion Time (Partial)'!$C$14:$C$988,'Input Data Shift B'!$C165)</f>
        <v>0</v>
      </c>
      <c r="W165" s="547">
        <f>SUMIFS('Input Exclusion Time (All)'!$G$14:$G$1004,'Input Exclusion Time (All)'!$A$14:$A$1004,'Input Data Shift B'!W$6,'Input Exclusion Time (All)'!$B$14:$B$1004,'Input Data Shift B'!$D$2,'Input Exclusion Time (All)'!$C$14:$C$1004,'Input Data Shift B'!$C165)+SUMIFS('Input Exclusion Time (Partial)'!$I$14:$I$988,'Input Exclusion Time (Partial)'!$A$14:$A$988,'Input Data Shift B'!W$6,'Input Exclusion Time (Partial)'!$B$14:$B$988,'Input Data Shift B'!$D$2,'Input Exclusion Time (Partial)'!$C$14:$C$988,'Input Data Shift B'!$C165)</f>
        <v>0</v>
      </c>
      <c r="X165" s="547">
        <f>SUMIFS('Input Exclusion Time (All)'!$G$14:$G$1004,'Input Exclusion Time (All)'!$A$14:$A$1004,'Input Data Shift B'!X$6,'Input Exclusion Time (All)'!$B$14:$B$1004,'Input Data Shift B'!$D$2,'Input Exclusion Time (All)'!$C$14:$C$1004,'Input Data Shift B'!$C165)+SUMIFS('Input Exclusion Time (Partial)'!$I$14:$I$988,'Input Exclusion Time (Partial)'!$A$14:$A$988,'Input Data Shift B'!X$6,'Input Exclusion Time (Partial)'!$B$14:$B$988,'Input Data Shift B'!$D$2,'Input Exclusion Time (Partial)'!$C$14:$C$988,'Input Data Shift B'!$C165)</f>
        <v>0</v>
      </c>
      <c r="Y165" s="547">
        <f>SUMIFS('Input Exclusion Time (All)'!$G$14:$G$1004,'Input Exclusion Time (All)'!$A$14:$A$1004,'Input Data Shift B'!Y$6,'Input Exclusion Time (All)'!$B$14:$B$1004,'Input Data Shift B'!$D$2,'Input Exclusion Time (All)'!$C$14:$C$1004,'Input Data Shift B'!$C165)+SUMIFS('Input Exclusion Time (Partial)'!$I$14:$I$988,'Input Exclusion Time (Partial)'!$A$14:$A$988,'Input Data Shift B'!Y$6,'Input Exclusion Time (Partial)'!$B$14:$B$988,'Input Data Shift B'!$D$2,'Input Exclusion Time (Partial)'!$C$14:$C$988,'Input Data Shift B'!$C165)</f>
        <v>0</v>
      </c>
      <c r="Z165" s="547">
        <f>SUMIFS('Input Exclusion Time (All)'!$G$14:$G$1004,'Input Exclusion Time (All)'!$A$14:$A$1004,'Input Data Shift B'!Z$6,'Input Exclusion Time (All)'!$B$14:$B$1004,'Input Data Shift B'!$D$2,'Input Exclusion Time (All)'!$C$14:$C$1004,'Input Data Shift B'!$C165)+SUMIFS('Input Exclusion Time (Partial)'!$I$14:$I$988,'Input Exclusion Time (Partial)'!$A$14:$A$988,'Input Data Shift B'!Z$6,'Input Exclusion Time (Partial)'!$B$14:$B$988,'Input Data Shift B'!$D$2,'Input Exclusion Time (Partial)'!$C$14:$C$988,'Input Data Shift B'!$C165)</f>
        <v>0</v>
      </c>
      <c r="AA165" s="547">
        <f>SUMIFS('Input Exclusion Time (All)'!$G$14:$G$1004,'Input Exclusion Time (All)'!$A$14:$A$1004,'Input Data Shift B'!AA$6,'Input Exclusion Time (All)'!$B$14:$B$1004,'Input Data Shift B'!$D$2,'Input Exclusion Time (All)'!$C$14:$C$1004,'Input Data Shift B'!$C165)+SUMIFS('Input Exclusion Time (Partial)'!$I$14:$I$988,'Input Exclusion Time (Partial)'!$A$14:$A$988,'Input Data Shift B'!AA$6,'Input Exclusion Time (Partial)'!$B$14:$B$988,'Input Data Shift B'!$D$2,'Input Exclusion Time (Partial)'!$C$14:$C$988,'Input Data Shift B'!$C165)</f>
        <v>0</v>
      </c>
      <c r="AB165" s="547">
        <f>SUMIFS('Input Exclusion Time (All)'!$G$14:$G$1004,'Input Exclusion Time (All)'!$A$14:$A$1004,'Input Data Shift B'!AB$6,'Input Exclusion Time (All)'!$B$14:$B$1004,'Input Data Shift B'!$D$2,'Input Exclusion Time (All)'!$C$14:$C$1004,'Input Data Shift B'!$C165)+SUMIFS('Input Exclusion Time (Partial)'!$I$14:$I$988,'Input Exclusion Time (Partial)'!$A$14:$A$988,'Input Data Shift B'!AB$6,'Input Exclusion Time (Partial)'!$B$14:$B$988,'Input Data Shift B'!$D$2,'Input Exclusion Time (Partial)'!$C$14:$C$988,'Input Data Shift B'!$C165)</f>
        <v>0</v>
      </c>
      <c r="AC165" s="547">
        <f>SUMIFS('Input Exclusion Time (All)'!$G$14:$G$1004,'Input Exclusion Time (All)'!$A$14:$A$1004,'Input Data Shift B'!AC$6,'Input Exclusion Time (All)'!$B$14:$B$1004,'Input Data Shift B'!$D$2,'Input Exclusion Time (All)'!$C$14:$C$1004,'Input Data Shift B'!$C165)+SUMIFS('Input Exclusion Time (Partial)'!$I$14:$I$988,'Input Exclusion Time (Partial)'!$A$14:$A$988,'Input Data Shift B'!AC$6,'Input Exclusion Time (Partial)'!$B$14:$B$988,'Input Data Shift B'!$D$2,'Input Exclusion Time (Partial)'!$C$14:$C$988,'Input Data Shift B'!$C165)</f>
        <v>0</v>
      </c>
      <c r="AD165" s="547">
        <f>SUMIFS('Input Exclusion Time (All)'!$G$14:$G$1004,'Input Exclusion Time (All)'!$A$14:$A$1004,'Input Data Shift B'!AD$6,'Input Exclusion Time (All)'!$B$14:$B$1004,'Input Data Shift B'!$D$2,'Input Exclusion Time (All)'!$C$14:$C$1004,'Input Data Shift B'!$C165)+SUMIFS('Input Exclusion Time (Partial)'!$I$14:$I$988,'Input Exclusion Time (Partial)'!$A$14:$A$988,'Input Data Shift B'!AD$6,'Input Exclusion Time (Partial)'!$B$14:$B$988,'Input Data Shift B'!$D$2,'Input Exclusion Time (Partial)'!$C$14:$C$988,'Input Data Shift B'!$C165)</f>
        <v>0</v>
      </c>
      <c r="AE165" s="547">
        <f>SUMIFS('Input Exclusion Time (All)'!$G$14:$G$1004,'Input Exclusion Time (All)'!$A$14:$A$1004,'Input Data Shift B'!AE$6,'Input Exclusion Time (All)'!$B$14:$B$1004,'Input Data Shift B'!$D$2,'Input Exclusion Time (All)'!$C$14:$C$1004,'Input Data Shift B'!$C165)+SUMIFS('Input Exclusion Time (Partial)'!$I$14:$I$988,'Input Exclusion Time (Partial)'!$A$14:$A$988,'Input Data Shift B'!AE$6,'Input Exclusion Time (Partial)'!$B$14:$B$988,'Input Data Shift B'!$D$2,'Input Exclusion Time (Partial)'!$C$14:$C$988,'Input Data Shift B'!$C165)</f>
        <v>0</v>
      </c>
      <c r="AF165" s="547">
        <f>SUMIFS('Input Exclusion Time (All)'!$G$14:$G$1004,'Input Exclusion Time (All)'!$A$14:$A$1004,'Input Data Shift B'!AF$6,'Input Exclusion Time (All)'!$B$14:$B$1004,'Input Data Shift B'!$D$2,'Input Exclusion Time (All)'!$C$14:$C$1004,'Input Data Shift B'!$C165)+SUMIFS('Input Exclusion Time (Partial)'!$I$14:$I$988,'Input Exclusion Time (Partial)'!$A$14:$A$988,'Input Data Shift B'!AF$6,'Input Exclusion Time (Partial)'!$B$14:$B$988,'Input Data Shift B'!$D$2,'Input Exclusion Time (Partial)'!$C$14:$C$988,'Input Data Shift B'!$C165)</f>
        <v>0</v>
      </c>
      <c r="AG165" s="547">
        <f>SUMIFS('Input Exclusion Time (All)'!$G$14:$G$1004,'Input Exclusion Time (All)'!$A$14:$A$1004,'Input Data Shift B'!AG$6,'Input Exclusion Time (All)'!$B$14:$B$1004,'Input Data Shift B'!$D$2,'Input Exclusion Time (All)'!$C$14:$C$1004,'Input Data Shift B'!$C165)+SUMIFS('Input Exclusion Time (Partial)'!$I$14:$I$988,'Input Exclusion Time (Partial)'!$A$14:$A$988,'Input Data Shift B'!AG$6,'Input Exclusion Time (Partial)'!$B$14:$B$988,'Input Data Shift B'!$D$2,'Input Exclusion Time (Partial)'!$C$14:$C$988,'Input Data Shift B'!$C165)</f>
        <v>0</v>
      </c>
      <c r="AH165" s="547">
        <f>SUMIFS('Input Exclusion Time (All)'!$G$14:$G$1004,'Input Exclusion Time (All)'!$A$14:$A$1004,'Input Data Shift B'!AH$6,'Input Exclusion Time (All)'!$B$14:$B$1004,'Input Data Shift B'!$D$2,'Input Exclusion Time (All)'!$C$14:$C$1004,'Input Data Shift B'!$C165)+SUMIFS('Input Exclusion Time (Partial)'!$I$14:$I$988,'Input Exclusion Time (Partial)'!$A$14:$A$988,'Input Data Shift B'!AH$6,'Input Exclusion Time (Partial)'!$B$14:$B$988,'Input Data Shift B'!$D$2,'Input Exclusion Time (Partial)'!$C$14:$C$988,'Input Data Shift B'!$C165)</f>
        <v>0</v>
      </c>
      <c r="AI165" s="251">
        <f t="shared" si="11"/>
        <v>0</v>
      </c>
      <c r="AJ165" s="267">
        <f t="shared" si="12"/>
        <v>0</v>
      </c>
    </row>
    <row r="166" spans="1:36" ht="19.5" customHeight="1">
      <c r="A166" s="605"/>
      <c r="B166" s="261" t="s">
        <v>39</v>
      </c>
      <c r="C166" s="262" t="s">
        <v>40</v>
      </c>
      <c r="D166" s="547">
        <f>SUMIFS('Input Exclusion Time (All)'!$G$14:$G$1004,'Input Exclusion Time (All)'!$A$14:$A$1004,'Input Data Shift B'!D$6,'Input Exclusion Time (All)'!$B$14:$B$1004,'Input Data Shift B'!$D$2,'Input Exclusion Time (All)'!$C$14:$C$1004,'Input Data Shift B'!$C166)+SUMIFS('Input Exclusion Time (Partial)'!$I$14:$I$988,'Input Exclusion Time (Partial)'!$A$14:$A$988,'Input Data Shift B'!D$6,'Input Exclusion Time (Partial)'!$B$14:$B$988,'Input Data Shift B'!$D$2,'Input Exclusion Time (Partial)'!$C$14:$C$988,'Input Data Shift B'!$C166)</f>
        <v>0</v>
      </c>
      <c r="E166" s="547">
        <f>SUMIFS('Input Exclusion Time (All)'!$G$14:$G$1004,'Input Exclusion Time (All)'!$A$14:$A$1004,'Input Data Shift B'!E$6,'Input Exclusion Time (All)'!$B$14:$B$1004,'Input Data Shift B'!$D$2,'Input Exclusion Time (All)'!$C$14:$C$1004,'Input Data Shift B'!$C166)+SUMIFS('Input Exclusion Time (Partial)'!$I$14:$I$988,'Input Exclusion Time (Partial)'!$A$14:$A$988,'Input Data Shift B'!E$6,'Input Exclusion Time (Partial)'!$B$14:$B$988,'Input Data Shift B'!$D$2,'Input Exclusion Time (Partial)'!$C$14:$C$988,'Input Data Shift B'!$C166)</f>
        <v>0</v>
      </c>
      <c r="F166" s="547">
        <f>SUMIFS('Input Exclusion Time (All)'!$G$14:$G$1004,'Input Exclusion Time (All)'!$A$14:$A$1004,'Input Data Shift B'!F$6,'Input Exclusion Time (All)'!$B$14:$B$1004,'Input Data Shift B'!$D$2,'Input Exclusion Time (All)'!$C$14:$C$1004,'Input Data Shift B'!$C166)+SUMIFS('Input Exclusion Time (Partial)'!$I$14:$I$988,'Input Exclusion Time (Partial)'!$A$14:$A$988,'Input Data Shift B'!F$6,'Input Exclusion Time (Partial)'!$B$14:$B$988,'Input Data Shift B'!$D$2,'Input Exclusion Time (Partial)'!$C$14:$C$988,'Input Data Shift B'!$C166)</f>
        <v>0</v>
      </c>
      <c r="G166" s="547">
        <f>SUMIFS('Input Exclusion Time (All)'!$G$14:$G$1004,'Input Exclusion Time (All)'!$A$14:$A$1004,'Input Data Shift B'!G$6,'Input Exclusion Time (All)'!$B$14:$B$1004,'Input Data Shift B'!$D$2,'Input Exclusion Time (All)'!$C$14:$C$1004,'Input Data Shift B'!$C166)+SUMIFS('Input Exclusion Time (Partial)'!$I$14:$I$988,'Input Exclusion Time (Partial)'!$A$14:$A$988,'Input Data Shift B'!G$6,'Input Exclusion Time (Partial)'!$B$14:$B$988,'Input Data Shift B'!$D$2,'Input Exclusion Time (Partial)'!$C$14:$C$988,'Input Data Shift B'!$C166)</f>
        <v>0</v>
      </c>
      <c r="H166" s="547">
        <f>SUMIFS('Input Exclusion Time (All)'!$G$14:$G$1004,'Input Exclusion Time (All)'!$A$14:$A$1004,'Input Data Shift B'!H$6,'Input Exclusion Time (All)'!$B$14:$B$1004,'Input Data Shift B'!$D$2,'Input Exclusion Time (All)'!$C$14:$C$1004,'Input Data Shift B'!$C166)+SUMIFS('Input Exclusion Time (Partial)'!$I$14:$I$988,'Input Exclusion Time (Partial)'!$A$14:$A$988,'Input Data Shift B'!H$6,'Input Exclusion Time (Partial)'!$B$14:$B$988,'Input Data Shift B'!$D$2,'Input Exclusion Time (Partial)'!$C$14:$C$988,'Input Data Shift B'!$C166)</f>
        <v>0</v>
      </c>
      <c r="I166" s="547">
        <f>SUMIFS('Input Exclusion Time (All)'!$G$14:$G$1004,'Input Exclusion Time (All)'!$A$14:$A$1004,'Input Data Shift B'!I$6,'Input Exclusion Time (All)'!$B$14:$B$1004,'Input Data Shift B'!$D$2,'Input Exclusion Time (All)'!$C$14:$C$1004,'Input Data Shift B'!$C166)+SUMIFS('Input Exclusion Time (Partial)'!$I$14:$I$988,'Input Exclusion Time (Partial)'!$A$14:$A$988,'Input Data Shift B'!I$6,'Input Exclusion Time (Partial)'!$B$14:$B$988,'Input Data Shift B'!$D$2,'Input Exclusion Time (Partial)'!$C$14:$C$988,'Input Data Shift B'!$C166)</f>
        <v>0</v>
      </c>
      <c r="J166" s="547">
        <f>SUMIFS('Input Exclusion Time (All)'!$G$14:$G$1004,'Input Exclusion Time (All)'!$A$14:$A$1004,'Input Data Shift B'!J$6,'Input Exclusion Time (All)'!$B$14:$B$1004,'Input Data Shift B'!$D$2,'Input Exclusion Time (All)'!$C$14:$C$1004,'Input Data Shift B'!$C166)+SUMIFS('Input Exclusion Time (Partial)'!$I$14:$I$988,'Input Exclusion Time (Partial)'!$A$14:$A$988,'Input Data Shift B'!J$6,'Input Exclusion Time (Partial)'!$B$14:$B$988,'Input Data Shift B'!$D$2,'Input Exclusion Time (Partial)'!$C$14:$C$988,'Input Data Shift B'!$C166)</f>
        <v>27.5</v>
      </c>
      <c r="K166" s="547">
        <f>SUMIFS('Input Exclusion Time (All)'!$G$14:$G$1004,'Input Exclusion Time (All)'!$A$14:$A$1004,'Input Data Shift B'!K$6,'Input Exclusion Time (All)'!$B$14:$B$1004,'Input Data Shift B'!$D$2,'Input Exclusion Time (All)'!$C$14:$C$1004,'Input Data Shift B'!$C166)+SUMIFS('Input Exclusion Time (Partial)'!$I$14:$I$988,'Input Exclusion Time (Partial)'!$A$14:$A$988,'Input Data Shift B'!K$6,'Input Exclusion Time (Partial)'!$B$14:$B$988,'Input Data Shift B'!$D$2,'Input Exclusion Time (Partial)'!$C$14:$C$988,'Input Data Shift B'!$C166)</f>
        <v>0</v>
      </c>
      <c r="L166" s="547">
        <f>SUMIFS('Input Exclusion Time (All)'!$G$14:$G$1004,'Input Exclusion Time (All)'!$A$14:$A$1004,'Input Data Shift B'!L$6,'Input Exclusion Time (All)'!$B$14:$B$1004,'Input Data Shift B'!$D$2,'Input Exclusion Time (All)'!$C$14:$C$1004,'Input Data Shift B'!$C166)+SUMIFS('Input Exclusion Time (Partial)'!$I$14:$I$988,'Input Exclusion Time (Partial)'!$A$14:$A$988,'Input Data Shift B'!L$6,'Input Exclusion Time (Partial)'!$B$14:$B$988,'Input Data Shift B'!$D$2,'Input Exclusion Time (Partial)'!$C$14:$C$988,'Input Data Shift B'!$C166)</f>
        <v>0</v>
      </c>
      <c r="M166" s="547">
        <f>SUMIFS('Input Exclusion Time (All)'!$G$14:$G$1004,'Input Exclusion Time (All)'!$A$14:$A$1004,'Input Data Shift B'!M$6,'Input Exclusion Time (All)'!$B$14:$B$1004,'Input Data Shift B'!$D$2,'Input Exclusion Time (All)'!$C$14:$C$1004,'Input Data Shift B'!$C166)+SUMIFS('Input Exclusion Time (Partial)'!$I$14:$I$988,'Input Exclusion Time (Partial)'!$A$14:$A$988,'Input Data Shift B'!M$6,'Input Exclusion Time (Partial)'!$B$14:$B$988,'Input Data Shift B'!$D$2,'Input Exclusion Time (Partial)'!$C$14:$C$988,'Input Data Shift B'!$C166)</f>
        <v>0</v>
      </c>
      <c r="N166" s="547">
        <f>SUMIFS('Input Exclusion Time (All)'!$G$14:$G$1004,'Input Exclusion Time (All)'!$A$14:$A$1004,'Input Data Shift B'!N$6,'Input Exclusion Time (All)'!$B$14:$B$1004,'Input Data Shift B'!$D$2,'Input Exclusion Time (All)'!$C$14:$C$1004,'Input Data Shift B'!$C166)+SUMIFS('Input Exclusion Time (Partial)'!$I$14:$I$988,'Input Exclusion Time (Partial)'!$A$14:$A$988,'Input Data Shift B'!N$6,'Input Exclusion Time (Partial)'!$B$14:$B$988,'Input Data Shift B'!$D$2,'Input Exclusion Time (Partial)'!$C$14:$C$988,'Input Data Shift B'!$C166)</f>
        <v>0</v>
      </c>
      <c r="O166" s="547">
        <f>SUMIFS('Input Exclusion Time (All)'!$G$14:$G$1004,'Input Exclusion Time (All)'!$A$14:$A$1004,'Input Data Shift B'!O$6,'Input Exclusion Time (All)'!$B$14:$B$1004,'Input Data Shift B'!$D$2,'Input Exclusion Time (All)'!$C$14:$C$1004,'Input Data Shift B'!$C166)+SUMIFS('Input Exclusion Time (Partial)'!$I$14:$I$988,'Input Exclusion Time (Partial)'!$A$14:$A$988,'Input Data Shift B'!O$6,'Input Exclusion Time (Partial)'!$B$14:$B$988,'Input Data Shift B'!$D$2,'Input Exclusion Time (Partial)'!$C$14:$C$988,'Input Data Shift B'!$C166)</f>
        <v>0</v>
      </c>
      <c r="P166" s="547">
        <f>SUMIFS('Input Exclusion Time (All)'!$G$14:$G$1004,'Input Exclusion Time (All)'!$A$14:$A$1004,'Input Data Shift B'!P$6,'Input Exclusion Time (All)'!$B$14:$B$1004,'Input Data Shift B'!$D$2,'Input Exclusion Time (All)'!$C$14:$C$1004,'Input Data Shift B'!$C166)+SUMIFS('Input Exclusion Time (Partial)'!$I$14:$I$988,'Input Exclusion Time (Partial)'!$A$14:$A$988,'Input Data Shift B'!P$6,'Input Exclusion Time (Partial)'!$B$14:$B$988,'Input Data Shift B'!$D$2,'Input Exclusion Time (Partial)'!$C$14:$C$988,'Input Data Shift B'!$C166)</f>
        <v>0</v>
      </c>
      <c r="Q166" s="547">
        <f>SUMIFS('Input Exclusion Time (All)'!$G$14:$G$1004,'Input Exclusion Time (All)'!$A$14:$A$1004,'Input Data Shift B'!Q$6,'Input Exclusion Time (All)'!$B$14:$B$1004,'Input Data Shift B'!$D$2,'Input Exclusion Time (All)'!$C$14:$C$1004,'Input Data Shift B'!$C166)+SUMIFS('Input Exclusion Time (Partial)'!$I$14:$I$988,'Input Exclusion Time (Partial)'!$A$14:$A$988,'Input Data Shift B'!Q$6,'Input Exclusion Time (Partial)'!$B$14:$B$988,'Input Data Shift B'!$D$2,'Input Exclusion Time (Partial)'!$C$14:$C$988,'Input Data Shift B'!$C166)</f>
        <v>0</v>
      </c>
      <c r="R166" s="547">
        <f>SUMIFS('Input Exclusion Time (All)'!$G$14:$G$1004,'Input Exclusion Time (All)'!$A$14:$A$1004,'Input Data Shift B'!R$6,'Input Exclusion Time (All)'!$B$14:$B$1004,'Input Data Shift B'!$D$2,'Input Exclusion Time (All)'!$C$14:$C$1004,'Input Data Shift B'!$C166)+SUMIFS('Input Exclusion Time (Partial)'!$I$14:$I$988,'Input Exclusion Time (Partial)'!$A$14:$A$988,'Input Data Shift B'!R$6,'Input Exclusion Time (Partial)'!$B$14:$B$988,'Input Data Shift B'!$D$2,'Input Exclusion Time (Partial)'!$C$14:$C$988,'Input Data Shift B'!$C166)</f>
        <v>0</v>
      </c>
      <c r="S166" s="547">
        <f>SUMIFS('Input Exclusion Time (All)'!$G$14:$G$1004,'Input Exclusion Time (All)'!$A$14:$A$1004,'Input Data Shift B'!S$6,'Input Exclusion Time (All)'!$B$14:$B$1004,'Input Data Shift B'!$D$2,'Input Exclusion Time (All)'!$C$14:$C$1004,'Input Data Shift B'!$C166)+SUMIFS('Input Exclusion Time (Partial)'!$I$14:$I$988,'Input Exclusion Time (Partial)'!$A$14:$A$988,'Input Data Shift B'!S$6,'Input Exclusion Time (Partial)'!$B$14:$B$988,'Input Data Shift B'!$D$2,'Input Exclusion Time (Partial)'!$C$14:$C$988,'Input Data Shift B'!$C166)</f>
        <v>0</v>
      </c>
      <c r="T166" s="547">
        <f>SUMIFS('Input Exclusion Time (All)'!$G$14:$G$1004,'Input Exclusion Time (All)'!$A$14:$A$1004,'Input Data Shift B'!T$6,'Input Exclusion Time (All)'!$B$14:$B$1004,'Input Data Shift B'!$D$2,'Input Exclusion Time (All)'!$C$14:$C$1004,'Input Data Shift B'!$C166)+SUMIFS('Input Exclusion Time (Partial)'!$I$14:$I$988,'Input Exclusion Time (Partial)'!$A$14:$A$988,'Input Data Shift B'!T$6,'Input Exclusion Time (Partial)'!$B$14:$B$988,'Input Data Shift B'!$D$2,'Input Exclusion Time (Partial)'!$C$14:$C$988,'Input Data Shift B'!$C166)</f>
        <v>0</v>
      </c>
      <c r="U166" s="547">
        <f>SUMIFS('Input Exclusion Time (All)'!$G$14:$G$1004,'Input Exclusion Time (All)'!$A$14:$A$1004,'Input Data Shift B'!U$6,'Input Exclusion Time (All)'!$B$14:$B$1004,'Input Data Shift B'!$D$2,'Input Exclusion Time (All)'!$C$14:$C$1004,'Input Data Shift B'!$C166)+SUMIFS('Input Exclusion Time (Partial)'!$I$14:$I$988,'Input Exclusion Time (Partial)'!$A$14:$A$988,'Input Data Shift B'!U$6,'Input Exclusion Time (Partial)'!$B$14:$B$988,'Input Data Shift B'!$D$2,'Input Exclusion Time (Partial)'!$C$14:$C$988,'Input Data Shift B'!$C166)</f>
        <v>0</v>
      </c>
      <c r="V166" s="547">
        <f>SUMIFS('Input Exclusion Time (All)'!$G$14:$G$1004,'Input Exclusion Time (All)'!$A$14:$A$1004,'Input Data Shift B'!V$6,'Input Exclusion Time (All)'!$B$14:$B$1004,'Input Data Shift B'!$D$2,'Input Exclusion Time (All)'!$C$14:$C$1004,'Input Data Shift B'!$C166)+SUMIFS('Input Exclusion Time (Partial)'!$I$14:$I$988,'Input Exclusion Time (Partial)'!$A$14:$A$988,'Input Data Shift B'!V$6,'Input Exclusion Time (Partial)'!$B$14:$B$988,'Input Data Shift B'!$D$2,'Input Exclusion Time (Partial)'!$C$14:$C$988,'Input Data Shift B'!$C166)</f>
        <v>0</v>
      </c>
      <c r="W166" s="547">
        <f>SUMIFS('Input Exclusion Time (All)'!$G$14:$G$1004,'Input Exclusion Time (All)'!$A$14:$A$1004,'Input Data Shift B'!W$6,'Input Exclusion Time (All)'!$B$14:$B$1004,'Input Data Shift B'!$D$2,'Input Exclusion Time (All)'!$C$14:$C$1004,'Input Data Shift B'!$C166)+SUMIFS('Input Exclusion Time (Partial)'!$I$14:$I$988,'Input Exclusion Time (Partial)'!$A$14:$A$988,'Input Data Shift B'!W$6,'Input Exclusion Time (Partial)'!$B$14:$B$988,'Input Data Shift B'!$D$2,'Input Exclusion Time (Partial)'!$C$14:$C$988,'Input Data Shift B'!$C166)</f>
        <v>0</v>
      </c>
      <c r="X166" s="547">
        <f>SUMIFS('Input Exclusion Time (All)'!$G$14:$G$1004,'Input Exclusion Time (All)'!$A$14:$A$1004,'Input Data Shift B'!X$6,'Input Exclusion Time (All)'!$B$14:$B$1004,'Input Data Shift B'!$D$2,'Input Exclusion Time (All)'!$C$14:$C$1004,'Input Data Shift B'!$C166)+SUMIFS('Input Exclusion Time (Partial)'!$I$14:$I$988,'Input Exclusion Time (Partial)'!$A$14:$A$988,'Input Data Shift B'!X$6,'Input Exclusion Time (Partial)'!$B$14:$B$988,'Input Data Shift B'!$D$2,'Input Exclusion Time (Partial)'!$C$14:$C$988,'Input Data Shift B'!$C166)</f>
        <v>0</v>
      </c>
      <c r="Y166" s="547">
        <f>SUMIFS('Input Exclusion Time (All)'!$G$14:$G$1004,'Input Exclusion Time (All)'!$A$14:$A$1004,'Input Data Shift B'!Y$6,'Input Exclusion Time (All)'!$B$14:$B$1004,'Input Data Shift B'!$D$2,'Input Exclusion Time (All)'!$C$14:$C$1004,'Input Data Shift B'!$C166)+SUMIFS('Input Exclusion Time (Partial)'!$I$14:$I$988,'Input Exclusion Time (Partial)'!$A$14:$A$988,'Input Data Shift B'!Y$6,'Input Exclusion Time (Partial)'!$B$14:$B$988,'Input Data Shift B'!$D$2,'Input Exclusion Time (Partial)'!$C$14:$C$988,'Input Data Shift B'!$C166)</f>
        <v>0</v>
      </c>
      <c r="Z166" s="547">
        <f>SUMIFS('Input Exclusion Time (All)'!$G$14:$G$1004,'Input Exclusion Time (All)'!$A$14:$A$1004,'Input Data Shift B'!Z$6,'Input Exclusion Time (All)'!$B$14:$B$1004,'Input Data Shift B'!$D$2,'Input Exclusion Time (All)'!$C$14:$C$1004,'Input Data Shift B'!$C166)+SUMIFS('Input Exclusion Time (Partial)'!$I$14:$I$988,'Input Exclusion Time (Partial)'!$A$14:$A$988,'Input Data Shift B'!Z$6,'Input Exclusion Time (Partial)'!$B$14:$B$988,'Input Data Shift B'!$D$2,'Input Exclusion Time (Partial)'!$C$14:$C$988,'Input Data Shift B'!$C166)</f>
        <v>0</v>
      </c>
      <c r="AA166" s="547">
        <f>SUMIFS('Input Exclusion Time (All)'!$G$14:$G$1004,'Input Exclusion Time (All)'!$A$14:$A$1004,'Input Data Shift B'!AA$6,'Input Exclusion Time (All)'!$B$14:$B$1004,'Input Data Shift B'!$D$2,'Input Exclusion Time (All)'!$C$14:$C$1004,'Input Data Shift B'!$C166)+SUMIFS('Input Exclusion Time (Partial)'!$I$14:$I$988,'Input Exclusion Time (Partial)'!$A$14:$A$988,'Input Data Shift B'!AA$6,'Input Exclusion Time (Partial)'!$B$14:$B$988,'Input Data Shift B'!$D$2,'Input Exclusion Time (Partial)'!$C$14:$C$988,'Input Data Shift B'!$C166)</f>
        <v>0</v>
      </c>
      <c r="AB166" s="547">
        <f>SUMIFS('Input Exclusion Time (All)'!$G$14:$G$1004,'Input Exclusion Time (All)'!$A$14:$A$1004,'Input Data Shift B'!AB$6,'Input Exclusion Time (All)'!$B$14:$B$1004,'Input Data Shift B'!$D$2,'Input Exclusion Time (All)'!$C$14:$C$1004,'Input Data Shift B'!$C166)+SUMIFS('Input Exclusion Time (Partial)'!$I$14:$I$988,'Input Exclusion Time (Partial)'!$A$14:$A$988,'Input Data Shift B'!AB$6,'Input Exclusion Time (Partial)'!$B$14:$B$988,'Input Data Shift B'!$D$2,'Input Exclusion Time (Partial)'!$C$14:$C$988,'Input Data Shift B'!$C166)</f>
        <v>0</v>
      </c>
      <c r="AC166" s="547">
        <f>SUMIFS('Input Exclusion Time (All)'!$G$14:$G$1004,'Input Exclusion Time (All)'!$A$14:$A$1004,'Input Data Shift B'!AC$6,'Input Exclusion Time (All)'!$B$14:$B$1004,'Input Data Shift B'!$D$2,'Input Exclusion Time (All)'!$C$14:$C$1004,'Input Data Shift B'!$C166)+SUMIFS('Input Exclusion Time (Partial)'!$I$14:$I$988,'Input Exclusion Time (Partial)'!$A$14:$A$988,'Input Data Shift B'!AC$6,'Input Exclusion Time (Partial)'!$B$14:$B$988,'Input Data Shift B'!$D$2,'Input Exclusion Time (Partial)'!$C$14:$C$988,'Input Data Shift B'!$C166)</f>
        <v>0</v>
      </c>
      <c r="AD166" s="547">
        <f>SUMIFS('Input Exclusion Time (All)'!$G$14:$G$1004,'Input Exclusion Time (All)'!$A$14:$A$1004,'Input Data Shift B'!AD$6,'Input Exclusion Time (All)'!$B$14:$B$1004,'Input Data Shift B'!$D$2,'Input Exclusion Time (All)'!$C$14:$C$1004,'Input Data Shift B'!$C166)+SUMIFS('Input Exclusion Time (Partial)'!$I$14:$I$988,'Input Exclusion Time (Partial)'!$A$14:$A$988,'Input Data Shift B'!AD$6,'Input Exclusion Time (Partial)'!$B$14:$B$988,'Input Data Shift B'!$D$2,'Input Exclusion Time (Partial)'!$C$14:$C$988,'Input Data Shift B'!$C166)</f>
        <v>0</v>
      </c>
      <c r="AE166" s="547">
        <f>SUMIFS('Input Exclusion Time (All)'!$G$14:$G$1004,'Input Exclusion Time (All)'!$A$14:$A$1004,'Input Data Shift B'!AE$6,'Input Exclusion Time (All)'!$B$14:$B$1004,'Input Data Shift B'!$D$2,'Input Exclusion Time (All)'!$C$14:$C$1004,'Input Data Shift B'!$C166)+SUMIFS('Input Exclusion Time (Partial)'!$I$14:$I$988,'Input Exclusion Time (Partial)'!$A$14:$A$988,'Input Data Shift B'!AE$6,'Input Exclusion Time (Partial)'!$B$14:$B$988,'Input Data Shift B'!$D$2,'Input Exclusion Time (Partial)'!$C$14:$C$988,'Input Data Shift B'!$C166)</f>
        <v>0</v>
      </c>
      <c r="AF166" s="547">
        <f>SUMIFS('Input Exclusion Time (All)'!$G$14:$G$1004,'Input Exclusion Time (All)'!$A$14:$A$1004,'Input Data Shift B'!AF$6,'Input Exclusion Time (All)'!$B$14:$B$1004,'Input Data Shift B'!$D$2,'Input Exclusion Time (All)'!$C$14:$C$1004,'Input Data Shift B'!$C166)+SUMIFS('Input Exclusion Time (Partial)'!$I$14:$I$988,'Input Exclusion Time (Partial)'!$A$14:$A$988,'Input Data Shift B'!AF$6,'Input Exclusion Time (Partial)'!$B$14:$B$988,'Input Data Shift B'!$D$2,'Input Exclusion Time (Partial)'!$C$14:$C$988,'Input Data Shift B'!$C166)</f>
        <v>0</v>
      </c>
      <c r="AG166" s="547">
        <f>SUMIFS('Input Exclusion Time (All)'!$G$14:$G$1004,'Input Exclusion Time (All)'!$A$14:$A$1004,'Input Data Shift B'!AG$6,'Input Exclusion Time (All)'!$B$14:$B$1004,'Input Data Shift B'!$D$2,'Input Exclusion Time (All)'!$C$14:$C$1004,'Input Data Shift B'!$C166)+SUMIFS('Input Exclusion Time (Partial)'!$I$14:$I$988,'Input Exclusion Time (Partial)'!$A$14:$A$988,'Input Data Shift B'!AG$6,'Input Exclusion Time (Partial)'!$B$14:$B$988,'Input Data Shift B'!$D$2,'Input Exclusion Time (Partial)'!$C$14:$C$988,'Input Data Shift B'!$C166)</f>
        <v>0</v>
      </c>
      <c r="AH166" s="547">
        <f>SUMIFS('Input Exclusion Time (All)'!$G$14:$G$1004,'Input Exclusion Time (All)'!$A$14:$A$1004,'Input Data Shift B'!AH$6,'Input Exclusion Time (All)'!$B$14:$B$1004,'Input Data Shift B'!$D$2,'Input Exclusion Time (All)'!$C$14:$C$1004,'Input Data Shift B'!$C166)+SUMIFS('Input Exclusion Time (Partial)'!$I$14:$I$988,'Input Exclusion Time (Partial)'!$A$14:$A$988,'Input Data Shift B'!AH$6,'Input Exclusion Time (Partial)'!$B$14:$B$988,'Input Data Shift B'!$D$2,'Input Exclusion Time (Partial)'!$C$14:$C$988,'Input Data Shift B'!$C166)</f>
        <v>0</v>
      </c>
      <c r="AI166" s="251">
        <f t="shared" si="11"/>
        <v>27.5</v>
      </c>
      <c r="AJ166" s="267">
        <f t="shared" si="12"/>
        <v>4.3616177636796191E-2</v>
      </c>
    </row>
    <row r="167" spans="1:36" ht="19.5" customHeight="1">
      <c r="A167" s="605"/>
      <c r="B167" s="261" t="s">
        <v>41</v>
      </c>
      <c r="C167" s="262" t="s">
        <v>42</v>
      </c>
      <c r="D167" s="547">
        <f>SUMIFS('Input Exclusion Time (All)'!$G$14:$G$1004,'Input Exclusion Time (All)'!$A$14:$A$1004,'Input Data Shift B'!D$6,'Input Exclusion Time (All)'!$B$14:$B$1004,'Input Data Shift B'!$D$2,'Input Exclusion Time (All)'!$C$14:$C$1004,'Input Data Shift B'!$C167)+SUMIFS('Input Exclusion Time (Partial)'!$I$14:$I$988,'Input Exclusion Time (Partial)'!$A$14:$A$988,'Input Data Shift B'!D$6,'Input Exclusion Time (Partial)'!$B$14:$B$988,'Input Data Shift B'!$D$2,'Input Exclusion Time (Partial)'!$C$14:$C$988,'Input Data Shift B'!$C167)</f>
        <v>0</v>
      </c>
      <c r="E167" s="547">
        <f>SUMIFS('Input Exclusion Time (All)'!$G$14:$G$1004,'Input Exclusion Time (All)'!$A$14:$A$1004,'Input Data Shift B'!E$6,'Input Exclusion Time (All)'!$B$14:$B$1004,'Input Data Shift B'!$D$2,'Input Exclusion Time (All)'!$C$14:$C$1004,'Input Data Shift B'!$C167)+SUMIFS('Input Exclusion Time (Partial)'!$I$14:$I$988,'Input Exclusion Time (Partial)'!$A$14:$A$988,'Input Data Shift B'!E$6,'Input Exclusion Time (Partial)'!$B$14:$B$988,'Input Data Shift B'!$D$2,'Input Exclusion Time (Partial)'!$C$14:$C$988,'Input Data Shift B'!$C167)</f>
        <v>0</v>
      </c>
      <c r="F167" s="547">
        <f>SUMIFS('Input Exclusion Time (All)'!$G$14:$G$1004,'Input Exclusion Time (All)'!$A$14:$A$1004,'Input Data Shift B'!F$6,'Input Exclusion Time (All)'!$B$14:$B$1004,'Input Data Shift B'!$D$2,'Input Exclusion Time (All)'!$C$14:$C$1004,'Input Data Shift B'!$C167)+SUMIFS('Input Exclusion Time (Partial)'!$I$14:$I$988,'Input Exclusion Time (Partial)'!$A$14:$A$988,'Input Data Shift B'!F$6,'Input Exclusion Time (Partial)'!$B$14:$B$988,'Input Data Shift B'!$D$2,'Input Exclusion Time (Partial)'!$C$14:$C$988,'Input Data Shift B'!$C167)</f>
        <v>0</v>
      </c>
      <c r="G167" s="547">
        <f>SUMIFS('Input Exclusion Time (All)'!$G$14:$G$1004,'Input Exclusion Time (All)'!$A$14:$A$1004,'Input Data Shift B'!G$6,'Input Exclusion Time (All)'!$B$14:$B$1004,'Input Data Shift B'!$D$2,'Input Exclusion Time (All)'!$C$14:$C$1004,'Input Data Shift B'!$C167)+SUMIFS('Input Exclusion Time (Partial)'!$I$14:$I$988,'Input Exclusion Time (Partial)'!$A$14:$A$988,'Input Data Shift B'!G$6,'Input Exclusion Time (Partial)'!$B$14:$B$988,'Input Data Shift B'!$D$2,'Input Exclusion Time (Partial)'!$C$14:$C$988,'Input Data Shift B'!$C167)</f>
        <v>0</v>
      </c>
      <c r="H167" s="547">
        <f>SUMIFS('Input Exclusion Time (All)'!$G$14:$G$1004,'Input Exclusion Time (All)'!$A$14:$A$1004,'Input Data Shift B'!H$6,'Input Exclusion Time (All)'!$B$14:$B$1004,'Input Data Shift B'!$D$2,'Input Exclusion Time (All)'!$C$14:$C$1004,'Input Data Shift B'!$C167)+SUMIFS('Input Exclusion Time (Partial)'!$I$14:$I$988,'Input Exclusion Time (Partial)'!$A$14:$A$988,'Input Data Shift B'!H$6,'Input Exclusion Time (Partial)'!$B$14:$B$988,'Input Data Shift B'!$D$2,'Input Exclusion Time (Partial)'!$C$14:$C$988,'Input Data Shift B'!$C167)</f>
        <v>0</v>
      </c>
      <c r="I167" s="547">
        <f>SUMIFS('Input Exclusion Time (All)'!$G$14:$G$1004,'Input Exclusion Time (All)'!$A$14:$A$1004,'Input Data Shift B'!I$6,'Input Exclusion Time (All)'!$B$14:$B$1004,'Input Data Shift B'!$D$2,'Input Exclusion Time (All)'!$C$14:$C$1004,'Input Data Shift B'!$C167)+SUMIFS('Input Exclusion Time (Partial)'!$I$14:$I$988,'Input Exclusion Time (Partial)'!$A$14:$A$988,'Input Data Shift B'!I$6,'Input Exclusion Time (Partial)'!$B$14:$B$988,'Input Data Shift B'!$D$2,'Input Exclusion Time (Partial)'!$C$14:$C$988,'Input Data Shift B'!$C167)</f>
        <v>0</v>
      </c>
      <c r="J167" s="547">
        <f>SUMIFS('Input Exclusion Time (All)'!$G$14:$G$1004,'Input Exclusion Time (All)'!$A$14:$A$1004,'Input Data Shift B'!J$6,'Input Exclusion Time (All)'!$B$14:$B$1004,'Input Data Shift B'!$D$2,'Input Exclusion Time (All)'!$C$14:$C$1004,'Input Data Shift B'!$C167)+SUMIFS('Input Exclusion Time (Partial)'!$I$14:$I$988,'Input Exclusion Time (Partial)'!$A$14:$A$988,'Input Data Shift B'!J$6,'Input Exclusion Time (Partial)'!$B$14:$B$988,'Input Data Shift B'!$D$2,'Input Exclusion Time (Partial)'!$C$14:$C$988,'Input Data Shift B'!$C167)</f>
        <v>0</v>
      </c>
      <c r="K167" s="547">
        <f>SUMIFS('Input Exclusion Time (All)'!$G$14:$G$1004,'Input Exclusion Time (All)'!$A$14:$A$1004,'Input Data Shift B'!K$6,'Input Exclusion Time (All)'!$B$14:$B$1004,'Input Data Shift B'!$D$2,'Input Exclusion Time (All)'!$C$14:$C$1004,'Input Data Shift B'!$C167)+SUMIFS('Input Exclusion Time (Partial)'!$I$14:$I$988,'Input Exclusion Time (Partial)'!$A$14:$A$988,'Input Data Shift B'!K$6,'Input Exclusion Time (Partial)'!$B$14:$B$988,'Input Data Shift B'!$D$2,'Input Exclusion Time (Partial)'!$C$14:$C$988,'Input Data Shift B'!$C167)</f>
        <v>0</v>
      </c>
      <c r="L167" s="547">
        <f>SUMIFS('Input Exclusion Time (All)'!$G$14:$G$1004,'Input Exclusion Time (All)'!$A$14:$A$1004,'Input Data Shift B'!L$6,'Input Exclusion Time (All)'!$B$14:$B$1004,'Input Data Shift B'!$D$2,'Input Exclusion Time (All)'!$C$14:$C$1004,'Input Data Shift B'!$C167)+SUMIFS('Input Exclusion Time (Partial)'!$I$14:$I$988,'Input Exclusion Time (Partial)'!$A$14:$A$988,'Input Data Shift B'!L$6,'Input Exclusion Time (Partial)'!$B$14:$B$988,'Input Data Shift B'!$D$2,'Input Exclusion Time (Partial)'!$C$14:$C$988,'Input Data Shift B'!$C167)</f>
        <v>0</v>
      </c>
      <c r="M167" s="547">
        <f>SUMIFS('Input Exclusion Time (All)'!$G$14:$G$1004,'Input Exclusion Time (All)'!$A$14:$A$1004,'Input Data Shift B'!M$6,'Input Exclusion Time (All)'!$B$14:$B$1004,'Input Data Shift B'!$D$2,'Input Exclusion Time (All)'!$C$14:$C$1004,'Input Data Shift B'!$C167)+SUMIFS('Input Exclusion Time (Partial)'!$I$14:$I$988,'Input Exclusion Time (Partial)'!$A$14:$A$988,'Input Data Shift B'!M$6,'Input Exclusion Time (Partial)'!$B$14:$B$988,'Input Data Shift B'!$D$2,'Input Exclusion Time (Partial)'!$C$14:$C$988,'Input Data Shift B'!$C167)</f>
        <v>0</v>
      </c>
      <c r="N167" s="547">
        <f>SUMIFS('Input Exclusion Time (All)'!$G$14:$G$1004,'Input Exclusion Time (All)'!$A$14:$A$1004,'Input Data Shift B'!N$6,'Input Exclusion Time (All)'!$B$14:$B$1004,'Input Data Shift B'!$D$2,'Input Exclusion Time (All)'!$C$14:$C$1004,'Input Data Shift B'!$C167)+SUMIFS('Input Exclusion Time (Partial)'!$I$14:$I$988,'Input Exclusion Time (Partial)'!$A$14:$A$988,'Input Data Shift B'!N$6,'Input Exclusion Time (Partial)'!$B$14:$B$988,'Input Data Shift B'!$D$2,'Input Exclusion Time (Partial)'!$C$14:$C$988,'Input Data Shift B'!$C167)</f>
        <v>0</v>
      </c>
      <c r="O167" s="547">
        <f>SUMIFS('Input Exclusion Time (All)'!$G$14:$G$1004,'Input Exclusion Time (All)'!$A$14:$A$1004,'Input Data Shift B'!O$6,'Input Exclusion Time (All)'!$B$14:$B$1004,'Input Data Shift B'!$D$2,'Input Exclusion Time (All)'!$C$14:$C$1004,'Input Data Shift B'!$C167)+SUMIFS('Input Exclusion Time (Partial)'!$I$14:$I$988,'Input Exclusion Time (Partial)'!$A$14:$A$988,'Input Data Shift B'!O$6,'Input Exclusion Time (Partial)'!$B$14:$B$988,'Input Data Shift B'!$D$2,'Input Exclusion Time (Partial)'!$C$14:$C$988,'Input Data Shift B'!$C167)</f>
        <v>0</v>
      </c>
      <c r="P167" s="547">
        <f>SUMIFS('Input Exclusion Time (All)'!$G$14:$G$1004,'Input Exclusion Time (All)'!$A$14:$A$1004,'Input Data Shift B'!P$6,'Input Exclusion Time (All)'!$B$14:$B$1004,'Input Data Shift B'!$D$2,'Input Exclusion Time (All)'!$C$14:$C$1004,'Input Data Shift B'!$C167)+SUMIFS('Input Exclusion Time (Partial)'!$I$14:$I$988,'Input Exclusion Time (Partial)'!$A$14:$A$988,'Input Data Shift B'!P$6,'Input Exclusion Time (Partial)'!$B$14:$B$988,'Input Data Shift B'!$D$2,'Input Exclusion Time (Partial)'!$C$14:$C$988,'Input Data Shift B'!$C167)</f>
        <v>0</v>
      </c>
      <c r="Q167" s="547">
        <f>SUMIFS('Input Exclusion Time (All)'!$G$14:$G$1004,'Input Exclusion Time (All)'!$A$14:$A$1004,'Input Data Shift B'!Q$6,'Input Exclusion Time (All)'!$B$14:$B$1004,'Input Data Shift B'!$D$2,'Input Exclusion Time (All)'!$C$14:$C$1004,'Input Data Shift B'!$C167)+SUMIFS('Input Exclusion Time (Partial)'!$I$14:$I$988,'Input Exclusion Time (Partial)'!$A$14:$A$988,'Input Data Shift B'!Q$6,'Input Exclusion Time (Partial)'!$B$14:$B$988,'Input Data Shift B'!$D$2,'Input Exclusion Time (Partial)'!$C$14:$C$988,'Input Data Shift B'!$C167)</f>
        <v>0</v>
      </c>
      <c r="R167" s="547">
        <f>SUMIFS('Input Exclusion Time (All)'!$G$14:$G$1004,'Input Exclusion Time (All)'!$A$14:$A$1004,'Input Data Shift B'!R$6,'Input Exclusion Time (All)'!$B$14:$B$1004,'Input Data Shift B'!$D$2,'Input Exclusion Time (All)'!$C$14:$C$1004,'Input Data Shift B'!$C167)+SUMIFS('Input Exclusion Time (Partial)'!$I$14:$I$988,'Input Exclusion Time (Partial)'!$A$14:$A$988,'Input Data Shift B'!R$6,'Input Exclusion Time (Partial)'!$B$14:$B$988,'Input Data Shift B'!$D$2,'Input Exclusion Time (Partial)'!$C$14:$C$988,'Input Data Shift B'!$C167)</f>
        <v>0</v>
      </c>
      <c r="S167" s="547">
        <f>SUMIFS('Input Exclusion Time (All)'!$G$14:$G$1004,'Input Exclusion Time (All)'!$A$14:$A$1004,'Input Data Shift B'!S$6,'Input Exclusion Time (All)'!$B$14:$B$1004,'Input Data Shift B'!$D$2,'Input Exclusion Time (All)'!$C$14:$C$1004,'Input Data Shift B'!$C167)+SUMIFS('Input Exclusion Time (Partial)'!$I$14:$I$988,'Input Exclusion Time (Partial)'!$A$14:$A$988,'Input Data Shift B'!S$6,'Input Exclusion Time (Partial)'!$B$14:$B$988,'Input Data Shift B'!$D$2,'Input Exclusion Time (Partial)'!$C$14:$C$988,'Input Data Shift B'!$C167)</f>
        <v>0</v>
      </c>
      <c r="T167" s="547">
        <f>SUMIFS('Input Exclusion Time (All)'!$G$14:$G$1004,'Input Exclusion Time (All)'!$A$14:$A$1004,'Input Data Shift B'!T$6,'Input Exclusion Time (All)'!$B$14:$B$1004,'Input Data Shift B'!$D$2,'Input Exclusion Time (All)'!$C$14:$C$1004,'Input Data Shift B'!$C167)+SUMIFS('Input Exclusion Time (Partial)'!$I$14:$I$988,'Input Exclusion Time (Partial)'!$A$14:$A$988,'Input Data Shift B'!T$6,'Input Exclusion Time (Partial)'!$B$14:$B$988,'Input Data Shift B'!$D$2,'Input Exclusion Time (Partial)'!$C$14:$C$988,'Input Data Shift B'!$C167)</f>
        <v>0</v>
      </c>
      <c r="U167" s="547">
        <f>SUMIFS('Input Exclusion Time (All)'!$G$14:$G$1004,'Input Exclusion Time (All)'!$A$14:$A$1004,'Input Data Shift B'!U$6,'Input Exclusion Time (All)'!$B$14:$B$1004,'Input Data Shift B'!$D$2,'Input Exclusion Time (All)'!$C$14:$C$1004,'Input Data Shift B'!$C167)+SUMIFS('Input Exclusion Time (Partial)'!$I$14:$I$988,'Input Exclusion Time (Partial)'!$A$14:$A$988,'Input Data Shift B'!U$6,'Input Exclusion Time (Partial)'!$B$14:$B$988,'Input Data Shift B'!$D$2,'Input Exclusion Time (Partial)'!$C$14:$C$988,'Input Data Shift B'!$C167)</f>
        <v>0</v>
      </c>
      <c r="V167" s="547">
        <f>SUMIFS('Input Exclusion Time (All)'!$G$14:$G$1004,'Input Exclusion Time (All)'!$A$14:$A$1004,'Input Data Shift B'!V$6,'Input Exclusion Time (All)'!$B$14:$B$1004,'Input Data Shift B'!$D$2,'Input Exclusion Time (All)'!$C$14:$C$1004,'Input Data Shift B'!$C167)+SUMIFS('Input Exclusion Time (Partial)'!$I$14:$I$988,'Input Exclusion Time (Partial)'!$A$14:$A$988,'Input Data Shift B'!V$6,'Input Exclusion Time (Partial)'!$B$14:$B$988,'Input Data Shift B'!$D$2,'Input Exclusion Time (Partial)'!$C$14:$C$988,'Input Data Shift B'!$C167)</f>
        <v>0</v>
      </c>
      <c r="W167" s="547">
        <f>SUMIFS('Input Exclusion Time (All)'!$G$14:$G$1004,'Input Exclusion Time (All)'!$A$14:$A$1004,'Input Data Shift B'!W$6,'Input Exclusion Time (All)'!$B$14:$B$1004,'Input Data Shift B'!$D$2,'Input Exclusion Time (All)'!$C$14:$C$1004,'Input Data Shift B'!$C167)+SUMIFS('Input Exclusion Time (Partial)'!$I$14:$I$988,'Input Exclusion Time (Partial)'!$A$14:$A$988,'Input Data Shift B'!W$6,'Input Exclusion Time (Partial)'!$B$14:$B$988,'Input Data Shift B'!$D$2,'Input Exclusion Time (Partial)'!$C$14:$C$988,'Input Data Shift B'!$C167)</f>
        <v>0</v>
      </c>
      <c r="X167" s="547">
        <f>SUMIFS('Input Exclusion Time (All)'!$G$14:$G$1004,'Input Exclusion Time (All)'!$A$14:$A$1004,'Input Data Shift B'!X$6,'Input Exclusion Time (All)'!$B$14:$B$1004,'Input Data Shift B'!$D$2,'Input Exclusion Time (All)'!$C$14:$C$1004,'Input Data Shift B'!$C167)+SUMIFS('Input Exclusion Time (Partial)'!$I$14:$I$988,'Input Exclusion Time (Partial)'!$A$14:$A$988,'Input Data Shift B'!X$6,'Input Exclusion Time (Partial)'!$B$14:$B$988,'Input Data Shift B'!$D$2,'Input Exclusion Time (Partial)'!$C$14:$C$988,'Input Data Shift B'!$C167)</f>
        <v>0</v>
      </c>
      <c r="Y167" s="547">
        <f>SUMIFS('Input Exclusion Time (All)'!$G$14:$G$1004,'Input Exclusion Time (All)'!$A$14:$A$1004,'Input Data Shift B'!Y$6,'Input Exclusion Time (All)'!$B$14:$B$1004,'Input Data Shift B'!$D$2,'Input Exclusion Time (All)'!$C$14:$C$1004,'Input Data Shift B'!$C167)+SUMIFS('Input Exclusion Time (Partial)'!$I$14:$I$988,'Input Exclusion Time (Partial)'!$A$14:$A$988,'Input Data Shift B'!Y$6,'Input Exclusion Time (Partial)'!$B$14:$B$988,'Input Data Shift B'!$D$2,'Input Exclusion Time (Partial)'!$C$14:$C$988,'Input Data Shift B'!$C167)</f>
        <v>0</v>
      </c>
      <c r="Z167" s="547">
        <f>SUMIFS('Input Exclusion Time (All)'!$G$14:$G$1004,'Input Exclusion Time (All)'!$A$14:$A$1004,'Input Data Shift B'!Z$6,'Input Exclusion Time (All)'!$B$14:$B$1004,'Input Data Shift B'!$D$2,'Input Exclusion Time (All)'!$C$14:$C$1004,'Input Data Shift B'!$C167)+SUMIFS('Input Exclusion Time (Partial)'!$I$14:$I$988,'Input Exclusion Time (Partial)'!$A$14:$A$988,'Input Data Shift B'!Z$6,'Input Exclusion Time (Partial)'!$B$14:$B$988,'Input Data Shift B'!$D$2,'Input Exclusion Time (Partial)'!$C$14:$C$988,'Input Data Shift B'!$C167)</f>
        <v>0</v>
      </c>
      <c r="AA167" s="547">
        <f>SUMIFS('Input Exclusion Time (All)'!$G$14:$G$1004,'Input Exclusion Time (All)'!$A$14:$A$1004,'Input Data Shift B'!AA$6,'Input Exclusion Time (All)'!$B$14:$B$1004,'Input Data Shift B'!$D$2,'Input Exclusion Time (All)'!$C$14:$C$1004,'Input Data Shift B'!$C167)+SUMIFS('Input Exclusion Time (Partial)'!$I$14:$I$988,'Input Exclusion Time (Partial)'!$A$14:$A$988,'Input Data Shift B'!AA$6,'Input Exclusion Time (Partial)'!$B$14:$B$988,'Input Data Shift B'!$D$2,'Input Exclusion Time (Partial)'!$C$14:$C$988,'Input Data Shift B'!$C167)</f>
        <v>0</v>
      </c>
      <c r="AB167" s="547">
        <f>SUMIFS('Input Exclusion Time (All)'!$G$14:$G$1004,'Input Exclusion Time (All)'!$A$14:$A$1004,'Input Data Shift B'!AB$6,'Input Exclusion Time (All)'!$B$14:$B$1004,'Input Data Shift B'!$D$2,'Input Exclusion Time (All)'!$C$14:$C$1004,'Input Data Shift B'!$C167)+SUMIFS('Input Exclusion Time (Partial)'!$I$14:$I$988,'Input Exclusion Time (Partial)'!$A$14:$A$988,'Input Data Shift B'!AB$6,'Input Exclusion Time (Partial)'!$B$14:$B$988,'Input Data Shift B'!$D$2,'Input Exclusion Time (Partial)'!$C$14:$C$988,'Input Data Shift B'!$C167)</f>
        <v>0</v>
      </c>
      <c r="AC167" s="547">
        <f>SUMIFS('Input Exclusion Time (All)'!$G$14:$G$1004,'Input Exclusion Time (All)'!$A$14:$A$1004,'Input Data Shift B'!AC$6,'Input Exclusion Time (All)'!$B$14:$B$1004,'Input Data Shift B'!$D$2,'Input Exclusion Time (All)'!$C$14:$C$1004,'Input Data Shift B'!$C167)+SUMIFS('Input Exclusion Time (Partial)'!$I$14:$I$988,'Input Exclusion Time (Partial)'!$A$14:$A$988,'Input Data Shift B'!AC$6,'Input Exclusion Time (Partial)'!$B$14:$B$988,'Input Data Shift B'!$D$2,'Input Exclusion Time (Partial)'!$C$14:$C$988,'Input Data Shift B'!$C167)</f>
        <v>0</v>
      </c>
      <c r="AD167" s="547">
        <f>SUMIFS('Input Exclusion Time (All)'!$G$14:$G$1004,'Input Exclusion Time (All)'!$A$14:$A$1004,'Input Data Shift B'!AD$6,'Input Exclusion Time (All)'!$B$14:$B$1004,'Input Data Shift B'!$D$2,'Input Exclusion Time (All)'!$C$14:$C$1004,'Input Data Shift B'!$C167)+SUMIFS('Input Exclusion Time (Partial)'!$I$14:$I$988,'Input Exclusion Time (Partial)'!$A$14:$A$988,'Input Data Shift B'!AD$6,'Input Exclusion Time (Partial)'!$B$14:$B$988,'Input Data Shift B'!$D$2,'Input Exclusion Time (Partial)'!$C$14:$C$988,'Input Data Shift B'!$C167)</f>
        <v>0</v>
      </c>
      <c r="AE167" s="547">
        <f>SUMIFS('Input Exclusion Time (All)'!$G$14:$G$1004,'Input Exclusion Time (All)'!$A$14:$A$1004,'Input Data Shift B'!AE$6,'Input Exclusion Time (All)'!$B$14:$B$1004,'Input Data Shift B'!$D$2,'Input Exclusion Time (All)'!$C$14:$C$1004,'Input Data Shift B'!$C167)+SUMIFS('Input Exclusion Time (Partial)'!$I$14:$I$988,'Input Exclusion Time (Partial)'!$A$14:$A$988,'Input Data Shift B'!AE$6,'Input Exclusion Time (Partial)'!$B$14:$B$988,'Input Data Shift B'!$D$2,'Input Exclusion Time (Partial)'!$C$14:$C$988,'Input Data Shift B'!$C167)</f>
        <v>0</v>
      </c>
      <c r="AF167" s="547">
        <f>SUMIFS('Input Exclusion Time (All)'!$G$14:$G$1004,'Input Exclusion Time (All)'!$A$14:$A$1004,'Input Data Shift B'!AF$6,'Input Exclusion Time (All)'!$B$14:$B$1004,'Input Data Shift B'!$D$2,'Input Exclusion Time (All)'!$C$14:$C$1004,'Input Data Shift B'!$C167)+SUMIFS('Input Exclusion Time (Partial)'!$I$14:$I$988,'Input Exclusion Time (Partial)'!$A$14:$A$988,'Input Data Shift B'!AF$6,'Input Exclusion Time (Partial)'!$B$14:$B$988,'Input Data Shift B'!$D$2,'Input Exclusion Time (Partial)'!$C$14:$C$988,'Input Data Shift B'!$C167)</f>
        <v>0</v>
      </c>
      <c r="AG167" s="547">
        <f>SUMIFS('Input Exclusion Time (All)'!$G$14:$G$1004,'Input Exclusion Time (All)'!$A$14:$A$1004,'Input Data Shift B'!AG$6,'Input Exclusion Time (All)'!$B$14:$B$1004,'Input Data Shift B'!$D$2,'Input Exclusion Time (All)'!$C$14:$C$1004,'Input Data Shift B'!$C167)+SUMIFS('Input Exclusion Time (Partial)'!$I$14:$I$988,'Input Exclusion Time (Partial)'!$A$14:$A$988,'Input Data Shift B'!AG$6,'Input Exclusion Time (Partial)'!$B$14:$B$988,'Input Data Shift B'!$D$2,'Input Exclusion Time (Partial)'!$C$14:$C$988,'Input Data Shift B'!$C167)</f>
        <v>0</v>
      </c>
      <c r="AH167" s="547">
        <f>SUMIFS('Input Exclusion Time (All)'!$G$14:$G$1004,'Input Exclusion Time (All)'!$A$14:$A$1004,'Input Data Shift B'!AH$6,'Input Exclusion Time (All)'!$B$14:$B$1004,'Input Data Shift B'!$D$2,'Input Exclusion Time (All)'!$C$14:$C$1004,'Input Data Shift B'!$C167)+SUMIFS('Input Exclusion Time (Partial)'!$I$14:$I$988,'Input Exclusion Time (Partial)'!$A$14:$A$988,'Input Data Shift B'!AH$6,'Input Exclusion Time (Partial)'!$B$14:$B$988,'Input Data Shift B'!$D$2,'Input Exclusion Time (Partial)'!$C$14:$C$988,'Input Data Shift B'!$C167)</f>
        <v>0</v>
      </c>
      <c r="AI167" s="251">
        <f t="shared" si="11"/>
        <v>0</v>
      </c>
      <c r="AJ167" s="267">
        <f t="shared" si="12"/>
        <v>0</v>
      </c>
    </row>
    <row r="168" spans="1:36" ht="19.5" customHeight="1">
      <c r="A168" s="605"/>
      <c r="B168" s="261" t="s">
        <v>43</v>
      </c>
      <c r="C168" s="262" t="s">
        <v>44</v>
      </c>
      <c r="D168" s="547">
        <f>SUMIFS('Input Exclusion Time (All)'!$G$14:$G$1004,'Input Exclusion Time (All)'!$A$14:$A$1004,'Input Data Shift B'!D$6,'Input Exclusion Time (All)'!$B$14:$B$1004,'Input Data Shift B'!$D$2,'Input Exclusion Time (All)'!$C$14:$C$1004,'Input Data Shift B'!$C168)+SUMIFS('Input Exclusion Time (Partial)'!$I$14:$I$988,'Input Exclusion Time (Partial)'!$A$14:$A$988,'Input Data Shift B'!D$6,'Input Exclusion Time (Partial)'!$B$14:$B$988,'Input Data Shift B'!$D$2,'Input Exclusion Time (Partial)'!$C$14:$C$988,'Input Data Shift B'!$C168)</f>
        <v>0</v>
      </c>
      <c r="E168" s="547">
        <f>SUMIFS('Input Exclusion Time (All)'!$G$14:$G$1004,'Input Exclusion Time (All)'!$A$14:$A$1004,'Input Data Shift B'!E$6,'Input Exclusion Time (All)'!$B$14:$B$1004,'Input Data Shift B'!$D$2,'Input Exclusion Time (All)'!$C$14:$C$1004,'Input Data Shift B'!$C168)+SUMIFS('Input Exclusion Time (Partial)'!$I$14:$I$988,'Input Exclusion Time (Partial)'!$A$14:$A$988,'Input Data Shift B'!E$6,'Input Exclusion Time (Partial)'!$B$14:$B$988,'Input Data Shift B'!$D$2,'Input Exclusion Time (Partial)'!$C$14:$C$988,'Input Data Shift B'!$C168)</f>
        <v>0</v>
      </c>
      <c r="F168" s="547">
        <f>SUMIFS('Input Exclusion Time (All)'!$G$14:$G$1004,'Input Exclusion Time (All)'!$A$14:$A$1004,'Input Data Shift B'!F$6,'Input Exclusion Time (All)'!$B$14:$B$1004,'Input Data Shift B'!$D$2,'Input Exclusion Time (All)'!$C$14:$C$1004,'Input Data Shift B'!$C168)+SUMIFS('Input Exclusion Time (Partial)'!$I$14:$I$988,'Input Exclusion Time (Partial)'!$A$14:$A$988,'Input Data Shift B'!F$6,'Input Exclusion Time (Partial)'!$B$14:$B$988,'Input Data Shift B'!$D$2,'Input Exclusion Time (Partial)'!$C$14:$C$988,'Input Data Shift B'!$C168)</f>
        <v>0</v>
      </c>
      <c r="G168" s="547">
        <f>SUMIFS('Input Exclusion Time (All)'!$G$14:$G$1004,'Input Exclusion Time (All)'!$A$14:$A$1004,'Input Data Shift B'!G$6,'Input Exclusion Time (All)'!$B$14:$B$1004,'Input Data Shift B'!$D$2,'Input Exclusion Time (All)'!$C$14:$C$1004,'Input Data Shift B'!$C168)+SUMIFS('Input Exclusion Time (Partial)'!$I$14:$I$988,'Input Exclusion Time (Partial)'!$A$14:$A$988,'Input Data Shift B'!G$6,'Input Exclusion Time (Partial)'!$B$14:$B$988,'Input Data Shift B'!$D$2,'Input Exclusion Time (Partial)'!$C$14:$C$988,'Input Data Shift B'!$C168)</f>
        <v>0</v>
      </c>
      <c r="H168" s="547">
        <f>SUMIFS('Input Exclusion Time (All)'!$G$14:$G$1004,'Input Exclusion Time (All)'!$A$14:$A$1004,'Input Data Shift B'!H$6,'Input Exclusion Time (All)'!$B$14:$B$1004,'Input Data Shift B'!$D$2,'Input Exclusion Time (All)'!$C$14:$C$1004,'Input Data Shift B'!$C168)+SUMIFS('Input Exclusion Time (Partial)'!$I$14:$I$988,'Input Exclusion Time (Partial)'!$A$14:$A$988,'Input Data Shift B'!H$6,'Input Exclusion Time (Partial)'!$B$14:$B$988,'Input Data Shift B'!$D$2,'Input Exclusion Time (Partial)'!$C$14:$C$988,'Input Data Shift B'!$C168)</f>
        <v>0</v>
      </c>
      <c r="I168" s="547">
        <f>SUMIFS('Input Exclusion Time (All)'!$G$14:$G$1004,'Input Exclusion Time (All)'!$A$14:$A$1004,'Input Data Shift B'!I$6,'Input Exclusion Time (All)'!$B$14:$B$1004,'Input Data Shift B'!$D$2,'Input Exclusion Time (All)'!$C$14:$C$1004,'Input Data Shift B'!$C168)+SUMIFS('Input Exclusion Time (Partial)'!$I$14:$I$988,'Input Exclusion Time (Partial)'!$A$14:$A$988,'Input Data Shift B'!I$6,'Input Exclusion Time (Partial)'!$B$14:$B$988,'Input Data Shift B'!$D$2,'Input Exclusion Time (Partial)'!$C$14:$C$988,'Input Data Shift B'!$C168)</f>
        <v>0</v>
      </c>
      <c r="J168" s="547">
        <f>SUMIFS('Input Exclusion Time (All)'!$G$14:$G$1004,'Input Exclusion Time (All)'!$A$14:$A$1004,'Input Data Shift B'!J$6,'Input Exclusion Time (All)'!$B$14:$B$1004,'Input Data Shift B'!$D$2,'Input Exclusion Time (All)'!$C$14:$C$1004,'Input Data Shift B'!$C168)+SUMIFS('Input Exclusion Time (Partial)'!$I$14:$I$988,'Input Exclusion Time (Partial)'!$A$14:$A$988,'Input Data Shift B'!J$6,'Input Exclusion Time (Partial)'!$B$14:$B$988,'Input Data Shift B'!$D$2,'Input Exclusion Time (Partial)'!$C$14:$C$988,'Input Data Shift B'!$C168)</f>
        <v>0</v>
      </c>
      <c r="K168" s="547">
        <f>SUMIFS('Input Exclusion Time (All)'!$G$14:$G$1004,'Input Exclusion Time (All)'!$A$14:$A$1004,'Input Data Shift B'!K$6,'Input Exclusion Time (All)'!$B$14:$B$1004,'Input Data Shift B'!$D$2,'Input Exclusion Time (All)'!$C$14:$C$1004,'Input Data Shift B'!$C168)+SUMIFS('Input Exclusion Time (Partial)'!$I$14:$I$988,'Input Exclusion Time (Partial)'!$A$14:$A$988,'Input Data Shift B'!K$6,'Input Exclusion Time (Partial)'!$B$14:$B$988,'Input Data Shift B'!$D$2,'Input Exclusion Time (Partial)'!$C$14:$C$988,'Input Data Shift B'!$C168)</f>
        <v>0</v>
      </c>
      <c r="L168" s="547">
        <f>SUMIFS('Input Exclusion Time (All)'!$G$14:$G$1004,'Input Exclusion Time (All)'!$A$14:$A$1004,'Input Data Shift B'!L$6,'Input Exclusion Time (All)'!$B$14:$B$1004,'Input Data Shift B'!$D$2,'Input Exclusion Time (All)'!$C$14:$C$1004,'Input Data Shift B'!$C168)+SUMIFS('Input Exclusion Time (Partial)'!$I$14:$I$988,'Input Exclusion Time (Partial)'!$A$14:$A$988,'Input Data Shift B'!L$6,'Input Exclusion Time (Partial)'!$B$14:$B$988,'Input Data Shift B'!$D$2,'Input Exclusion Time (Partial)'!$C$14:$C$988,'Input Data Shift B'!$C168)</f>
        <v>0</v>
      </c>
      <c r="M168" s="547">
        <f>SUMIFS('Input Exclusion Time (All)'!$G$14:$G$1004,'Input Exclusion Time (All)'!$A$14:$A$1004,'Input Data Shift B'!M$6,'Input Exclusion Time (All)'!$B$14:$B$1004,'Input Data Shift B'!$D$2,'Input Exclusion Time (All)'!$C$14:$C$1004,'Input Data Shift B'!$C168)+SUMIFS('Input Exclusion Time (Partial)'!$I$14:$I$988,'Input Exclusion Time (Partial)'!$A$14:$A$988,'Input Data Shift B'!M$6,'Input Exclusion Time (Partial)'!$B$14:$B$988,'Input Data Shift B'!$D$2,'Input Exclusion Time (Partial)'!$C$14:$C$988,'Input Data Shift B'!$C168)</f>
        <v>0</v>
      </c>
      <c r="N168" s="547">
        <f>SUMIFS('Input Exclusion Time (All)'!$G$14:$G$1004,'Input Exclusion Time (All)'!$A$14:$A$1004,'Input Data Shift B'!N$6,'Input Exclusion Time (All)'!$B$14:$B$1004,'Input Data Shift B'!$D$2,'Input Exclusion Time (All)'!$C$14:$C$1004,'Input Data Shift B'!$C168)+SUMIFS('Input Exclusion Time (Partial)'!$I$14:$I$988,'Input Exclusion Time (Partial)'!$A$14:$A$988,'Input Data Shift B'!N$6,'Input Exclusion Time (Partial)'!$B$14:$B$988,'Input Data Shift B'!$D$2,'Input Exclusion Time (Partial)'!$C$14:$C$988,'Input Data Shift B'!$C168)</f>
        <v>0</v>
      </c>
      <c r="O168" s="547">
        <f>SUMIFS('Input Exclusion Time (All)'!$G$14:$G$1004,'Input Exclusion Time (All)'!$A$14:$A$1004,'Input Data Shift B'!O$6,'Input Exclusion Time (All)'!$B$14:$B$1004,'Input Data Shift B'!$D$2,'Input Exclusion Time (All)'!$C$14:$C$1004,'Input Data Shift B'!$C168)+SUMIFS('Input Exclusion Time (Partial)'!$I$14:$I$988,'Input Exclusion Time (Partial)'!$A$14:$A$988,'Input Data Shift B'!O$6,'Input Exclusion Time (Partial)'!$B$14:$B$988,'Input Data Shift B'!$D$2,'Input Exclusion Time (Partial)'!$C$14:$C$988,'Input Data Shift B'!$C168)</f>
        <v>0</v>
      </c>
      <c r="P168" s="547">
        <f>SUMIFS('Input Exclusion Time (All)'!$G$14:$G$1004,'Input Exclusion Time (All)'!$A$14:$A$1004,'Input Data Shift B'!P$6,'Input Exclusion Time (All)'!$B$14:$B$1004,'Input Data Shift B'!$D$2,'Input Exclusion Time (All)'!$C$14:$C$1004,'Input Data Shift B'!$C168)+SUMIFS('Input Exclusion Time (Partial)'!$I$14:$I$988,'Input Exclusion Time (Partial)'!$A$14:$A$988,'Input Data Shift B'!P$6,'Input Exclusion Time (Partial)'!$B$14:$B$988,'Input Data Shift B'!$D$2,'Input Exclusion Time (Partial)'!$C$14:$C$988,'Input Data Shift B'!$C168)</f>
        <v>0</v>
      </c>
      <c r="Q168" s="547">
        <f>SUMIFS('Input Exclusion Time (All)'!$G$14:$G$1004,'Input Exclusion Time (All)'!$A$14:$A$1004,'Input Data Shift B'!Q$6,'Input Exclusion Time (All)'!$B$14:$B$1004,'Input Data Shift B'!$D$2,'Input Exclusion Time (All)'!$C$14:$C$1004,'Input Data Shift B'!$C168)+SUMIFS('Input Exclusion Time (Partial)'!$I$14:$I$988,'Input Exclusion Time (Partial)'!$A$14:$A$988,'Input Data Shift B'!Q$6,'Input Exclusion Time (Partial)'!$B$14:$B$988,'Input Data Shift B'!$D$2,'Input Exclusion Time (Partial)'!$C$14:$C$988,'Input Data Shift B'!$C168)</f>
        <v>0</v>
      </c>
      <c r="R168" s="547">
        <f>SUMIFS('Input Exclusion Time (All)'!$G$14:$G$1004,'Input Exclusion Time (All)'!$A$14:$A$1004,'Input Data Shift B'!R$6,'Input Exclusion Time (All)'!$B$14:$B$1004,'Input Data Shift B'!$D$2,'Input Exclusion Time (All)'!$C$14:$C$1004,'Input Data Shift B'!$C168)+SUMIFS('Input Exclusion Time (Partial)'!$I$14:$I$988,'Input Exclusion Time (Partial)'!$A$14:$A$988,'Input Data Shift B'!R$6,'Input Exclusion Time (Partial)'!$B$14:$B$988,'Input Data Shift B'!$D$2,'Input Exclusion Time (Partial)'!$C$14:$C$988,'Input Data Shift B'!$C168)</f>
        <v>0</v>
      </c>
      <c r="S168" s="547">
        <f>SUMIFS('Input Exclusion Time (All)'!$G$14:$G$1004,'Input Exclusion Time (All)'!$A$14:$A$1004,'Input Data Shift B'!S$6,'Input Exclusion Time (All)'!$B$14:$B$1004,'Input Data Shift B'!$D$2,'Input Exclusion Time (All)'!$C$14:$C$1004,'Input Data Shift B'!$C168)+SUMIFS('Input Exclusion Time (Partial)'!$I$14:$I$988,'Input Exclusion Time (Partial)'!$A$14:$A$988,'Input Data Shift B'!S$6,'Input Exclusion Time (Partial)'!$B$14:$B$988,'Input Data Shift B'!$D$2,'Input Exclusion Time (Partial)'!$C$14:$C$988,'Input Data Shift B'!$C168)</f>
        <v>0</v>
      </c>
      <c r="T168" s="547">
        <f>SUMIFS('Input Exclusion Time (All)'!$G$14:$G$1004,'Input Exclusion Time (All)'!$A$14:$A$1004,'Input Data Shift B'!T$6,'Input Exclusion Time (All)'!$B$14:$B$1004,'Input Data Shift B'!$D$2,'Input Exclusion Time (All)'!$C$14:$C$1004,'Input Data Shift B'!$C168)+SUMIFS('Input Exclusion Time (Partial)'!$I$14:$I$988,'Input Exclusion Time (Partial)'!$A$14:$A$988,'Input Data Shift B'!T$6,'Input Exclusion Time (Partial)'!$B$14:$B$988,'Input Data Shift B'!$D$2,'Input Exclusion Time (Partial)'!$C$14:$C$988,'Input Data Shift B'!$C168)</f>
        <v>0</v>
      </c>
      <c r="U168" s="547">
        <f>SUMIFS('Input Exclusion Time (All)'!$G$14:$G$1004,'Input Exclusion Time (All)'!$A$14:$A$1004,'Input Data Shift B'!U$6,'Input Exclusion Time (All)'!$B$14:$B$1004,'Input Data Shift B'!$D$2,'Input Exclusion Time (All)'!$C$14:$C$1004,'Input Data Shift B'!$C168)+SUMIFS('Input Exclusion Time (Partial)'!$I$14:$I$988,'Input Exclusion Time (Partial)'!$A$14:$A$988,'Input Data Shift B'!U$6,'Input Exclusion Time (Partial)'!$B$14:$B$988,'Input Data Shift B'!$D$2,'Input Exclusion Time (Partial)'!$C$14:$C$988,'Input Data Shift B'!$C168)</f>
        <v>0</v>
      </c>
      <c r="V168" s="547">
        <f>SUMIFS('Input Exclusion Time (All)'!$G$14:$G$1004,'Input Exclusion Time (All)'!$A$14:$A$1004,'Input Data Shift B'!V$6,'Input Exclusion Time (All)'!$B$14:$B$1004,'Input Data Shift B'!$D$2,'Input Exclusion Time (All)'!$C$14:$C$1004,'Input Data Shift B'!$C168)+SUMIFS('Input Exclusion Time (Partial)'!$I$14:$I$988,'Input Exclusion Time (Partial)'!$A$14:$A$988,'Input Data Shift B'!V$6,'Input Exclusion Time (Partial)'!$B$14:$B$988,'Input Data Shift B'!$D$2,'Input Exclusion Time (Partial)'!$C$14:$C$988,'Input Data Shift B'!$C168)</f>
        <v>0</v>
      </c>
      <c r="W168" s="547">
        <f>SUMIFS('Input Exclusion Time (All)'!$G$14:$G$1004,'Input Exclusion Time (All)'!$A$14:$A$1004,'Input Data Shift B'!W$6,'Input Exclusion Time (All)'!$B$14:$B$1004,'Input Data Shift B'!$D$2,'Input Exclusion Time (All)'!$C$14:$C$1004,'Input Data Shift B'!$C168)+SUMIFS('Input Exclusion Time (Partial)'!$I$14:$I$988,'Input Exclusion Time (Partial)'!$A$14:$A$988,'Input Data Shift B'!W$6,'Input Exclusion Time (Partial)'!$B$14:$B$988,'Input Data Shift B'!$D$2,'Input Exclusion Time (Partial)'!$C$14:$C$988,'Input Data Shift B'!$C168)</f>
        <v>0</v>
      </c>
      <c r="X168" s="547">
        <f>SUMIFS('Input Exclusion Time (All)'!$G$14:$G$1004,'Input Exclusion Time (All)'!$A$14:$A$1004,'Input Data Shift B'!X$6,'Input Exclusion Time (All)'!$B$14:$B$1004,'Input Data Shift B'!$D$2,'Input Exclusion Time (All)'!$C$14:$C$1004,'Input Data Shift B'!$C168)+SUMIFS('Input Exclusion Time (Partial)'!$I$14:$I$988,'Input Exclusion Time (Partial)'!$A$14:$A$988,'Input Data Shift B'!X$6,'Input Exclusion Time (Partial)'!$B$14:$B$988,'Input Data Shift B'!$D$2,'Input Exclusion Time (Partial)'!$C$14:$C$988,'Input Data Shift B'!$C168)</f>
        <v>0</v>
      </c>
      <c r="Y168" s="547">
        <f>SUMIFS('Input Exclusion Time (All)'!$G$14:$G$1004,'Input Exclusion Time (All)'!$A$14:$A$1004,'Input Data Shift B'!Y$6,'Input Exclusion Time (All)'!$B$14:$B$1004,'Input Data Shift B'!$D$2,'Input Exclusion Time (All)'!$C$14:$C$1004,'Input Data Shift B'!$C168)+SUMIFS('Input Exclusion Time (Partial)'!$I$14:$I$988,'Input Exclusion Time (Partial)'!$A$14:$A$988,'Input Data Shift B'!Y$6,'Input Exclusion Time (Partial)'!$B$14:$B$988,'Input Data Shift B'!$D$2,'Input Exclusion Time (Partial)'!$C$14:$C$988,'Input Data Shift B'!$C168)</f>
        <v>0</v>
      </c>
      <c r="Z168" s="547">
        <f>SUMIFS('Input Exclusion Time (All)'!$G$14:$G$1004,'Input Exclusion Time (All)'!$A$14:$A$1004,'Input Data Shift B'!Z$6,'Input Exclusion Time (All)'!$B$14:$B$1004,'Input Data Shift B'!$D$2,'Input Exclusion Time (All)'!$C$14:$C$1004,'Input Data Shift B'!$C168)+SUMIFS('Input Exclusion Time (Partial)'!$I$14:$I$988,'Input Exclusion Time (Partial)'!$A$14:$A$988,'Input Data Shift B'!Z$6,'Input Exclusion Time (Partial)'!$B$14:$B$988,'Input Data Shift B'!$D$2,'Input Exclusion Time (Partial)'!$C$14:$C$988,'Input Data Shift B'!$C168)</f>
        <v>0</v>
      </c>
      <c r="AA168" s="547">
        <f>SUMIFS('Input Exclusion Time (All)'!$G$14:$G$1004,'Input Exclusion Time (All)'!$A$14:$A$1004,'Input Data Shift B'!AA$6,'Input Exclusion Time (All)'!$B$14:$B$1004,'Input Data Shift B'!$D$2,'Input Exclusion Time (All)'!$C$14:$C$1004,'Input Data Shift B'!$C168)+SUMIFS('Input Exclusion Time (Partial)'!$I$14:$I$988,'Input Exclusion Time (Partial)'!$A$14:$A$988,'Input Data Shift B'!AA$6,'Input Exclusion Time (Partial)'!$B$14:$B$988,'Input Data Shift B'!$D$2,'Input Exclusion Time (Partial)'!$C$14:$C$988,'Input Data Shift B'!$C168)</f>
        <v>0</v>
      </c>
      <c r="AB168" s="547">
        <f>SUMIFS('Input Exclusion Time (All)'!$G$14:$G$1004,'Input Exclusion Time (All)'!$A$14:$A$1004,'Input Data Shift B'!AB$6,'Input Exclusion Time (All)'!$B$14:$B$1004,'Input Data Shift B'!$D$2,'Input Exclusion Time (All)'!$C$14:$C$1004,'Input Data Shift B'!$C168)+SUMIFS('Input Exclusion Time (Partial)'!$I$14:$I$988,'Input Exclusion Time (Partial)'!$A$14:$A$988,'Input Data Shift B'!AB$6,'Input Exclusion Time (Partial)'!$B$14:$B$988,'Input Data Shift B'!$D$2,'Input Exclusion Time (Partial)'!$C$14:$C$988,'Input Data Shift B'!$C168)</f>
        <v>0</v>
      </c>
      <c r="AC168" s="547">
        <f>SUMIFS('Input Exclusion Time (All)'!$G$14:$G$1004,'Input Exclusion Time (All)'!$A$14:$A$1004,'Input Data Shift B'!AC$6,'Input Exclusion Time (All)'!$B$14:$B$1004,'Input Data Shift B'!$D$2,'Input Exclusion Time (All)'!$C$14:$C$1004,'Input Data Shift B'!$C168)+SUMIFS('Input Exclusion Time (Partial)'!$I$14:$I$988,'Input Exclusion Time (Partial)'!$A$14:$A$988,'Input Data Shift B'!AC$6,'Input Exclusion Time (Partial)'!$B$14:$B$988,'Input Data Shift B'!$D$2,'Input Exclusion Time (Partial)'!$C$14:$C$988,'Input Data Shift B'!$C168)</f>
        <v>0</v>
      </c>
      <c r="AD168" s="547">
        <f>SUMIFS('Input Exclusion Time (All)'!$G$14:$G$1004,'Input Exclusion Time (All)'!$A$14:$A$1004,'Input Data Shift B'!AD$6,'Input Exclusion Time (All)'!$B$14:$B$1004,'Input Data Shift B'!$D$2,'Input Exclusion Time (All)'!$C$14:$C$1004,'Input Data Shift B'!$C168)+SUMIFS('Input Exclusion Time (Partial)'!$I$14:$I$988,'Input Exclusion Time (Partial)'!$A$14:$A$988,'Input Data Shift B'!AD$6,'Input Exclusion Time (Partial)'!$B$14:$B$988,'Input Data Shift B'!$D$2,'Input Exclusion Time (Partial)'!$C$14:$C$988,'Input Data Shift B'!$C168)</f>
        <v>0</v>
      </c>
      <c r="AE168" s="547">
        <f>SUMIFS('Input Exclusion Time (All)'!$G$14:$G$1004,'Input Exclusion Time (All)'!$A$14:$A$1004,'Input Data Shift B'!AE$6,'Input Exclusion Time (All)'!$B$14:$B$1004,'Input Data Shift B'!$D$2,'Input Exclusion Time (All)'!$C$14:$C$1004,'Input Data Shift B'!$C168)+SUMIFS('Input Exclusion Time (Partial)'!$I$14:$I$988,'Input Exclusion Time (Partial)'!$A$14:$A$988,'Input Data Shift B'!AE$6,'Input Exclusion Time (Partial)'!$B$14:$B$988,'Input Data Shift B'!$D$2,'Input Exclusion Time (Partial)'!$C$14:$C$988,'Input Data Shift B'!$C168)</f>
        <v>0</v>
      </c>
      <c r="AF168" s="547">
        <f>SUMIFS('Input Exclusion Time (All)'!$G$14:$G$1004,'Input Exclusion Time (All)'!$A$14:$A$1004,'Input Data Shift B'!AF$6,'Input Exclusion Time (All)'!$B$14:$B$1004,'Input Data Shift B'!$D$2,'Input Exclusion Time (All)'!$C$14:$C$1004,'Input Data Shift B'!$C168)+SUMIFS('Input Exclusion Time (Partial)'!$I$14:$I$988,'Input Exclusion Time (Partial)'!$A$14:$A$988,'Input Data Shift B'!AF$6,'Input Exclusion Time (Partial)'!$B$14:$B$988,'Input Data Shift B'!$D$2,'Input Exclusion Time (Partial)'!$C$14:$C$988,'Input Data Shift B'!$C168)</f>
        <v>0</v>
      </c>
      <c r="AG168" s="547">
        <f>SUMIFS('Input Exclusion Time (All)'!$G$14:$G$1004,'Input Exclusion Time (All)'!$A$14:$A$1004,'Input Data Shift B'!AG$6,'Input Exclusion Time (All)'!$B$14:$B$1004,'Input Data Shift B'!$D$2,'Input Exclusion Time (All)'!$C$14:$C$1004,'Input Data Shift B'!$C168)+SUMIFS('Input Exclusion Time (Partial)'!$I$14:$I$988,'Input Exclusion Time (Partial)'!$A$14:$A$988,'Input Data Shift B'!AG$6,'Input Exclusion Time (Partial)'!$B$14:$B$988,'Input Data Shift B'!$D$2,'Input Exclusion Time (Partial)'!$C$14:$C$988,'Input Data Shift B'!$C168)</f>
        <v>0</v>
      </c>
      <c r="AH168" s="547">
        <f>SUMIFS('Input Exclusion Time (All)'!$G$14:$G$1004,'Input Exclusion Time (All)'!$A$14:$A$1004,'Input Data Shift B'!AH$6,'Input Exclusion Time (All)'!$B$14:$B$1004,'Input Data Shift B'!$D$2,'Input Exclusion Time (All)'!$C$14:$C$1004,'Input Data Shift B'!$C168)+SUMIFS('Input Exclusion Time (Partial)'!$I$14:$I$988,'Input Exclusion Time (Partial)'!$A$14:$A$988,'Input Data Shift B'!AH$6,'Input Exclusion Time (Partial)'!$B$14:$B$988,'Input Data Shift B'!$D$2,'Input Exclusion Time (Partial)'!$C$14:$C$988,'Input Data Shift B'!$C168)</f>
        <v>0</v>
      </c>
      <c r="AI168" s="251">
        <f t="shared" si="11"/>
        <v>0</v>
      </c>
      <c r="AJ168" s="267">
        <f t="shared" si="12"/>
        <v>0</v>
      </c>
    </row>
    <row r="169" spans="1:36" ht="19.5" customHeight="1">
      <c r="A169" s="605"/>
      <c r="B169" s="261" t="s">
        <v>45</v>
      </c>
      <c r="C169" s="262" t="s">
        <v>46</v>
      </c>
      <c r="D169" s="547">
        <f>SUMIFS('Input Exclusion Time (All)'!$G$14:$G$1004,'Input Exclusion Time (All)'!$A$14:$A$1004,'Input Data Shift B'!D$6,'Input Exclusion Time (All)'!$B$14:$B$1004,'Input Data Shift B'!$D$2,'Input Exclusion Time (All)'!$C$14:$C$1004,'Input Data Shift B'!$C169)+SUMIFS('Input Exclusion Time (Partial)'!$I$14:$I$988,'Input Exclusion Time (Partial)'!$A$14:$A$988,'Input Data Shift B'!D$6,'Input Exclusion Time (Partial)'!$B$14:$B$988,'Input Data Shift B'!$D$2,'Input Exclusion Time (Partial)'!$C$14:$C$988,'Input Data Shift B'!$C169)</f>
        <v>0</v>
      </c>
      <c r="E169" s="547">
        <f>SUMIFS('Input Exclusion Time (All)'!$G$14:$G$1004,'Input Exclusion Time (All)'!$A$14:$A$1004,'Input Data Shift B'!E$6,'Input Exclusion Time (All)'!$B$14:$B$1004,'Input Data Shift B'!$D$2,'Input Exclusion Time (All)'!$C$14:$C$1004,'Input Data Shift B'!$C169)+SUMIFS('Input Exclusion Time (Partial)'!$I$14:$I$988,'Input Exclusion Time (Partial)'!$A$14:$A$988,'Input Data Shift B'!E$6,'Input Exclusion Time (Partial)'!$B$14:$B$988,'Input Data Shift B'!$D$2,'Input Exclusion Time (Partial)'!$C$14:$C$988,'Input Data Shift B'!$C169)</f>
        <v>0</v>
      </c>
      <c r="F169" s="547">
        <f>SUMIFS('Input Exclusion Time (All)'!$G$14:$G$1004,'Input Exclusion Time (All)'!$A$14:$A$1004,'Input Data Shift B'!F$6,'Input Exclusion Time (All)'!$B$14:$B$1004,'Input Data Shift B'!$D$2,'Input Exclusion Time (All)'!$C$14:$C$1004,'Input Data Shift B'!$C169)+SUMIFS('Input Exclusion Time (Partial)'!$I$14:$I$988,'Input Exclusion Time (Partial)'!$A$14:$A$988,'Input Data Shift B'!F$6,'Input Exclusion Time (Partial)'!$B$14:$B$988,'Input Data Shift B'!$D$2,'Input Exclusion Time (Partial)'!$C$14:$C$988,'Input Data Shift B'!$C169)</f>
        <v>0</v>
      </c>
      <c r="G169" s="547">
        <f>SUMIFS('Input Exclusion Time (All)'!$G$14:$G$1004,'Input Exclusion Time (All)'!$A$14:$A$1004,'Input Data Shift B'!G$6,'Input Exclusion Time (All)'!$B$14:$B$1004,'Input Data Shift B'!$D$2,'Input Exclusion Time (All)'!$C$14:$C$1004,'Input Data Shift B'!$C169)+SUMIFS('Input Exclusion Time (Partial)'!$I$14:$I$988,'Input Exclusion Time (Partial)'!$A$14:$A$988,'Input Data Shift B'!G$6,'Input Exclusion Time (Partial)'!$B$14:$B$988,'Input Data Shift B'!$D$2,'Input Exclusion Time (Partial)'!$C$14:$C$988,'Input Data Shift B'!$C169)</f>
        <v>0</v>
      </c>
      <c r="H169" s="547">
        <f>SUMIFS('Input Exclusion Time (All)'!$G$14:$G$1004,'Input Exclusion Time (All)'!$A$14:$A$1004,'Input Data Shift B'!H$6,'Input Exclusion Time (All)'!$B$14:$B$1004,'Input Data Shift B'!$D$2,'Input Exclusion Time (All)'!$C$14:$C$1004,'Input Data Shift B'!$C169)+SUMIFS('Input Exclusion Time (Partial)'!$I$14:$I$988,'Input Exclusion Time (Partial)'!$A$14:$A$988,'Input Data Shift B'!H$6,'Input Exclusion Time (Partial)'!$B$14:$B$988,'Input Data Shift B'!$D$2,'Input Exclusion Time (Partial)'!$C$14:$C$988,'Input Data Shift B'!$C169)</f>
        <v>0</v>
      </c>
      <c r="I169" s="547">
        <f>SUMIFS('Input Exclusion Time (All)'!$G$14:$G$1004,'Input Exclusion Time (All)'!$A$14:$A$1004,'Input Data Shift B'!I$6,'Input Exclusion Time (All)'!$B$14:$B$1004,'Input Data Shift B'!$D$2,'Input Exclusion Time (All)'!$C$14:$C$1004,'Input Data Shift B'!$C169)+SUMIFS('Input Exclusion Time (Partial)'!$I$14:$I$988,'Input Exclusion Time (Partial)'!$A$14:$A$988,'Input Data Shift B'!I$6,'Input Exclusion Time (Partial)'!$B$14:$B$988,'Input Data Shift B'!$D$2,'Input Exclusion Time (Partial)'!$C$14:$C$988,'Input Data Shift B'!$C169)</f>
        <v>0</v>
      </c>
      <c r="J169" s="547">
        <f>SUMIFS('Input Exclusion Time (All)'!$G$14:$G$1004,'Input Exclusion Time (All)'!$A$14:$A$1004,'Input Data Shift B'!J$6,'Input Exclusion Time (All)'!$B$14:$B$1004,'Input Data Shift B'!$D$2,'Input Exclusion Time (All)'!$C$14:$C$1004,'Input Data Shift B'!$C169)+SUMIFS('Input Exclusion Time (Partial)'!$I$14:$I$988,'Input Exclusion Time (Partial)'!$A$14:$A$988,'Input Data Shift B'!J$6,'Input Exclusion Time (Partial)'!$B$14:$B$988,'Input Data Shift B'!$D$2,'Input Exclusion Time (Partial)'!$C$14:$C$988,'Input Data Shift B'!$C169)</f>
        <v>0</v>
      </c>
      <c r="K169" s="547">
        <f>SUMIFS('Input Exclusion Time (All)'!$G$14:$G$1004,'Input Exclusion Time (All)'!$A$14:$A$1004,'Input Data Shift B'!K$6,'Input Exclusion Time (All)'!$B$14:$B$1004,'Input Data Shift B'!$D$2,'Input Exclusion Time (All)'!$C$14:$C$1004,'Input Data Shift B'!$C169)+SUMIFS('Input Exclusion Time (Partial)'!$I$14:$I$988,'Input Exclusion Time (Partial)'!$A$14:$A$988,'Input Data Shift B'!K$6,'Input Exclusion Time (Partial)'!$B$14:$B$988,'Input Data Shift B'!$D$2,'Input Exclusion Time (Partial)'!$C$14:$C$988,'Input Data Shift B'!$C169)</f>
        <v>0</v>
      </c>
      <c r="L169" s="547">
        <f>SUMIFS('Input Exclusion Time (All)'!$G$14:$G$1004,'Input Exclusion Time (All)'!$A$14:$A$1004,'Input Data Shift B'!L$6,'Input Exclusion Time (All)'!$B$14:$B$1004,'Input Data Shift B'!$D$2,'Input Exclusion Time (All)'!$C$14:$C$1004,'Input Data Shift B'!$C169)+SUMIFS('Input Exclusion Time (Partial)'!$I$14:$I$988,'Input Exclusion Time (Partial)'!$A$14:$A$988,'Input Data Shift B'!L$6,'Input Exclusion Time (Partial)'!$B$14:$B$988,'Input Data Shift B'!$D$2,'Input Exclusion Time (Partial)'!$C$14:$C$988,'Input Data Shift B'!$C169)</f>
        <v>0</v>
      </c>
      <c r="M169" s="547">
        <f>SUMIFS('Input Exclusion Time (All)'!$G$14:$G$1004,'Input Exclusion Time (All)'!$A$14:$A$1004,'Input Data Shift B'!M$6,'Input Exclusion Time (All)'!$B$14:$B$1004,'Input Data Shift B'!$D$2,'Input Exclusion Time (All)'!$C$14:$C$1004,'Input Data Shift B'!$C169)+SUMIFS('Input Exclusion Time (Partial)'!$I$14:$I$988,'Input Exclusion Time (Partial)'!$A$14:$A$988,'Input Data Shift B'!M$6,'Input Exclusion Time (Partial)'!$B$14:$B$988,'Input Data Shift B'!$D$2,'Input Exclusion Time (Partial)'!$C$14:$C$988,'Input Data Shift B'!$C169)</f>
        <v>0</v>
      </c>
      <c r="N169" s="547">
        <f>SUMIFS('Input Exclusion Time (All)'!$G$14:$G$1004,'Input Exclusion Time (All)'!$A$14:$A$1004,'Input Data Shift B'!N$6,'Input Exclusion Time (All)'!$B$14:$B$1004,'Input Data Shift B'!$D$2,'Input Exclusion Time (All)'!$C$14:$C$1004,'Input Data Shift B'!$C169)+SUMIFS('Input Exclusion Time (Partial)'!$I$14:$I$988,'Input Exclusion Time (Partial)'!$A$14:$A$988,'Input Data Shift B'!N$6,'Input Exclusion Time (Partial)'!$B$14:$B$988,'Input Data Shift B'!$D$2,'Input Exclusion Time (Partial)'!$C$14:$C$988,'Input Data Shift B'!$C169)</f>
        <v>0</v>
      </c>
      <c r="O169" s="547">
        <f>SUMIFS('Input Exclusion Time (All)'!$G$14:$G$1004,'Input Exclusion Time (All)'!$A$14:$A$1004,'Input Data Shift B'!O$6,'Input Exclusion Time (All)'!$B$14:$B$1004,'Input Data Shift B'!$D$2,'Input Exclusion Time (All)'!$C$14:$C$1004,'Input Data Shift B'!$C169)+SUMIFS('Input Exclusion Time (Partial)'!$I$14:$I$988,'Input Exclusion Time (Partial)'!$A$14:$A$988,'Input Data Shift B'!O$6,'Input Exclusion Time (Partial)'!$B$14:$B$988,'Input Data Shift B'!$D$2,'Input Exclusion Time (Partial)'!$C$14:$C$988,'Input Data Shift B'!$C169)</f>
        <v>0</v>
      </c>
      <c r="P169" s="547">
        <f>SUMIFS('Input Exclusion Time (All)'!$G$14:$G$1004,'Input Exclusion Time (All)'!$A$14:$A$1004,'Input Data Shift B'!P$6,'Input Exclusion Time (All)'!$B$14:$B$1004,'Input Data Shift B'!$D$2,'Input Exclusion Time (All)'!$C$14:$C$1004,'Input Data Shift B'!$C169)+SUMIFS('Input Exclusion Time (Partial)'!$I$14:$I$988,'Input Exclusion Time (Partial)'!$A$14:$A$988,'Input Data Shift B'!P$6,'Input Exclusion Time (Partial)'!$B$14:$B$988,'Input Data Shift B'!$D$2,'Input Exclusion Time (Partial)'!$C$14:$C$988,'Input Data Shift B'!$C169)</f>
        <v>0</v>
      </c>
      <c r="Q169" s="547">
        <f>SUMIFS('Input Exclusion Time (All)'!$G$14:$G$1004,'Input Exclusion Time (All)'!$A$14:$A$1004,'Input Data Shift B'!Q$6,'Input Exclusion Time (All)'!$B$14:$B$1004,'Input Data Shift B'!$D$2,'Input Exclusion Time (All)'!$C$14:$C$1004,'Input Data Shift B'!$C169)+SUMIFS('Input Exclusion Time (Partial)'!$I$14:$I$988,'Input Exclusion Time (Partial)'!$A$14:$A$988,'Input Data Shift B'!Q$6,'Input Exclusion Time (Partial)'!$B$14:$B$988,'Input Data Shift B'!$D$2,'Input Exclusion Time (Partial)'!$C$14:$C$988,'Input Data Shift B'!$C169)</f>
        <v>0</v>
      </c>
      <c r="R169" s="547">
        <f>SUMIFS('Input Exclusion Time (All)'!$G$14:$G$1004,'Input Exclusion Time (All)'!$A$14:$A$1004,'Input Data Shift B'!R$6,'Input Exclusion Time (All)'!$B$14:$B$1004,'Input Data Shift B'!$D$2,'Input Exclusion Time (All)'!$C$14:$C$1004,'Input Data Shift B'!$C169)+SUMIFS('Input Exclusion Time (Partial)'!$I$14:$I$988,'Input Exclusion Time (Partial)'!$A$14:$A$988,'Input Data Shift B'!R$6,'Input Exclusion Time (Partial)'!$B$14:$B$988,'Input Data Shift B'!$D$2,'Input Exclusion Time (Partial)'!$C$14:$C$988,'Input Data Shift B'!$C169)</f>
        <v>0</v>
      </c>
      <c r="S169" s="547">
        <f>SUMIFS('Input Exclusion Time (All)'!$G$14:$G$1004,'Input Exclusion Time (All)'!$A$14:$A$1004,'Input Data Shift B'!S$6,'Input Exclusion Time (All)'!$B$14:$B$1004,'Input Data Shift B'!$D$2,'Input Exclusion Time (All)'!$C$14:$C$1004,'Input Data Shift B'!$C169)+SUMIFS('Input Exclusion Time (Partial)'!$I$14:$I$988,'Input Exclusion Time (Partial)'!$A$14:$A$988,'Input Data Shift B'!S$6,'Input Exclusion Time (Partial)'!$B$14:$B$988,'Input Data Shift B'!$D$2,'Input Exclusion Time (Partial)'!$C$14:$C$988,'Input Data Shift B'!$C169)</f>
        <v>0</v>
      </c>
      <c r="T169" s="547">
        <f>SUMIFS('Input Exclusion Time (All)'!$G$14:$G$1004,'Input Exclusion Time (All)'!$A$14:$A$1004,'Input Data Shift B'!T$6,'Input Exclusion Time (All)'!$B$14:$B$1004,'Input Data Shift B'!$D$2,'Input Exclusion Time (All)'!$C$14:$C$1004,'Input Data Shift B'!$C169)+SUMIFS('Input Exclusion Time (Partial)'!$I$14:$I$988,'Input Exclusion Time (Partial)'!$A$14:$A$988,'Input Data Shift B'!T$6,'Input Exclusion Time (Partial)'!$B$14:$B$988,'Input Data Shift B'!$D$2,'Input Exclusion Time (Partial)'!$C$14:$C$988,'Input Data Shift B'!$C169)</f>
        <v>0</v>
      </c>
      <c r="U169" s="547">
        <f>SUMIFS('Input Exclusion Time (All)'!$G$14:$G$1004,'Input Exclusion Time (All)'!$A$14:$A$1004,'Input Data Shift B'!U$6,'Input Exclusion Time (All)'!$B$14:$B$1004,'Input Data Shift B'!$D$2,'Input Exclusion Time (All)'!$C$14:$C$1004,'Input Data Shift B'!$C169)+SUMIFS('Input Exclusion Time (Partial)'!$I$14:$I$988,'Input Exclusion Time (Partial)'!$A$14:$A$988,'Input Data Shift B'!U$6,'Input Exclusion Time (Partial)'!$B$14:$B$988,'Input Data Shift B'!$D$2,'Input Exclusion Time (Partial)'!$C$14:$C$988,'Input Data Shift B'!$C169)</f>
        <v>0</v>
      </c>
      <c r="V169" s="547">
        <f>SUMIFS('Input Exclusion Time (All)'!$G$14:$G$1004,'Input Exclusion Time (All)'!$A$14:$A$1004,'Input Data Shift B'!V$6,'Input Exclusion Time (All)'!$B$14:$B$1004,'Input Data Shift B'!$D$2,'Input Exclusion Time (All)'!$C$14:$C$1004,'Input Data Shift B'!$C169)+SUMIFS('Input Exclusion Time (Partial)'!$I$14:$I$988,'Input Exclusion Time (Partial)'!$A$14:$A$988,'Input Data Shift B'!V$6,'Input Exclusion Time (Partial)'!$B$14:$B$988,'Input Data Shift B'!$D$2,'Input Exclusion Time (Partial)'!$C$14:$C$988,'Input Data Shift B'!$C169)</f>
        <v>0</v>
      </c>
      <c r="W169" s="547">
        <f>SUMIFS('Input Exclusion Time (All)'!$G$14:$G$1004,'Input Exclusion Time (All)'!$A$14:$A$1004,'Input Data Shift B'!W$6,'Input Exclusion Time (All)'!$B$14:$B$1004,'Input Data Shift B'!$D$2,'Input Exclusion Time (All)'!$C$14:$C$1004,'Input Data Shift B'!$C169)+SUMIFS('Input Exclusion Time (Partial)'!$I$14:$I$988,'Input Exclusion Time (Partial)'!$A$14:$A$988,'Input Data Shift B'!W$6,'Input Exclusion Time (Partial)'!$B$14:$B$988,'Input Data Shift B'!$D$2,'Input Exclusion Time (Partial)'!$C$14:$C$988,'Input Data Shift B'!$C169)</f>
        <v>0</v>
      </c>
      <c r="X169" s="547">
        <f>SUMIFS('Input Exclusion Time (All)'!$G$14:$G$1004,'Input Exclusion Time (All)'!$A$14:$A$1004,'Input Data Shift B'!X$6,'Input Exclusion Time (All)'!$B$14:$B$1004,'Input Data Shift B'!$D$2,'Input Exclusion Time (All)'!$C$14:$C$1004,'Input Data Shift B'!$C169)+SUMIFS('Input Exclusion Time (Partial)'!$I$14:$I$988,'Input Exclusion Time (Partial)'!$A$14:$A$988,'Input Data Shift B'!X$6,'Input Exclusion Time (Partial)'!$B$14:$B$988,'Input Data Shift B'!$D$2,'Input Exclusion Time (Partial)'!$C$14:$C$988,'Input Data Shift B'!$C169)</f>
        <v>0</v>
      </c>
      <c r="Y169" s="547">
        <f>SUMIFS('Input Exclusion Time (All)'!$G$14:$G$1004,'Input Exclusion Time (All)'!$A$14:$A$1004,'Input Data Shift B'!Y$6,'Input Exclusion Time (All)'!$B$14:$B$1004,'Input Data Shift B'!$D$2,'Input Exclusion Time (All)'!$C$14:$C$1004,'Input Data Shift B'!$C169)+SUMIFS('Input Exclusion Time (Partial)'!$I$14:$I$988,'Input Exclusion Time (Partial)'!$A$14:$A$988,'Input Data Shift B'!Y$6,'Input Exclusion Time (Partial)'!$B$14:$B$988,'Input Data Shift B'!$D$2,'Input Exclusion Time (Partial)'!$C$14:$C$988,'Input Data Shift B'!$C169)</f>
        <v>0</v>
      </c>
      <c r="Z169" s="547">
        <f>SUMIFS('Input Exclusion Time (All)'!$G$14:$G$1004,'Input Exclusion Time (All)'!$A$14:$A$1004,'Input Data Shift B'!Z$6,'Input Exclusion Time (All)'!$B$14:$B$1004,'Input Data Shift B'!$D$2,'Input Exclusion Time (All)'!$C$14:$C$1004,'Input Data Shift B'!$C169)+SUMIFS('Input Exclusion Time (Partial)'!$I$14:$I$988,'Input Exclusion Time (Partial)'!$A$14:$A$988,'Input Data Shift B'!Z$6,'Input Exclusion Time (Partial)'!$B$14:$B$988,'Input Data Shift B'!$D$2,'Input Exclusion Time (Partial)'!$C$14:$C$988,'Input Data Shift B'!$C169)</f>
        <v>0</v>
      </c>
      <c r="AA169" s="547">
        <f>SUMIFS('Input Exclusion Time (All)'!$G$14:$G$1004,'Input Exclusion Time (All)'!$A$14:$A$1004,'Input Data Shift B'!AA$6,'Input Exclusion Time (All)'!$B$14:$B$1004,'Input Data Shift B'!$D$2,'Input Exclusion Time (All)'!$C$14:$C$1004,'Input Data Shift B'!$C169)+SUMIFS('Input Exclusion Time (Partial)'!$I$14:$I$988,'Input Exclusion Time (Partial)'!$A$14:$A$988,'Input Data Shift B'!AA$6,'Input Exclusion Time (Partial)'!$B$14:$B$988,'Input Data Shift B'!$D$2,'Input Exclusion Time (Partial)'!$C$14:$C$988,'Input Data Shift B'!$C169)</f>
        <v>0</v>
      </c>
      <c r="AB169" s="547">
        <f>SUMIFS('Input Exclusion Time (All)'!$G$14:$G$1004,'Input Exclusion Time (All)'!$A$14:$A$1004,'Input Data Shift B'!AB$6,'Input Exclusion Time (All)'!$B$14:$B$1004,'Input Data Shift B'!$D$2,'Input Exclusion Time (All)'!$C$14:$C$1004,'Input Data Shift B'!$C169)+SUMIFS('Input Exclusion Time (Partial)'!$I$14:$I$988,'Input Exclusion Time (Partial)'!$A$14:$A$988,'Input Data Shift B'!AB$6,'Input Exclusion Time (Partial)'!$B$14:$B$988,'Input Data Shift B'!$D$2,'Input Exclusion Time (Partial)'!$C$14:$C$988,'Input Data Shift B'!$C169)</f>
        <v>0</v>
      </c>
      <c r="AC169" s="547">
        <f>SUMIFS('Input Exclusion Time (All)'!$G$14:$G$1004,'Input Exclusion Time (All)'!$A$14:$A$1004,'Input Data Shift B'!AC$6,'Input Exclusion Time (All)'!$B$14:$B$1004,'Input Data Shift B'!$D$2,'Input Exclusion Time (All)'!$C$14:$C$1004,'Input Data Shift B'!$C169)+SUMIFS('Input Exclusion Time (Partial)'!$I$14:$I$988,'Input Exclusion Time (Partial)'!$A$14:$A$988,'Input Data Shift B'!AC$6,'Input Exclusion Time (Partial)'!$B$14:$B$988,'Input Data Shift B'!$D$2,'Input Exclusion Time (Partial)'!$C$14:$C$988,'Input Data Shift B'!$C169)</f>
        <v>0</v>
      </c>
      <c r="AD169" s="547">
        <f>SUMIFS('Input Exclusion Time (All)'!$G$14:$G$1004,'Input Exclusion Time (All)'!$A$14:$A$1004,'Input Data Shift B'!AD$6,'Input Exclusion Time (All)'!$B$14:$B$1004,'Input Data Shift B'!$D$2,'Input Exclusion Time (All)'!$C$14:$C$1004,'Input Data Shift B'!$C169)+SUMIFS('Input Exclusion Time (Partial)'!$I$14:$I$988,'Input Exclusion Time (Partial)'!$A$14:$A$988,'Input Data Shift B'!AD$6,'Input Exclusion Time (Partial)'!$B$14:$B$988,'Input Data Shift B'!$D$2,'Input Exclusion Time (Partial)'!$C$14:$C$988,'Input Data Shift B'!$C169)</f>
        <v>0</v>
      </c>
      <c r="AE169" s="547">
        <f>SUMIFS('Input Exclusion Time (All)'!$G$14:$G$1004,'Input Exclusion Time (All)'!$A$14:$A$1004,'Input Data Shift B'!AE$6,'Input Exclusion Time (All)'!$B$14:$B$1004,'Input Data Shift B'!$D$2,'Input Exclusion Time (All)'!$C$14:$C$1004,'Input Data Shift B'!$C169)+SUMIFS('Input Exclusion Time (Partial)'!$I$14:$I$988,'Input Exclusion Time (Partial)'!$A$14:$A$988,'Input Data Shift B'!AE$6,'Input Exclusion Time (Partial)'!$B$14:$B$988,'Input Data Shift B'!$D$2,'Input Exclusion Time (Partial)'!$C$14:$C$988,'Input Data Shift B'!$C169)</f>
        <v>0</v>
      </c>
      <c r="AF169" s="547">
        <f>SUMIFS('Input Exclusion Time (All)'!$G$14:$G$1004,'Input Exclusion Time (All)'!$A$14:$A$1004,'Input Data Shift B'!AF$6,'Input Exclusion Time (All)'!$B$14:$B$1004,'Input Data Shift B'!$D$2,'Input Exclusion Time (All)'!$C$14:$C$1004,'Input Data Shift B'!$C169)+SUMIFS('Input Exclusion Time (Partial)'!$I$14:$I$988,'Input Exclusion Time (Partial)'!$A$14:$A$988,'Input Data Shift B'!AF$6,'Input Exclusion Time (Partial)'!$B$14:$B$988,'Input Data Shift B'!$D$2,'Input Exclusion Time (Partial)'!$C$14:$C$988,'Input Data Shift B'!$C169)</f>
        <v>0</v>
      </c>
      <c r="AG169" s="547">
        <f>SUMIFS('Input Exclusion Time (All)'!$G$14:$G$1004,'Input Exclusion Time (All)'!$A$14:$A$1004,'Input Data Shift B'!AG$6,'Input Exclusion Time (All)'!$B$14:$B$1004,'Input Data Shift B'!$D$2,'Input Exclusion Time (All)'!$C$14:$C$1004,'Input Data Shift B'!$C169)+SUMIFS('Input Exclusion Time (Partial)'!$I$14:$I$988,'Input Exclusion Time (Partial)'!$A$14:$A$988,'Input Data Shift B'!AG$6,'Input Exclusion Time (Partial)'!$B$14:$B$988,'Input Data Shift B'!$D$2,'Input Exclusion Time (Partial)'!$C$14:$C$988,'Input Data Shift B'!$C169)</f>
        <v>0</v>
      </c>
      <c r="AH169" s="547">
        <f>SUMIFS('Input Exclusion Time (All)'!$G$14:$G$1004,'Input Exclusion Time (All)'!$A$14:$A$1004,'Input Data Shift B'!AH$6,'Input Exclusion Time (All)'!$B$14:$B$1004,'Input Data Shift B'!$D$2,'Input Exclusion Time (All)'!$C$14:$C$1004,'Input Data Shift B'!$C169)+SUMIFS('Input Exclusion Time (Partial)'!$I$14:$I$988,'Input Exclusion Time (Partial)'!$A$14:$A$988,'Input Data Shift B'!AH$6,'Input Exclusion Time (Partial)'!$B$14:$B$988,'Input Data Shift B'!$D$2,'Input Exclusion Time (Partial)'!$C$14:$C$988,'Input Data Shift B'!$C169)</f>
        <v>0</v>
      </c>
      <c r="AI169" s="251">
        <f t="shared" si="11"/>
        <v>0</v>
      </c>
      <c r="AJ169" s="267">
        <f t="shared" si="12"/>
        <v>0</v>
      </c>
    </row>
    <row r="170" spans="1:36" ht="19.5" customHeight="1">
      <c r="A170" s="605"/>
      <c r="B170" s="261" t="s">
        <v>47</v>
      </c>
      <c r="C170" s="262" t="s">
        <v>48</v>
      </c>
      <c r="D170" s="547">
        <f>SUMIFS('Input Exclusion Time (All)'!$G$14:$G$1004,'Input Exclusion Time (All)'!$A$14:$A$1004,'Input Data Shift B'!D$6,'Input Exclusion Time (All)'!$B$14:$B$1004,'Input Data Shift B'!$D$2,'Input Exclusion Time (All)'!$C$14:$C$1004,'Input Data Shift B'!$C170)+SUMIFS('Input Exclusion Time (Partial)'!$I$14:$I$988,'Input Exclusion Time (Partial)'!$A$14:$A$988,'Input Data Shift B'!D$6,'Input Exclusion Time (Partial)'!$B$14:$B$988,'Input Data Shift B'!$D$2,'Input Exclusion Time (Partial)'!$C$14:$C$988,'Input Data Shift B'!$C170)</f>
        <v>0</v>
      </c>
      <c r="E170" s="547">
        <f>SUMIFS('Input Exclusion Time (All)'!$G$14:$G$1004,'Input Exclusion Time (All)'!$A$14:$A$1004,'Input Data Shift B'!E$6,'Input Exclusion Time (All)'!$B$14:$B$1004,'Input Data Shift B'!$D$2,'Input Exclusion Time (All)'!$C$14:$C$1004,'Input Data Shift B'!$C170)+SUMIFS('Input Exclusion Time (Partial)'!$I$14:$I$988,'Input Exclusion Time (Partial)'!$A$14:$A$988,'Input Data Shift B'!E$6,'Input Exclusion Time (Partial)'!$B$14:$B$988,'Input Data Shift B'!$D$2,'Input Exclusion Time (Partial)'!$C$14:$C$988,'Input Data Shift B'!$C170)</f>
        <v>0</v>
      </c>
      <c r="F170" s="547">
        <f>SUMIFS('Input Exclusion Time (All)'!$G$14:$G$1004,'Input Exclusion Time (All)'!$A$14:$A$1004,'Input Data Shift B'!F$6,'Input Exclusion Time (All)'!$B$14:$B$1004,'Input Data Shift B'!$D$2,'Input Exclusion Time (All)'!$C$14:$C$1004,'Input Data Shift B'!$C170)+SUMIFS('Input Exclusion Time (Partial)'!$I$14:$I$988,'Input Exclusion Time (Partial)'!$A$14:$A$988,'Input Data Shift B'!F$6,'Input Exclusion Time (Partial)'!$B$14:$B$988,'Input Data Shift B'!$D$2,'Input Exclusion Time (Partial)'!$C$14:$C$988,'Input Data Shift B'!$C170)</f>
        <v>0</v>
      </c>
      <c r="G170" s="547">
        <f>SUMIFS('Input Exclusion Time (All)'!$G$14:$G$1004,'Input Exclusion Time (All)'!$A$14:$A$1004,'Input Data Shift B'!G$6,'Input Exclusion Time (All)'!$B$14:$B$1004,'Input Data Shift B'!$D$2,'Input Exclusion Time (All)'!$C$14:$C$1004,'Input Data Shift B'!$C170)+SUMIFS('Input Exclusion Time (Partial)'!$I$14:$I$988,'Input Exclusion Time (Partial)'!$A$14:$A$988,'Input Data Shift B'!G$6,'Input Exclusion Time (Partial)'!$B$14:$B$988,'Input Data Shift B'!$D$2,'Input Exclusion Time (Partial)'!$C$14:$C$988,'Input Data Shift B'!$C170)</f>
        <v>0</v>
      </c>
      <c r="H170" s="547">
        <f>SUMIFS('Input Exclusion Time (All)'!$G$14:$G$1004,'Input Exclusion Time (All)'!$A$14:$A$1004,'Input Data Shift B'!H$6,'Input Exclusion Time (All)'!$B$14:$B$1004,'Input Data Shift B'!$D$2,'Input Exclusion Time (All)'!$C$14:$C$1004,'Input Data Shift B'!$C170)+SUMIFS('Input Exclusion Time (Partial)'!$I$14:$I$988,'Input Exclusion Time (Partial)'!$A$14:$A$988,'Input Data Shift B'!H$6,'Input Exclusion Time (Partial)'!$B$14:$B$988,'Input Data Shift B'!$D$2,'Input Exclusion Time (Partial)'!$C$14:$C$988,'Input Data Shift B'!$C170)</f>
        <v>0</v>
      </c>
      <c r="I170" s="547">
        <f>SUMIFS('Input Exclusion Time (All)'!$G$14:$G$1004,'Input Exclusion Time (All)'!$A$14:$A$1004,'Input Data Shift B'!I$6,'Input Exclusion Time (All)'!$B$14:$B$1004,'Input Data Shift B'!$D$2,'Input Exclusion Time (All)'!$C$14:$C$1004,'Input Data Shift B'!$C170)+SUMIFS('Input Exclusion Time (Partial)'!$I$14:$I$988,'Input Exclusion Time (Partial)'!$A$14:$A$988,'Input Data Shift B'!I$6,'Input Exclusion Time (Partial)'!$B$14:$B$988,'Input Data Shift B'!$D$2,'Input Exclusion Time (Partial)'!$C$14:$C$988,'Input Data Shift B'!$C170)</f>
        <v>0</v>
      </c>
      <c r="J170" s="547">
        <f>SUMIFS('Input Exclusion Time (All)'!$G$14:$G$1004,'Input Exclusion Time (All)'!$A$14:$A$1004,'Input Data Shift B'!J$6,'Input Exclusion Time (All)'!$B$14:$B$1004,'Input Data Shift B'!$D$2,'Input Exclusion Time (All)'!$C$14:$C$1004,'Input Data Shift B'!$C170)+SUMIFS('Input Exclusion Time (Partial)'!$I$14:$I$988,'Input Exclusion Time (Partial)'!$A$14:$A$988,'Input Data Shift B'!J$6,'Input Exclusion Time (Partial)'!$B$14:$B$988,'Input Data Shift B'!$D$2,'Input Exclusion Time (Partial)'!$C$14:$C$988,'Input Data Shift B'!$C170)</f>
        <v>0</v>
      </c>
      <c r="K170" s="547">
        <f>SUMIFS('Input Exclusion Time (All)'!$G$14:$G$1004,'Input Exclusion Time (All)'!$A$14:$A$1004,'Input Data Shift B'!K$6,'Input Exclusion Time (All)'!$B$14:$B$1004,'Input Data Shift B'!$D$2,'Input Exclusion Time (All)'!$C$14:$C$1004,'Input Data Shift B'!$C170)+SUMIFS('Input Exclusion Time (Partial)'!$I$14:$I$988,'Input Exclusion Time (Partial)'!$A$14:$A$988,'Input Data Shift B'!K$6,'Input Exclusion Time (Partial)'!$B$14:$B$988,'Input Data Shift B'!$D$2,'Input Exclusion Time (Partial)'!$C$14:$C$988,'Input Data Shift B'!$C170)</f>
        <v>0</v>
      </c>
      <c r="L170" s="547">
        <f>SUMIFS('Input Exclusion Time (All)'!$G$14:$G$1004,'Input Exclusion Time (All)'!$A$14:$A$1004,'Input Data Shift B'!L$6,'Input Exclusion Time (All)'!$B$14:$B$1004,'Input Data Shift B'!$D$2,'Input Exclusion Time (All)'!$C$14:$C$1004,'Input Data Shift B'!$C170)+SUMIFS('Input Exclusion Time (Partial)'!$I$14:$I$988,'Input Exclusion Time (Partial)'!$A$14:$A$988,'Input Data Shift B'!L$6,'Input Exclusion Time (Partial)'!$B$14:$B$988,'Input Data Shift B'!$D$2,'Input Exclusion Time (Partial)'!$C$14:$C$988,'Input Data Shift B'!$C170)</f>
        <v>0</v>
      </c>
      <c r="M170" s="547">
        <f>SUMIFS('Input Exclusion Time (All)'!$G$14:$G$1004,'Input Exclusion Time (All)'!$A$14:$A$1004,'Input Data Shift B'!M$6,'Input Exclusion Time (All)'!$B$14:$B$1004,'Input Data Shift B'!$D$2,'Input Exclusion Time (All)'!$C$14:$C$1004,'Input Data Shift B'!$C170)+SUMIFS('Input Exclusion Time (Partial)'!$I$14:$I$988,'Input Exclusion Time (Partial)'!$A$14:$A$988,'Input Data Shift B'!M$6,'Input Exclusion Time (Partial)'!$B$14:$B$988,'Input Data Shift B'!$D$2,'Input Exclusion Time (Partial)'!$C$14:$C$988,'Input Data Shift B'!$C170)</f>
        <v>0</v>
      </c>
      <c r="N170" s="547">
        <f>SUMIFS('Input Exclusion Time (All)'!$G$14:$G$1004,'Input Exclusion Time (All)'!$A$14:$A$1004,'Input Data Shift B'!N$6,'Input Exclusion Time (All)'!$B$14:$B$1004,'Input Data Shift B'!$D$2,'Input Exclusion Time (All)'!$C$14:$C$1004,'Input Data Shift B'!$C170)+SUMIFS('Input Exclusion Time (Partial)'!$I$14:$I$988,'Input Exclusion Time (Partial)'!$A$14:$A$988,'Input Data Shift B'!N$6,'Input Exclusion Time (Partial)'!$B$14:$B$988,'Input Data Shift B'!$D$2,'Input Exclusion Time (Partial)'!$C$14:$C$988,'Input Data Shift B'!$C170)</f>
        <v>0</v>
      </c>
      <c r="O170" s="547">
        <f>SUMIFS('Input Exclusion Time (All)'!$G$14:$G$1004,'Input Exclusion Time (All)'!$A$14:$A$1004,'Input Data Shift B'!O$6,'Input Exclusion Time (All)'!$B$14:$B$1004,'Input Data Shift B'!$D$2,'Input Exclusion Time (All)'!$C$14:$C$1004,'Input Data Shift B'!$C170)+SUMIFS('Input Exclusion Time (Partial)'!$I$14:$I$988,'Input Exclusion Time (Partial)'!$A$14:$A$988,'Input Data Shift B'!O$6,'Input Exclusion Time (Partial)'!$B$14:$B$988,'Input Data Shift B'!$D$2,'Input Exclusion Time (Partial)'!$C$14:$C$988,'Input Data Shift B'!$C170)</f>
        <v>0</v>
      </c>
      <c r="P170" s="547">
        <f>SUMIFS('Input Exclusion Time (All)'!$G$14:$G$1004,'Input Exclusion Time (All)'!$A$14:$A$1004,'Input Data Shift B'!P$6,'Input Exclusion Time (All)'!$B$14:$B$1004,'Input Data Shift B'!$D$2,'Input Exclusion Time (All)'!$C$14:$C$1004,'Input Data Shift B'!$C170)+SUMIFS('Input Exclusion Time (Partial)'!$I$14:$I$988,'Input Exclusion Time (Partial)'!$A$14:$A$988,'Input Data Shift B'!P$6,'Input Exclusion Time (Partial)'!$B$14:$B$988,'Input Data Shift B'!$D$2,'Input Exclusion Time (Partial)'!$C$14:$C$988,'Input Data Shift B'!$C170)</f>
        <v>0</v>
      </c>
      <c r="Q170" s="547">
        <f>SUMIFS('Input Exclusion Time (All)'!$G$14:$G$1004,'Input Exclusion Time (All)'!$A$14:$A$1004,'Input Data Shift B'!Q$6,'Input Exclusion Time (All)'!$B$14:$B$1004,'Input Data Shift B'!$D$2,'Input Exclusion Time (All)'!$C$14:$C$1004,'Input Data Shift B'!$C170)+SUMIFS('Input Exclusion Time (Partial)'!$I$14:$I$988,'Input Exclusion Time (Partial)'!$A$14:$A$988,'Input Data Shift B'!Q$6,'Input Exclusion Time (Partial)'!$B$14:$B$988,'Input Data Shift B'!$D$2,'Input Exclusion Time (Partial)'!$C$14:$C$988,'Input Data Shift B'!$C170)</f>
        <v>0</v>
      </c>
      <c r="R170" s="547">
        <f>SUMIFS('Input Exclusion Time (All)'!$G$14:$G$1004,'Input Exclusion Time (All)'!$A$14:$A$1004,'Input Data Shift B'!R$6,'Input Exclusion Time (All)'!$B$14:$B$1004,'Input Data Shift B'!$D$2,'Input Exclusion Time (All)'!$C$14:$C$1004,'Input Data Shift B'!$C170)+SUMIFS('Input Exclusion Time (Partial)'!$I$14:$I$988,'Input Exclusion Time (Partial)'!$A$14:$A$988,'Input Data Shift B'!R$6,'Input Exclusion Time (Partial)'!$B$14:$B$988,'Input Data Shift B'!$D$2,'Input Exclusion Time (Partial)'!$C$14:$C$988,'Input Data Shift B'!$C170)</f>
        <v>0</v>
      </c>
      <c r="S170" s="547">
        <f>SUMIFS('Input Exclusion Time (All)'!$G$14:$G$1004,'Input Exclusion Time (All)'!$A$14:$A$1004,'Input Data Shift B'!S$6,'Input Exclusion Time (All)'!$B$14:$B$1004,'Input Data Shift B'!$D$2,'Input Exclusion Time (All)'!$C$14:$C$1004,'Input Data Shift B'!$C170)+SUMIFS('Input Exclusion Time (Partial)'!$I$14:$I$988,'Input Exclusion Time (Partial)'!$A$14:$A$988,'Input Data Shift B'!S$6,'Input Exclusion Time (Partial)'!$B$14:$B$988,'Input Data Shift B'!$D$2,'Input Exclusion Time (Partial)'!$C$14:$C$988,'Input Data Shift B'!$C170)</f>
        <v>0</v>
      </c>
      <c r="T170" s="547">
        <f>SUMIFS('Input Exclusion Time (All)'!$G$14:$G$1004,'Input Exclusion Time (All)'!$A$14:$A$1004,'Input Data Shift B'!T$6,'Input Exclusion Time (All)'!$B$14:$B$1004,'Input Data Shift B'!$D$2,'Input Exclusion Time (All)'!$C$14:$C$1004,'Input Data Shift B'!$C170)+SUMIFS('Input Exclusion Time (Partial)'!$I$14:$I$988,'Input Exclusion Time (Partial)'!$A$14:$A$988,'Input Data Shift B'!T$6,'Input Exclusion Time (Partial)'!$B$14:$B$988,'Input Data Shift B'!$D$2,'Input Exclusion Time (Partial)'!$C$14:$C$988,'Input Data Shift B'!$C170)</f>
        <v>0</v>
      </c>
      <c r="U170" s="547">
        <f>SUMIFS('Input Exclusion Time (All)'!$G$14:$G$1004,'Input Exclusion Time (All)'!$A$14:$A$1004,'Input Data Shift B'!U$6,'Input Exclusion Time (All)'!$B$14:$B$1004,'Input Data Shift B'!$D$2,'Input Exclusion Time (All)'!$C$14:$C$1004,'Input Data Shift B'!$C170)+SUMIFS('Input Exclusion Time (Partial)'!$I$14:$I$988,'Input Exclusion Time (Partial)'!$A$14:$A$988,'Input Data Shift B'!U$6,'Input Exclusion Time (Partial)'!$B$14:$B$988,'Input Data Shift B'!$D$2,'Input Exclusion Time (Partial)'!$C$14:$C$988,'Input Data Shift B'!$C170)</f>
        <v>0</v>
      </c>
      <c r="V170" s="547">
        <f>SUMIFS('Input Exclusion Time (All)'!$G$14:$G$1004,'Input Exclusion Time (All)'!$A$14:$A$1004,'Input Data Shift B'!V$6,'Input Exclusion Time (All)'!$B$14:$B$1004,'Input Data Shift B'!$D$2,'Input Exclusion Time (All)'!$C$14:$C$1004,'Input Data Shift B'!$C170)+SUMIFS('Input Exclusion Time (Partial)'!$I$14:$I$988,'Input Exclusion Time (Partial)'!$A$14:$A$988,'Input Data Shift B'!V$6,'Input Exclusion Time (Partial)'!$B$14:$B$988,'Input Data Shift B'!$D$2,'Input Exclusion Time (Partial)'!$C$14:$C$988,'Input Data Shift B'!$C170)</f>
        <v>0</v>
      </c>
      <c r="W170" s="547">
        <f>SUMIFS('Input Exclusion Time (All)'!$G$14:$G$1004,'Input Exclusion Time (All)'!$A$14:$A$1004,'Input Data Shift B'!W$6,'Input Exclusion Time (All)'!$B$14:$B$1004,'Input Data Shift B'!$D$2,'Input Exclusion Time (All)'!$C$14:$C$1004,'Input Data Shift B'!$C170)+SUMIFS('Input Exclusion Time (Partial)'!$I$14:$I$988,'Input Exclusion Time (Partial)'!$A$14:$A$988,'Input Data Shift B'!W$6,'Input Exclusion Time (Partial)'!$B$14:$B$988,'Input Data Shift B'!$D$2,'Input Exclusion Time (Partial)'!$C$14:$C$988,'Input Data Shift B'!$C170)</f>
        <v>0</v>
      </c>
      <c r="X170" s="547">
        <f>SUMIFS('Input Exclusion Time (All)'!$G$14:$G$1004,'Input Exclusion Time (All)'!$A$14:$A$1004,'Input Data Shift B'!X$6,'Input Exclusion Time (All)'!$B$14:$B$1004,'Input Data Shift B'!$D$2,'Input Exclusion Time (All)'!$C$14:$C$1004,'Input Data Shift B'!$C170)+SUMIFS('Input Exclusion Time (Partial)'!$I$14:$I$988,'Input Exclusion Time (Partial)'!$A$14:$A$988,'Input Data Shift B'!X$6,'Input Exclusion Time (Partial)'!$B$14:$B$988,'Input Data Shift B'!$D$2,'Input Exclusion Time (Partial)'!$C$14:$C$988,'Input Data Shift B'!$C170)</f>
        <v>0</v>
      </c>
      <c r="Y170" s="547">
        <f>SUMIFS('Input Exclusion Time (All)'!$G$14:$G$1004,'Input Exclusion Time (All)'!$A$14:$A$1004,'Input Data Shift B'!Y$6,'Input Exclusion Time (All)'!$B$14:$B$1004,'Input Data Shift B'!$D$2,'Input Exclusion Time (All)'!$C$14:$C$1004,'Input Data Shift B'!$C170)+SUMIFS('Input Exclusion Time (Partial)'!$I$14:$I$988,'Input Exclusion Time (Partial)'!$A$14:$A$988,'Input Data Shift B'!Y$6,'Input Exclusion Time (Partial)'!$B$14:$B$988,'Input Data Shift B'!$D$2,'Input Exclusion Time (Partial)'!$C$14:$C$988,'Input Data Shift B'!$C170)</f>
        <v>0</v>
      </c>
      <c r="Z170" s="547">
        <f>SUMIFS('Input Exclusion Time (All)'!$G$14:$G$1004,'Input Exclusion Time (All)'!$A$14:$A$1004,'Input Data Shift B'!Z$6,'Input Exclusion Time (All)'!$B$14:$B$1004,'Input Data Shift B'!$D$2,'Input Exclusion Time (All)'!$C$14:$C$1004,'Input Data Shift B'!$C170)+SUMIFS('Input Exclusion Time (Partial)'!$I$14:$I$988,'Input Exclusion Time (Partial)'!$A$14:$A$988,'Input Data Shift B'!Z$6,'Input Exclusion Time (Partial)'!$B$14:$B$988,'Input Data Shift B'!$D$2,'Input Exclusion Time (Partial)'!$C$14:$C$988,'Input Data Shift B'!$C170)</f>
        <v>0</v>
      </c>
      <c r="AA170" s="547">
        <f>SUMIFS('Input Exclusion Time (All)'!$G$14:$G$1004,'Input Exclusion Time (All)'!$A$14:$A$1004,'Input Data Shift B'!AA$6,'Input Exclusion Time (All)'!$B$14:$B$1004,'Input Data Shift B'!$D$2,'Input Exclusion Time (All)'!$C$14:$C$1004,'Input Data Shift B'!$C170)+SUMIFS('Input Exclusion Time (Partial)'!$I$14:$I$988,'Input Exclusion Time (Partial)'!$A$14:$A$988,'Input Data Shift B'!AA$6,'Input Exclusion Time (Partial)'!$B$14:$B$988,'Input Data Shift B'!$D$2,'Input Exclusion Time (Partial)'!$C$14:$C$988,'Input Data Shift B'!$C170)</f>
        <v>0</v>
      </c>
      <c r="AB170" s="547">
        <f>SUMIFS('Input Exclusion Time (All)'!$G$14:$G$1004,'Input Exclusion Time (All)'!$A$14:$A$1004,'Input Data Shift B'!AB$6,'Input Exclusion Time (All)'!$B$14:$B$1004,'Input Data Shift B'!$D$2,'Input Exclusion Time (All)'!$C$14:$C$1004,'Input Data Shift B'!$C170)+SUMIFS('Input Exclusion Time (Partial)'!$I$14:$I$988,'Input Exclusion Time (Partial)'!$A$14:$A$988,'Input Data Shift B'!AB$6,'Input Exclusion Time (Partial)'!$B$14:$B$988,'Input Data Shift B'!$D$2,'Input Exclusion Time (Partial)'!$C$14:$C$988,'Input Data Shift B'!$C170)</f>
        <v>0</v>
      </c>
      <c r="AC170" s="547">
        <f>SUMIFS('Input Exclusion Time (All)'!$G$14:$G$1004,'Input Exclusion Time (All)'!$A$14:$A$1004,'Input Data Shift B'!AC$6,'Input Exclusion Time (All)'!$B$14:$B$1004,'Input Data Shift B'!$D$2,'Input Exclusion Time (All)'!$C$14:$C$1004,'Input Data Shift B'!$C170)+SUMIFS('Input Exclusion Time (Partial)'!$I$14:$I$988,'Input Exclusion Time (Partial)'!$A$14:$A$988,'Input Data Shift B'!AC$6,'Input Exclusion Time (Partial)'!$B$14:$B$988,'Input Data Shift B'!$D$2,'Input Exclusion Time (Partial)'!$C$14:$C$988,'Input Data Shift B'!$C170)</f>
        <v>0</v>
      </c>
      <c r="AD170" s="547">
        <f>SUMIFS('Input Exclusion Time (All)'!$G$14:$G$1004,'Input Exclusion Time (All)'!$A$14:$A$1004,'Input Data Shift B'!AD$6,'Input Exclusion Time (All)'!$B$14:$B$1004,'Input Data Shift B'!$D$2,'Input Exclusion Time (All)'!$C$14:$C$1004,'Input Data Shift B'!$C170)+SUMIFS('Input Exclusion Time (Partial)'!$I$14:$I$988,'Input Exclusion Time (Partial)'!$A$14:$A$988,'Input Data Shift B'!AD$6,'Input Exclusion Time (Partial)'!$B$14:$B$988,'Input Data Shift B'!$D$2,'Input Exclusion Time (Partial)'!$C$14:$C$988,'Input Data Shift B'!$C170)</f>
        <v>0</v>
      </c>
      <c r="AE170" s="547">
        <f>SUMIFS('Input Exclusion Time (All)'!$G$14:$G$1004,'Input Exclusion Time (All)'!$A$14:$A$1004,'Input Data Shift B'!AE$6,'Input Exclusion Time (All)'!$B$14:$B$1004,'Input Data Shift B'!$D$2,'Input Exclusion Time (All)'!$C$14:$C$1004,'Input Data Shift B'!$C170)+SUMIFS('Input Exclusion Time (Partial)'!$I$14:$I$988,'Input Exclusion Time (Partial)'!$A$14:$A$988,'Input Data Shift B'!AE$6,'Input Exclusion Time (Partial)'!$B$14:$B$988,'Input Data Shift B'!$D$2,'Input Exclusion Time (Partial)'!$C$14:$C$988,'Input Data Shift B'!$C170)</f>
        <v>0</v>
      </c>
      <c r="AF170" s="547">
        <f>SUMIFS('Input Exclusion Time (All)'!$G$14:$G$1004,'Input Exclusion Time (All)'!$A$14:$A$1004,'Input Data Shift B'!AF$6,'Input Exclusion Time (All)'!$B$14:$B$1004,'Input Data Shift B'!$D$2,'Input Exclusion Time (All)'!$C$14:$C$1004,'Input Data Shift B'!$C170)+SUMIFS('Input Exclusion Time (Partial)'!$I$14:$I$988,'Input Exclusion Time (Partial)'!$A$14:$A$988,'Input Data Shift B'!AF$6,'Input Exclusion Time (Partial)'!$B$14:$B$988,'Input Data Shift B'!$D$2,'Input Exclusion Time (Partial)'!$C$14:$C$988,'Input Data Shift B'!$C170)</f>
        <v>0</v>
      </c>
      <c r="AG170" s="547">
        <f>SUMIFS('Input Exclusion Time (All)'!$G$14:$G$1004,'Input Exclusion Time (All)'!$A$14:$A$1004,'Input Data Shift B'!AG$6,'Input Exclusion Time (All)'!$B$14:$B$1004,'Input Data Shift B'!$D$2,'Input Exclusion Time (All)'!$C$14:$C$1004,'Input Data Shift B'!$C170)+SUMIFS('Input Exclusion Time (Partial)'!$I$14:$I$988,'Input Exclusion Time (Partial)'!$A$14:$A$988,'Input Data Shift B'!AG$6,'Input Exclusion Time (Partial)'!$B$14:$B$988,'Input Data Shift B'!$D$2,'Input Exclusion Time (Partial)'!$C$14:$C$988,'Input Data Shift B'!$C170)</f>
        <v>0</v>
      </c>
      <c r="AH170" s="547">
        <f>SUMIFS('Input Exclusion Time (All)'!$G$14:$G$1004,'Input Exclusion Time (All)'!$A$14:$A$1004,'Input Data Shift B'!AH$6,'Input Exclusion Time (All)'!$B$14:$B$1004,'Input Data Shift B'!$D$2,'Input Exclusion Time (All)'!$C$14:$C$1004,'Input Data Shift B'!$C170)+SUMIFS('Input Exclusion Time (Partial)'!$I$14:$I$988,'Input Exclusion Time (Partial)'!$A$14:$A$988,'Input Data Shift B'!AH$6,'Input Exclusion Time (Partial)'!$B$14:$B$988,'Input Data Shift B'!$D$2,'Input Exclusion Time (Partial)'!$C$14:$C$988,'Input Data Shift B'!$C170)</f>
        <v>0</v>
      </c>
      <c r="AI170" s="251">
        <f t="shared" si="11"/>
        <v>0</v>
      </c>
      <c r="AJ170" s="267">
        <f t="shared" si="12"/>
        <v>0</v>
      </c>
    </row>
    <row r="171" spans="1:36" ht="19.5" customHeight="1">
      <c r="A171" s="605"/>
      <c r="B171" s="261" t="s">
        <v>49</v>
      </c>
      <c r="C171" s="262" t="s">
        <v>50</v>
      </c>
      <c r="D171" s="547">
        <f>SUMIFS('Input Exclusion Time (All)'!$G$14:$G$1004,'Input Exclusion Time (All)'!$A$14:$A$1004,'Input Data Shift B'!D$6,'Input Exclusion Time (All)'!$B$14:$B$1004,'Input Data Shift B'!$D$2,'Input Exclusion Time (All)'!$C$14:$C$1004,'Input Data Shift B'!$C171)+SUMIFS('Input Exclusion Time (Partial)'!$I$14:$I$988,'Input Exclusion Time (Partial)'!$A$14:$A$988,'Input Data Shift B'!D$6,'Input Exclusion Time (Partial)'!$B$14:$B$988,'Input Data Shift B'!$D$2,'Input Exclusion Time (Partial)'!$C$14:$C$988,'Input Data Shift B'!$C171)</f>
        <v>0</v>
      </c>
      <c r="E171" s="547">
        <f>SUMIFS('Input Exclusion Time (All)'!$G$14:$G$1004,'Input Exclusion Time (All)'!$A$14:$A$1004,'Input Data Shift B'!E$6,'Input Exclusion Time (All)'!$B$14:$B$1004,'Input Data Shift B'!$D$2,'Input Exclusion Time (All)'!$C$14:$C$1004,'Input Data Shift B'!$C171)+SUMIFS('Input Exclusion Time (Partial)'!$I$14:$I$988,'Input Exclusion Time (Partial)'!$A$14:$A$988,'Input Data Shift B'!E$6,'Input Exclusion Time (Partial)'!$B$14:$B$988,'Input Data Shift B'!$D$2,'Input Exclusion Time (Partial)'!$C$14:$C$988,'Input Data Shift B'!$C171)</f>
        <v>0</v>
      </c>
      <c r="F171" s="547">
        <f>SUMIFS('Input Exclusion Time (All)'!$G$14:$G$1004,'Input Exclusion Time (All)'!$A$14:$A$1004,'Input Data Shift B'!F$6,'Input Exclusion Time (All)'!$B$14:$B$1004,'Input Data Shift B'!$D$2,'Input Exclusion Time (All)'!$C$14:$C$1004,'Input Data Shift B'!$C171)+SUMIFS('Input Exclusion Time (Partial)'!$I$14:$I$988,'Input Exclusion Time (Partial)'!$A$14:$A$988,'Input Data Shift B'!F$6,'Input Exclusion Time (Partial)'!$B$14:$B$988,'Input Data Shift B'!$D$2,'Input Exclusion Time (Partial)'!$C$14:$C$988,'Input Data Shift B'!$C171)</f>
        <v>0</v>
      </c>
      <c r="G171" s="547">
        <f>SUMIFS('Input Exclusion Time (All)'!$G$14:$G$1004,'Input Exclusion Time (All)'!$A$14:$A$1004,'Input Data Shift B'!G$6,'Input Exclusion Time (All)'!$B$14:$B$1004,'Input Data Shift B'!$D$2,'Input Exclusion Time (All)'!$C$14:$C$1004,'Input Data Shift B'!$C171)+SUMIFS('Input Exclusion Time (Partial)'!$I$14:$I$988,'Input Exclusion Time (Partial)'!$A$14:$A$988,'Input Data Shift B'!G$6,'Input Exclusion Time (Partial)'!$B$14:$B$988,'Input Data Shift B'!$D$2,'Input Exclusion Time (Partial)'!$C$14:$C$988,'Input Data Shift B'!$C171)</f>
        <v>0</v>
      </c>
      <c r="H171" s="547">
        <f>SUMIFS('Input Exclusion Time (All)'!$G$14:$G$1004,'Input Exclusion Time (All)'!$A$14:$A$1004,'Input Data Shift B'!H$6,'Input Exclusion Time (All)'!$B$14:$B$1004,'Input Data Shift B'!$D$2,'Input Exclusion Time (All)'!$C$14:$C$1004,'Input Data Shift B'!$C171)+SUMIFS('Input Exclusion Time (Partial)'!$I$14:$I$988,'Input Exclusion Time (Partial)'!$A$14:$A$988,'Input Data Shift B'!H$6,'Input Exclusion Time (Partial)'!$B$14:$B$988,'Input Data Shift B'!$D$2,'Input Exclusion Time (Partial)'!$C$14:$C$988,'Input Data Shift B'!$C171)</f>
        <v>0</v>
      </c>
      <c r="I171" s="547">
        <f>SUMIFS('Input Exclusion Time (All)'!$G$14:$G$1004,'Input Exclusion Time (All)'!$A$14:$A$1004,'Input Data Shift B'!I$6,'Input Exclusion Time (All)'!$B$14:$B$1004,'Input Data Shift B'!$D$2,'Input Exclusion Time (All)'!$C$14:$C$1004,'Input Data Shift B'!$C171)+SUMIFS('Input Exclusion Time (Partial)'!$I$14:$I$988,'Input Exclusion Time (Partial)'!$A$14:$A$988,'Input Data Shift B'!I$6,'Input Exclusion Time (Partial)'!$B$14:$B$988,'Input Data Shift B'!$D$2,'Input Exclusion Time (Partial)'!$C$14:$C$988,'Input Data Shift B'!$C171)</f>
        <v>0</v>
      </c>
      <c r="J171" s="547">
        <f>SUMIFS('Input Exclusion Time (All)'!$G$14:$G$1004,'Input Exclusion Time (All)'!$A$14:$A$1004,'Input Data Shift B'!J$6,'Input Exclusion Time (All)'!$B$14:$B$1004,'Input Data Shift B'!$D$2,'Input Exclusion Time (All)'!$C$14:$C$1004,'Input Data Shift B'!$C171)+SUMIFS('Input Exclusion Time (Partial)'!$I$14:$I$988,'Input Exclusion Time (Partial)'!$A$14:$A$988,'Input Data Shift B'!J$6,'Input Exclusion Time (Partial)'!$B$14:$B$988,'Input Data Shift B'!$D$2,'Input Exclusion Time (Partial)'!$C$14:$C$988,'Input Data Shift B'!$C171)</f>
        <v>0</v>
      </c>
      <c r="K171" s="547">
        <f>SUMIFS('Input Exclusion Time (All)'!$G$14:$G$1004,'Input Exclusion Time (All)'!$A$14:$A$1004,'Input Data Shift B'!K$6,'Input Exclusion Time (All)'!$B$14:$B$1004,'Input Data Shift B'!$D$2,'Input Exclusion Time (All)'!$C$14:$C$1004,'Input Data Shift B'!$C171)+SUMIFS('Input Exclusion Time (Partial)'!$I$14:$I$988,'Input Exclusion Time (Partial)'!$A$14:$A$988,'Input Data Shift B'!K$6,'Input Exclusion Time (Partial)'!$B$14:$B$988,'Input Data Shift B'!$D$2,'Input Exclusion Time (Partial)'!$C$14:$C$988,'Input Data Shift B'!$C171)</f>
        <v>0</v>
      </c>
      <c r="L171" s="547">
        <f>SUMIFS('Input Exclusion Time (All)'!$G$14:$G$1004,'Input Exclusion Time (All)'!$A$14:$A$1004,'Input Data Shift B'!L$6,'Input Exclusion Time (All)'!$B$14:$B$1004,'Input Data Shift B'!$D$2,'Input Exclusion Time (All)'!$C$14:$C$1004,'Input Data Shift B'!$C171)+SUMIFS('Input Exclusion Time (Partial)'!$I$14:$I$988,'Input Exclusion Time (Partial)'!$A$14:$A$988,'Input Data Shift B'!L$6,'Input Exclusion Time (Partial)'!$B$14:$B$988,'Input Data Shift B'!$D$2,'Input Exclusion Time (Partial)'!$C$14:$C$988,'Input Data Shift B'!$C171)</f>
        <v>0</v>
      </c>
      <c r="M171" s="547">
        <f>SUMIFS('Input Exclusion Time (All)'!$G$14:$G$1004,'Input Exclusion Time (All)'!$A$14:$A$1004,'Input Data Shift B'!M$6,'Input Exclusion Time (All)'!$B$14:$B$1004,'Input Data Shift B'!$D$2,'Input Exclusion Time (All)'!$C$14:$C$1004,'Input Data Shift B'!$C171)+SUMIFS('Input Exclusion Time (Partial)'!$I$14:$I$988,'Input Exclusion Time (Partial)'!$A$14:$A$988,'Input Data Shift B'!M$6,'Input Exclusion Time (Partial)'!$B$14:$B$988,'Input Data Shift B'!$D$2,'Input Exclusion Time (Partial)'!$C$14:$C$988,'Input Data Shift B'!$C171)</f>
        <v>0</v>
      </c>
      <c r="N171" s="547">
        <f>SUMIFS('Input Exclusion Time (All)'!$G$14:$G$1004,'Input Exclusion Time (All)'!$A$14:$A$1004,'Input Data Shift B'!N$6,'Input Exclusion Time (All)'!$B$14:$B$1004,'Input Data Shift B'!$D$2,'Input Exclusion Time (All)'!$C$14:$C$1004,'Input Data Shift B'!$C171)+SUMIFS('Input Exclusion Time (Partial)'!$I$14:$I$988,'Input Exclusion Time (Partial)'!$A$14:$A$988,'Input Data Shift B'!N$6,'Input Exclusion Time (Partial)'!$B$14:$B$988,'Input Data Shift B'!$D$2,'Input Exclusion Time (Partial)'!$C$14:$C$988,'Input Data Shift B'!$C171)</f>
        <v>0</v>
      </c>
      <c r="O171" s="547">
        <f>SUMIFS('Input Exclusion Time (All)'!$G$14:$G$1004,'Input Exclusion Time (All)'!$A$14:$A$1004,'Input Data Shift B'!O$6,'Input Exclusion Time (All)'!$B$14:$B$1004,'Input Data Shift B'!$D$2,'Input Exclusion Time (All)'!$C$14:$C$1004,'Input Data Shift B'!$C171)+SUMIFS('Input Exclusion Time (Partial)'!$I$14:$I$988,'Input Exclusion Time (Partial)'!$A$14:$A$988,'Input Data Shift B'!O$6,'Input Exclusion Time (Partial)'!$B$14:$B$988,'Input Data Shift B'!$D$2,'Input Exclusion Time (Partial)'!$C$14:$C$988,'Input Data Shift B'!$C171)</f>
        <v>0</v>
      </c>
      <c r="P171" s="547">
        <f>SUMIFS('Input Exclusion Time (All)'!$G$14:$G$1004,'Input Exclusion Time (All)'!$A$14:$A$1004,'Input Data Shift B'!P$6,'Input Exclusion Time (All)'!$B$14:$B$1004,'Input Data Shift B'!$D$2,'Input Exclusion Time (All)'!$C$14:$C$1004,'Input Data Shift B'!$C171)+SUMIFS('Input Exclusion Time (Partial)'!$I$14:$I$988,'Input Exclusion Time (Partial)'!$A$14:$A$988,'Input Data Shift B'!P$6,'Input Exclusion Time (Partial)'!$B$14:$B$988,'Input Data Shift B'!$D$2,'Input Exclusion Time (Partial)'!$C$14:$C$988,'Input Data Shift B'!$C171)</f>
        <v>0</v>
      </c>
      <c r="Q171" s="547">
        <f>SUMIFS('Input Exclusion Time (All)'!$G$14:$G$1004,'Input Exclusion Time (All)'!$A$14:$A$1004,'Input Data Shift B'!Q$6,'Input Exclusion Time (All)'!$B$14:$B$1004,'Input Data Shift B'!$D$2,'Input Exclusion Time (All)'!$C$14:$C$1004,'Input Data Shift B'!$C171)+SUMIFS('Input Exclusion Time (Partial)'!$I$14:$I$988,'Input Exclusion Time (Partial)'!$A$14:$A$988,'Input Data Shift B'!Q$6,'Input Exclusion Time (Partial)'!$B$14:$B$988,'Input Data Shift B'!$D$2,'Input Exclusion Time (Partial)'!$C$14:$C$988,'Input Data Shift B'!$C171)</f>
        <v>0</v>
      </c>
      <c r="R171" s="547">
        <f>SUMIFS('Input Exclusion Time (All)'!$G$14:$G$1004,'Input Exclusion Time (All)'!$A$14:$A$1004,'Input Data Shift B'!R$6,'Input Exclusion Time (All)'!$B$14:$B$1004,'Input Data Shift B'!$D$2,'Input Exclusion Time (All)'!$C$14:$C$1004,'Input Data Shift B'!$C171)+SUMIFS('Input Exclusion Time (Partial)'!$I$14:$I$988,'Input Exclusion Time (Partial)'!$A$14:$A$988,'Input Data Shift B'!R$6,'Input Exclusion Time (Partial)'!$B$14:$B$988,'Input Data Shift B'!$D$2,'Input Exclusion Time (Partial)'!$C$14:$C$988,'Input Data Shift B'!$C171)</f>
        <v>0</v>
      </c>
      <c r="S171" s="547">
        <f>SUMIFS('Input Exclusion Time (All)'!$G$14:$G$1004,'Input Exclusion Time (All)'!$A$14:$A$1004,'Input Data Shift B'!S$6,'Input Exclusion Time (All)'!$B$14:$B$1004,'Input Data Shift B'!$D$2,'Input Exclusion Time (All)'!$C$14:$C$1004,'Input Data Shift B'!$C171)+SUMIFS('Input Exclusion Time (Partial)'!$I$14:$I$988,'Input Exclusion Time (Partial)'!$A$14:$A$988,'Input Data Shift B'!S$6,'Input Exclusion Time (Partial)'!$B$14:$B$988,'Input Data Shift B'!$D$2,'Input Exclusion Time (Partial)'!$C$14:$C$988,'Input Data Shift B'!$C171)</f>
        <v>0</v>
      </c>
      <c r="T171" s="547">
        <f>SUMIFS('Input Exclusion Time (All)'!$G$14:$G$1004,'Input Exclusion Time (All)'!$A$14:$A$1004,'Input Data Shift B'!T$6,'Input Exclusion Time (All)'!$B$14:$B$1004,'Input Data Shift B'!$D$2,'Input Exclusion Time (All)'!$C$14:$C$1004,'Input Data Shift B'!$C171)+SUMIFS('Input Exclusion Time (Partial)'!$I$14:$I$988,'Input Exclusion Time (Partial)'!$A$14:$A$988,'Input Data Shift B'!T$6,'Input Exclusion Time (Partial)'!$B$14:$B$988,'Input Data Shift B'!$D$2,'Input Exclusion Time (Partial)'!$C$14:$C$988,'Input Data Shift B'!$C171)</f>
        <v>0</v>
      </c>
      <c r="U171" s="547">
        <f>SUMIFS('Input Exclusion Time (All)'!$G$14:$G$1004,'Input Exclusion Time (All)'!$A$14:$A$1004,'Input Data Shift B'!U$6,'Input Exclusion Time (All)'!$B$14:$B$1004,'Input Data Shift B'!$D$2,'Input Exclusion Time (All)'!$C$14:$C$1004,'Input Data Shift B'!$C171)+SUMIFS('Input Exclusion Time (Partial)'!$I$14:$I$988,'Input Exclusion Time (Partial)'!$A$14:$A$988,'Input Data Shift B'!U$6,'Input Exclusion Time (Partial)'!$B$14:$B$988,'Input Data Shift B'!$D$2,'Input Exclusion Time (Partial)'!$C$14:$C$988,'Input Data Shift B'!$C171)</f>
        <v>0</v>
      </c>
      <c r="V171" s="547">
        <f>SUMIFS('Input Exclusion Time (All)'!$G$14:$G$1004,'Input Exclusion Time (All)'!$A$14:$A$1004,'Input Data Shift B'!V$6,'Input Exclusion Time (All)'!$B$14:$B$1004,'Input Data Shift B'!$D$2,'Input Exclusion Time (All)'!$C$14:$C$1004,'Input Data Shift B'!$C171)+SUMIFS('Input Exclusion Time (Partial)'!$I$14:$I$988,'Input Exclusion Time (Partial)'!$A$14:$A$988,'Input Data Shift B'!V$6,'Input Exclusion Time (Partial)'!$B$14:$B$988,'Input Data Shift B'!$D$2,'Input Exclusion Time (Partial)'!$C$14:$C$988,'Input Data Shift B'!$C171)</f>
        <v>0</v>
      </c>
      <c r="W171" s="547">
        <f>SUMIFS('Input Exclusion Time (All)'!$G$14:$G$1004,'Input Exclusion Time (All)'!$A$14:$A$1004,'Input Data Shift B'!W$6,'Input Exclusion Time (All)'!$B$14:$B$1004,'Input Data Shift B'!$D$2,'Input Exclusion Time (All)'!$C$14:$C$1004,'Input Data Shift B'!$C171)+SUMIFS('Input Exclusion Time (Partial)'!$I$14:$I$988,'Input Exclusion Time (Partial)'!$A$14:$A$988,'Input Data Shift B'!W$6,'Input Exclusion Time (Partial)'!$B$14:$B$988,'Input Data Shift B'!$D$2,'Input Exclusion Time (Partial)'!$C$14:$C$988,'Input Data Shift B'!$C171)</f>
        <v>0</v>
      </c>
      <c r="X171" s="547">
        <f>SUMIFS('Input Exclusion Time (All)'!$G$14:$G$1004,'Input Exclusion Time (All)'!$A$14:$A$1004,'Input Data Shift B'!X$6,'Input Exclusion Time (All)'!$B$14:$B$1004,'Input Data Shift B'!$D$2,'Input Exclusion Time (All)'!$C$14:$C$1004,'Input Data Shift B'!$C171)+SUMIFS('Input Exclusion Time (Partial)'!$I$14:$I$988,'Input Exclusion Time (Partial)'!$A$14:$A$988,'Input Data Shift B'!X$6,'Input Exclusion Time (Partial)'!$B$14:$B$988,'Input Data Shift B'!$D$2,'Input Exclusion Time (Partial)'!$C$14:$C$988,'Input Data Shift B'!$C171)</f>
        <v>0</v>
      </c>
      <c r="Y171" s="547">
        <f>SUMIFS('Input Exclusion Time (All)'!$G$14:$G$1004,'Input Exclusion Time (All)'!$A$14:$A$1004,'Input Data Shift B'!Y$6,'Input Exclusion Time (All)'!$B$14:$B$1004,'Input Data Shift B'!$D$2,'Input Exclusion Time (All)'!$C$14:$C$1004,'Input Data Shift B'!$C171)+SUMIFS('Input Exclusion Time (Partial)'!$I$14:$I$988,'Input Exclusion Time (Partial)'!$A$14:$A$988,'Input Data Shift B'!Y$6,'Input Exclusion Time (Partial)'!$B$14:$B$988,'Input Data Shift B'!$D$2,'Input Exclusion Time (Partial)'!$C$14:$C$988,'Input Data Shift B'!$C171)</f>
        <v>0</v>
      </c>
      <c r="Z171" s="547">
        <f>SUMIFS('Input Exclusion Time (All)'!$G$14:$G$1004,'Input Exclusion Time (All)'!$A$14:$A$1004,'Input Data Shift B'!Z$6,'Input Exclusion Time (All)'!$B$14:$B$1004,'Input Data Shift B'!$D$2,'Input Exclusion Time (All)'!$C$14:$C$1004,'Input Data Shift B'!$C171)+SUMIFS('Input Exclusion Time (Partial)'!$I$14:$I$988,'Input Exclusion Time (Partial)'!$A$14:$A$988,'Input Data Shift B'!Z$6,'Input Exclusion Time (Partial)'!$B$14:$B$988,'Input Data Shift B'!$D$2,'Input Exclusion Time (Partial)'!$C$14:$C$988,'Input Data Shift B'!$C171)</f>
        <v>0</v>
      </c>
      <c r="AA171" s="547">
        <f>SUMIFS('Input Exclusion Time (All)'!$G$14:$G$1004,'Input Exclusion Time (All)'!$A$14:$A$1004,'Input Data Shift B'!AA$6,'Input Exclusion Time (All)'!$B$14:$B$1004,'Input Data Shift B'!$D$2,'Input Exclusion Time (All)'!$C$14:$C$1004,'Input Data Shift B'!$C171)+SUMIFS('Input Exclusion Time (Partial)'!$I$14:$I$988,'Input Exclusion Time (Partial)'!$A$14:$A$988,'Input Data Shift B'!AA$6,'Input Exclusion Time (Partial)'!$B$14:$B$988,'Input Data Shift B'!$D$2,'Input Exclusion Time (Partial)'!$C$14:$C$988,'Input Data Shift B'!$C171)</f>
        <v>0</v>
      </c>
      <c r="AB171" s="547">
        <f>SUMIFS('Input Exclusion Time (All)'!$G$14:$G$1004,'Input Exclusion Time (All)'!$A$14:$A$1004,'Input Data Shift B'!AB$6,'Input Exclusion Time (All)'!$B$14:$B$1004,'Input Data Shift B'!$D$2,'Input Exclusion Time (All)'!$C$14:$C$1004,'Input Data Shift B'!$C171)+SUMIFS('Input Exclusion Time (Partial)'!$I$14:$I$988,'Input Exclusion Time (Partial)'!$A$14:$A$988,'Input Data Shift B'!AB$6,'Input Exclusion Time (Partial)'!$B$14:$B$988,'Input Data Shift B'!$D$2,'Input Exclusion Time (Partial)'!$C$14:$C$988,'Input Data Shift B'!$C171)</f>
        <v>0</v>
      </c>
      <c r="AC171" s="547">
        <f>SUMIFS('Input Exclusion Time (All)'!$G$14:$G$1004,'Input Exclusion Time (All)'!$A$14:$A$1004,'Input Data Shift B'!AC$6,'Input Exclusion Time (All)'!$B$14:$B$1004,'Input Data Shift B'!$D$2,'Input Exclusion Time (All)'!$C$14:$C$1004,'Input Data Shift B'!$C171)+SUMIFS('Input Exclusion Time (Partial)'!$I$14:$I$988,'Input Exclusion Time (Partial)'!$A$14:$A$988,'Input Data Shift B'!AC$6,'Input Exclusion Time (Partial)'!$B$14:$B$988,'Input Data Shift B'!$D$2,'Input Exclusion Time (Partial)'!$C$14:$C$988,'Input Data Shift B'!$C171)</f>
        <v>0</v>
      </c>
      <c r="AD171" s="547">
        <f>SUMIFS('Input Exclusion Time (All)'!$G$14:$G$1004,'Input Exclusion Time (All)'!$A$14:$A$1004,'Input Data Shift B'!AD$6,'Input Exclusion Time (All)'!$B$14:$B$1004,'Input Data Shift B'!$D$2,'Input Exclusion Time (All)'!$C$14:$C$1004,'Input Data Shift B'!$C171)+SUMIFS('Input Exclusion Time (Partial)'!$I$14:$I$988,'Input Exclusion Time (Partial)'!$A$14:$A$988,'Input Data Shift B'!AD$6,'Input Exclusion Time (Partial)'!$B$14:$B$988,'Input Data Shift B'!$D$2,'Input Exclusion Time (Partial)'!$C$14:$C$988,'Input Data Shift B'!$C171)</f>
        <v>0</v>
      </c>
      <c r="AE171" s="547">
        <f>SUMIFS('Input Exclusion Time (All)'!$G$14:$G$1004,'Input Exclusion Time (All)'!$A$14:$A$1004,'Input Data Shift B'!AE$6,'Input Exclusion Time (All)'!$B$14:$B$1004,'Input Data Shift B'!$D$2,'Input Exclusion Time (All)'!$C$14:$C$1004,'Input Data Shift B'!$C171)+SUMIFS('Input Exclusion Time (Partial)'!$I$14:$I$988,'Input Exclusion Time (Partial)'!$A$14:$A$988,'Input Data Shift B'!AE$6,'Input Exclusion Time (Partial)'!$B$14:$B$988,'Input Data Shift B'!$D$2,'Input Exclusion Time (Partial)'!$C$14:$C$988,'Input Data Shift B'!$C171)</f>
        <v>0</v>
      </c>
      <c r="AF171" s="547">
        <f>SUMIFS('Input Exclusion Time (All)'!$G$14:$G$1004,'Input Exclusion Time (All)'!$A$14:$A$1004,'Input Data Shift B'!AF$6,'Input Exclusion Time (All)'!$B$14:$B$1004,'Input Data Shift B'!$D$2,'Input Exclusion Time (All)'!$C$14:$C$1004,'Input Data Shift B'!$C171)+SUMIFS('Input Exclusion Time (Partial)'!$I$14:$I$988,'Input Exclusion Time (Partial)'!$A$14:$A$988,'Input Data Shift B'!AF$6,'Input Exclusion Time (Partial)'!$B$14:$B$988,'Input Data Shift B'!$D$2,'Input Exclusion Time (Partial)'!$C$14:$C$988,'Input Data Shift B'!$C171)</f>
        <v>0</v>
      </c>
      <c r="AG171" s="547">
        <f>SUMIFS('Input Exclusion Time (All)'!$G$14:$G$1004,'Input Exclusion Time (All)'!$A$14:$A$1004,'Input Data Shift B'!AG$6,'Input Exclusion Time (All)'!$B$14:$B$1004,'Input Data Shift B'!$D$2,'Input Exclusion Time (All)'!$C$14:$C$1004,'Input Data Shift B'!$C171)+SUMIFS('Input Exclusion Time (Partial)'!$I$14:$I$988,'Input Exclusion Time (Partial)'!$A$14:$A$988,'Input Data Shift B'!AG$6,'Input Exclusion Time (Partial)'!$B$14:$B$988,'Input Data Shift B'!$D$2,'Input Exclusion Time (Partial)'!$C$14:$C$988,'Input Data Shift B'!$C171)</f>
        <v>0</v>
      </c>
      <c r="AH171" s="547">
        <f>SUMIFS('Input Exclusion Time (All)'!$G$14:$G$1004,'Input Exclusion Time (All)'!$A$14:$A$1004,'Input Data Shift B'!AH$6,'Input Exclusion Time (All)'!$B$14:$B$1004,'Input Data Shift B'!$D$2,'Input Exclusion Time (All)'!$C$14:$C$1004,'Input Data Shift B'!$C171)+SUMIFS('Input Exclusion Time (Partial)'!$I$14:$I$988,'Input Exclusion Time (Partial)'!$A$14:$A$988,'Input Data Shift B'!AH$6,'Input Exclusion Time (Partial)'!$B$14:$B$988,'Input Data Shift B'!$D$2,'Input Exclusion Time (Partial)'!$C$14:$C$988,'Input Data Shift B'!$C171)</f>
        <v>0</v>
      </c>
      <c r="AI171" s="251">
        <f t="shared" si="11"/>
        <v>0</v>
      </c>
      <c r="AJ171" s="267">
        <f t="shared" si="12"/>
        <v>0</v>
      </c>
    </row>
    <row r="172" spans="1:36" ht="19.5" customHeight="1">
      <c r="A172" s="605"/>
      <c r="B172" s="261" t="s">
        <v>51</v>
      </c>
      <c r="C172" s="262" t="s">
        <v>52</v>
      </c>
      <c r="D172" s="547">
        <f>SUMIFS('Input Exclusion Time (All)'!$G$14:$G$1004,'Input Exclusion Time (All)'!$A$14:$A$1004,'Input Data Shift B'!D$6,'Input Exclusion Time (All)'!$B$14:$B$1004,'Input Data Shift B'!$D$2,'Input Exclusion Time (All)'!$C$14:$C$1004,'Input Data Shift B'!$C172)+SUMIFS('Input Exclusion Time (Partial)'!$I$14:$I$988,'Input Exclusion Time (Partial)'!$A$14:$A$988,'Input Data Shift B'!D$6,'Input Exclusion Time (Partial)'!$B$14:$B$988,'Input Data Shift B'!$D$2,'Input Exclusion Time (Partial)'!$C$14:$C$988,'Input Data Shift B'!$C172)</f>
        <v>0</v>
      </c>
      <c r="E172" s="547">
        <f>SUMIFS('Input Exclusion Time (All)'!$G$14:$G$1004,'Input Exclusion Time (All)'!$A$14:$A$1004,'Input Data Shift B'!E$6,'Input Exclusion Time (All)'!$B$14:$B$1004,'Input Data Shift B'!$D$2,'Input Exclusion Time (All)'!$C$14:$C$1004,'Input Data Shift B'!$C172)+SUMIFS('Input Exclusion Time (Partial)'!$I$14:$I$988,'Input Exclusion Time (Partial)'!$A$14:$A$988,'Input Data Shift B'!E$6,'Input Exclusion Time (Partial)'!$B$14:$B$988,'Input Data Shift B'!$D$2,'Input Exclusion Time (Partial)'!$C$14:$C$988,'Input Data Shift B'!$C172)</f>
        <v>0</v>
      </c>
      <c r="F172" s="547">
        <f>SUMIFS('Input Exclusion Time (All)'!$G$14:$G$1004,'Input Exclusion Time (All)'!$A$14:$A$1004,'Input Data Shift B'!F$6,'Input Exclusion Time (All)'!$B$14:$B$1004,'Input Data Shift B'!$D$2,'Input Exclusion Time (All)'!$C$14:$C$1004,'Input Data Shift B'!$C172)+SUMIFS('Input Exclusion Time (Partial)'!$I$14:$I$988,'Input Exclusion Time (Partial)'!$A$14:$A$988,'Input Data Shift B'!F$6,'Input Exclusion Time (Partial)'!$B$14:$B$988,'Input Data Shift B'!$D$2,'Input Exclusion Time (Partial)'!$C$14:$C$988,'Input Data Shift B'!$C172)</f>
        <v>0</v>
      </c>
      <c r="G172" s="547">
        <f>SUMIFS('Input Exclusion Time (All)'!$G$14:$G$1004,'Input Exclusion Time (All)'!$A$14:$A$1004,'Input Data Shift B'!G$6,'Input Exclusion Time (All)'!$B$14:$B$1004,'Input Data Shift B'!$D$2,'Input Exclusion Time (All)'!$C$14:$C$1004,'Input Data Shift B'!$C172)+SUMIFS('Input Exclusion Time (Partial)'!$I$14:$I$988,'Input Exclusion Time (Partial)'!$A$14:$A$988,'Input Data Shift B'!G$6,'Input Exclusion Time (Partial)'!$B$14:$B$988,'Input Data Shift B'!$D$2,'Input Exclusion Time (Partial)'!$C$14:$C$988,'Input Data Shift B'!$C172)</f>
        <v>0</v>
      </c>
      <c r="H172" s="547">
        <f>SUMIFS('Input Exclusion Time (All)'!$G$14:$G$1004,'Input Exclusion Time (All)'!$A$14:$A$1004,'Input Data Shift B'!H$6,'Input Exclusion Time (All)'!$B$14:$B$1004,'Input Data Shift B'!$D$2,'Input Exclusion Time (All)'!$C$14:$C$1004,'Input Data Shift B'!$C172)+SUMIFS('Input Exclusion Time (Partial)'!$I$14:$I$988,'Input Exclusion Time (Partial)'!$A$14:$A$988,'Input Data Shift B'!H$6,'Input Exclusion Time (Partial)'!$B$14:$B$988,'Input Data Shift B'!$D$2,'Input Exclusion Time (Partial)'!$C$14:$C$988,'Input Data Shift B'!$C172)</f>
        <v>0</v>
      </c>
      <c r="I172" s="547">
        <f>SUMIFS('Input Exclusion Time (All)'!$G$14:$G$1004,'Input Exclusion Time (All)'!$A$14:$A$1004,'Input Data Shift B'!I$6,'Input Exclusion Time (All)'!$B$14:$B$1004,'Input Data Shift B'!$D$2,'Input Exclusion Time (All)'!$C$14:$C$1004,'Input Data Shift B'!$C172)+SUMIFS('Input Exclusion Time (Partial)'!$I$14:$I$988,'Input Exclusion Time (Partial)'!$A$14:$A$988,'Input Data Shift B'!I$6,'Input Exclusion Time (Partial)'!$B$14:$B$988,'Input Data Shift B'!$D$2,'Input Exclusion Time (Partial)'!$C$14:$C$988,'Input Data Shift B'!$C172)</f>
        <v>0</v>
      </c>
      <c r="J172" s="547">
        <f>SUMIFS('Input Exclusion Time (All)'!$G$14:$G$1004,'Input Exclusion Time (All)'!$A$14:$A$1004,'Input Data Shift B'!J$6,'Input Exclusion Time (All)'!$B$14:$B$1004,'Input Data Shift B'!$D$2,'Input Exclusion Time (All)'!$C$14:$C$1004,'Input Data Shift B'!$C172)+SUMIFS('Input Exclusion Time (Partial)'!$I$14:$I$988,'Input Exclusion Time (Partial)'!$A$14:$A$988,'Input Data Shift B'!J$6,'Input Exclusion Time (Partial)'!$B$14:$B$988,'Input Data Shift B'!$D$2,'Input Exclusion Time (Partial)'!$C$14:$C$988,'Input Data Shift B'!$C172)</f>
        <v>0</v>
      </c>
      <c r="K172" s="547">
        <f>SUMIFS('Input Exclusion Time (All)'!$G$14:$G$1004,'Input Exclusion Time (All)'!$A$14:$A$1004,'Input Data Shift B'!K$6,'Input Exclusion Time (All)'!$B$14:$B$1004,'Input Data Shift B'!$D$2,'Input Exclusion Time (All)'!$C$14:$C$1004,'Input Data Shift B'!$C172)+SUMIFS('Input Exclusion Time (Partial)'!$I$14:$I$988,'Input Exclusion Time (Partial)'!$A$14:$A$988,'Input Data Shift B'!K$6,'Input Exclusion Time (Partial)'!$B$14:$B$988,'Input Data Shift B'!$D$2,'Input Exclusion Time (Partial)'!$C$14:$C$988,'Input Data Shift B'!$C172)</f>
        <v>0</v>
      </c>
      <c r="L172" s="547">
        <f>SUMIFS('Input Exclusion Time (All)'!$G$14:$G$1004,'Input Exclusion Time (All)'!$A$14:$A$1004,'Input Data Shift B'!L$6,'Input Exclusion Time (All)'!$B$14:$B$1004,'Input Data Shift B'!$D$2,'Input Exclusion Time (All)'!$C$14:$C$1004,'Input Data Shift B'!$C172)+SUMIFS('Input Exclusion Time (Partial)'!$I$14:$I$988,'Input Exclusion Time (Partial)'!$A$14:$A$988,'Input Data Shift B'!L$6,'Input Exclusion Time (Partial)'!$B$14:$B$988,'Input Data Shift B'!$D$2,'Input Exclusion Time (Partial)'!$C$14:$C$988,'Input Data Shift B'!$C172)</f>
        <v>0</v>
      </c>
      <c r="M172" s="547">
        <f>SUMIFS('Input Exclusion Time (All)'!$G$14:$G$1004,'Input Exclusion Time (All)'!$A$14:$A$1004,'Input Data Shift B'!M$6,'Input Exclusion Time (All)'!$B$14:$B$1004,'Input Data Shift B'!$D$2,'Input Exclusion Time (All)'!$C$14:$C$1004,'Input Data Shift B'!$C172)+SUMIFS('Input Exclusion Time (Partial)'!$I$14:$I$988,'Input Exclusion Time (Partial)'!$A$14:$A$988,'Input Data Shift B'!M$6,'Input Exclusion Time (Partial)'!$B$14:$B$988,'Input Data Shift B'!$D$2,'Input Exclusion Time (Partial)'!$C$14:$C$988,'Input Data Shift B'!$C172)</f>
        <v>0</v>
      </c>
      <c r="N172" s="547">
        <f>SUMIFS('Input Exclusion Time (All)'!$G$14:$G$1004,'Input Exclusion Time (All)'!$A$14:$A$1004,'Input Data Shift B'!N$6,'Input Exclusion Time (All)'!$B$14:$B$1004,'Input Data Shift B'!$D$2,'Input Exclusion Time (All)'!$C$14:$C$1004,'Input Data Shift B'!$C172)+SUMIFS('Input Exclusion Time (Partial)'!$I$14:$I$988,'Input Exclusion Time (Partial)'!$A$14:$A$988,'Input Data Shift B'!N$6,'Input Exclusion Time (Partial)'!$B$14:$B$988,'Input Data Shift B'!$D$2,'Input Exclusion Time (Partial)'!$C$14:$C$988,'Input Data Shift B'!$C172)</f>
        <v>0</v>
      </c>
      <c r="O172" s="547">
        <f>SUMIFS('Input Exclusion Time (All)'!$G$14:$G$1004,'Input Exclusion Time (All)'!$A$14:$A$1004,'Input Data Shift B'!O$6,'Input Exclusion Time (All)'!$B$14:$B$1004,'Input Data Shift B'!$D$2,'Input Exclusion Time (All)'!$C$14:$C$1004,'Input Data Shift B'!$C172)+SUMIFS('Input Exclusion Time (Partial)'!$I$14:$I$988,'Input Exclusion Time (Partial)'!$A$14:$A$988,'Input Data Shift B'!O$6,'Input Exclusion Time (Partial)'!$B$14:$B$988,'Input Data Shift B'!$D$2,'Input Exclusion Time (Partial)'!$C$14:$C$988,'Input Data Shift B'!$C172)</f>
        <v>0</v>
      </c>
      <c r="P172" s="547">
        <f>SUMIFS('Input Exclusion Time (All)'!$G$14:$G$1004,'Input Exclusion Time (All)'!$A$14:$A$1004,'Input Data Shift B'!P$6,'Input Exclusion Time (All)'!$B$14:$B$1004,'Input Data Shift B'!$D$2,'Input Exclusion Time (All)'!$C$14:$C$1004,'Input Data Shift B'!$C172)+SUMIFS('Input Exclusion Time (Partial)'!$I$14:$I$988,'Input Exclusion Time (Partial)'!$A$14:$A$988,'Input Data Shift B'!P$6,'Input Exclusion Time (Partial)'!$B$14:$B$988,'Input Data Shift B'!$D$2,'Input Exclusion Time (Partial)'!$C$14:$C$988,'Input Data Shift B'!$C172)</f>
        <v>0</v>
      </c>
      <c r="Q172" s="547">
        <f>SUMIFS('Input Exclusion Time (All)'!$G$14:$G$1004,'Input Exclusion Time (All)'!$A$14:$A$1004,'Input Data Shift B'!Q$6,'Input Exclusion Time (All)'!$B$14:$B$1004,'Input Data Shift B'!$D$2,'Input Exclusion Time (All)'!$C$14:$C$1004,'Input Data Shift B'!$C172)+SUMIFS('Input Exclusion Time (Partial)'!$I$14:$I$988,'Input Exclusion Time (Partial)'!$A$14:$A$988,'Input Data Shift B'!Q$6,'Input Exclusion Time (Partial)'!$B$14:$B$988,'Input Data Shift B'!$D$2,'Input Exclusion Time (Partial)'!$C$14:$C$988,'Input Data Shift B'!$C172)</f>
        <v>0</v>
      </c>
      <c r="R172" s="547">
        <f>SUMIFS('Input Exclusion Time (All)'!$G$14:$G$1004,'Input Exclusion Time (All)'!$A$14:$A$1004,'Input Data Shift B'!R$6,'Input Exclusion Time (All)'!$B$14:$B$1004,'Input Data Shift B'!$D$2,'Input Exclusion Time (All)'!$C$14:$C$1004,'Input Data Shift B'!$C172)+SUMIFS('Input Exclusion Time (Partial)'!$I$14:$I$988,'Input Exclusion Time (Partial)'!$A$14:$A$988,'Input Data Shift B'!R$6,'Input Exclusion Time (Partial)'!$B$14:$B$988,'Input Data Shift B'!$D$2,'Input Exclusion Time (Partial)'!$C$14:$C$988,'Input Data Shift B'!$C172)</f>
        <v>0</v>
      </c>
      <c r="S172" s="547">
        <f>SUMIFS('Input Exclusion Time (All)'!$G$14:$G$1004,'Input Exclusion Time (All)'!$A$14:$A$1004,'Input Data Shift B'!S$6,'Input Exclusion Time (All)'!$B$14:$B$1004,'Input Data Shift B'!$D$2,'Input Exclusion Time (All)'!$C$14:$C$1004,'Input Data Shift B'!$C172)+SUMIFS('Input Exclusion Time (Partial)'!$I$14:$I$988,'Input Exclusion Time (Partial)'!$A$14:$A$988,'Input Data Shift B'!S$6,'Input Exclusion Time (Partial)'!$B$14:$B$988,'Input Data Shift B'!$D$2,'Input Exclusion Time (Partial)'!$C$14:$C$988,'Input Data Shift B'!$C172)</f>
        <v>0</v>
      </c>
      <c r="T172" s="547">
        <f>SUMIFS('Input Exclusion Time (All)'!$G$14:$G$1004,'Input Exclusion Time (All)'!$A$14:$A$1004,'Input Data Shift B'!T$6,'Input Exclusion Time (All)'!$B$14:$B$1004,'Input Data Shift B'!$D$2,'Input Exclusion Time (All)'!$C$14:$C$1004,'Input Data Shift B'!$C172)+SUMIFS('Input Exclusion Time (Partial)'!$I$14:$I$988,'Input Exclusion Time (Partial)'!$A$14:$A$988,'Input Data Shift B'!T$6,'Input Exclusion Time (Partial)'!$B$14:$B$988,'Input Data Shift B'!$D$2,'Input Exclusion Time (Partial)'!$C$14:$C$988,'Input Data Shift B'!$C172)</f>
        <v>0</v>
      </c>
      <c r="U172" s="547">
        <f>SUMIFS('Input Exclusion Time (All)'!$G$14:$G$1004,'Input Exclusion Time (All)'!$A$14:$A$1004,'Input Data Shift B'!U$6,'Input Exclusion Time (All)'!$B$14:$B$1004,'Input Data Shift B'!$D$2,'Input Exclusion Time (All)'!$C$14:$C$1004,'Input Data Shift B'!$C172)+SUMIFS('Input Exclusion Time (Partial)'!$I$14:$I$988,'Input Exclusion Time (Partial)'!$A$14:$A$988,'Input Data Shift B'!U$6,'Input Exclusion Time (Partial)'!$B$14:$B$988,'Input Data Shift B'!$D$2,'Input Exclusion Time (Partial)'!$C$14:$C$988,'Input Data Shift B'!$C172)</f>
        <v>0</v>
      </c>
      <c r="V172" s="547">
        <f>SUMIFS('Input Exclusion Time (All)'!$G$14:$G$1004,'Input Exclusion Time (All)'!$A$14:$A$1004,'Input Data Shift B'!V$6,'Input Exclusion Time (All)'!$B$14:$B$1004,'Input Data Shift B'!$D$2,'Input Exclusion Time (All)'!$C$14:$C$1004,'Input Data Shift B'!$C172)+SUMIFS('Input Exclusion Time (Partial)'!$I$14:$I$988,'Input Exclusion Time (Partial)'!$A$14:$A$988,'Input Data Shift B'!V$6,'Input Exclusion Time (Partial)'!$B$14:$B$988,'Input Data Shift B'!$D$2,'Input Exclusion Time (Partial)'!$C$14:$C$988,'Input Data Shift B'!$C172)</f>
        <v>0</v>
      </c>
      <c r="W172" s="547">
        <f>SUMIFS('Input Exclusion Time (All)'!$G$14:$G$1004,'Input Exclusion Time (All)'!$A$14:$A$1004,'Input Data Shift B'!W$6,'Input Exclusion Time (All)'!$B$14:$B$1004,'Input Data Shift B'!$D$2,'Input Exclusion Time (All)'!$C$14:$C$1004,'Input Data Shift B'!$C172)+SUMIFS('Input Exclusion Time (Partial)'!$I$14:$I$988,'Input Exclusion Time (Partial)'!$A$14:$A$988,'Input Data Shift B'!W$6,'Input Exclusion Time (Partial)'!$B$14:$B$988,'Input Data Shift B'!$D$2,'Input Exclusion Time (Partial)'!$C$14:$C$988,'Input Data Shift B'!$C172)</f>
        <v>0</v>
      </c>
      <c r="X172" s="547">
        <f>SUMIFS('Input Exclusion Time (All)'!$G$14:$G$1004,'Input Exclusion Time (All)'!$A$14:$A$1004,'Input Data Shift B'!X$6,'Input Exclusion Time (All)'!$B$14:$B$1004,'Input Data Shift B'!$D$2,'Input Exclusion Time (All)'!$C$14:$C$1004,'Input Data Shift B'!$C172)+SUMIFS('Input Exclusion Time (Partial)'!$I$14:$I$988,'Input Exclusion Time (Partial)'!$A$14:$A$988,'Input Data Shift B'!X$6,'Input Exclusion Time (Partial)'!$B$14:$B$988,'Input Data Shift B'!$D$2,'Input Exclusion Time (Partial)'!$C$14:$C$988,'Input Data Shift B'!$C172)</f>
        <v>0</v>
      </c>
      <c r="Y172" s="547">
        <f>SUMIFS('Input Exclusion Time (All)'!$G$14:$G$1004,'Input Exclusion Time (All)'!$A$14:$A$1004,'Input Data Shift B'!Y$6,'Input Exclusion Time (All)'!$B$14:$B$1004,'Input Data Shift B'!$D$2,'Input Exclusion Time (All)'!$C$14:$C$1004,'Input Data Shift B'!$C172)+SUMIFS('Input Exclusion Time (Partial)'!$I$14:$I$988,'Input Exclusion Time (Partial)'!$A$14:$A$988,'Input Data Shift B'!Y$6,'Input Exclusion Time (Partial)'!$B$14:$B$988,'Input Data Shift B'!$D$2,'Input Exclusion Time (Partial)'!$C$14:$C$988,'Input Data Shift B'!$C172)</f>
        <v>0</v>
      </c>
      <c r="Z172" s="547">
        <f>SUMIFS('Input Exclusion Time (All)'!$G$14:$G$1004,'Input Exclusion Time (All)'!$A$14:$A$1004,'Input Data Shift B'!Z$6,'Input Exclusion Time (All)'!$B$14:$B$1004,'Input Data Shift B'!$D$2,'Input Exclusion Time (All)'!$C$14:$C$1004,'Input Data Shift B'!$C172)+SUMIFS('Input Exclusion Time (Partial)'!$I$14:$I$988,'Input Exclusion Time (Partial)'!$A$14:$A$988,'Input Data Shift B'!Z$6,'Input Exclusion Time (Partial)'!$B$14:$B$988,'Input Data Shift B'!$D$2,'Input Exclusion Time (Partial)'!$C$14:$C$988,'Input Data Shift B'!$C172)</f>
        <v>0</v>
      </c>
      <c r="AA172" s="547">
        <f>SUMIFS('Input Exclusion Time (All)'!$G$14:$G$1004,'Input Exclusion Time (All)'!$A$14:$A$1004,'Input Data Shift B'!AA$6,'Input Exclusion Time (All)'!$B$14:$B$1004,'Input Data Shift B'!$D$2,'Input Exclusion Time (All)'!$C$14:$C$1004,'Input Data Shift B'!$C172)+SUMIFS('Input Exclusion Time (Partial)'!$I$14:$I$988,'Input Exclusion Time (Partial)'!$A$14:$A$988,'Input Data Shift B'!AA$6,'Input Exclusion Time (Partial)'!$B$14:$B$988,'Input Data Shift B'!$D$2,'Input Exclusion Time (Partial)'!$C$14:$C$988,'Input Data Shift B'!$C172)</f>
        <v>0</v>
      </c>
      <c r="AB172" s="547">
        <f>SUMIFS('Input Exclusion Time (All)'!$G$14:$G$1004,'Input Exclusion Time (All)'!$A$14:$A$1004,'Input Data Shift B'!AB$6,'Input Exclusion Time (All)'!$B$14:$B$1004,'Input Data Shift B'!$D$2,'Input Exclusion Time (All)'!$C$14:$C$1004,'Input Data Shift B'!$C172)+SUMIFS('Input Exclusion Time (Partial)'!$I$14:$I$988,'Input Exclusion Time (Partial)'!$A$14:$A$988,'Input Data Shift B'!AB$6,'Input Exclusion Time (Partial)'!$B$14:$B$988,'Input Data Shift B'!$D$2,'Input Exclusion Time (Partial)'!$C$14:$C$988,'Input Data Shift B'!$C172)</f>
        <v>0</v>
      </c>
      <c r="AC172" s="547">
        <f>SUMIFS('Input Exclusion Time (All)'!$G$14:$G$1004,'Input Exclusion Time (All)'!$A$14:$A$1004,'Input Data Shift B'!AC$6,'Input Exclusion Time (All)'!$B$14:$B$1004,'Input Data Shift B'!$D$2,'Input Exclusion Time (All)'!$C$14:$C$1004,'Input Data Shift B'!$C172)+SUMIFS('Input Exclusion Time (Partial)'!$I$14:$I$988,'Input Exclusion Time (Partial)'!$A$14:$A$988,'Input Data Shift B'!AC$6,'Input Exclusion Time (Partial)'!$B$14:$B$988,'Input Data Shift B'!$D$2,'Input Exclusion Time (Partial)'!$C$14:$C$988,'Input Data Shift B'!$C172)</f>
        <v>0</v>
      </c>
      <c r="AD172" s="547">
        <f>SUMIFS('Input Exclusion Time (All)'!$G$14:$G$1004,'Input Exclusion Time (All)'!$A$14:$A$1004,'Input Data Shift B'!AD$6,'Input Exclusion Time (All)'!$B$14:$B$1004,'Input Data Shift B'!$D$2,'Input Exclusion Time (All)'!$C$14:$C$1004,'Input Data Shift B'!$C172)+SUMIFS('Input Exclusion Time (Partial)'!$I$14:$I$988,'Input Exclusion Time (Partial)'!$A$14:$A$988,'Input Data Shift B'!AD$6,'Input Exclusion Time (Partial)'!$B$14:$B$988,'Input Data Shift B'!$D$2,'Input Exclusion Time (Partial)'!$C$14:$C$988,'Input Data Shift B'!$C172)</f>
        <v>0</v>
      </c>
      <c r="AE172" s="547">
        <f>SUMIFS('Input Exclusion Time (All)'!$G$14:$G$1004,'Input Exclusion Time (All)'!$A$14:$A$1004,'Input Data Shift B'!AE$6,'Input Exclusion Time (All)'!$B$14:$B$1004,'Input Data Shift B'!$D$2,'Input Exclusion Time (All)'!$C$14:$C$1004,'Input Data Shift B'!$C172)+SUMIFS('Input Exclusion Time (Partial)'!$I$14:$I$988,'Input Exclusion Time (Partial)'!$A$14:$A$988,'Input Data Shift B'!AE$6,'Input Exclusion Time (Partial)'!$B$14:$B$988,'Input Data Shift B'!$D$2,'Input Exclusion Time (Partial)'!$C$14:$C$988,'Input Data Shift B'!$C172)</f>
        <v>0</v>
      </c>
      <c r="AF172" s="547">
        <f>SUMIFS('Input Exclusion Time (All)'!$G$14:$G$1004,'Input Exclusion Time (All)'!$A$14:$A$1004,'Input Data Shift B'!AF$6,'Input Exclusion Time (All)'!$B$14:$B$1004,'Input Data Shift B'!$D$2,'Input Exclusion Time (All)'!$C$14:$C$1004,'Input Data Shift B'!$C172)+SUMIFS('Input Exclusion Time (Partial)'!$I$14:$I$988,'Input Exclusion Time (Partial)'!$A$14:$A$988,'Input Data Shift B'!AF$6,'Input Exclusion Time (Partial)'!$B$14:$B$988,'Input Data Shift B'!$D$2,'Input Exclusion Time (Partial)'!$C$14:$C$988,'Input Data Shift B'!$C172)</f>
        <v>0</v>
      </c>
      <c r="AG172" s="547">
        <f>SUMIFS('Input Exclusion Time (All)'!$G$14:$G$1004,'Input Exclusion Time (All)'!$A$14:$A$1004,'Input Data Shift B'!AG$6,'Input Exclusion Time (All)'!$B$14:$B$1004,'Input Data Shift B'!$D$2,'Input Exclusion Time (All)'!$C$14:$C$1004,'Input Data Shift B'!$C172)+SUMIFS('Input Exclusion Time (Partial)'!$I$14:$I$988,'Input Exclusion Time (Partial)'!$A$14:$A$988,'Input Data Shift B'!AG$6,'Input Exclusion Time (Partial)'!$B$14:$B$988,'Input Data Shift B'!$D$2,'Input Exclusion Time (Partial)'!$C$14:$C$988,'Input Data Shift B'!$C172)</f>
        <v>0</v>
      </c>
      <c r="AH172" s="547">
        <f>SUMIFS('Input Exclusion Time (All)'!$G$14:$G$1004,'Input Exclusion Time (All)'!$A$14:$A$1004,'Input Data Shift B'!AH$6,'Input Exclusion Time (All)'!$B$14:$B$1004,'Input Data Shift B'!$D$2,'Input Exclusion Time (All)'!$C$14:$C$1004,'Input Data Shift B'!$C172)+SUMIFS('Input Exclusion Time (Partial)'!$I$14:$I$988,'Input Exclusion Time (Partial)'!$A$14:$A$988,'Input Data Shift B'!AH$6,'Input Exclusion Time (Partial)'!$B$14:$B$988,'Input Data Shift B'!$D$2,'Input Exclusion Time (Partial)'!$C$14:$C$988,'Input Data Shift B'!$C172)</f>
        <v>0</v>
      </c>
      <c r="AI172" s="251">
        <f t="shared" si="11"/>
        <v>0</v>
      </c>
      <c r="AJ172" s="267">
        <f t="shared" si="12"/>
        <v>0</v>
      </c>
    </row>
    <row r="173" spans="1:36" ht="19.5" customHeight="1">
      <c r="A173" s="605"/>
      <c r="B173" s="261" t="s">
        <v>53</v>
      </c>
      <c r="C173" s="262" t="s">
        <v>54</v>
      </c>
      <c r="D173" s="547">
        <f>SUMIFS('Input Exclusion Time (All)'!$G$14:$G$1004,'Input Exclusion Time (All)'!$A$14:$A$1004,'Input Data Shift B'!D$6,'Input Exclusion Time (All)'!$B$14:$B$1004,'Input Data Shift B'!$D$2,'Input Exclusion Time (All)'!$C$14:$C$1004,'Input Data Shift B'!$C173)+SUMIFS('Input Exclusion Time (Partial)'!$I$14:$I$988,'Input Exclusion Time (Partial)'!$A$14:$A$988,'Input Data Shift B'!D$6,'Input Exclusion Time (Partial)'!$B$14:$B$988,'Input Data Shift B'!$D$2,'Input Exclusion Time (Partial)'!$C$14:$C$988,'Input Data Shift B'!$C173)</f>
        <v>0</v>
      </c>
      <c r="E173" s="547">
        <f>SUMIFS('Input Exclusion Time (All)'!$G$14:$G$1004,'Input Exclusion Time (All)'!$A$14:$A$1004,'Input Data Shift B'!E$6,'Input Exclusion Time (All)'!$B$14:$B$1004,'Input Data Shift B'!$D$2,'Input Exclusion Time (All)'!$C$14:$C$1004,'Input Data Shift B'!$C173)+SUMIFS('Input Exclusion Time (Partial)'!$I$14:$I$988,'Input Exclusion Time (Partial)'!$A$14:$A$988,'Input Data Shift B'!E$6,'Input Exclusion Time (Partial)'!$B$14:$B$988,'Input Data Shift B'!$D$2,'Input Exclusion Time (Partial)'!$C$14:$C$988,'Input Data Shift B'!$C173)</f>
        <v>0</v>
      </c>
      <c r="F173" s="547">
        <f>SUMIFS('Input Exclusion Time (All)'!$G$14:$G$1004,'Input Exclusion Time (All)'!$A$14:$A$1004,'Input Data Shift B'!F$6,'Input Exclusion Time (All)'!$B$14:$B$1004,'Input Data Shift B'!$D$2,'Input Exclusion Time (All)'!$C$14:$C$1004,'Input Data Shift B'!$C173)+SUMIFS('Input Exclusion Time (Partial)'!$I$14:$I$988,'Input Exclusion Time (Partial)'!$A$14:$A$988,'Input Data Shift B'!F$6,'Input Exclusion Time (Partial)'!$B$14:$B$988,'Input Data Shift B'!$D$2,'Input Exclusion Time (Partial)'!$C$14:$C$988,'Input Data Shift B'!$C173)</f>
        <v>0</v>
      </c>
      <c r="G173" s="547">
        <f>SUMIFS('Input Exclusion Time (All)'!$G$14:$G$1004,'Input Exclusion Time (All)'!$A$14:$A$1004,'Input Data Shift B'!G$6,'Input Exclusion Time (All)'!$B$14:$B$1004,'Input Data Shift B'!$D$2,'Input Exclusion Time (All)'!$C$14:$C$1004,'Input Data Shift B'!$C173)+SUMIFS('Input Exclusion Time (Partial)'!$I$14:$I$988,'Input Exclusion Time (Partial)'!$A$14:$A$988,'Input Data Shift B'!G$6,'Input Exclusion Time (Partial)'!$B$14:$B$988,'Input Data Shift B'!$D$2,'Input Exclusion Time (Partial)'!$C$14:$C$988,'Input Data Shift B'!$C173)</f>
        <v>0</v>
      </c>
      <c r="H173" s="547">
        <f>SUMIFS('Input Exclusion Time (All)'!$G$14:$G$1004,'Input Exclusion Time (All)'!$A$14:$A$1004,'Input Data Shift B'!H$6,'Input Exclusion Time (All)'!$B$14:$B$1004,'Input Data Shift B'!$D$2,'Input Exclusion Time (All)'!$C$14:$C$1004,'Input Data Shift B'!$C173)+SUMIFS('Input Exclusion Time (Partial)'!$I$14:$I$988,'Input Exclusion Time (Partial)'!$A$14:$A$988,'Input Data Shift B'!H$6,'Input Exclusion Time (Partial)'!$B$14:$B$988,'Input Data Shift B'!$D$2,'Input Exclusion Time (Partial)'!$C$14:$C$988,'Input Data Shift B'!$C173)</f>
        <v>0</v>
      </c>
      <c r="I173" s="547">
        <f>SUMIFS('Input Exclusion Time (All)'!$G$14:$G$1004,'Input Exclusion Time (All)'!$A$14:$A$1004,'Input Data Shift B'!I$6,'Input Exclusion Time (All)'!$B$14:$B$1004,'Input Data Shift B'!$D$2,'Input Exclusion Time (All)'!$C$14:$C$1004,'Input Data Shift B'!$C173)+SUMIFS('Input Exclusion Time (Partial)'!$I$14:$I$988,'Input Exclusion Time (Partial)'!$A$14:$A$988,'Input Data Shift B'!I$6,'Input Exclusion Time (Partial)'!$B$14:$B$988,'Input Data Shift B'!$D$2,'Input Exclusion Time (Partial)'!$C$14:$C$988,'Input Data Shift B'!$C173)</f>
        <v>0</v>
      </c>
      <c r="J173" s="547">
        <f>SUMIFS('Input Exclusion Time (All)'!$G$14:$G$1004,'Input Exclusion Time (All)'!$A$14:$A$1004,'Input Data Shift B'!J$6,'Input Exclusion Time (All)'!$B$14:$B$1004,'Input Data Shift B'!$D$2,'Input Exclusion Time (All)'!$C$14:$C$1004,'Input Data Shift B'!$C173)+SUMIFS('Input Exclusion Time (Partial)'!$I$14:$I$988,'Input Exclusion Time (Partial)'!$A$14:$A$988,'Input Data Shift B'!J$6,'Input Exclusion Time (Partial)'!$B$14:$B$988,'Input Data Shift B'!$D$2,'Input Exclusion Time (Partial)'!$C$14:$C$988,'Input Data Shift B'!$C173)</f>
        <v>0</v>
      </c>
      <c r="K173" s="547">
        <f>SUMIFS('Input Exclusion Time (All)'!$G$14:$G$1004,'Input Exclusion Time (All)'!$A$14:$A$1004,'Input Data Shift B'!K$6,'Input Exclusion Time (All)'!$B$14:$B$1004,'Input Data Shift B'!$D$2,'Input Exclusion Time (All)'!$C$14:$C$1004,'Input Data Shift B'!$C173)+SUMIFS('Input Exclusion Time (Partial)'!$I$14:$I$988,'Input Exclusion Time (Partial)'!$A$14:$A$988,'Input Data Shift B'!K$6,'Input Exclusion Time (Partial)'!$B$14:$B$988,'Input Data Shift B'!$D$2,'Input Exclusion Time (Partial)'!$C$14:$C$988,'Input Data Shift B'!$C173)</f>
        <v>0</v>
      </c>
      <c r="L173" s="547">
        <f>SUMIFS('Input Exclusion Time (All)'!$G$14:$G$1004,'Input Exclusion Time (All)'!$A$14:$A$1004,'Input Data Shift B'!L$6,'Input Exclusion Time (All)'!$B$14:$B$1004,'Input Data Shift B'!$D$2,'Input Exclusion Time (All)'!$C$14:$C$1004,'Input Data Shift B'!$C173)+SUMIFS('Input Exclusion Time (Partial)'!$I$14:$I$988,'Input Exclusion Time (Partial)'!$A$14:$A$988,'Input Data Shift B'!L$6,'Input Exclusion Time (Partial)'!$B$14:$B$988,'Input Data Shift B'!$D$2,'Input Exclusion Time (Partial)'!$C$14:$C$988,'Input Data Shift B'!$C173)</f>
        <v>0</v>
      </c>
      <c r="M173" s="547">
        <f>SUMIFS('Input Exclusion Time (All)'!$G$14:$G$1004,'Input Exclusion Time (All)'!$A$14:$A$1004,'Input Data Shift B'!M$6,'Input Exclusion Time (All)'!$B$14:$B$1004,'Input Data Shift B'!$D$2,'Input Exclusion Time (All)'!$C$14:$C$1004,'Input Data Shift B'!$C173)+SUMIFS('Input Exclusion Time (Partial)'!$I$14:$I$988,'Input Exclusion Time (Partial)'!$A$14:$A$988,'Input Data Shift B'!M$6,'Input Exclusion Time (Partial)'!$B$14:$B$988,'Input Data Shift B'!$D$2,'Input Exclusion Time (Partial)'!$C$14:$C$988,'Input Data Shift B'!$C173)</f>
        <v>0</v>
      </c>
      <c r="N173" s="547">
        <f>SUMIFS('Input Exclusion Time (All)'!$G$14:$G$1004,'Input Exclusion Time (All)'!$A$14:$A$1004,'Input Data Shift B'!N$6,'Input Exclusion Time (All)'!$B$14:$B$1004,'Input Data Shift B'!$D$2,'Input Exclusion Time (All)'!$C$14:$C$1004,'Input Data Shift B'!$C173)+SUMIFS('Input Exclusion Time (Partial)'!$I$14:$I$988,'Input Exclusion Time (Partial)'!$A$14:$A$988,'Input Data Shift B'!N$6,'Input Exclusion Time (Partial)'!$B$14:$B$988,'Input Data Shift B'!$D$2,'Input Exclusion Time (Partial)'!$C$14:$C$988,'Input Data Shift B'!$C173)</f>
        <v>0</v>
      </c>
      <c r="O173" s="547">
        <f>SUMIFS('Input Exclusion Time (All)'!$G$14:$G$1004,'Input Exclusion Time (All)'!$A$14:$A$1004,'Input Data Shift B'!O$6,'Input Exclusion Time (All)'!$B$14:$B$1004,'Input Data Shift B'!$D$2,'Input Exclusion Time (All)'!$C$14:$C$1004,'Input Data Shift B'!$C173)+SUMIFS('Input Exclusion Time (Partial)'!$I$14:$I$988,'Input Exclusion Time (Partial)'!$A$14:$A$988,'Input Data Shift B'!O$6,'Input Exclusion Time (Partial)'!$B$14:$B$988,'Input Data Shift B'!$D$2,'Input Exclusion Time (Partial)'!$C$14:$C$988,'Input Data Shift B'!$C173)</f>
        <v>0</v>
      </c>
      <c r="P173" s="547">
        <f>SUMIFS('Input Exclusion Time (All)'!$G$14:$G$1004,'Input Exclusion Time (All)'!$A$14:$A$1004,'Input Data Shift B'!P$6,'Input Exclusion Time (All)'!$B$14:$B$1004,'Input Data Shift B'!$D$2,'Input Exclusion Time (All)'!$C$14:$C$1004,'Input Data Shift B'!$C173)+SUMIFS('Input Exclusion Time (Partial)'!$I$14:$I$988,'Input Exclusion Time (Partial)'!$A$14:$A$988,'Input Data Shift B'!P$6,'Input Exclusion Time (Partial)'!$B$14:$B$988,'Input Data Shift B'!$D$2,'Input Exclusion Time (Partial)'!$C$14:$C$988,'Input Data Shift B'!$C173)</f>
        <v>0</v>
      </c>
      <c r="Q173" s="547">
        <f>SUMIFS('Input Exclusion Time (All)'!$G$14:$G$1004,'Input Exclusion Time (All)'!$A$14:$A$1004,'Input Data Shift B'!Q$6,'Input Exclusion Time (All)'!$B$14:$B$1004,'Input Data Shift B'!$D$2,'Input Exclusion Time (All)'!$C$14:$C$1004,'Input Data Shift B'!$C173)+SUMIFS('Input Exclusion Time (Partial)'!$I$14:$I$988,'Input Exclusion Time (Partial)'!$A$14:$A$988,'Input Data Shift B'!Q$6,'Input Exclusion Time (Partial)'!$B$14:$B$988,'Input Data Shift B'!$D$2,'Input Exclusion Time (Partial)'!$C$14:$C$988,'Input Data Shift B'!$C173)</f>
        <v>0</v>
      </c>
      <c r="R173" s="547">
        <f>SUMIFS('Input Exclusion Time (All)'!$G$14:$G$1004,'Input Exclusion Time (All)'!$A$14:$A$1004,'Input Data Shift B'!R$6,'Input Exclusion Time (All)'!$B$14:$B$1004,'Input Data Shift B'!$D$2,'Input Exclusion Time (All)'!$C$14:$C$1004,'Input Data Shift B'!$C173)+SUMIFS('Input Exclusion Time (Partial)'!$I$14:$I$988,'Input Exclusion Time (Partial)'!$A$14:$A$988,'Input Data Shift B'!R$6,'Input Exclusion Time (Partial)'!$B$14:$B$988,'Input Data Shift B'!$D$2,'Input Exclusion Time (Partial)'!$C$14:$C$988,'Input Data Shift B'!$C173)</f>
        <v>0</v>
      </c>
      <c r="S173" s="547">
        <f>SUMIFS('Input Exclusion Time (All)'!$G$14:$G$1004,'Input Exclusion Time (All)'!$A$14:$A$1004,'Input Data Shift B'!S$6,'Input Exclusion Time (All)'!$B$14:$B$1004,'Input Data Shift B'!$D$2,'Input Exclusion Time (All)'!$C$14:$C$1004,'Input Data Shift B'!$C173)+SUMIFS('Input Exclusion Time (Partial)'!$I$14:$I$988,'Input Exclusion Time (Partial)'!$A$14:$A$988,'Input Data Shift B'!S$6,'Input Exclusion Time (Partial)'!$B$14:$B$988,'Input Data Shift B'!$D$2,'Input Exclusion Time (Partial)'!$C$14:$C$988,'Input Data Shift B'!$C173)</f>
        <v>0</v>
      </c>
      <c r="T173" s="547">
        <f>SUMIFS('Input Exclusion Time (All)'!$G$14:$G$1004,'Input Exclusion Time (All)'!$A$14:$A$1004,'Input Data Shift B'!T$6,'Input Exclusion Time (All)'!$B$14:$B$1004,'Input Data Shift B'!$D$2,'Input Exclusion Time (All)'!$C$14:$C$1004,'Input Data Shift B'!$C173)+SUMIFS('Input Exclusion Time (Partial)'!$I$14:$I$988,'Input Exclusion Time (Partial)'!$A$14:$A$988,'Input Data Shift B'!T$6,'Input Exclusion Time (Partial)'!$B$14:$B$988,'Input Data Shift B'!$D$2,'Input Exclusion Time (Partial)'!$C$14:$C$988,'Input Data Shift B'!$C173)</f>
        <v>0</v>
      </c>
      <c r="U173" s="547">
        <f>SUMIFS('Input Exclusion Time (All)'!$G$14:$G$1004,'Input Exclusion Time (All)'!$A$14:$A$1004,'Input Data Shift B'!U$6,'Input Exclusion Time (All)'!$B$14:$B$1004,'Input Data Shift B'!$D$2,'Input Exclusion Time (All)'!$C$14:$C$1004,'Input Data Shift B'!$C173)+SUMIFS('Input Exclusion Time (Partial)'!$I$14:$I$988,'Input Exclusion Time (Partial)'!$A$14:$A$988,'Input Data Shift B'!U$6,'Input Exclusion Time (Partial)'!$B$14:$B$988,'Input Data Shift B'!$D$2,'Input Exclusion Time (Partial)'!$C$14:$C$988,'Input Data Shift B'!$C173)</f>
        <v>0</v>
      </c>
      <c r="V173" s="547">
        <f>SUMIFS('Input Exclusion Time (All)'!$G$14:$G$1004,'Input Exclusion Time (All)'!$A$14:$A$1004,'Input Data Shift B'!V$6,'Input Exclusion Time (All)'!$B$14:$B$1004,'Input Data Shift B'!$D$2,'Input Exclusion Time (All)'!$C$14:$C$1004,'Input Data Shift B'!$C173)+SUMIFS('Input Exclusion Time (Partial)'!$I$14:$I$988,'Input Exclusion Time (Partial)'!$A$14:$A$988,'Input Data Shift B'!V$6,'Input Exclusion Time (Partial)'!$B$14:$B$988,'Input Data Shift B'!$D$2,'Input Exclusion Time (Partial)'!$C$14:$C$988,'Input Data Shift B'!$C173)</f>
        <v>0</v>
      </c>
      <c r="W173" s="547">
        <f>SUMIFS('Input Exclusion Time (All)'!$G$14:$G$1004,'Input Exclusion Time (All)'!$A$14:$A$1004,'Input Data Shift B'!W$6,'Input Exclusion Time (All)'!$B$14:$B$1004,'Input Data Shift B'!$D$2,'Input Exclusion Time (All)'!$C$14:$C$1004,'Input Data Shift B'!$C173)+SUMIFS('Input Exclusion Time (Partial)'!$I$14:$I$988,'Input Exclusion Time (Partial)'!$A$14:$A$988,'Input Data Shift B'!W$6,'Input Exclusion Time (Partial)'!$B$14:$B$988,'Input Data Shift B'!$D$2,'Input Exclusion Time (Partial)'!$C$14:$C$988,'Input Data Shift B'!$C173)</f>
        <v>0</v>
      </c>
      <c r="X173" s="547">
        <f>SUMIFS('Input Exclusion Time (All)'!$G$14:$G$1004,'Input Exclusion Time (All)'!$A$14:$A$1004,'Input Data Shift B'!X$6,'Input Exclusion Time (All)'!$B$14:$B$1004,'Input Data Shift B'!$D$2,'Input Exclusion Time (All)'!$C$14:$C$1004,'Input Data Shift B'!$C173)+SUMIFS('Input Exclusion Time (Partial)'!$I$14:$I$988,'Input Exclusion Time (Partial)'!$A$14:$A$988,'Input Data Shift B'!X$6,'Input Exclusion Time (Partial)'!$B$14:$B$988,'Input Data Shift B'!$D$2,'Input Exclusion Time (Partial)'!$C$14:$C$988,'Input Data Shift B'!$C173)</f>
        <v>0</v>
      </c>
      <c r="Y173" s="547">
        <f>SUMIFS('Input Exclusion Time (All)'!$G$14:$G$1004,'Input Exclusion Time (All)'!$A$14:$A$1004,'Input Data Shift B'!Y$6,'Input Exclusion Time (All)'!$B$14:$B$1004,'Input Data Shift B'!$D$2,'Input Exclusion Time (All)'!$C$14:$C$1004,'Input Data Shift B'!$C173)+SUMIFS('Input Exclusion Time (Partial)'!$I$14:$I$988,'Input Exclusion Time (Partial)'!$A$14:$A$988,'Input Data Shift B'!Y$6,'Input Exclusion Time (Partial)'!$B$14:$B$988,'Input Data Shift B'!$D$2,'Input Exclusion Time (Partial)'!$C$14:$C$988,'Input Data Shift B'!$C173)</f>
        <v>0</v>
      </c>
      <c r="Z173" s="547">
        <f>SUMIFS('Input Exclusion Time (All)'!$G$14:$G$1004,'Input Exclusion Time (All)'!$A$14:$A$1004,'Input Data Shift B'!Z$6,'Input Exclusion Time (All)'!$B$14:$B$1004,'Input Data Shift B'!$D$2,'Input Exclusion Time (All)'!$C$14:$C$1004,'Input Data Shift B'!$C173)+SUMIFS('Input Exclusion Time (Partial)'!$I$14:$I$988,'Input Exclusion Time (Partial)'!$A$14:$A$988,'Input Data Shift B'!Z$6,'Input Exclusion Time (Partial)'!$B$14:$B$988,'Input Data Shift B'!$D$2,'Input Exclusion Time (Partial)'!$C$14:$C$988,'Input Data Shift B'!$C173)</f>
        <v>0</v>
      </c>
      <c r="AA173" s="547">
        <f>SUMIFS('Input Exclusion Time (All)'!$G$14:$G$1004,'Input Exclusion Time (All)'!$A$14:$A$1004,'Input Data Shift B'!AA$6,'Input Exclusion Time (All)'!$B$14:$B$1004,'Input Data Shift B'!$D$2,'Input Exclusion Time (All)'!$C$14:$C$1004,'Input Data Shift B'!$C173)+SUMIFS('Input Exclusion Time (Partial)'!$I$14:$I$988,'Input Exclusion Time (Partial)'!$A$14:$A$988,'Input Data Shift B'!AA$6,'Input Exclusion Time (Partial)'!$B$14:$B$988,'Input Data Shift B'!$D$2,'Input Exclusion Time (Partial)'!$C$14:$C$988,'Input Data Shift B'!$C173)</f>
        <v>0</v>
      </c>
      <c r="AB173" s="547">
        <f>SUMIFS('Input Exclusion Time (All)'!$G$14:$G$1004,'Input Exclusion Time (All)'!$A$14:$A$1004,'Input Data Shift B'!AB$6,'Input Exclusion Time (All)'!$B$14:$B$1004,'Input Data Shift B'!$D$2,'Input Exclusion Time (All)'!$C$14:$C$1004,'Input Data Shift B'!$C173)+SUMIFS('Input Exclusion Time (Partial)'!$I$14:$I$988,'Input Exclusion Time (Partial)'!$A$14:$A$988,'Input Data Shift B'!AB$6,'Input Exclusion Time (Partial)'!$B$14:$B$988,'Input Data Shift B'!$D$2,'Input Exclusion Time (Partial)'!$C$14:$C$988,'Input Data Shift B'!$C173)</f>
        <v>0</v>
      </c>
      <c r="AC173" s="547">
        <f>SUMIFS('Input Exclusion Time (All)'!$G$14:$G$1004,'Input Exclusion Time (All)'!$A$14:$A$1004,'Input Data Shift B'!AC$6,'Input Exclusion Time (All)'!$B$14:$B$1004,'Input Data Shift B'!$D$2,'Input Exclusion Time (All)'!$C$14:$C$1004,'Input Data Shift B'!$C173)+SUMIFS('Input Exclusion Time (Partial)'!$I$14:$I$988,'Input Exclusion Time (Partial)'!$A$14:$A$988,'Input Data Shift B'!AC$6,'Input Exclusion Time (Partial)'!$B$14:$B$988,'Input Data Shift B'!$D$2,'Input Exclusion Time (Partial)'!$C$14:$C$988,'Input Data Shift B'!$C173)</f>
        <v>0</v>
      </c>
      <c r="AD173" s="547">
        <f>SUMIFS('Input Exclusion Time (All)'!$G$14:$G$1004,'Input Exclusion Time (All)'!$A$14:$A$1004,'Input Data Shift B'!AD$6,'Input Exclusion Time (All)'!$B$14:$B$1004,'Input Data Shift B'!$D$2,'Input Exclusion Time (All)'!$C$14:$C$1004,'Input Data Shift B'!$C173)+SUMIFS('Input Exclusion Time (Partial)'!$I$14:$I$988,'Input Exclusion Time (Partial)'!$A$14:$A$988,'Input Data Shift B'!AD$6,'Input Exclusion Time (Partial)'!$B$14:$B$988,'Input Data Shift B'!$D$2,'Input Exclusion Time (Partial)'!$C$14:$C$988,'Input Data Shift B'!$C173)</f>
        <v>0</v>
      </c>
      <c r="AE173" s="547">
        <f>SUMIFS('Input Exclusion Time (All)'!$G$14:$G$1004,'Input Exclusion Time (All)'!$A$14:$A$1004,'Input Data Shift B'!AE$6,'Input Exclusion Time (All)'!$B$14:$B$1004,'Input Data Shift B'!$D$2,'Input Exclusion Time (All)'!$C$14:$C$1004,'Input Data Shift B'!$C173)+SUMIFS('Input Exclusion Time (Partial)'!$I$14:$I$988,'Input Exclusion Time (Partial)'!$A$14:$A$988,'Input Data Shift B'!AE$6,'Input Exclusion Time (Partial)'!$B$14:$B$988,'Input Data Shift B'!$D$2,'Input Exclusion Time (Partial)'!$C$14:$C$988,'Input Data Shift B'!$C173)</f>
        <v>0</v>
      </c>
      <c r="AF173" s="547">
        <f>SUMIFS('Input Exclusion Time (All)'!$G$14:$G$1004,'Input Exclusion Time (All)'!$A$14:$A$1004,'Input Data Shift B'!AF$6,'Input Exclusion Time (All)'!$B$14:$B$1004,'Input Data Shift B'!$D$2,'Input Exclusion Time (All)'!$C$14:$C$1004,'Input Data Shift B'!$C173)+SUMIFS('Input Exclusion Time (Partial)'!$I$14:$I$988,'Input Exclusion Time (Partial)'!$A$14:$A$988,'Input Data Shift B'!AF$6,'Input Exclusion Time (Partial)'!$B$14:$B$988,'Input Data Shift B'!$D$2,'Input Exclusion Time (Partial)'!$C$14:$C$988,'Input Data Shift B'!$C173)</f>
        <v>0</v>
      </c>
      <c r="AG173" s="547">
        <f>SUMIFS('Input Exclusion Time (All)'!$G$14:$G$1004,'Input Exclusion Time (All)'!$A$14:$A$1004,'Input Data Shift B'!AG$6,'Input Exclusion Time (All)'!$B$14:$B$1004,'Input Data Shift B'!$D$2,'Input Exclusion Time (All)'!$C$14:$C$1004,'Input Data Shift B'!$C173)+SUMIFS('Input Exclusion Time (Partial)'!$I$14:$I$988,'Input Exclusion Time (Partial)'!$A$14:$A$988,'Input Data Shift B'!AG$6,'Input Exclusion Time (Partial)'!$B$14:$B$988,'Input Data Shift B'!$D$2,'Input Exclusion Time (Partial)'!$C$14:$C$988,'Input Data Shift B'!$C173)</f>
        <v>0</v>
      </c>
      <c r="AH173" s="547">
        <f>SUMIFS('Input Exclusion Time (All)'!$G$14:$G$1004,'Input Exclusion Time (All)'!$A$14:$A$1004,'Input Data Shift B'!AH$6,'Input Exclusion Time (All)'!$B$14:$B$1004,'Input Data Shift B'!$D$2,'Input Exclusion Time (All)'!$C$14:$C$1004,'Input Data Shift B'!$C173)+SUMIFS('Input Exclusion Time (Partial)'!$I$14:$I$988,'Input Exclusion Time (Partial)'!$A$14:$A$988,'Input Data Shift B'!AH$6,'Input Exclusion Time (Partial)'!$B$14:$B$988,'Input Data Shift B'!$D$2,'Input Exclusion Time (Partial)'!$C$14:$C$988,'Input Data Shift B'!$C173)</f>
        <v>0</v>
      </c>
      <c r="AI173" s="251">
        <f t="shared" si="11"/>
        <v>0</v>
      </c>
      <c r="AJ173" s="267">
        <f t="shared" si="12"/>
        <v>0</v>
      </c>
    </row>
    <row r="174" spans="1:36" ht="19.5" customHeight="1">
      <c r="A174" s="605"/>
      <c r="B174" s="261" t="s">
        <v>55</v>
      </c>
      <c r="C174" s="262" t="s">
        <v>56</v>
      </c>
      <c r="D174" s="547">
        <f>SUMIFS('Input Exclusion Time (All)'!$G$14:$G$1004,'Input Exclusion Time (All)'!$A$14:$A$1004,'Input Data Shift B'!D$6,'Input Exclusion Time (All)'!$B$14:$B$1004,'Input Data Shift B'!$D$2,'Input Exclusion Time (All)'!$C$14:$C$1004,'Input Data Shift B'!$C174)+SUMIFS('Input Exclusion Time (Partial)'!$I$14:$I$988,'Input Exclusion Time (Partial)'!$A$14:$A$988,'Input Data Shift B'!D$6,'Input Exclusion Time (Partial)'!$B$14:$B$988,'Input Data Shift B'!$D$2,'Input Exclusion Time (Partial)'!$C$14:$C$988,'Input Data Shift B'!$C174)</f>
        <v>0</v>
      </c>
      <c r="E174" s="547">
        <f>SUMIFS('Input Exclusion Time (All)'!$G$14:$G$1004,'Input Exclusion Time (All)'!$A$14:$A$1004,'Input Data Shift B'!E$6,'Input Exclusion Time (All)'!$B$14:$B$1004,'Input Data Shift B'!$D$2,'Input Exclusion Time (All)'!$C$14:$C$1004,'Input Data Shift B'!$C174)+SUMIFS('Input Exclusion Time (Partial)'!$I$14:$I$988,'Input Exclusion Time (Partial)'!$A$14:$A$988,'Input Data Shift B'!E$6,'Input Exclusion Time (Partial)'!$B$14:$B$988,'Input Data Shift B'!$D$2,'Input Exclusion Time (Partial)'!$C$14:$C$988,'Input Data Shift B'!$C174)</f>
        <v>0</v>
      </c>
      <c r="F174" s="547">
        <f>SUMIFS('Input Exclusion Time (All)'!$G$14:$G$1004,'Input Exclusion Time (All)'!$A$14:$A$1004,'Input Data Shift B'!F$6,'Input Exclusion Time (All)'!$B$14:$B$1004,'Input Data Shift B'!$D$2,'Input Exclusion Time (All)'!$C$14:$C$1004,'Input Data Shift B'!$C174)+SUMIFS('Input Exclusion Time (Partial)'!$I$14:$I$988,'Input Exclusion Time (Partial)'!$A$14:$A$988,'Input Data Shift B'!F$6,'Input Exclusion Time (Partial)'!$B$14:$B$988,'Input Data Shift B'!$D$2,'Input Exclusion Time (Partial)'!$C$14:$C$988,'Input Data Shift B'!$C174)</f>
        <v>0</v>
      </c>
      <c r="G174" s="547">
        <f>SUMIFS('Input Exclusion Time (All)'!$G$14:$G$1004,'Input Exclusion Time (All)'!$A$14:$A$1004,'Input Data Shift B'!G$6,'Input Exclusion Time (All)'!$B$14:$B$1004,'Input Data Shift B'!$D$2,'Input Exclusion Time (All)'!$C$14:$C$1004,'Input Data Shift B'!$C174)+SUMIFS('Input Exclusion Time (Partial)'!$I$14:$I$988,'Input Exclusion Time (Partial)'!$A$14:$A$988,'Input Data Shift B'!G$6,'Input Exclusion Time (Partial)'!$B$14:$B$988,'Input Data Shift B'!$D$2,'Input Exclusion Time (Partial)'!$C$14:$C$988,'Input Data Shift B'!$C174)</f>
        <v>0</v>
      </c>
      <c r="H174" s="547">
        <f>SUMIFS('Input Exclusion Time (All)'!$G$14:$G$1004,'Input Exclusion Time (All)'!$A$14:$A$1004,'Input Data Shift B'!H$6,'Input Exclusion Time (All)'!$B$14:$B$1004,'Input Data Shift B'!$D$2,'Input Exclusion Time (All)'!$C$14:$C$1004,'Input Data Shift B'!$C174)+SUMIFS('Input Exclusion Time (Partial)'!$I$14:$I$988,'Input Exclusion Time (Partial)'!$A$14:$A$988,'Input Data Shift B'!H$6,'Input Exclusion Time (Partial)'!$B$14:$B$988,'Input Data Shift B'!$D$2,'Input Exclusion Time (Partial)'!$C$14:$C$988,'Input Data Shift B'!$C174)</f>
        <v>0</v>
      </c>
      <c r="I174" s="547">
        <f>SUMIFS('Input Exclusion Time (All)'!$G$14:$G$1004,'Input Exclusion Time (All)'!$A$14:$A$1004,'Input Data Shift B'!I$6,'Input Exclusion Time (All)'!$B$14:$B$1004,'Input Data Shift B'!$D$2,'Input Exclusion Time (All)'!$C$14:$C$1004,'Input Data Shift B'!$C174)+SUMIFS('Input Exclusion Time (Partial)'!$I$14:$I$988,'Input Exclusion Time (Partial)'!$A$14:$A$988,'Input Data Shift B'!I$6,'Input Exclusion Time (Partial)'!$B$14:$B$988,'Input Data Shift B'!$D$2,'Input Exclusion Time (Partial)'!$C$14:$C$988,'Input Data Shift B'!$C174)</f>
        <v>0</v>
      </c>
      <c r="J174" s="547">
        <f>SUMIFS('Input Exclusion Time (All)'!$G$14:$G$1004,'Input Exclusion Time (All)'!$A$14:$A$1004,'Input Data Shift B'!J$6,'Input Exclusion Time (All)'!$B$14:$B$1004,'Input Data Shift B'!$D$2,'Input Exclusion Time (All)'!$C$14:$C$1004,'Input Data Shift B'!$C174)+SUMIFS('Input Exclusion Time (Partial)'!$I$14:$I$988,'Input Exclusion Time (Partial)'!$A$14:$A$988,'Input Data Shift B'!J$6,'Input Exclusion Time (Partial)'!$B$14:$B$988,'Input Data Shift B'!$D$2,'Input Exclusion Time (Partial)'!$C$14:$C$988,'Input Data Shift B'!$C174)</f>
        <v>0</v>
      </c>
      <c r="K174" s="547">
        <f>SUMIFS('Input Exclusion Time (All)'!$G$14:$G$1004,'Input Exclusion Time (All)'!$A$14:$A$1004,'Input Data Shift B'!K$6,'Input Exclusion Time (All)'!$B$14:$B$1004,'Input Data Shift B'!$D$2,'Input Exclusion Time (All)'!$C$14:$C$1004,'Input Data Shift B'!$C174)+SUMIFS('Input Exclusion Time (Partial)'!$I$14:$I$988,'Input Exclusion Time (Partial)'!$A$14:$A$988,'Input Data Shift B'!K$6,'Input Exclusion Time (Partial)'!$B$14:$B$988,'Input Data Shift B'!$D$2,'Input Exclusion Time (Partial)'!$C$14:$C$988,'Input Data Shift B'!$C174)</f>
        <v>0</v>
      </c>
      <c r="L174" s="547">
        <f>SUMIFS('Input Exclusion Time (All)'!$G$14:$G$1004,'Input Exclusion Time (All)'!$A$14:$A$1004,'Input Data Shift B'!L$6,'Input Exclusion Time (All)'!$B$14:$B$1004,'Input Data Shift B'!$D$2,'Input Exclusion Time (All)'!$C$14:$C$1004,'Input Data Shift B'!$C174)+SUMIFS('Input Exclusion Time (Partial)'!$I$14:$I$988,'Input Exclusion Time (Partial)'!$A$14:$A$988,'Input Data Shift B'!L$6,'Input Exclusion Time (Partial)'!$B$14:$B$988,'Input Data Shift B'!$D$2,'Input Exclusion Time (Partial)'!$C$14:$C$988,'Input Data Shift B'!$C174)</f>
        <v>0</v>
      </c>
      <c r="M174" s="547">
        <f>SUMIFS('Input Exclusion Time (All)'!$G$14:$G$1004,'Input Exclusion Time (All)'!$A$14:$A$1004,'Input Data Shift B'!M$6,'Input Exclusion Time (All)'!$B$14:$B$1004,'Input Data Shift B'!$D$2,'Input Exclusion Time (All)'!$C$14:$C$1004,'Input Data Shift B'!$C174)+SUMIFS('Input Exclusion Time (Partial)'!$I$14:$I$988,'Input Exclusion Time (Partial)'!$A$14:$A$988,'Input Data Shift B'!M$6,'Input Exclusion Time (Partial)'!$B$14:$B$988,'Input Data Shift B'!$D$2,'Input Exclusion Time (Partial)'!$C$14:$C$988,'Input Data Shift B'!$C174)</f>
        <v>0</v>
      </c>
      <c r="N174" s="547">
        <f>SUMIFS('Input Exclusion Time (All)'!$G$14:$G$1004,'Input Exclusion Time (All)'!$A$14:$A$1004,'Input Data Shift B'!N$6,'Input Exclusion Time (All)'!$B$14:$B$1004,'Input Data Shift B'!$D$2,'Input Exclusion Time (All)'!$C$14:$C$1004,'Input Data Shift B'!$C174)+SUMIFS('Input Exclusion Time (Partial)'!$I$14:$I$988,'Input Exclusion Time (Partial)'!$A$14:$A$988,'Input Data Shift B'!N$6,'Input Exclusion Time (Partial)'!$B$14:$B$988,'Input Data Shift B'!$D$2,'Input Exclusion Time (Partial)'!$C$14:$C$988,'Input Data Shift B'!$C174)</f>
        <v>0</v>
      </c>
      <c r="O174" s="547">
        <f>SUMIFS('Input Exclusion Time (All)'!$G$14:$G$1004,'Input Exclusion Time (All)'!$A$14:$A$1004,'Input Data Shift B'!O$6,'Input Exclusion Time (All)'!$B$14:$B$1004,'Input Data Shift B'!$D$2,'Input Exclusion Time (All)'!$C$14:$C$1004,'Input Data Shift B'!$C174)+SUMIFS('Input Exclusion Time (Partial)'!$I$14:$I$988,'Input Exclusion Time (Partial)'!$A$14:$A$988,'Input Data Shift B'!O$6,'Input Exclusion Time (Partial)'!$B$14:$B$988,'Input Data Shift B'!$D$2,'Input Exclusion Time (Partial)'!$C$14:$C$988,'Input Data Shift B'!$C174)</f>
        <v>0</v>
      </c>
      <c r="P174" s="547">
        <f>SUMIFS('Input Exclusion Time (All)'!$G$14:$G$1004,'Input Exclusion Time (All)'!$A$14:$A$1004,'Input Data Shift B'!P$6,'Input Exclusion Time (All)'!$B$14:$B$1004,'Input Data Shift B'!$D$2,'Input Exclusion Time (All)'!$C$14:$C$1004,'Input Data Shift B'!$C174)+SUMIFS('Input Exclusion Time (Partial)'!$I$14:$I$988,'Input Exclusion Time (Partial)'!$A$14:$A$988,'Input Data Shift B'!P$6,'Input Exclusion Time (Partial)'!$B$14:$B$988,'Input Data Shift B'!$D$2,'Input Exclusion Time (Partial)'!$C$14:$C$988,'Input Data Shift B'!$C174)</f>
        <v>0</v>
      </c>
      <c r="Q174" s="547">
        <f>SUMIFS('Input Exclusion Time (All)'!$G$14:$G$1004,'Input Exclusion Time (All)'!$A$14:$A$1004,'Input Data Shift B'!Q$6,'Input Exclusion Time (All)'!$B$14:$B$1004,'Input Data Shift B'!$D$2,'Input Exclusion Time (All)'!$C$14:$C$1004,'Input Data Shift B'!$C174)+SUMIFS('Input Exclusion Time (Partial)'!$I$14:$I$988,'Input Exclusion Time (Partial)'!$A$14:$A$988,'Input Data Shift B'!Q$6,'Input Exclusion Time (Partial)'!$B$14:$B$988,'Input Data Shift B'!$D$2,'Input Exclusion Time (Partial)'!$C$14:$C$988,'Input Data Shift B'!$C174)</f>
        <v>0</v>
      </c>
      <c r="R174" s="547">
        <f>SUMIFS('Input Exclusion Time (All)'!$G$14:$G$1004,'Input Exclusion Time (All)'!$A$14:$A$1004,'Input Data Shift B'!R$6,'Input Exclusion Time (All)'!$B$14:$B$1004,'Input Data Shift B'!$D$2,'Input Exclusion Time (All)'!$C$14:$C$1004,'Input Data Shift B'!$C174)+SUMIFS('Input Exclusion Time (Partial)'!$I$14:$I$988,'Input Exclusion Time (Partial)'!$A$14:$A$988,'Input Data Shift B'!R$6,'Input Exclusion Time (Partial)'!$B$14:$B$988,'Input Data Shift B'!$D$2,'Input Exclusion Time (Partial)'!$C$14:$C$988,'Input Data Shift B'!$C174)</f>
        <v>0</v>
      </c>
      <c r="S174" s="547">
        <f>SUMIFS('Input Exclusion Time (All)'!$G$14:$G$1004,'Input Exclusion Time (All)'!$A$14:$A$1004,'Input Data Shift B'!S$6,'Input Exclusion Time (All)'!$B$14:$B$1004,'Input Data Shift B'!$D$2,'Input Exclusion Time (All)'!$C$14:$C$1004,'Input Data Shift B'!$C174)+SUMIFS('Input Exclusion Time (Partial)'!$I$14:$I$988,'Input Exclusion Time (Partial)'!$A$14:$A$988,'Input Data Shift B'!S$6,'Input Exclusion Time (Partial)'!$B$14:$B$988,'Input Data Shift B'!$D$2,'Input Exclusion Time (Partial)'!$C$14:$C$988,'Input Data Shift B'!$C174)</f>
        <v>0</v>
      </c>
      <c r="T174" s="547">
        <f>SUMIFS('Input Exclusion Time (All)'!$G$14:$G$1004,'Input Exclusion Time (All)'!$A$14:$A$1004,'Input Data Shift B'!T$6,'Input Exclusion Time (All)'!$B$14:$B$1004,'Input Data Shift B'!$D$2,'Input Exclusion Time (All)'!$C$14:$C$1004,'Input Data Shift B'!$C174)+SUMIFS('Input Exclusion Time (Partial)'!$I$14:$I$988,'Input Exclusion Time (Partial)'!$A$14:$A$988,'Input Data Shift B'!T$6,'Input Exclusion Time (Partial)'!$B$14:$B$988,'Input Data Shift B'!$D$2,'Input Exclusion Time (Partial)'!$C$14:$C$988,'Input Data Shift B'!$C174)</f>
        <v>0</v>
      </c>
      <c r="U174" s="547">
        <f>SUMIFS('Input Exclusion Time (All)'!$G$14:$G$1004,'Input Exclusion Time (All)'!$A$14:$A$1004,'Input Data Shift B'!U$6,'Input Exclusion Time (All)'!$B$14:$B$1004,'Input Data Shift B'!$D$2,'Input Exclusion Time (All)'!$C$14:$C$1004,'Input Data Shift B'!$C174)+SUMIFS('Input Exclusion Time (Partial)'!$I$14:$I$988,'Input Exclusion Time (Partial)'!$A$14:$A$988,'Input Data Shift B'!U$6,'Input Exclusion Time (Partial)'!$B$14:$B$988,'Input Data Shift B'!$D$2,'Input Exclusion Time (Partial)'!$C$14:$C$988,'Input Data Shift B'!$C174)</f>
        <v>0</v>
      </c>
      <c r="V174" s="547">
        <f>SUMIFS('Input Exclusion Time (All)'!$G$14:$G$1004,'Input Exclusion Time (All)'!$A$14:$A$1004,'Input Data Shift B'!V$6,'Input Exclusion Time (All)'!$B$14:$B$1004,'Input Data Shift B'!$D$2,'Input Exclusion Time (All)'!$C$14:$C$1004,'Input Data Shift B'!$C174)+SUMIFS('Input Exclusion Time (Partial)'!$I$14:$I$988,'Input Exclusion Time (Partial)'!$A$14:$A$988,'Input Data Shift B'!V$6,'Input Exclusion Time (Partial)'!$B$14:$B$988,'Input Data Shift B'!$D$2,'Input Exclusion Time (Partial)'!$C$14:$C$988,'Input Data Shift B'!$C174)</f>
        <v>0</v>
      </c>
      <c r="W174" s="547">
        <f>SUMIFS('Input Exclusion Time (All)'!$G$14:$G$1004,'Input Exclusion Time (All)'!$A$14:$A$1004,'Input Data Shift B'!W$6,'Input Exclusion Time (All)'!$B$14:$B$1004,'Input Data Shift B'!$D$2,'Input Exclusion Time (All)'!$C$14:$C$1004,'Input Data Shift B'!$C174)+SUMIFS('Input Exclusion Time (Partial)'!$I$14:$I$988,'Input Exclusion Time (Partial)'!$A$14:$A$988,'Input Data Shift B'!W$6,'Input Exclusion Time (Partial)'!$B$14:$B$988,'Input Data Shift B'!$D$2,'Input Exclusion Time (Partial)'!$C$14:$C$988,'Input Data Shift B'!$C174)</f>
        <v>0</v>
      </c>
      <c r="X174" s="547">
        <f>SUMIFS('Input Exclusion Time (All)'!$G$14:$G$1004,'Input Exclusion Time (All)'!$A$14:$A$1004,'Input Data Shift B'!X$6,'Input Exclusion Time (All)'!$B$14:$B$1004,'Input Data Shift B'!$D$2,'Input Exclusion Time (All)'!$C$14:$C$1004,'Input Data Shift B'!$C174)+SUMIFS('Input Exclusion Time (Partial)'!$I$14:$I$988,'Input Exclusion Time (Partial)'!$A$14:$A$988,'Input Data Shift B'!X$6,'Input Exclusion Time (Partial)'!$B$14:$B$988,'Input Data Shift B'!$D$2,'Input Exclusion Time (Partial)'!$C$14:$C$988,'Input Data Shift B'!$C174)</f>
        <v>0</v>
      </c>
      <c r="Y174" s="547">
        <f>SUMIFS('Input Exclusion Time (All)'!$G$14:$G$1004,'Input Exclusion Time (All)'!$A$14:$A$1004,'Input Data Shift B'!Y$6,'Input Exclusion Time (All)'!$B$14:$B$1004,'Input Data Shift B'!$D$2,'Input Exclusion Time (All)'!$C$14:$C$1004,'Input Data Shift B'!$C174)+SUMIFS('Input Exclusion Time (Partial)'!$I$14:$I$988,'Input Exclusion Time (Partial)'!$A$14:$A$988,'Input Data Shift B'!Y$6,'Input Exclusion Time (Partial)'!$B$14:$B$988,'Input Data Shift B'!$D$2,'Input Exclusion Time (Partial)'!$C$14:$C$988,'Input Data Shift B'!$C174)</f>
        <v>0</v>
      </c>
      <c r="Z174" s="547">
        <f>SUMIFS('Input Exclusion Time (All)'!$G$14:$G$1004,'Input Exclusion Time (All)'!$A$14:$A$1004,'Input Data Shift B'!Z$6,'Input Exclusion Time (All)'!$B$14:$B$1004,'Input Data Shift B'!$D$2,'Input Exclusion Time (All)'!$C$14:$C$1004,'Input Data Shift B'!$C174)+SUMIFS('Input Exclusion Time (Partial)'!$I$14:$I$988,'Input Exclusion Time (Partial)'!$A$14:$A$988,'Input Data Shift B'!Z$6,'Input Exclusion Time (Partial)'!$B$14:$B$988,'Input Data Shift B'!$D$2,'Input Exclusion Time (Partial)'!$C$14:$C$988,'Input Data Shift B'!$C174)</f>
        <v>0</v>
      </c>
      <c r="AA174" s="547">
        <f>SUMIFS('Input Exclusion Time (All)'!$G$14:$G$1004,'Input Exclusion Time (All)'!$A$14:$A$1004,'Input Data Shift B'!AA$6,'Input Exclusion Time (All)'!$B$14:$B$1004,'Input Data Shift B'!$D$2,'Input Exclusion Time (All)'!$C$14:$C$1004,'Input Data Shift B'!$C174)+SUMIFS('Input Exclusion Time (Partial)'!$I$14:$I$988,'Input Exclusion Time (Partial)'!$A$14:$A$988,'Input Data Shift B'!AA$6,'Input Exclusion Time (Partial)'!$B$14:$B$988,'Input Data Shift B'!$D$2,'Input Exclusion Time (Partial)'!$C$14:$C$988,'Input Data Shift B'!$C174)</f>
        <v>0</v>
      </c>
      <c r="AB174" s="547">
        <f>SUMIFS('Input Exclusion Time (All)'!$G$14:$G$1004,'Input Exclusion Time (All)'!$A$14:$A$1004,'Input Data Shift B'!AB$6,'Input Exclusion Time (All)'!$B$14:$B$1004,'Input Data Shift B'!$D$2,'Input Exclusion Time (All)'!$C$14:$C$1004,'Input Data Shift B'!$C174)+SUMIFS('Input Exclusion Time (Partial)'!$I$14:$I$988,'Input Exclusion Time (Partial)'!$A$14:$A$988,'Input Data Shift B'!AB$6,'Input Exclusion Time (Partial)'!$B$14:$B$988,'Input Data Shift B'!$D$2,'Input Exclusion Time (Partial)'!$C$14:$C$988,'Input Data Shift B'!$C174)</f>
        <v>0</v>
      </c>
      <c r="AC174" s="547">
        <f>SUMIFS('Input Exclusion Time (All)'!$G$14:$G$1004,'Input Exclusion Time (All)'!$A$14:$A$1004,'Input Data Shift B'!AC$6,'Input Exclusion Time (All)'!$B$14:$B$1004,'Input Data Shift B'!$D$2,'Input Exclusion Time (All)'!$C$14:$C$1004,'Input Data Shift B'!$C174)+SUMIFS('Input Exclusion Time (Partial)'!$I$14:$I$988,'Input Exclusion Time (Partial)'!$A$14:$A$988,'Input Data Shift B'!AC$6,'Input Exclusion Time (Partial)'!$B$14:$B$988,'Input Data Shift B'!$D$2,'Input Exclusion Time (Partial)'!$C$14:$C$988,'Input Data Shift B'!$C174)</f>
        <v>0</v>
      </c>
      <c r="AD174" s="547">
        <f>SUMIFS('Input Exclusion Time (All)'!$G$14:$G$1004,'Input Exclusion Time (All)'!$A$14:$A$1004,'Input Data Shift B'!AD$6,'Input Exclusion Time (All)'!$B$14:$B$1004,'Input Data Shift B'!$D$2,'Input Exclusion Time (All)'!$C$14:$C$1004,'Input Data Shift B'!$C174)+SUMIFS('Input Exclusion Time (Partial)'!$I$14:$I$988,'Input Exclusion Time (Partial)'!$A$14:$A$988,'Input Data Shift B'!AD$6,'Input Exclusion Time (Partial)'!$B$14:$B$988,'Input Data Shift B'!$D$2,'Input Exclusion Time (Partial)'!$C$14:$C$988,'Input Data Shift B'!$C174)</f>
        <v>0</v>
      </c>
      <c r="AE174" s="547">
        <f>SUMIFS('Input Exclusion Time (All)'!$G$14:$G$1004,'Input Exclusion Time (All)'!$A$14:$A$1004,'Input Data Shift B'!AE$6,'Input Exclusion Time (All)'!$B$14:$B$1004,'Input Data Shift B'!$D$2,'Input Exclusion Time (All)'!$C$14:$C$1004,'Input Data Shift B'!$C174)+SUMIFS('Input Exclusion Time (Partial)'!$I$14:$I$988,'Input Exclusion Time (Partial)'!$A$14:$A$988,'Input Data Shift B'!AE$6,'Input Exclusion Time (Partial)'!$B$14:$B$988,'Input Data Shift B'!$D$2,'Input Exclusion Time (Partial)'!$C$14:$C$988,'Input Data Shift B'!$C174)</f>
        <v>0</v>
      </c>
      <c r="AF174" s="547">
        <f>SUMIFS('Input Exclusion Time (All)'!$G$14:$G$1004,'Input Exclusion Time (All)'!$A$14:$A$1004,'Input Data Shift B'!AF$6,'Input Exclusion Time (All)'!$B$14:$B$1004,'Input Data Shift B'!$D$2,'Input Exclusion Time (All)'!$C$14:$C$1004,'Input Data Shift B'!$C174)+SUMIFS('Input Exclusion Time (Partial)'!$I$14:$I$988,'Input Exclusion Time (Partial)'!$A$14:$A$988,'Input Data Shift B'!AF$6,'Input Exclusion Time (Partial)'!$B$14:$B$988,'Input Data Shift B'!$D$2,'Input Exclusion Time (Partial)'!$C$14:$C$988,'Input Data Shift B'!$C174)</f>
        <v>0</v>
      </c>
      <c r="AG174" s="547">
        <f>SUMIFS('Input Exclusion Time (All)'!$G$14:$G$1004,'Input Exclusion Time (All)'!$A$14:$A$1004,'Input Data Shift B'!AG$6,'Input Exclusion Time (All)'!$B$14:$B$1004,'Input Data Shift B'!$D$2,'Input Exclusion Time (All)'!$C$14:$C$1004,'Input Data Shift B'!$C174)+SUMIFS('Input Exclusion Time (Partial)'!$I$14:$I$988,'Input Exclusion Time (Partial)'!$A$14:$A$988,'Input Data Shift B'!AG$6,'Input Exclusion Time (Partial)'!$B$14:$B$988,'Input Data Shift B'!$D$2,'Input Exclusion Time (Partial)'!$C$14:$C$988,'Input Data Shift B'!$C174)</f>
        <v>0</v>
      </c>
      <c r="AH174" s="547">
        <f>SUMIFS('Input Exclusion Time (All)'!$G$14:$G$1004,'Input Exclusion Time (All)'!$A$14:$A$1004,'Input Data Shift B'!AH$6,'Input Exclusion Time (All)'!$B$14:$B$1004,'Input Data Shift B'!$D$2,'Input Exclusion Time (All)'!$C$14:$C$1004,'Input Data Shift B'!$C174)+SUMIFS('Input Exclusion Time (Partial)'!$I$14:$I$988,'Input Exclusion Time (Partial)'!$A$14:$A$988,'Input Data Shift B'!AH$6,'Input Exclusion Time (Partial)'!$B$14:$B$988,'Input Data Shift B'!$D$2,'Input Exclusion Time (Partial)'!$C$14:$C$988,'Input Data Shift B'!$C174)</f>
        <v>0</v>
      </c>
      <c r="AI174" s="251">
        <f t="shared" si="11"/>
        <v>0</v>
      </c>
      <c r="AJ174" s="267">
        <f t="shared" si="12"/>
        <v>0</v>
      </c>
    </row>
    <row r="175" spans="1:36" ht="19.5" customHeight="1">
      <c r="A175" s="605"/>
      <c r="B175" s="261" t="s">
        <v>57</v>
      </c>
      <c r="C175" s="262" t="s">
        <v>58</v>
      </c>
      <c r="D175" s="547">
        <f>SUMIFS('Input Exclusion Time (All)'!$G$14:$G$1004,'Input Exclusion Time (All)'!$A$14:$A$1004,'Input Data Shift B'!D$6,'Input Exclusion Time (All)'!$B$14:$B$1004,'Input Data Shift B'!$D$2,'Input Exclusion Time (All)'!$C$14:$C$1004,'Input Data Shift B'!$C175)+SUMIFS('Input Exclusion Time (Partial)'!$I$14:$I$988,'Input Exclusion Time (Partial)'!$A$14:$A$988,'Input Data Shift B'!D$6,'Input Exclusion Time (Partial)'!$B$14:$B$988,'Input Data Shift B'!$D$2,'Input Exclusion Time (Partial)'!$C$14:$C$988,'Input Data Shift B'!$C175)</f>
        <v>0</v>
      </c>
      <c r="E175" s="547">
        <f>SUMIFS('Input Exclusion Time (All)'!$G$14:$G$1004,'Input Exclusion Time (All)'!$A$14:$A$1004,'Input Data Shift B'!E$6,'Input Exclusion Time (All)'!$B$14:$B$1004,'Input Data Shift B'!$D$2,'Input Exclusion Time (All)'!$C$14:$C$1004,'Input Data Shift B'!$C175)+SUMIFS('Input Exclusion Time (Partial)'!$I$14:$I$988,'Input Exclusion Time (Partial)'!$A$14:$A$988,'Input Data Shift B'!E$6,'Input Exclusion Time (Partial)'!$B$14:$B$988,'Input Data Shift B'!$D$2,'Input Exclusion Time (Partial)'!$C$14:$C$988,'Input Data Shift B'!$C175)</f>
        <v>0</v>
      </c>
      <c r="F175" s="547">
        <f>SUMIFS('Input Exclusion Time (All)'!$G$14:$G$1004,'Input Exclusion Time (All)'!$A$14:$A$1004,'Input Data Shift B'!F$6,'Input Exclusion Time (All)'!$B$14:$B$1004,'Input Data Shift B'!$D$2,'Input Exclusion Time (All)'!$C$14:$C$1004,'Input Data Shift B'!$C175)+SUMIFS('Input Exclusion Time (Partial)'!$I$14:$I$988,'Input Exclusion Time (Partial)'!$A$14:$A$988,'Input Data Shift B'!F$6,'Input Exclusion Time (Partial)'!$B$14:$B$988,'Input Data Shift B'!$D$2,'Input Exclusion Time (Partial)'!$C$14:$C$988,'Input Data Shift B'!$C175)</f>
        <v>0</v>
      </c>
      <c r="G175" s="547">
        <f>SUMIFS('Input Exclusion Time (All)'!$G$14:$G$1004,'Input Exclusion Time (All)'!$A$14:$A$1004,'Input Data Shift B'!G$6,'Input Exclusion Time (All)'!$B$14:$B$1004,'Input Data Shift B'!$D$2,'Input Exclusion Time (All)'!$C$14:$C$1004,'Input Data Shift B'!$C175)+SUMIFS('Input Exclusion Time (Partial)'!$I$14:$I$988,'Input Exclusion Time (Partial)'!$A$14:$A$988,'Input Data Shift B'!G$6,'Input Exclusion Time (Partial)'!$B$14:$B$988,'Input Data Shift B'!$D$2,'Input Exclusion Time (Partial)'!$C$14:$C$988,'Input Data Shift B'!$C175)</f>
        <v>0</v>
      </c>
      <c r="H175" s="547">
        <f>SUMIFS('Input Exclusion Time (All)'!$G$14:$G$1004,'Input Exclusion Time (All)'!$A$14:$A$1004,'Input Data Shift B'!H$6,'Input Exclusion Time (All)'!$B$14:$B$1004,'Input Data Shift B'!$D$2,'Input Exclusion Time (All)'!$C$14:$C$1004,'Input Data Shift B'!$C175)+SUMIFS('Input Exclusion Time (Partial)'!$I$14:$I$988,'Input Exclusion Time (Partial)'!$A$14:$A$988,'Input Data Shift B'!H$6,'Input Exclusion Time (Partial)'!$B$14:$B$988,'Input Data Shift B'!$D$2,'Input Exclusion Time (Partial)'!$C$14:$C$988,'Input Data Shift B'!$C175)</f>
        <v>0</v>
      </c>
      <c r="I175" s="547">
        <f>SUMIFS('Input Exclusion Time (All)'!$G$14:$G$1004,'Input Exclusion Time (All)'!$A$14:$A$1004,'Input Data Shift B'!I$6,'Input Exclusion Time (All)'!$B$14:$B$1004,'Input Data Shift B'!$D$2,'Input Exclusion Time (All)'!$C$14:$C$1004,'Input Data Shift B'!$C175)+SUMIFS('Input Exclusion Time (Partial)'!$I$14:$I$988,'Input Exclusion Time (Partial)'!$A$14:$A$988,'Input Data Shift B'!I$6,'Input Exclusion Time (Partial)'!$B$14:$B$988,'Input Data Shift B'!$D$2,'Input Exclusion Time (Partial)'!$C$14:$C$988,'Input Data Shift B'!$C175)</f>
        <v>0</v>
      </c>
      <c r="J175" s="547">
        <f>SUMIFS('Input Exclusion Time (All)'!$G$14:$G$1004,'Input Exclusion Time (All)'!$A$14:$A$1004,'Input Data Shift B'!J$6,'Input Exclusion Time (All)'!$B$14:$B$1004,'Input Data Shift B'!$D$2,'Input Exclusion Time (All)'!$C$14:$C$1004,'Input Data Shift B'!$C175)+SUMIFS('Input Exclusion Time (Partial)'!$I$14:$I$988,'Input Exclusion Time (Partial)'!$A$14:$A$988,'Input Data Shift B'!J$6,'Input Exclusion Time (Partial)'!$B$14:$B$988,'Input Data Shift B'!$D$2,'Input Exclusion Time (Partial)'!$C$14:$C$988,'Input Data Shift B'!$C175)</f>
        <v>0</v>
      </c>
      <c r="K175" s="547">
        <f>SUMIFS('Input Exclusion Time (All)'!$G$14:$G$1004,'Input Exclusion Time (All)'!$A$14:$A$1004,'Input Data Shift B'!K$6,'Input Exclusion Time (All)'!$B$14:$B$1004,'Input Data Shift B'!$D$2,'Input Exclusion Time (All)'!$C$14:$C$1004,'Input Data Shift B'!$C175)+SUMIFS('Input Exclusion Time (Partial)'!$I$14:$I$988,'Input Exclusion Time (Partial)'!$A$14:$A$988,'Input Data Shift B'!K$6,'Input Exclusion Time (Partial)'!$B$14:$B$988,'Input Data Shift B'!$D$2,'Input Exclusion Time (Partial)'!$C$14:$C$988,'Input Data Shift B'!$C175)</f>
        <v>0</v>
      </c>
      <c r="L175" s="547">
        <f>SUMIFS('Input Exclusion Time (All)'!$G$14:$G$1004,'Input Exclusion Time (All)'!$A$14:$A$1004,'Input Data Shift B'!L$6,'Input Exclusion Time (All)'!$B$14:$B$1004,'Input Data Shift B'!$D$2,'Input Exclusion Time (All)'!$C$14:$C$1004,'Input Data Shift B'!$C175)+SUMIFS('Input Exclusion Time (Partial)'!$I$14:$I$988,'Input Exclusion Time (Partial)'!$A$14:$A$988,'Input Data Shift B'!L$6,'Input Exclusion Time (Partial)'!$B$14:$B$988,'Input Data Shift B'!$D$2,'Input Exclusion Time (Partial)'!$C$14:$C$988,'Input Data Shift B'!$C175)</f>
        <v>0</v>
      </c>
      <c r="M175" s="547">
        <f>SUMIFS('Input Exclusion Time (All)'!$G$14:$G$1004,'Input Exclusion Time (All)'!$A$14:$A$1004,'Input Data Shift B'!M$6,'Input Exclusion Time (All)'!$B$14:$B$1004,'Input Data Shift B'!$D$2,'Input Exclusion Time (All)'!$C$14:$C$1004,'Input Data Shift B'!$C175)+SUMIFS('Input Exclusion Time (Partial)'!$I$14:$I$988,'Input Exclusion Time (Partial)'!$A$14:$A$988,'Input Data Shift B'!M$6,'Input Exclusion Time (Partial)'!$B$14:$B$988,'Input Data Shift B'!$D$2,'Input Exclusion Time (Partial)'!$C$14:$C$988,'Input Data Shift B'!$C175)</f>
        <v>0</v>
      </c>
      <c r="N175" s="547">
        <f>SUMIFS('Input Exclusion Time (All)'!$G$14:$G$1004,'Input Exclusion Time (All)'!$A$14:$A$1004,'Input Data Shift B'!N$6,'Input Exclusion Time (All)'!$B$14:$B$1004,'Input Data Shift B'!$D$2,'Input Exclusion Time (All)'!$C$14:$C$1004,'Input Data Shift B'!$C175)+SUMIFS('Input Exclusion Time (Partial)'!$I$14:$I$988,'Input Exclusion Time (Partial)'!$A$14:$A$988,'Input Data Shift B'!N$6,'Input Exclusion Time (Partial)'!$B$14:$B$988,'Input Data Shift B'!$D$2,'Input Exclusion Time (Partial)'!$C$14:$C$988,'Input Data Shift B'!$C175)</f>
        <v>0</v>
      </c>
      <c r="O175" s="547">
        <f>SUMIFS('Input Exclusion Time (All)'!$G$14:$G$1004,'Input Exclusion Time (All)'!$A$14:$A$1004,'Input Data Shift B'!O$6,'Input Exclusion Time (All)'!$B$14:$B$1004,'Input Data Shift B'!$D$2,'Input Exclusion Time (All)'!$C$14:$C$1004,'Input Data Shift B'!$C175)+SUMIFS('Input Exclusion Time (Partial)'!$I$14:$I$988,'Input Exclusion Time (Partial)'!$A$14:$A$988,'Input Data Shift B'!O$6,'Input Exclusion Time (Partial)'!$B$14:$B$988,'Input Data Shift B'!$D$2,'Input Exclusion Time (Partial)'!$C$14:$C$988,'Input Data Shift B'!$C175)</f>
        <v>0</v>
      </c>
      <c r="P175" s="547">
        <f>SUMIFS('Input Exclusion Time (All)'!$G$14:$G$1004,'Input Exclusion Time (All)'!$A$14:$A$1004,'Input Data Shift B'!P$6,'Input Exclusion Time (All)'!$B$14:$B$1004,'Input Data Shift B'!$D$2,'Input Exclusion Time (All)'!$C$14:$C$1004,'Input Data Shift B'!$C175)+SUMIFS('Input Exclusion Time (Partial)'!$I$14:$I$988,'Input Exclusion Time (Partial)'!$A$14:$A$988,'Input Data Shift B'!P$6,'Input Exclusion Time (Partial)'!$B$14:$B$988,'Input Data Shift B'!$D$2,'Input Exclusion Time (Partial)'!$C$14:$C$988,'Input Data Shift B'!$C175)</f>
        <v>0</v>
      </c>
      <c r="Q175" s="547">
        <f>SUMIFS('Input Exclusion Time (All)'!$G$14:$G$1004,'Input Exclusion Time (All)'!$A$14:$A$1004,'Input Data Shift B'!Q$6,'Input Exclusion Time (All)'!$B$14:$B$1004,'Input Data Shift B'!$D$2,'Input Exclusion Time (All)'!$C$14:$C$1004,'Input Data Shift B'!$C175)+SUMIFS('Input Exclusion Time (Partial)'!$I$14:$I$988,'Input Exclusion Time (Partial)'!$A$14:$A$988,'Input Data Shift B'!Q$6,'Input Exclusion Time (Partial)'!$B$14:$B$988,'Input Data Shift B'!$D$2,'Input Exclusion Time (Partial)'!$C$14:$C$988,'Input Data Shift B'!$C175)</f>
        <v>0</v>
      </c>
      <c r="R175" s="547">
        <f>SUMIFS('Input Exclusion Time (All)'!$G$14:$G$1004,'Input Exclusion Time (All)'!$A$14:$A$1004,'Input Data Shift B'!R$6,'Input Exclusion Time (All)'!$B$14:$B$1004,'Input Data Shift B'!$D$2,'Input Exclusion Time (All)'!$C$14:$C$1004,'Input Data Shift B'!$C175)+SUMIFS('Input Exclusion Time (Partial)'!$I$14:$I$988,'Input Exclusion Time (Partial)'!$A$14:$A$988,'Input Data Shift B'!R$6,'Input Exclusion Time (Partial)'!$B$14:$B$988,'Input Data Shift B'!$D$2,'Input Exclusion Time (Partial)'!$C$14:$C$988,'Input Data Shift B'!$C175)</f>
        <v>0</v>
      </c>
      <c r="S175" s="547">
        <f>SUMIFS('Input Exclusion Time (All)'!$G$14:$G$1004,'Input Exclusion Time (All)'!$A$14:$A$1004,'Input Data Shift B'!S$6,'Input Exclusion Time (All)'!$B$14:$B$1004,'Input Data Shift B'!$D$2,'Input Exclusion Time (All)'!$C$14:$C$1004,'Input Data Shift B'!$C175)+SUMIFS('Input Exclusion Time (Partial)'!$I$14:$I$988,'Input Exclusion Time (Partial)'!$A$14:$A$988,'Input Data Shift B'!S$6,'Input Exclusion Time (Partial)'!$B$14:$B$988,'Input Data Shift B'!$D$2,'Input Exclusion Time (Partial)'!$C$14:$C$988,'Input Data Shift B'!$C175)</f>
        <v>0</v>
      </c>
      <c r="T175" s="547">
        <f>SUMIFS('Input Exclusion Time (All)'!$G$14:$G$1004,'Input Exclusion Time (All)'!$A$14:$A$1004,'Input Data Shift B'!T$6,'Input Exclusion Time (All)'!$B$14:$B$1004,'Input Data Shift B'!$D$2,'Input Exclusion Time (All)'!$C$14:$C$1004,'Input Data Shift B'!$C175)+SUMIFS('Input Exclusion Time (Partial)'!$I$14:$I$988,'Input Exclusion Time (Partial)'!$A$14:$A$988,'Input Data Shift B'!T$6,'Input Exclusion Time (Partial)'!$B$14:$B$988,'Input Data Shift B'!$D$2,'Input Exclusion Time (Partial)'!$C$14:$C$988,'Input Data Shift B'!$C175)</f>
        <v>0</v>
      </c>
      <c r="U175" s="547">
        <f>SUMIFS('Input Exclusion Time (All)'!$G$14:$G$1004,'Input Exclusion Time (All)'!$A$14:$A$1004,'Input Data Shift B'!U$6,'Input Exclusion Time (All)'!$B$14:$B$1004,'Input Data Shift B'!$D$2,'Input Exclusion Time (All)'!$C$14:$C$1004,'Input Data Shift B'!$C175)+SUMIFS('Input Exclusion Time (Partial)'!$I$14:$I$988,'Input Exclusion Time (Partial)'!$A$14:$A$988,'Input Data Shift B'!U$6,'Input Exclusion Time (Partial)'!$B$14:$B$988,'Input Data Shift B'!$D$2,'Input Exclusion Time (Partial)'!$C$14:$C$988,'Input Data Shift B'!$C175)</f>
        <v>0</v>
      </c>
      <c r="V175" s="547">
        <f>SUMIFS('Input Exclusion Time (All)'!$G$14:$G$1004,'Input Exclusion Time (All)'!$A$14:$A$1004,'Input Data Shift B'!V$6,'Input Exclusion Time (All)'!$B$14:$B$1004,'Input Data Shift B'!$D$2,'Input Exclusion Time (All)'!$C$14:$C$1004,'Input Data Shift B'!$C175)+SUMIFS('Input Exclusion Time (Partial)'!$I$14:$I$988,'Input Exclusion Time (Partial)'!$A$14:$A$988,'Input Data Shift B'!V$6,'Input Exclusion Time (Partial)'!$B$14:$B$988,'Input Data Shift B'!$D$2,'Input Exclusion Time (Partial)'!$C$14:$C$988,'Input Data Shift B'!$C175)</f>
        <v>0</v>
      </c>
      <c r="W175" s="547">
        <f>SUMIFS('Input Exclusion Time (All)'!$G$14:$G$1004,'Input Exclusion Time (All)'!$A$14:$A$1004,'Input Data Shift B'!W$6,'Input Exclusion Time (All)'!$B$14:$B$1004,'Input Data Shift B'!$D$2,'Input Exclusion Time (All)'!$C$14:$C$1004,'Input Data Shift B'!$C175)+SUMIFS('Input Exclusion Time (Partial)'!$I$14:$I$988,'Input Exclusion Time (Partial)'!$A$14:$A$988,'Input Data Shift B'!W$6,'Input Exclusion Time (Partial)'!$B$14:$B$988,'Input Data Shift B'!$D$2,'Input Exclusion Time (Partial)'!$C$14:$C$988,'Input Data Shift B'!$C175)</f>
        <v>0</v>
      </c>
      <c r="X175" s="547">
        <f>SUMIFS('Input Exclusion Time (All)'!$G$14:$G$1004,'Input Exclusion Time (All)'!$A$14:$A$1004,'Input Data Shift B'!X$6,'Input Exclusion Time (All)'!$B$14:$B$1004,'Input Data Shift B'!$D$2,'Input Exclusion Time (All)'!$C$14:$C$1004,'Input Data Shift B'!$C175)+SUMIFS('Input Exclusion Time (Partial)'!$I$14:$I$988,'Input Exclusion Time (Partial)'!$A$14:$A$988,'Input Data Shift B'!X$6,'Input Exclusion Time (Partial)'!$B$14:$B$988,'Input Data Shift B'!$D$2,'Input Exclusion Time (Partial)'!$C$14:$C$988,'Input Data Shift B'!$C175)</f>
        <v>0</v>
      </c>
      <c r="Y175" s="547">
        <f>SUMIFS('Input Exclusion Time (All)'!$G$14:$G$1004,'Input Exclusion Time (All)'!$A$14:$A$1004,'Input Data Shift B'!Y$6,'Input Exclusion Time (All)'!$B$14:$B$1004,'Input Data Shift B'!$D$2,'Input Exclusion Time (All)'!$C$14:$C$1004,'Input Data Shift B'!$C175)+SUMIFS('Input Exclusion Time (Partial)'!$I$14:$I$988,'Input Exclusion Time (Partial)'!$A$14:$A$988,'Input Data Shift B'!Y$6,'Input Exclusion Time (Partial)'!$B$14:$B$988,'Input Data Shift B'!$D$2,'Input Exclusion Time (Partial)'!$C$14:$C$988,'Input Data Shift B'!$C175)</f>
        <v>0</v>
      </c>
      <c r="Z175" s="547">
        <f>SUMIFS('Input Exclusion Time (All)'!$G$14:$G$1004,'Input Exclusion Time (All)'!$A$14:$A$1004,'Input Data Shift B'!Z$6,'Input Exclusion Time (All)'!$B$14:$B$1004,'Input Data Shift B'!$D$2,'Input Exclusion Time (All)'!$C$14:$C$1004,'Input Data Shift B'!$C175)+SUMIFS('Input Exclusion Time (Partial)'!$I$14:$I$988,'Input Exclusion Time (Partial)'!$A$14:$A$988,'Input Data Shift B'!Z$6,'Input Exclusion Time (Partial)'!$B$14:$B$988,'Input Data Shift B'!$D$2,'Input Exclusion Time (Partial)'!$C$14:$C$988,'Input Data Shift B'!$C175)</f>
        <v>0</v>
      </c>
      <c r="AA175" s="547">
        <f>SUMIFS('Input Exclusion Time (All)'!$G$14:$G$1004,'Input Exclusion Time (All)'!$A$14:$A$1004,'Input Data Shift B'!AA$6,'Input Exclusion Time (All)'!$B$14:$B$1004,'Input Data Shift B'!$D$2,'Input Exclusion Time (All)'!$C$14:$C$1004,'Input Data Shift B'!$C175)+SUMIFS('Input Exclusion Time (Partial)'!$I$14:$I$988,'Input Exclusion Time (Partial)'!$A$14:$A$988,'Input Data Shift B'!AA$6,'Input Exclusion Time (Partial)'!$B$14:$B$988,'Input Data Shift B'!$D$2,'Input Exclusion Time (Partial)'!$C$14:$C$988,'Input Data Shift B'!$C175)</f>
        <v>0</v>
      </c>
      <c r="AB175" s="547">
        <f>SUMIFS('Input Exclusion Time (All)'!$G$14:$G$1004,'Input Exclusion Time (All)'!$A$14:$A$1004,'Input Data Shift B'!AB$6,'Input Exclusion Time (All)'!$B$14:$B$1004,'Input Data Shift B'!$D$2,'Input Exclusion Time (All)'!$C$14:$C$1004,'Input Data Shift B'!$C175)+SUMIFS('Input Exclusion Time (Partial)'!$I$14:$I$988,'Input Exclusion Time (Partial)'!$A$14:$A$988,'Input Data Shift B'!AB$6,'Input Exclusion Time (Partial)'!$B$14:$B$988,'Input Data Shift B'!$D$2,'Input Exclusion Time (Partial)'!$C$14:$C$988,'Input Data Shift B'!$C175)</f>
        <v>0</v>
      </c>
      <c r="AC175" s="547">
        <f>SUMIFS('Input Exclusion Time (All)'!$G$14:$G$1004,'Input Exclusion Time (All)'!$A$14:$A$1004,'Input Data Shift B'!AC$6,'Input Exclusion Time (All)'!$B$14:$B$1004,'Input Data Shift B'!$D$2,'Input Exclusion Time (All)'!$C$14:$C$1004,'Input Data Shift B'!$C175)+SUMIFS('Input Exclusion Time (Partial)'!$I$14:$I$988,'Input Exclusion Time (Partial)'!$A$14:$A$988,'Input Data Shift B'!AC$6,'Input Exclusion Time (Partial)'!$B$14:$B$988,'Input Data Shift B'!$D$2,'Input Exclusion Time (Partial)'!$C$14:$C$988,'Input Data Shift B'!$C175)</f>
        <v>0</v>
      </c>
      <c r="AD175" s="547">
        <f>SUMIFS('Input Exclusion Time (All)'!$G$14:$G$1004,'Input Exclusion Time (All)'!$A$14:$A$1004,'Input Data Shift B'!AD$6,'Input Exclusion Time (All)'!$B$14:$B$1004,'Input Data Shift B'!$D$2,'Input Exclusion Time (All)'!$C$14:$C$1004,'Input Data Shift B'!$C175)+SUMIFS('Input Exclusion Time (Partial)'!$I$14:$I$988,'Input Exclusion Time (Partial)'!$A$14:$A$988,'Input Data Shift B'!AD$6,'Input Exclusion Time (Partial)'!$B$14:$B$988,'Input Data Shift B'!$D$2,'Input Exclusion Time (Partial)'!$C$14:$C$988,'Input Data Shift B'!$C175)</f>
        <v>0</v>
      </c>
      <c r="AE175" s="547">
        <f>SUMIFS('Input Exclusion Time (All)'!$G$14:$G$1004,'Input Exclusion Time (All)'!$A$14:$A$1004,'Input Data Shift B'!AE$6,'Input Exclusion Time (All)'!$B$14:$B$1004,'Input Data Shift B'!$D$2,'Input Exclusion Time (All)'!$C$14:$C$1004,'Input Data Shift B'!$C175)+SUMIFS('Input Exclusion Time (Partial)'!$I$14:$I$988,'Input Exclusion Time (Partial)'!$A$14:$A$988,'Input Data Shift B'!AE$6,'Input Exclusion Time (Partial)'!$B$14:$B$988,'Input Data Shift B'!$D$2,'Input Exclusion Time (Partial)'!$C$14:$C$988,'Input Data Shift B'!$C175)</f>
        <v>0</v>
      </c>
      <c r="AF175" s="547">
        <f>SUMIFS('Input Exclusion Time (All)'!$G$14:$G$1004,'Input Exclusion Time (All)'!$A$14:$A$1004,'Input Data Shift B'!AF$6,'Input Exclusion Time (All)'!$B$14:$B$1004,'Input Data Shift B'!$D$2,'Input Exclusion Time (All)'!$C$14:$C$1004,'Input Data Shift B'!$C175)+SUMIFS('Input Exclusion Time (Partial)'!$I$14:$I$988,'Input Exclusion Time (Partial)'!$A$14:$A$988,'Input Data Shift B'!AF$6,'Input Exclusion Time (Partial)'!$B$14:$B$988,'Input Data Shift B'!$D$2,'Input Exclusion Time (Partial)'!$C$14:$C$988,'Input Data Shift B'!$C175)</f>
        <v>0</v>
      </c>
      <c r="AG175" s="547">
        <f>SUMIFS('Input Exclusion Time (All)'!$G$14:$G$1004,'Input Exclusion Time (All)'!$A$14:$A$1004,'Input Data Shift B'!AG$6,'Input Exclusion Time (All)'!$B$14:$B$1004,'Input Data Shift B'!$D$2,'Input Exclusion Time (All)'!$C$14:$C$1004,'Input Data Shift B'!$C175)+SUMIFS('Input Exclusion Time (Partial)'!$I$14:$I$988,'Input Exclusion Time (Partial)'!$A$14:$A$988,'Input Data Shift B'!AG$6,'Input Exclusion Time (Partial)'!$B$14:$B$988,'Input Data Shift B'!$D$2,'Input Exclusion Time (Partial)'!$C$14:$C$988,'Input Data Shift B'!$C175)</f>
        <v>0</v>
      </c>
      <c r="AH175" s="547">
        <f>SUMIFS('Input Exclusion Time (All)'!$G$14:$G$1004,'Input Exclusion Time (All)'!$A$14:$A$1004,'Input Data Shift B'!AH$6,'Input Exclusion Time (All)'!$B$14:$B$1004,'Input Data Shift B'!$D$2,'Input Exclusion Time (All)'!$C$14:$C$1004,'Input Data Shift B'!$C175)+SUMIFS('Input Exclusion Time (Partial)'!$I$14:$I$988,'Input Exclusion Time (Partial)'!$A$14:$A$988,'Input Data Shift B'!AH$6,'Input Exclusion Time (Partial)'!$B$14:$B$988,'Input Data Shift B'!$D$2,'Input Exclusion Time (Partial)'!$C$14:$C$988,'Input Data Shift B'!$C175)</f>
        <v>0</v>
      </c>
      <c r="AI175" s="251">
        <f t="shared" si="11"/>
        <v>0</v>
      </c>
      <c r="AJ175" s="267">
        <f t="shared" si="12"/>
        <v>0</v>
      </c>
    </row>
    <row r="176" spans="1:36" ht="19.5" customHeight="1">
      <c r="A176" s="605"/>
      <c r="B176" s="261" t="s">
        <v>59</v>
      </c>
      <c r="C176" s="262" t="s">
        <v>60</v>
      </c>
      <c r="D176" s="547">
        <f>SUMIFS('Input Exclusion Time (All)'!$G$14:$G$1004,'Input Exclusion Time (All)'!$A$14:$A$1004,'Input Data Shift B'!D$6,'Input Exclusion Time (All)'!$B$14:$B$1004,'Input Data Shift B'!$D$2,'Input Exclusion Time (All)'!$C$14:$C$1004,'Input Data Shift B'!$C176)+SUMIFS('Input Exclusion Time (Partial)'!$I$14:$I$988,'Input Exclusion Time (Partial)'!$A$14:$A$988,'Input Data Shift B'!D$6,'Input Exclusion Time (Partial)'!$B$14:$B$988,'Input Data Shift B'!$D$2,'Input Exclusion Time (Partial)'!$C$14:$C$988,'Input Data Shift B'!$C176)</f>
        <v>0</v>
      </c>
      <c r="E176" s="547">
        <f>SUMIFS('Input Exclusion Time (All)'!$G$14:$G$1004,'Input Exclusion Time (All)'!$A$14:$A$1004,'Input Data Shift B'!E$6,'Input Exclusion Time (All)'!$B$14:$B$1004,'Input Data Shift B'!$D$2,'Input Exclusion Time (All)'!$C$14:$C$1004,'Input Data Shift B'!$C176)+SUMIFS('Input Exclusion Time (Partial)'!$I$14:$I$988,'Input Exclusion Time (Partial)'!$A$14:$A$988,'Input Data Shift B'!E$6,'Input Exclusion Time (Partial)'!$B$14:$B$988,'Input Data Shift B'!$D$2,'Input Exclusion Time (Partial)'!$C$14:$C$988,'Input Data Shift B'!$C176)</f>
        <v>0</v>
      </c>
      <c r="F176" s="547">
        <f>SUMIFS('Input Exclusion Time (All)'!$G$14:$G$1004,'Input Exclusion Time (All)'!$A$14:$A$1004,'Input Data Shift B'!F$6,'Input Exclusion Time (All)'!$B$14:$B$1004,'Input Data Shift B'!$D$2,'Input Exclusion Time (All)'!$C$14:$C$1004,'Input Data Shift B'!$C176)+SUMIFS('Input Exclusion Time (Partial)'!$I$14:$I$988,'Input Exclusion Time (Partial)'!$A$14:$A$988,'Input Data Shift B'!F$6,'Input Exclusion Time (Partial)'!$B$14:$B$988,'Input Data Shift B'!$D$2,'Input Exclusion Time (Partial)'!$C$14:$C$988,'Input Data Shift B'!$C176)</f>
        <v>0</v>
      </c>
      <c r="G176" s="547">
        <f>SUMIFS('Input Exclusion Time (All)'!$G$14:$G$1004,'Input Exclusion Time (All)'!$A$14:$A$1004,'Input Data Shift B'!G$6,'Input Exclusion Time (All)'!$B$14:$B$1004,'Input Data Shift B'!$D$2,'Input Exclusion Time (All)'!$C$14:$C$1004,'Input Data Shift B'!$C176)+SUMIFS('Input Exclusion Time (Partial)'!$I$14:$I$988,'Input Exclusion Time (Partial)'!$A$14:$A$988,'Input Data Shift B'!G$6,'Input Exclusion Time (Partial)'!$B$14:$B$988,'Input Data Shift B'!$D$2,'Input Exclusion Time (Partial)'!$C$14:$C$988,'Input Data Shift B'!$C176)</f>
        <v>0</v>
      </c>
      <c r="H176" s="547">
        <f>SUMIFS('Input Exclusion Time (All)'!$G$14:$G$1004,'Input Exclusion Time (All)'!$A$14:$A$1004,'Input Data Shift B'!H$6,'Input Exclusion Time (All)'!$B$14:$B$1004,'Input Data Shift B'!$D$2,'Input Exclusion Time (All)'!$C$14:$C$1004,'Input Data Shift B'!$C176)+SUMIFS('Input Exclusion Time (Partial)'!$I$14:$I$988,'Input Exclusion Time (Partial)'!$A$14:$A$988,'Input Data Shift B'!H$6,'Input Exclusion Time (Partial)'!$B$14:$B$988,'Input Data Shift B'!$D$2,'Input Exclusion Time (Partial)'!$C$14:$C$988,'Input Data Shift B'!$C176)</f>
        <v>0</v>
      </c>
      <c r="I176" s="547">
        <f>SUMIFS('Input Exclusion Time (All)'!$G$14:$G$1004,'Input Exclusion Time (All)'!$A$14:$A$1004,'Input Data Shift B'!I$6,'Input Exclusion Time (All)'!$B$14:$B$1004,'Input Data Shift B'!$D$2,'Input Exclusion Time (All)'!$C$14:$C$1004,'Input Data Shift B'!$C176)+SUMIFS('Input Exclusion Time (Partial)'!$I$14:$I$988,'Input Exclusion Time (Partial)'!$A$14:$A$988,'Input Data Shift B'!I$6,'Input Exclusion Time (Partial)'!$B$14:$B$988,'Input Data Shift B'!$D$2,'Input Exclusion Time (Partial)'!$C$14:$C$988,'Input Data Shift B'!$C176)</f>
        <v>0</v>
      </c>
      <c r="J176" s="547">
        <f>SUMIFS('Input Exclusion Time (All)'!$G$14:$G$1004,'Input Exclusion Time (All)'!$A$14:$A$1004,'Input Data Shift B'!J$6,'Input Exclusion Time (All)'!$B$14:$B$1004,'Input Data Shift B'!$D$2,'Input Exclusion Time (All)'!$C$14:$C$1004,'Input Data Shift B'!$C176)+SUMIFS('Input Exclusion Time (Partial)'!$I$14:$I$988,'Input Exclusion Time (Partial)'!$A$14:$A$988,'Input Data Shift B'!J$6,'Input Exclusion Time (Partial)'!$B$14:$B$988,'Input Data Shift B'!$D$2,'Input Exclusion Time (Partial)'!$C$14:$C$988,'Input Data Shift B'!$C176)</f>
        <v>0</v>
      </c>
      <c r="K176" s="547">
        <f>SUMIFS('Input Exclusion Time (All)'!$G$14:$G$1004,'Input Exclusion Time (All)'!$A$14:$A$1004,'Input Data Shift B'!K$6,'Input Exclusion Time (All)'!$B$14:$B$1004,'Input Data Shift B'!$D$2,'Input Exclusion Time (All)'!$C$14:$C$1004,'Input Data Shift B'!$C176)+SUMIFS('Input Exclusion Time (Partial)'!$I$14:$I$988,'Input Exclusion Time (Partial)'!$A$14:$A$988,'Input Data Shift B'!K$6,'Input Exclusion Time (Partial)'!$B$14:$B$988,'Input Data Shift B'!$D$2,'Input Exclusion Time (Partial)'!$C$14:$C$988,'Input Data Shift B'!$C176)</f>
        <v>0</v>
      </c>
      <c r="L176" s="547">
        <f>SUMIFS('Input Exclusion Time (All)'!$G$14:$G$1004,'Input Exclusion Time (All)'!$A$14:$A$1004,'Input Data Shift B'!L$6,'Input Exclusion Time (All)'!$B$14:$B$1004,'Input Data Shift B'!$D$2,'Input Exclusion Time (All)'!$C$14:$C$1004,'Input Data Shift B'!$C176)+SUMIFS('Input Exclusion Time (Partial)'!$I$14:$I$988,'Input Exclusion Time (Partial)'!$A$14:$A$988,'Input Data Shift B'!L$6,'Input Exclusion Time (Partial)'!$B$14:$B$988,'Input Data Shift B'!$D$2,'Input Exclusion Time (Partial)'!$C$14:$C$988,'Input Data Shift B'!$C176)</f>
        <v>0</v>
      </c>
      <c r="M176" s="547">
        <f>SUMIFS('Input Exclusion Time (All)'!$G$14:$G$1004,'Input Exclusion Time (All)'!$A$14:$A$1004,'Input Data Shift B'!M$6,'Input Exclusion Time (All)'!$B$14:$B$1004,'Input Data Shift B'!$D$2,'Input Exclusion Time (All)'!$C$14:$C$1004,'Input Data Shift B'!$C176)+SUMIFS('Input Exclusion Time (Partial)'!$I$14:$I$988,'Input Exclusion Time (Partial)'!$A$14:$A$988,'Input Data Shift B'!M$6,'Input Exclusion Time (Partial)'!$B$14:$B$988,'Input Data Shift B'!$D$2,'Input Exclusion Time (Partial)'!$C$14:$C$988,'Input Data Shift B'!$C176)</f>
        <v>0</v>
      </c>
      <c r="N176" s="547">
        <f>SUMIFS('Input Exclusion Time (All)'!$G$14:$G$1004,'Input Exclusion Time (All)'!$A$14:$A$1004,'Input Data Shift B'!N$6,'Input Exclusion Time (All)'!$B$14:$B$1004,'Input Data Shift B'!$D$2,'Input Exclusion Time (All)'!$C$14:$C$1004,'Input Data Shift B'!$C176)+SUMIFS('Input Exclusion Time (Partial)'!$I$14:$I$988,'Input Exclusion Time (Partial)'!$A$14:$A$988,'Input Data Shift B'!N$6,'Input Exclusion Time (Partial)'!$B$14:$B$988,'Input Data Shift B'!$D$2,'Input Exclusion Time (Partial)'!$C$14:$C$988,'Input Data Shift B'!$C176)</f>
        <v>0</v>
      </c>
      <c r="O176" s="547">
        <f>SUMIFS('Input Exclusion Time (All)'!$G$14:$G$1004,'Input Exclusion Time (All)'!$A$14:$A$1004,'Input Data Shift B'!O$6,'Input Exclusion Time (All)'!$B$14:$B$1004,'Input Data Shift B'!$D$2,'Input Exclusion Time (All)'!$C$14:$C$1004,'Input Data Shift B'!$C176)+SUMIFS('Input Exclusion Time (Partial)'!$I$14:$I$988,'Input Exclusion Time (Partial)'!$A$14:$A$988,'Input Data Shift B'!O$6,'Input Exclusion Time (Partial)'!$B$14:$B$988,'Input Data Shift B'!$D$2,'Input Exclusion Time (Partial)'!$C$14:$C$988,'Input Data Shift B'!$C176)</f>
        <v>0</v>
      </c>
      <c r="P176" s="547">
        <f>SUMIFS('Input Exclusion Time (All)'!$G$14:$G$1004,'Input Exclusion Time (All)'!$A$14:$A$1004,'Input Data Shift B'!P$6,'Input Exclusion Time (All)'!$B$14:$B$1004,'Input Data Shift B'!$D$2,'Input Exclusion Time (All)'!$C$14:$C$1004,'Input Data Shift B'!$C176)+SUMIFS('Input Exclusion Time (Partial)'!$I$14:$I$988,'Input Exclusion Time (Partial)'!$A$14:$A$988,'Input Data Shift B'!P$6,'Input Exclusion Time (Partial)'!$B$14:$B$988,'Input Data Shift B'!$D$2,'Input Exclusion Time (Partial)'!$C$14:$C$988,'Input Data Shift B'!$C176)</f>
        <v>0</v>
      </c>
      <c r="Q176" s="547">
        <f>SUMIFS('Input Exclusion Time (All)'!$G$14:$G$1004,'Input Exclusion Time (All)'!$A$14:$A$1004,'Input Data Shift B'!Q$6,'Input Exclusion Time (All)'!$B$14:$B$1004,'Input Data Shift B'!$D$2,'Input Exclusion Time (All)'!$C$14:$C$1004,'Input Data Shift B'!$C176)+SUMIFS('Input Exclusion Time (Partial)'!$I$14:$I$988,'Input Exclusion Time (Partial)'!$A$14:$A$988,'Input Data Shift B'!Q$6,'Input Exclusion Time (Partial)'!$B$14:$B$988,'Input Data Shift B'!$D$2,'Input Exclusion Time (Partial)'!$C$14:$C$988,'Input Data Shift B'!$C176)</f>
        <v>0</v>
      </c>
      <c r="R176" s="547">
        <f>SUMIFS('Input Exclusion Time (All)'!$G$14:$G$1004,'Input Exclusion Time (All)'!$A$14:$A$1004,'Input Data Shift B'!R$6,'Input Exclusion Time (All)'!$B$14:$B$1004,'Input Data Shift B'!$D$2,'Input Exclusion Time (All)'!$C$14:$C$1004,'Input Data Shift B'!$C176)+SUMIFS('Input Exclusion Time (Partial)'!$I$14:$I$988,'Input Exclusion Time (Partial)'!$A$14:$A$988,'Input Data Shift B'!R$6,'Input Exclusion Time (Partial)'!$B$14:$B$988,'Input Data Shift B'!$D$2,'Input Exclusion Time (Partial)'!$C$14:$C$988,'Input Data Shift B'!$C176)</f>
        <v>0</v>
      </c>
      <c r="S176" s="547">
        <f>SUMIFS('Input Exclusion Time (All)'!$G$14:$G$1004,'Input Exclusion Time (All)'!$A$14:$A$1004,'Input Data Shift B'!S$6,'Input Exclusion Time (All)'!$B$14:$B$1004,'Input Data Shift B'!$D$2,'Input Exclusion Time (All)'!$C$14:$C$1004,'Input Data Shift B'!$C176)+SUMIFS('Input Exclusion Time (Partial)'!$I$14:$I$988,'Input Exclusion Time (Partial)'!$A$14:$A$988,'Input Data Shift B'!S$6,'Input Exclusion Time (Partial)'!$B$14:$B$988,'Input Data Shift B'!$D$2,'Input Exclusion Time (Partial)'!$C$14:$C$988,'Input Data Shift B'!$C176)</f>
        <v>0</v>
      </c>
      <c r="T176" s="547">
        <f>SUMIFS('Input Exclusion Time (All)'!$G$14:$G$1004,'Input Exclusion Time (All)'!$A$14:$A$1004,'Input Data Shift B'!T$6,'Input Exclusion Time (All)'!$B$14:$B$1004,'Input Data Shift B'!$D$2,'Input Exclusion Time (All)'!$C$14:$C$1004,'Input Data Shift B'!$C176)+SUMIFS('Input Exclusion Time (Partial)'!$I$14:$I$988,'Input Exclusion Time (Partial)'!$A$14:$A$988,'Input Data Shift B'!T$6,'Input Exclusion Time (Partial)'!$B$14:$B$988,'Input Data Shift B'!$D$2,'Input Exclusion Time (Partial)'!$C$14:$C$988,'Input Data Shift B'!$C176)</f>
        <v>0</v>
      </c>
      <c r="U176" s="547">
        <f>SUMIFS('Input Exclusion Time (All)'!$G$14:$G$1004,'Input Exclusion Time (All)'!$A$14:$A$1004,'Input Data Shift B'!U$6,'Input Exclusion Time (All)'!$B$14:$B$1004,'Input Data Shift B'!$D$2,'Input Exclusion Time (All)'!$C$14:$C$1004,'Input Data Shift B'!$C176)+SUMIFS('Input Exclusion Time (Partial)'!$I$14:$I$988,'Input Exclusion Time (Partial)'!$A$14:$A$988,'Input Data Shift B'!U$6,'Input Exclusion Time (Partial)'!$B$14:$B$988,'Input Data Shift B'!$D$2,'Input Exclusion Time (Partial)'!$C$14:$C$988,'Input Data Shift B'!$C176)</f>
        <v>0</v>
      </c>
      <c r="V176" s="547">
        <f>SUMIFS('Input Exclusion Time (All)'!$G$14:$G$1004,'Input Exclusion Time (All)'!$A$14:$A$1004,'Input Data Shift B'!V$6,'Input Exclusion Time (All)'!$B$14:$B$1004,'Input Data Shift B'!$D$2,'Input Exclusion Time (All)'!$C$14:$C$1004,'Input Data Shift B'!$C176)+SUMIFS('Input Exclusion Time (Partial)'!$I$14:$I$988,'Input Exclusion Time (Partial)'!$A$14:$A$988,'Input Data Shift B'!V$6,'Input Exclusion Time (Partial)'!$B$14:$B$988,'Input Data Shift B'!$D$2,'Input Exclusion Time (Partial)'!$C$14:$C$988,'Input Data Shift B'!$C176)</f>
        <v>0</v>
      </c>
      <c r="W176" s="547">
        <f>SUMIFS('Input Exclusion Time (All)'!$G$14:$G$1004,'Input Exclusion Time (All)'!$A$14:$A$1004,'Input Data Shift B'!W$6,'Input Exclusion Time (All)'!$B$14:$B$1004,'Input Data Shift B'!$D$2,'Input Exclusion Time (All)'!$C$14:$C$1004,'Input Data Shift B'!$C176)+SUMIFS('Input Exclusion Time (Partial)'!$I$14:$I$988,'Input Exclusion Time (Partial)'!$A$14:$A$988,'Input Data Shift B'!W$6,'Input Exclusion Time (Partial)'!$B$14:$B$988,'Input Data Shift B'!$D$2,'Input Exclusion Time (Partial)'!$C$14:$C$988,'Input Data Shift B'!$C176)</f>
        <v>0</v>
      </c>
      <c r="X176" s="547">
        <f>SUMIFS('Input Exclusion Time (All)'!$G$14:$G$1004,'Input Exclusion Time (All)'!$A$14:$A$1004,'Input Data Shift B'!X$6,'Input Exclusion Time (All)'!$B$14:$B$1004,'Input Data Shift B'!$D$2,'Input Exclusion Time (All)'!$C$14:$C$1004,'Input Data Shift B'!$C176)+SUMIFS('Input Exclusion Time (Partial)'!$I$14:$I$988,'Input Exclusion Time (Partial)'!$A$14:$A$988,'Input Data Shift B'!X$6,'Input Exclusion Time (Partial)'!$B$14:$B$988,'Input Data Shift B'!$D$2,'Input Exclusion Time (Partial)'!$C$14:$C$988,'Input Data Shift B'!$C176)</f>
        <v>0</v>
      </c>
      <c r="Y176" s="547">
        <f>SUMIFS('Input Exclusion Time (All)'!$G$14:$G$1004,'Input Exclusion Time (All)'!$A$14:$A$1004,'Input Data Shift B'!Y$6,'Input Exclusion Time (All)'!$B$14:$B$1004,'Input Data Shift B'!$D$2,'Input Exclusion Time (All)'!$C$14:$C$1004,'Input Data Shift B'!$C176)+SUMIFS('Input Exclusion Time (Partial)'!$I$14:$I$988,'Input Exclusion Time (Partial)'!$A$14:$A$988,'Input Data Shift B'!Y$6,'Input Exclusion Time (Partial)'!$B$14:$B$988,'Input Data Shift B'!$D$2,'Input Exclusion Time (Partial)'!$C$14:$C$988,'Input Data Shift B'!$C176)</f>
        <v>0</v>
      </c>
      <c r="Z176" s="547">
        <f>SUMIFS('Input Exclusion Time (All)'!$G$14:$G$1004,'Input Exclusion Time (All)'!$A$14:$A$1004,'Input Data Shift B'!Z$6,'Input Exclusion Time (All)'!$B$14:$B$1004,'Input Data Shift B'!$D$2,'Input Exclusion Time (All)'!$C$14:$C$1004,'Input Data Shift B'!$C176)+SUMIFS('Input Exclusion Time (Partial)'!$I$14:$I$988,'Input Exclusion Time (Partial)'!$A$14:$A$988,'Input Data Shift B'!Z$6,'Input Exclusion Time (Partial)'!$B$14:$B$988,'Input Data Shift B'!$D$2,'Input Exclusion Time (Partial)'!$C$14:$C$988,'Input Data Shift B'!$C176)</f>
        <v>0</v>
      </c>
      <c r="AA176" s="547">
        <f>SUMIFS('Input Exclusion Time (All)'!$G$14:$G$1004,'Input Exclusion Time (All)'!$A$14:$A$1004,'Input Data Shift B'!AA$6,'Input Exclusion Time (All)'!$B$14:$B$1004,'Input Data Shift B'!$D$2,'Input Exclusion Time (All)'!$C$14:$C$1004,'Input Data Shift B'!$C176)+SUMIFS('Input Exclusion Time (Partial)'!$I$14:$I$988,'Input Exclusion Time (Partial)'!$A$14:$A$988,'Input Data Shift B'!AA$6,'Input Exclusion Time (Partial)'!$B$14:$B$988,'Input Data Shift B'!$D$2,'Input Exclusion Time (Partial)'!$C$14:$C$988,'Input Data Shift B'!$C176)</f>
        <v>0</v>
      </c>
      <c r="AB176" s="547">
        <f>SUMIFS('Input Exclusion Time (All)'!$G$14:$G$1004,'Input Exclusion Time (All)'!$A$14:$A$1004,'Input Data Shift B'!AB$6,'Input Exclusion Time (All)'!$B$14:$B$1004,'Input Data Shift B'!$D$2,'Input Exclusion Time (All)'!$C$14:$C$1004,'Input Data Shift B'!$C176)+SUMIFS('Input Exclusion Time (Partial)'!$I$14:$I$988,'Input Exclusion Time (Partial)'!$A$14:$A$988,'Input Data Shift B'!AB$6,'Input Exclusion Time (Partial)'!$B$14:$B$988,'Input Data Shift B'!$D$2,'Input Exclusion Time (Partial)'!$C$14:$C$988,'Input Data Shift B'!$C176)</f>
        <v>0</v>
      </c>
      <c r="AC176" s="547">
        <f>SUMIFS('Input Exclusion Time (All)'!$G$14:$G$1004,'Input Exclusion Time (All)'!$A$14:$A$1004,'Input Data Shift B'!AC$6,'Input Exclusion Time (All)'!$B$14:$B$1004,'Input Data Shift B'!$D$2,'Input Exclusion Time (All)'!$C$14:$C$1004,'Input Data Shift B'!$C176)+SUMIFS('Input Exclusion Time (Partial)'!$I$14:$I$988,'Input Exclusion Time (Partial)'!$A$14:$A$988,'Input Data Shift B'!AC$6,'Input Exclusion Time (Partial)'!$B$14:$B$988,'Input Data Shift B'!$D$2,'Input Exclusion Time (Partial)'!$C$14:$C$988,'Input Data Shift B'!$C176)</f>
        <v>0</v>
      </c>
      <c r="AD176" s="547">
        <f>SUMIFS('Input Exclusion Time (All)'!$G$14:$G$1004,'Input Exclusion Time (All)'!$A$14:$A$1004,'Input Data Shift B'!AD$6,'Input Exclusion Time (All)'!$B$14:$B$1004,'Input Data Shift B'!$D$2,'Input Exclusion Time (All)'!$C$14:$C$1004,'Input Data Shift B'!$C176)+SUMIFS('Input Exclusion Time (Partial)'!$I$14:$I$988,'Input Exclusion Time (Partial)'!$A$14:$A$988,'Input Data Shift B'!AD$6,'Input Exclusion Time (Partial)'!$B$14:$B$988,'Input Data Shift B'!$D$2,'Input Exclusion Time (Partial)'!$C$14:$C$988,'Input Data Shift B'!$C176)</f>
        <v>0</v>
      </c>
      <c r="AE176" s="547">
        <f>SUMIFS('Input Exclusion Time (All)'!$G$14:$G$1004,'Input Exclusion Time (All)'!$A$14:$A$1004,'Input Data Shift B'!AE$6,'Input Exclusion Time (All)'!$B$14:$B$1004,'Input Data Shift B'!$D$2,'Input Exclusion Time (All)'!$C$14:$C$1004,'Input Data Shift B'!$C176)+SUMIFS('Input Exclusion Time (Partial)'!$I$14:$I$988,'Input Exclusion Time (Partial)'!$A$14:$A$988,'Input Data Shift B'!AE$6,'Input Exclusion Time (Partial)'!$B$14:$B$988,'Input Data Shift B'!$D$2,'Input Exclusion Time (Partial)'!$C$14:$C$988,'Input Data Shift B'!$C176)</f>
        <v>0</v>
      </c>
      <c r="AF176" s="547">
        <f>SUMIFS('Input Exclusion Time (All)'!$G$14:$G$1004,'Input Exclusion Time (All)'!$A$14:$A$1004,'Input Data Shift B'!AF$6,'Input Exclusion Time (All)'!$B$14:$B$1004,'Input Data Shift B'!$D$2,'Input Exclusion Time (All)'!$C$14:$C$1004,'Input Data Shift B'!$C176)+SUMIFS('Input Exclusion Time (Partial)'!$I$14:$I$988,'Input Exclusion Time (Partial)'!$A$14:$A$988,'Input Data Shift B'!AF$6,'Input Exclusion Time (Partial)'!$B$14:$B$988,'Input Data Shift B'!$D$2,'Input Exclusion Time (Partial)'!$C$14:$C$988,'Input Data Shift B'!$C176)</f>
        <v>0</v>
      </c>
      <c r="AG176" s="547">
        <f>SUMIFS('Input Exclusion Time (All)'!$G$14:$G$1004,'Input Exclusion Time (All)'!$A$14:$A$1004,'Input Data Shift B'!AG$6,'Input Exclusion Time (All)'!$B$14:$B$1004,'Input Data Shift B'!$D$2,'Input Exclusion Time (All)'!$C$14:$C$1004,'Input Data Shift B'!$C176)+SUMIFS('Input Exclusion Time (Partial)'!$I$14:$I$988,'Input Exclusion Time (Partial)'!$A$14:$A$988,'Input Data Shift B'!AG$6,'Input Exclusion Time (Partial)'!$B$14:$B$988,'Input Data Shift B'!$D$2,'Input Exclusion Time (Partial)'!$C$14:$C$988,'Input Data Shift B'!$C176)</f>
        <v>0</v>
      </c>
      <c r="AH176" s="547">
        <f>SUMIFS('Input Exclusion Time (All)'!$G$14:$G$1004,'Input Exclusion Time (All)'!$A$14:$A$1004,'Input Data Shift B'!AH$6,'Input Exclusion Time (All)'!$B$14:$B$1004,'Input Data Shift B'!$D$2,'Input Exclusion Time (All)'!$C$14:$C$1004,'Input Data Shift B'!$C176)+SUMIFS('Input Exclusion Time (Partial)'!$I$14:$I$988,'Input Exclusion Time (Partial)'!$A$14:$A$988,'Input Data Shift B'!AH$6,'Input Exclusion Time (Partial)'!$B$14:$B$988,'Input Data Shift B'!$D$2,'Input Exclusion Time (Partial)'!$C$14:$C$988,'Input Data Shift B'!$C176)</f>
        <v>0</v>
      </c>
      <c r="AI176" s="251">
        <f t="shared" si="11"/>
        <v>0</v>
      </c>
      <c r="AJ176" s="267">
        <f t="shared" si="12"/>
        <v>0</v>
      </c>
    </row>
    <row r="177" spans="1:36" ht="19.5" customHeight="1">
      <c r="A177" s="605"/>
      <c r="B177" s="261" t="s">
        <v>61</v>
      </c>
      <c r="C177" s="262" t="s">
        <v>62</v>
      </c>
      <c r="D177" s="547">
        <f>SUMIFS('Input Exclusion Time (All)'!$G$14:$G$1004,'Input Exclusion Time (All)'!$A$14:$A$1004,'Input Data Shift B'!D$6,'Input Exclusion Time (All)'!$B$14:$B$1004,'Input Data Shift B'!$D$2,'Input Exclusion Time (All)'!$C$14:$C$1004,'Input Data Shift B'!$C177)+SUMIFS('Input Exclusion Time (Partial)'!$I$14:$I$988,'Input Exclusion Time (Partial)'!$A$14:$A$988,'Input Data Shift B'!D$6,'Input Exclusion Time (Partial)'!$B$14:$B$988,'Input Data Shift B'!$D$2,'Input Exclusion Time (Partial)'!$C$14:$C$988,'Input Data Shift B'!$C177)</f>
        <v>0</v>
      </c>
      <c r="E177" s="547">
        <f>SUMIFS('Input Exclusion Time (All)'!$G$14:$G$1004,'Input Exclusion Time (All)'!$A$14:$A$1004,'Input Data Shift B'!E$6,'Input Exclusion Time (All)'!$B$14:$B$1004,'Input Data Shift B'!$D$2,'Input Exclusion Time (All)'!$C$14:$C$1004,'Input Data Shift B'!$C177)+SUMIFS('Input Exclusion Time (Partial)'!$I$14:$I$988,'Input Exclusion Time (Partial)'!$A$14:$A$988,'Input Data Shift B'!E$6,'Input Exclusion Time (Partial)'!$B$14:$B$988,'Input Data Shift B'!$D$2,'Input Exclusion Time (Partial)'!$C$14:$C$988,'Input Data Shift B'!$C177)</f>
        <v>0</v>
      </c>
      <c r="F177" s="547">
        <f>SUMIFS('Input Exclusion Time (All)'!$G$14:$G$1004,'Input Exclusion Time (All)'!$A$14:$A$1004,'Input Data Shift B'!F$6,'Input Exclusion Time (All)'!$B$14:$B$1004,'Input Data Shift B'!$D$2,'Input Exclusion Time (All)'!$C$14:$C$1004,'Input Data Shift B'!$C177)+SUMIFS('Input Exclusion Time (Partial)'!$I$14:$I$988,'Input Exclusion Time (Partial)'!$A$14:$A$988,'Input Data Shift B'!F$6,'Input Exclusion Time (Partial)'!$B$14:$B$988,'Input Data Shift B'!$D$2,'Input Exclusion Time (Partial)'!$C$14:$C$988,'Input Data Shift B'!$C177)</f>
        <v>0</v>
      </c>
      <c r="G177" s="547">
        <f>SUMIFS('Input Exclusion Time (All)'!$G$14:$G$1004,'Input Exclusion Time (All)'!$A$14:$A$1004,'Input Data Shift B'!G$6,'Input Exclusion Time (All)'!$B$14:$B$1004,'Input Data Shift B'!$D$2,'Input Exclusion Time (All)'!$C$14:$C$1004,'Input Data Shift B'!$C177)+SUMIFS('Input Exclusion Time (Partial)'!$I$14:$I$988,'Input Exclusion Time (Partial)'!$A$14:$A$988,'Input Data Shift B'!G$6,'Input Exclusion Time (Partial)'!$B$14:$B$988,'Input Data Shift B'!$D$2,'Input Exclusion Time (Partial)'!$C$14:$C$988,'Input Data Shift B'!$C177)</f>
        <v>0</v>
      </c>
      <c r="H177" s="547">
        <f>SUMIFS('Input Exclusion Time (All)'!$G$14:$G$1004,'Input Exclusion Time (All)'!$A$14:$A$1004,'Input Data Shift B'!H$6,'Input Exclusion Time (All)'!$B$14:$B$1004,'Input Data Shift B'!$D$2,'Input Exclusion Time (All)'!$C$14:$C$1004,'Input Data Shift B'!$C177)+SUMIFS('Input Exclusion Time (Partial)'!$I$14:$I$988,'Input Exclusion Time (Partial)'!$A$14:$A$988,'Input Data Shift B'!H$6,'Input Exclusion Time (Partial)'!$B$14:$B$988,'Input Data Shift B'!$D$2,'Input Exclusion Time (Partial)'!$C$14:$C$988,'Input Data Shift B'!$C177)</f>
        <v>0</v>
      </c>
      <c r="I177" s="547">
        <f>SUMIFS('Input Exclusion Time (All)'!$G$14:$G$1004,'Input Exclusion Time (All)'!$A$14:$A$1004,'Input Data Shift B'!I$6,'Input Exclusion Time (All)'!$B$14:$B$1004,'Input Data Shift B'!$D$2,'Input Exclusion Time (All)'!$C$14:$C$1004,'Input Data Shift B'!$C177)+SUMIFS('Input Exclusion Time (Partial)'!$I$14:$I$988,'Input Exclusion Time (Partial)'!$A$14:$A$988,'Input Data Shift B'!I$6,'Input Exclusion Time (Partial)'!$B$14:$B$988,'Input Data Shift B'!$D$2,'Input Exclusion Time (Partial)'!$C$14:$C$988,'Input Data Shift B'!$C177)</f>
        <v>0</v>
      </c>
      <c r="J177" s="547">
        <f>SUMIFS('Input Exclusion Time (All)'!$G$14:$G$1004,'Input Exclusion Time (All)'!$A$14:$A$1004,'Input Data Shift B'!J$6,'Input Exclusion Time (All)'!$B$14:$B$1004,'Input Data Shift B'!$D$2,'Input Exclusion Time (All)'!$C$14:$C$1004,'Input Data Shift B'!$C177)+SUMIFS('Input Exclusion Time (Partial)'!$I$14:$I$988,'Input Exclusion Time (Partial)'!$A$14:$A$988,'Input Data Shift B'!J$6,'Input Exclusion Time (Partial)'!$B$14:$B$988,'Input Data Shift B'!$D$2,'Input Exclusion Time (Partial)'!$C$14:$C$988,'Input Data Shift B'!$C177)</f>
        <v>0</v>
      </c>
      <c r="K177" s="547">
        <f>SUMIFS('Input Exclusion Time (All)'!$G$14:$G$1004,'Input Exclusion Time (All)'!$A$14:$A$1004,'Input Data Shift B'!K$6,'Input Exclusion Time (All)'!$B$14:$B$1004,'Input Data Shift B'!$D$2,'Input Exclusion Time (All)'!$C$14:$C$1004,'Input Data Shift B'!$C177)+SUMIFS('Input Exclusion Time (Partial)'!$I$14:$I$988,'Input Exclusion Time (Partial)'!$A$14:$A$988,'Input Data Shift B'!K$6,'Input Exclusion Time (Partial)'!$B$14:$B$988,'Input Data Shift B'!$D$2,'Input Exclusion Time (Partial)'!$C$14:$C$988,'Input Data Shift B'!$C177)</f>
        <v>0</v>
      </c>
      <c r="L177" s="547">
        <f>SUMIFS('Input Exclusion Time (All)'!$G$14:$G$1004,'Input Exclusion Time (All)'!$A$14:$A$1004,'Input Data Shift B'!L$6,'Input Exclusion Time (All)'!$B$14:$B$1004,'Input Data Shift B'!$D$2,'Input Exclusion Time (All)'!$C$14:$C$1004,'Input Data Shift B'!$C177)+SUMIFS('Input Exclusion Time (Partial)'!$I$14:$I$988,'Input Exclusion Time (Partial)'!$A$14:$A$988,'Input Data Shift B'!L$6,'Input Exclusion Time (Partial)'!$B$14:$B$988,'Input Data Shift B'!$D$2,'Input Exclusion Time (Partial)'!$C$14:$C$988,'Input Data Shift B'!$C177)</f>
        <v>0</v>
      </c>
      <c r="M177" s="547">
        <f>SUMIFS('Input Exclusion Time (All)'!$G$14:$G$1004,'Input Exclusion Time (All)'!$A$14:$A$1004,'Input Data Shift B'!M$6,'Input Exclusion Time (All)'!$B$14:$B$1004,'Input Data Shift B'!$D$2,'Input Exclusion Time (All)'!$C$14:$C$1004,'Input Data Shift B'!$C177)+SUMIFS('Input Exclusion Time (Partial)'!$I$14:$I$988,'Input Exclusion Time (Partial)'!$A$14:$A$988,'Input Data Shift B'!M$6,'Input Exclusion Time (Partial)'!$B$14:$B$988,'Input Data Shift B'!$D$2,'Input Exclusion Time (Partial)'!$C$14:$C$988,'Input Data Shift B'!$C177)</f>
        <v>0</v>
      </c>
      <c r="N177" s="547">
        <f>SUMIFS('Input Exclusion Time (All)'!$G$14:$G$1004,'Input Exclusion Time (All)'!$A$14:$A$1004,'Input Data Shift B'!N$6,'Input Exclusion Time (All)'!$B$14:$B$1004,'Input Data Shift B'!$D$2,'Input Exclusion Time (All)'!$C$14:$C$1004,'Input Data Shift B'!$C177)+SUMIFS('Input Exclusion Time (Partial)'!$I$14:$I$988,'Input Exclusion Time (Partial)'!$A$14:$A$988,'Input Data Shift B'!N$6,'Input Exclusion Time (Partial)'!$B$14:$B$988,'Input Data Shift B'!$D$2,'Input Exclusion Time (Partial)'!$C$14:$C$988,'Input Data Shift B'!$C177)</f>
        <v>0</v>
      </c>
      <c r="O177" s="547">
        <f>SUMIFS('Input Exclusion Time (All)'!$G$14:$G$1004,'Input Exclusion Time (All)'!$A$14:$A$1004,'Input Data Shift B'!O$6,'Input Exclusion Time (All)'!$B$14:$B$1004,'Input Data Shift B'!$D$2,'Input Exclusion Time (All)'!$C$14:$C$1004,'Input Data Shift B'!$C177)+SUMIFS('Input Exclusion Time (Partial)'!$I$14:$I$988,'Input Exclusion Time (Partial)'!$A$14:$A$988,'Input Data Shift B'!O$6,'Input Exclusion Time (Partial)'!$B$14:$B$988,'Input Data Shift B'!$D$2,'Input Exclusion Time (Partial)'!$C$14:$C$988,'Input Data Shift B'!$C177)</f>
        <v>0</v>
      </c>
      <c r="P177" s="547">
        <f>SUMIFS('Input Exclusion Time (All)'!$G$14:$G$1004,'Input Exclusion Time (All)'!$A$14:$A$1004,'Input Data Shift B'!P$6,'Input Exclusion Time (All)'!$B$14:$B$1004,'Input Data Shift B'!$D$2,'Input Exclusion Time (All)'!$C$14:$C$1004,'Input Data Shift B'!$C177)+SUMIFS('Input Exclusion Time (Partial)'!$I$14:$I$988,'Input Exclusion Time (Partial)'!$A$14:$A$988,'Input Data Shift B'!P$6,'Input Exclusion Time (Partial)'!$B$14:$B$988,'Input Data Shift B'!$D$2,'Input Exclusion Time (Partial)'!$C$14:$C$988,'Input Data Shift B'!$C177)</f>
        <v>0</v>
      </c>
      <c r="Q177" s="547">
        <f>SUMIFS('Input Exclusion Time (All)'!$G$14:$G$1004,'Input Exclusion Time (All)'!$A$14:$A$1004,'Input Data Shift B'!Q$6,'Input Exclusion Time (All)'!$B$14:$B$1004,'Input Data Shift B'!$D$2,'Input Exclusion Time (All)'!$C$14:$C$1004,'Input Data Shift B'!$C177)+SUMIFS('Input Exclusion Time (Partial)'!$I$14:$I$988,'Input Exclusion Time (Partial)'!$A$14:$A$988,'Input Data Shift B'!Q$6,'Input Exclusion Time (Partial)'!$B$14:$B$988,'Input Data Shift B'!$D$2,'Input Exclusion Time (Partial)'!$C$14:$C$988,'Input Data Shift B'!$C177)</f>
        <v>0</v>
      </c>
      <c r="R177" s="547">
        <f>SUMIFS('Input Exclusion Time (All)'!$G$14:$G$1004,'Input Exclusion Time (All)'!$A$14:$A$1004,'Input Data Shift B'!R$6,'Input Exclusion Time (All)'!$B$14:$B$1004,'Input Data Shift B'!$D$2,'Input Exclusion Time (All)'!$C$14:$C$1004,'Input Data Shift B'!$C177)+SUMIFS('Input Exclusion Time (Partial)'!$I$14:$I$988,'Input Exclusion Time (Partial)'!$A$14:$A$988,'Input Data Shift B'!R$6,'Input Exclusion Time (Partial)'!$B$14:$B$988,'Input Data Shift B'!$D$2,'Input Exclusion Time (Partial)'!$C$14:$C$988,'Input Data Shift B'!$C177)</f>
        <v>0</v>
      </c>
      <c r="S177" s="547">
        <f>SUMIFS('Input Exclusion Time (All)'!$G$14:$G$1004,'Input Exclusion Time (All)'!$A$14:$A$1004,'Input Data Shift B'!S$6,'Input Exclusion Time (All)'!$B$14:$B$1004,'Input Data Shift B'!$D$2,'Input Exclusion Time (All)'!$C$14:$C$1004,'Input Data Shift B'!$C177)+SUMIFS('Input Exclusion Time (Partial)'!$I$14:$I$988,'Input Exclusion Time (Partial)'!$A$14:$A$988,'Input Data Shift B'!S$6,'Input Exclusion Time (Partial)'!$B$14:$B$988,'Input Data Shift B'!$D$2,'Input Exclusion Time (Partial)'!$C$14:$C$988,'Input Data Shift B'!$C177)</f>
        <v>0</v>
      </c>
      <c r="T177" s="547">
        <f>SUMIFS('Input Exclusion Time (All)'!$G$14:$G$1004,'Input Exclusion Time (All)'!$A$14:$A$1004,'Input Data Shift B'!T$6,'Input Exclusion Time (All)'!$B$14:$B$1004,'Input Data Shift B'!$D$2,'Input Exclusion Time (All)'!$C$14:$C$1004,'Input Data Shift B'!$C177)+SUMIFS('Input Exclusion Time (Partial)'!$I$14:$I$988,'Input Exclusion Time (Partial)'!$A$14:$A$988,'Input Data Shift B'!T$6,'Input Exclusion Time (Partial)'!$B$14:$B$988,'Input Data Shift B'!$D$2,'Input Exclusion Time (Partial)'!$C$14:$C$988,'Input Data Shift B'!$C177)</f>
        <v>0</v>
      </c>
      <c r="U177" s="547">
        <f>SUMIFS('Input Exclusion Time (All)'!$G$14:$G$1004,'Input Exclusion Time (All)'!$A$14:$A$1004,'Input Data Shift B'!U$6,'Input Exclusion Time (All)'!$B$14:$B$1004,'Input Data Shift B'!$D$2,'Input Exclusion Time (All)'!$C$14:$C$1004,'Input Data Shift B'!$C177)+SUMIFS('Input Exclusion Time (Partial)'!$I$14:$I$988,'Input Exclusion Time (Partial)'!$A$14:$A$988,'Input Data Shift B'!U$6,'Input Exclusion Time (Partial)'!$B$14:$B$988,'Input Data Shift B'!$D$2,'Input Exclusion Time (Partial)'!$C$14:$C$988,'Input Data Shift B'!$C177)</f>
        <v>0</v>
      </c>
      <c r="V177" s="547">
        <f>SUMIFS('Input Exclusion Time (All)'!$G$14:$G$1004,'Input Exclusion Time (All)'!$A$14:$A$1004,'Input Data Shift B'!V$6,'Input Exclusion Time (All)'!$B$14:$B$1004,'Input Data Shift B'!$D$2,'Input Exclusion Time (All)'!$C$14:$C$1004,'Input Data Shift B'!$C177)+SUMIFS('Input Exclusion Time (Partial)'!$I$14:$I$988,'Input Exclusion Time (Partial)'!$A$14:$A$988,'Input Data Shift B'!V$6,'Input Exclusion Time (Partial)'!$B$14:$B$988,'Input Data Shift B'!$D$2,'Input Exclusion Time (Partial)'!$C$14:$C$988,'Input Data Shift B'!$C177)</f>
        <v>0</v>
      </c>
      <c r="W177" s="547">
        <f>SUMIFS('Input Exclusion Time (All)'!$G$14:$G$1004,'Input Exclusion Time (All)'!$A$14:$A$1004,'Input Data Shift B'!W$6,'Input Exclusion Time (All)'!$B$14:$B$1004,'Input Data Shift B'!$D$2,'Input Exclusion Time (All)'!$C$14:$C$1004,'Input Data Shift B'!$C177)+SUMIFS('Input Exclusion Time (Partial)'!$I$14:$I$988,'Input Exclusion Time (Partial)'!$A$14:$A$988,'Input Data Shift B'!W$6,'Input Exclusion Time (Partial)'!$B$14:$B$988,'Input Data Shift B'!$D$2,'Input Exclusion Time (Partial)'!$C$14:$C$988,'Input Data Shift B'!$C177)</f>
        <v>0</v>
      </c>
      <c r="X177" s="547">
        <f>SUMIFS('Input Exclusion Time (All)'!$G$14:$G$1004,'Input Exclusion Time (All)'!$A$14:$A$1004,'Input Data Shift B'!X$6,'Input Exclusion Time (All)'!$B$14:$B$1004,'Input Data Shift B'!$D$2,'Input Exclusion Time (All)'!$C$14:$C$1004,'Input Data Shift B'!$C177)+SUMIFS('Input Exclusion Time (Partial)'!$I$14:$I$988,'Input Exclusion Time (Partial)'!$A$14:$A$988,'Input Data Shift B'!X$6,'Input Exclusion Time (Partial)'!$B$14:$B$988,'Input Data Shift B'!$D$2,'Input Exclusion Time (Partial)'!$C$14:$C$988,'Input Data Shift B'!$C177)</f>
        <v>0</v>
      </c>
      <c r="Y177" s="547">
        <f>SUMIFS('Input Exclusion Time (All)'!$G$14:$G$1004,'Input Exclusion Time (All)'!$A$14:$A$1004,'Input Data Shift B'!Y$6,'Input Exclusion Time (All)'!$B$14:$B$1004,'Input Data Shift B'!$D$2,'Input Exclusion Time (All)'!$C$14:$C$1004,'Input Data Shift B'!$C177)+SUMIFS('Input Exclusion Time (Partial)'!$I$14:$I$988,'Input Exclusion Time (Partial)'!$A$14:$A$988,'Input Data Shift B'!Y$6,'Input Exclusion Time (Partial)'!$B$14:$B$988,'Input Data Shift B'!$D$2,'Input Exclusion Time (Partial)'!$C$14:$C$988,'Input Data Shift B'!$C177)</f>
        <v>0</v>
      </c>
      <c r="Z177" s="547">
        <f>SUMIFS('Input Exclusion Time (All)'!$G$14:$G$1004,'Input Exclusion Time (All)'!$A$14:$A$1004,'Input Data Shift B'!Z$6,'Input Exclusion Time (All)'!$B$14:$B$1004,'Input Data Shift B'!$D$2,'Input Exclusion Time (All)'!$C$14:$C$1004,'Input Data Shift B'!$C177)+SUMIFS('Input Exclusion Time (Partial)'!$I$14:$I$988,'Input Exclusion Time (Partial)'!$A$14:$A$988,'Input Data Shift B'!Z$6,'Input Exclusion Time (Partial)'!$B$14:$B$988,'Input Data Shift B'!$D$2,'Input Exclusion Time (Partial)'!$C$14:$C$988,'Input Data Shift B'!$C177)</f>
        <v>0</v>
      </c>
      <c r="AA177" s="547">
        <f>SUMIFS('Input Exclusion Time (All)'!$G$14:$G$1004,'Input Exclusion Time (All)'!$A$14:$A$1004,'Input Data Shift B'!AA$6,'Input Exclusion Time (All)'!$B$14:$B$1004,'Input Data Shift B'!$D$2,'Input Exclusion Time (All)'!$C$14:$C$1004,'Input Data Shift B'!$C177)+SUMIFS('Input Exclusion Time (Partial)'!$I$14:$I$988,'Input Exclusion Time (Partial)'!$A$14:$A$988,'Input Data Shift B'!AA$6,'Input Exclusion Time (Partial)'!$B$14:$B$988,'Input Data Shift B'!$D$2,'Input Exclusion Time (Partial)'!$C$14:$C$988,'Input Data Shift B'!$C177)</f>
        <v>0</v>
      </c>
      <c r="AB177" s="547">
        <f>SUMIFS('Input Exclusion Time (All)'!$G$14:$G$1004,'Input Exclusion Time (All)'!$A$14:$A$1004,'Input Data Shift B'!AB$6,'Input Exclusion Time (All)'!$B$14:$B$1004,'Input Data Shift B'!$D$2,'Input Exclusion Time (All)'!$C$14:$C$1004,'Input Data Shift B'!$C177)+SUMIFS('Input Exclusion Time (Partial)'!$I$14:$I$988,'Input Exclusion Time (Partial)'!$A$14:$A$988,'Input Data Shift B'!AB$6,'Input Exclusion Time (Partial)'!$B$14:$B$988,'Input Data Shift B'!$D$2,'Input Exclusion Time (Partial)'!$C$14:$C$988,'Input Data Shift B'!$C177)</f>
        <v>0</v>
      </c>
      <c r="AC177" s="547">
        <f>SUMIFS('Input Exclusion Time (All)'!$G$14:$G$1004,'Input Exclusion Time (All)'!$A$14:$A$1004,'Input Data Shift B'!AC$6,'Input Exclusion Time (All)'!$B$14:$B$1004,'Input Data Shift B'!$D$2,'Input Exclusion Time (All)'!$C$14:$C$1004,'Input Data Shift B'!$C177)+SUMIFS('Input Exclusion Time (Partial)'!$I$14:$I$988,'Input Exclusion Time (Partial)'!$A$14:$A$988,'Input Data Shift B'!AC$6,'Input Exclusion Time (Partial)'!$B$14:$B$988,'Input Data Shift B'!$D$2,'Input Exclusion Time (Partial)'!$C$14:$C$988,'Input Data Shift B'!$C177)</f>
        <v>0</v>
      </c>
      <c r="AD177" s="547">
        <f>SUMIFS('Input Exclusion Time (All)'!$G$14:$G$1004,'Input Exclusion Time (All)'!$A$14:$A$1004,'Input Data Shift B'!AD$6,'Input Exclusion Time (All)'!$B$14:$B$1004,'Input Data Shift B'!$D$2,'Input Exclusion Time (All)'!$C$14:$C$1004,'Input Data Shift B'!$C177)+SUMIFS('Input Exclusion Time (Partial)'!$I$14:$I$988,'Input Exclusion Time (Partial)'!$A$14:$A$988,'Input Data Shift B'!AD$6,'Input Exclusion Time (Partial)'!$B$14:$B$988,'Input Data Shift B'!$D$2,'Input Exclusion Time (Partial)'!$C$14:$C$988,'Input Data Shift B'!$C177)</f>
        <v>0</v>
      </c>
      <c r="AE177" s="547">
        <f>SUMIFS('Input Exclusion Time (All)'!$G$14:$G$1004,'Input Exclusion Time (All)'!$A$14:$A$1004,'Input Data Shift B'!AE$6,'Input Exclusion Time (All)'!$B$14:$B$1004,'Input Data Shift B'!$D$2,'Input Exclusion Time (All)'!$C$14:$C$1004,'Input Data Shift B'!$C177)+SUMIFS('Input Exclusion Time (Partial)'!$I$14:$I$988,'Input Exclusion Time (Partial)'!$A$14:$A$988,'Input Data Shift B'!AE$6,'Input Exclusion Time (Partial)'!$B$14:$B$988,'Input Data Shift B'!$D$2,'Input Exclusion Time (Partial)'!$C$14:$C$988,'Input Data Shift B'!$C177)</f>
        <v>0</v>
      </c>
      <c r="AF177" s="547">
        <f>SUMIFS('Input Exclusion Time (All)'!$G$14:$G$1004,'Input Exclusion Time (All)'!$A$14:$A$1004,'Input Data Shift B'!AF$6,'Input Exclusion Time (All)'!$B$14:$B$1004,'Input Data Shift B'!$D$2,'Input Exclusion Time (All)'!$C$14:$C$1004,'Input Data Shift B'!$C177)+SUMIFS('Input Exclusion Time (Partial)'!$I$14:$I$988,'Input Exclusion Time (Partial)'!$A$14:$A$988,'Input Data Shift B'!AF$6,'Input Exclusion Time (Partial)'!$B$14:$B$988,'Input Data Shift B'!$D$2,'Input Exclusion Time (Partial)'!$C$14:$C$988,'Input Data Shift B'!$C177)</f>
        <v>0</v>
      </c>
      <c r="AG177" s="547">
        <f>SUMIFS('Input Exclusion Time (All)'!$G$14:$G$1004,'Input Exclusion Time (All)'!$A$14:$A$1004,'Input Data Shift B'!AG$6,'Input Exclusion Time (All)'!$B$14:$B$1004,'Input Data Shift B'!$D$2,'Input Exclusion Time (All)'!$C$14:$C$1004,'Input Data Shift B'!$C177)+SUMIFS('Input Exclusion Time (Partial)'!$I$14:$I$988,'Input Exclusion Time (Partial)'!$A$14:$A$988,'Input Data Shift B'!AG$6,'Input Exclusion Time (Partial)'!$B$14:$B$988,'Input Data Shift B'!$D$2,'Input Exclusion Time (Partial)'!$C$14:$C$988,'Input Data Shift B'!$C177)</f>
        <v>0</v>
      </c>
      <c r="AH177" s="547">
        <f>SUMIFS('Input Exclusion Time (All)'!$G$14:$G$1004,'Input Exclusion Time (All)'!$A$14:$A$1004,'Input Data Shift B'!AH$6,'Input Exclusion Time (All)'!$B$14:$B$1004,'Input Data Shift B'!$D$2,'Input Exclusion Time (All)'!$C$14:$C$1004,'Input Data Shift B'!$C177)+SUMIFS('Input Exclusion Time (Partial)'!$I$14:$I$988,'Input Exclusion Time (Partial)'!$A$14:$A$988,'Input Data Shift B'!AH$6,'Input Exclusion Time (Partial)'!$B$14:$B$988,'Input Data Shift B'!$D$2,'Input Exclusion Time (Partial)'!$C$14:$C$988,'Input Data Shift B'!$C177)</f>
        <v>0</v>
      </c>
      <c r="AI177" s="251">
        <f t="shared" si="11"/>
        <v>0</v>
      </c>
      <c r="AJ177" s="267">
        <f t="shared" si="12"/>
        <v>0</v>
      </c>
    </row>
    <row r="178" spans="1:36" ht="19.5" customHeight="1">
      <c r="A178" s="605"/>
      <c r="B178" s="261" t="s">
        <v>63</v>
      </c>
      <c r="C178" s="262" t="s">
        <v>64</v>
      </c>
      <c r="D178" s="547">
        <f>SUMIFS('Input Exclusion Time (All)'!$G$14:$G$1004,'Input Exclusion Time (All)'!$A$14:$A$1004,'Input Data Shift B'!D$6,'Input Exclusion Time (All)'!$B$14:$B$1004,'Input Data Shift B'!$D$2,'Input Exclusion Time (All)'!$C$14:$C$1004,'Input Data Shift B'!$C178)+SUMIFS('Input Exclusion Time (Partial)'!$I$14:$I$988,'Input Exclusion Time (Partial)'!$A$14:$A$988,'Input Data Shift B'!D$6,'Input Exclusion Time (Partial)'!$B$14:$B$988,'Input Data Shift B'!$D$2,'Input Exclusion Time (Partial)'!$C$14:$C$988,'Input Data Shift B'!$C178)</f>
        <v>0</v>
      </c>
      <c r="E178" s="547">
        <f>SUMIFS('Input Exclusion Time (All)'!$G$14:$G$1004,'Input Exclusion Time (All)'!$A$14:$A$1004,'Input Data Shift B'!E$6,'Input Exclusion Time (All)'!$B$14:$B$1004,'Input Data Shift B'!$D$2,'Input Exclusion Time (All)'!$C$14:$C$1004,'Input Data Shift B'!$C178)+SUMIFS('Input Exclusion Time (Partial)'!$I$14:$I$988,'Input Exclusion Time (Partial)'!$A$14:$A$988,'Input Data Shift B'!E$6,'Input Exclusion Time (Partial)'!$B$14:$B$988,'Input Data Shift B'!$D$2,'Input Exclusion Time (Partial)'!$C$14:$C$988,'Input Data Shift B'!$C178)</f>
        <v>0</v>
      </c>
      <c r="F178" s="547">
        <f>SUMIFS('Input Exclusion Time (All)'!$G$14:$G$1004,'Input Exclusion Time (All)'!$A$14:$A$1004,'Input Data Shift B'!F$6,'Input Exclusion Time (All)'!$B$14:$B$1004,'Input Data Shift B'!$D$2,'Input Exclusion Time (All)'!$C$14:$C$1004,'Input Data Shift B'!$C178)+SUMIFS('Input Exclusion Time (Partial)'!$I$14:$I$988,'Input Exclusion Time (Partial)'!$A$14:$A$988,'Input Data Shift B'!F$6,'Input Exclusion Time (Partial)'!$B$14:$B$988,'Input Data Shift B'!$D$2,'Input Exclusion Time (Partial)'!$C$14:$C$988,'Input Data Shift B'!$C178)</f>
        <v>0</v>
      </c>
      <c r="G178" s="547">
        <f>SUMIFS('Input Exclusion Time (All)'!$G$14:$G$1004,'Input Exclusion Time (All)'!$A$14:$A$1004,'Input Data Shift B'!G$6,'Input Exclusion Time (All)'!$B$14:$B$1004,'Input Data Shift B'!$D$2,'Input Exclusion Time (All)'!$C$14:$C$1004,'Input Data Shift B'!$C178)+SUMIFS('Input Exclusion Time (Partial)'!$I$14:$I$988,'Input Exclusion Time (Partial)'!$A$14:$A$988,'Input Data Shift B'!G$6,'Input Exclusion Time (Partial)'!$B$14:$B$988,'Input Data Shift B'!$D$2,'Input Exclusion Time (Partial)'!$C$14:$C$988,'Input Data Shift B'!$C178)</f>
        <v>0</v>
      </c>
      <c r="H178" s="547">
        <f>SUMIFS('Input Exclusion Time (All)'!$G$14:$G$1004,'Input Exclusion Time (All)'!$A$14:$A$1004,'Input Data Shift B'!H$6,'Input Exclusion Time (All)'!$B$14:$B$1004,'Input Data Shift B'!$D$2,'Input Exclusion Time (All)'!$C$14:$C$1004,'Input Data Shift B'!$C178)+SUMIFS('Input Exclusion Time (Partial)'!$I$14:$I$988,'Input Exclusion Time (Partial)'!$A$14:$A$988,'Input Data Shift B'!H$6,'Input Exclusion Time (Partial)'!$B$14:$B$988,'Input Data Shift B'!$D$2,'Input Exclusion Time (Partial)'!$C$14:$C$988,'Input Data Shift B'!$C178)</f>
        <v>0</v>
      </c>
      <c r="I178" s="547">
        <f>SUMIFS('Input Exclusion Time (All)'!$G$14:$G$1004,'Input Exclusion Time (All)'!$A$14:$A$1004,'Input Data Shift B'!I$6,'Input Exclusion Time (All)'!$B$14:$B$1004,'Input Data Shift B'!$D$2,'Input Exclusion Time (All)'!$C$14:$C$1004,'Input Data Shift B'!$C178)+SUMIFS('Input Exclusion Time (Partial)'!$I$14:$I$988,'Input Exclusion Time (Partial)'!$A$14:$A$988,'Input Data Shift B'!I$6,'Input Exclusion Time (Partial)'!$B$14:$B$988,'Input Data Shift B'!$D$2,'Input Exclusion Time (Partial)'!$C$14:$C$988,'Input Data Shift B'!$C178)</f>
        <v>0</v>
      </c>
      <c r="J178" s="547">
        <f>SUMIFS('Input Exclusion Time (All)'!$G$14:$G$1004,'Input Exclusion Time (All)'!$A$14:$A$1004,'Input Data Shift B'!J$6,'Input Exclusion Time (All)'!$B$14:$B$1004,'Input Data Shift B'!$D$2,'Input Exclusion Time (All)'!$C$14:$C$1004,'Input Data Shift B'!$C178)+SUMIFS('Input Exclusion Time (Partial)'!$I$14:$I$988,'Input Exclusion Time (Partial)'!$A$14:$A$988,'Input Data Shift B'!J$6,'Input Exclusion Time (Partial)'!$B$14:$B$988,'Input Data Shift B'!$D$2,'Input Exclusion Time (Partial)'!$C$14:$C$988,'Input Data Shift B'!$C178)</f>
        <v>0</v>
      </c>
      <c r="K178" s="547">
        <f>SUMIFS('Input Exclusion Time (All)'!$G$14:$G$1004,'Input Exclusion Time (All)'!$A$14:$A$1004,'Input Data Shift B'!K$6,'Input Exclusion Time (All)'!$B$14:$B$1004,'Input Data Shift B'!$D$2,'Input Exclusion Time (All)'!$C$14:$C$1004,'Input Data Shift B'!$C178)+SUMIFS('Input Exclusion Time (Partial)'!$I$14:$I$988,'Input Exclusion Time (Partial)'!$A$14:$A$988,'Input Data Shift B'!K$6,'Input Exclusion Time (Partial)'!$B$14:$B$988,'Input Data Shift B'!$D$2,'Input Exclusion Time (Partial)'!$C$14:$C$988,'Input Data Shift B'!$C178)</f>
        <v>0</v>
      </c>
      <c r="L178" s="547">
        <f>SUMIFS('Input Exclusion Time (All)'!$G$14:$G$1004,'Input Exclusion Time (All)'!$A$14:$A$1004,'Input Data Shift B'!L$6,'Input Exclusion Time (All)'!$B$14:$B$1004,'Input Data Shift B'!$D$2,'Input Exclusion Time (All)'!$C$14:$C$1004,'Input Data Shift B'!$C178)+SUMIFS('Input Exclusion Time (Partial)'!$I$14:$I$988,'Input Exclusion Time (Partial)'!$A$14:$A$988,'Input Data Shift B'!L$6,'Input Exclusion Time (Partial)'!$B$14:$B$988,'Input Data Shift B'!$D$2,'Input Exclusion Time (Partial)'!$C$14:$C$988,'Input Data Shift B'!$C178)</f>
        <v>0</v>
      </c>
      <c r="M178" s="547">
        <f>SUMIFS('Input Exclusion Time (All)'!$G$14:$G$1004,'Input Exclusion Time (All)'!$A$14:$A$1004,'Input Data Shift B'!M$6,'Input Exclusion Time (All)'!$B$14:$B$1004,'Input Data Shift B'!$D$2,'Input Exclusion Time (All)'!$C$14:$C$1004,'Input Data Shift B'!$C178)+SUMIFS('Input Exclusion Time (Partial)'!$I$14:$I$988,'Input Exclusion Time (Partial)'!$A$14:$A$988,'Input Data Shift B'!M$6,'Input Exclusion Time (Partial)'!$B$14:$B$988,'Input Data Shift B'!$D$2,'Input Exclusion Time (Partial)'!$C$14:$C$988,'Input Data Shift B'!$C178)</f>
        <v>0</v>
      </c>
      <c r="N178" s="547">
        <f>SUMIFS('Input Exclusion Time (All)'!$G$14:$G$1004,'Input Exclusion Time (All)'!$A$14:$A$1004,'Input Data Shift B'!N$6,'Input Exclusion Time (All)'!$B$14:$B$1004,'Input Data Shift B'!$D$2,'Input Exclusion Time (All)'!$C$14:$C$1004,'Input Data Shift B'!$C178)+SUMIFS('Input Exclusion Time (Partial)'!$I$14:$I$988,'Input Exclusion Time (Partial)'!$A$14:$A$988,'Input Data Shift B'!N$6,'Input Exclusion Time (Partial)'!$B$14:$B$988,'Input Data Shift B'!$D$2,'Input Exclusion Time (Partial)'!$C$14:$C$988,'Input Data Shift B'!$C178)</f>
        <v>0</v>
      </c>
      <c r="O178" s="547">
        <f>SUMIFS('Input Exclusion Time (All)'!$G$14:$G$1004,'Input Exclusion Time (All)'!$A$14:$A$1004,'Input Data Shift B'!O$6,'Input Exclusion Time (All)'!$B$14:$B$1004,'Input Data Shift B'!$D$2,'Input Exclusion Time (All)'!$C$14:$C$1004,'Input Data Shift B'!$C178)+SUMIFS('Input Exclusion Time (Partial)'!$I$14:$I$988,'Input Exclusion Time (Partial)'!$A$14:$A$988,'Input Data Shift B'!O$6,'Input Exclusion Time (Partial)'!$B$14:$B$988,'Input Data Shift B'!$D$2,'Input Exclusion Time (Partial)'!$C$14:$C$988,'Input Data Shift B'!$C178)</f>
        <v>0</v>
      </c>
      <c r="P178" s="547">
        <f>SUMIFS('Input Exclusion Time (All)'!$G$14:$G$1004,'Input Exclusion Time (All)'!$A$14:$A$1004,'Input Data Shift B'!P$6,'Input Exclusion Time (All)'!$B$14:$B$1004,'Input Data Shift B'!$D$2,'Input Exclusion Time (All)'!$C$14:$C$1004,'Input Data Shift B'!$C178)+SUMIFS('Input Exclusion Time (Partial)'!$I$14:$I$988,'Input Exclusion Time (Partial)'!$A$14:$A$988,'Input Data Shift B'!P$6,'Input Exclusion Time (Partial)'!$B$14:$B$988,'Input Data Shift B'!$D$2,'Input Exclusion Time (Partial)'!$C$14:$C$988,'Input Data Shift B'!$C178)</f>
        <v>0</v>
      </c>
      <c r="Q178" s="547">
        <f>SUMIFS('Input Exclusion Time (All)'!$G$14:$G$1004,'Input Exclusion Time (All)'!$A$14:$A$1004,'Input Data Shift B'!Q$6,'Input Exclusion Time (All)'!$B$14:$B$1004,'Input Data Shift B'!$D$2,'Input Exclusion Time (All)'!$C$14:$C$1004,'Input Data Shift B'!$C178)+SUMIFS('Input Exclusion Time (Partial)'!$I$14:$I$988,'Input Exclusion Time (Partial)'!$A$14:$A$988,'Input Data Shift B'!Q$6,'Input Exclusion Time (Partial)'!$B$14:$B$988,'Input Data Shift B'!$D$2,'Input Exclusion Time (Partial)'!$C$14:$C$988,'Input Data Shift B'!$C178)</f>
        <v>0</v>
      </c>
      <c r="R178" s="547">
        <f>SUMIFS('Input Exclusion Time (All)'!$G$14:$G$1004,'Input Exclusion Time (All)'!$A$14:$A$1004,'Input Data Shift B'!R$6,'Input Exclusion Time (All)'!$B$14:$B$1004,'Input Data Shift B'!$D$2,'Input Exclusion Time (All)'!$C$14:$C$1004,'Input Data Shift B'!$C178)+SUMIFS('Input Exclusion Time (Partial)'!$I$14:$I$988,'Input Exclusion Time (Partial)'!$A$14:$A$988,'Input Data Shift B'!R$6,'Input Exclusion Time (Partial)'!$B$14:$B$988,'Input Data Shift B'!$D$2,'Input Exclusion Time (Partial)'!$C$14:$C$988,'Input Data Shift B'!$C178)</f>
        <v>0</v>
      </c>
      <c r="S178" s="547">
        <f>SUMIFS('Input Exclusion Time (All)'!$G$14:$G$1004,'Input Exclusion Time (All)'!$A$14:$A$1004,'Input Data Shift B'!S$6,'Input Exclusion Time (All)'!$B$14:$B$1004,'Input Data Shift B'!$D$2,'Input Exclusion Time (All)'!$C$14:$C$1004,'Input Data Shift B'!$C178)+SUMIFS('Input Exclusion Time (Partial)'!$I$14:$I$988,'Input Exclusion Time (Partial)'!$A$14:$A$988,'Input Data Shift B'!S$6,'Input Exclusion Time (Partial)'!$B$14:$B$988,'Input Data Shift B'!$D$2,'Input Exclusion Time (Partial)'!$C$14:$C$988,'Input Data Shift B'!$C178)</f>
        <v>0</v>
      </c>
      <c r="T178" s="547">
        <f>SUMIFS('Input Exclusion Time (All)'!$G$14:$G$1004,'Input Exclusion Time (All)'!$A$14:$A$1004,'Input Data Shift B'!T$6,'Input Exclusion Time (All)'!$B$14:$B$1004,'Input Data Shift B'!$D$2,'Input Exclusion Time (All)'!$C$14:$C$1004,'Input Data Shift B'!$C178)+SUMIFS('Input Exclusion Time (Partial)'!$I$14:$I$988,'Input Exclusion Time (Partial)'!$A$14:$A$988,'Input Data Shift B'!T$6,'Input Exclusion Time (Partial)'!$B$14:$B$988,'Input Data Shift B'!$D$2,'Input Exclusion Time (Partial)'!$C$14:$C$988,'Input Data Shift B'!$C178)</f>
        <v>0</v>
      </c>
      <c r="U178" s="547">
        <f>SUMIFS('Input Exclusion Time (All)'!$G$14:$G$1004,'Input Exclusion Time (All)'!$A$14:$A$1004,'Input Data Shift B'!U$6,'Input Exclusion Time (All)'!$B$14:$B$1004,'Input Data Shift B'!$D$2,'Input Exclusion Time (All)'!$C$14:$C$1004,'Input Data Shift B'!$C178)+SUMIFS('Input Exclusion Time (Partial)'!$I$14:$I$988,'Input Exclusion Time (Partial)'!$A$14:$A$988,'Input Data Shift B'!U$6,'Input Exclusion Time (Partial)'!$B$14:$B$988,'Input Data Shift B'!$D$2,'Input Exclusion Time (Partial)'!$C$14:$C$988,'Input Data Shift B'!$C178)</f>
        <v>0</v>
      </c>
      <c r="V178" s="547">
        <f>SUMIFS('Input Exclusion Time (All)'!$G$14:$G$1004,'Input Exclusion Time (All)'!$A$14:$A$1004,'Input Data Shift B'!V$6,'Input Exclusion Time (All)'!$B$14:$B$1004,'Input Data Shift B'!$D$2,'Input Exclusion Time (All)'!$C$14:$C$1004,'Input Data Shift B'!$C178)+SUMIFS('Input Exclusion Time (Partial)'!$I$14:$I$988,'Input Exclusion Time (Partial)'!$A$14:$A$988,'Input Data Shift B'!V$6,'Input Exclusion Time (Partial)'!$B$14:$B$988,'Input Data Shift B'!$D$2,'Input Exclusion Time (Partial)'!$C$14:$C$988,'Input Data Shift B'!$C178)</f>
        <v>0</v>
      </c>
      <c r="W178" s="547">
        <f>SUMIFS('Input Exclusion Time (All)'!$G$14:$G$1004,'Input Exclusion Time (All)'!$A$14:$A$1004,'Input Data Shift B'!W$6,'Input Exclusion Time (All)'!$B$14:$B$1004,'Input Data Shift B'!$D$2,'Input Exclusion Time (All)'!$C$14:$C$1004,'Input Data Shift B'!$C178)+SUMIFS('Input Exclusion Time (Partial)'!$I$14:$I$988,'Input Exclusion Time (Partial)'!$A$14:$A$988,'Input Data Shift B'!W$6,'Input Exclusion Time (Partial)'!$B$14:$B$988,'Input Data Shift B'!$D$2,'Input Exclusion Time (Partial)'!$C$14:$C$988,'Input Data Shift B'!$C178)</f>
        <v>0</v>
      </c>
      <c r="X178" s="547">
        <f>SUMIFS('Input Exclusion Time (All)'!$G$14:$G$1004,'Input Exclusion Time (All)'!$A$14:$A$1004,'Input Data Shift B'!X$6,'Input Exclusion Time (All)'!$B$14:$B$1004,'Input Data Shift B'!$D$2,'Input Exclusion Time (All)'!$C$14:$C$1004,'Input Data Shift B'!$C178)+SUMIFS('Input Exclusion Time (Partial)'!$I$14:$I$988,'Input Exclusion Time (Partial)'!$A$14:$A$988,'Input Data Shift B'!X$6,'Input Exclusion Time (Partial)'!$B$14:$B$988,'Input Data Shift B'!$D$2,'Input Exclusion Time (Partial)'!$C$14:$C$988,'Input Data Shift B'!$C178)</f>
        <v>0</v>
      </c>
      <c r="Y178" s="547">
        <f>SUMIFS('Input Exclusion Time (All)'!$G$14:$G$1004,'Input Exclusion Time (All)'!$A$14:$A$1004,'Input Data Shift B'!Y$6,'Input Exclusion Time (All)'!$B$14:$B$1004,'Input Data Shift B'!$D$2,'Input Exclusion Time (All)'!$C$14:$C$1004,'Input Data Shift B'!$C178)+SUMIFS('Input Exclusion Time (Partial)'!$I$14:$I$988,'Input Exclusion Time (Partial)'!$A$14:$A$988,'Input Data Shift B'!Y$6,'Input Exclusion Time (Partial)'!$B$14:$B$988,'Input Data Shift B'!$D$2,'Input Exclusion Time (Partial)'!$C$14:$C$988,'Input Data Shift B'!$C178)</f>
        <v>0</v>
      </c>
      <c r="Z178" s="547">
        <f>SUMIFS('Input Exclusion Time (All)'!$G$14:$G$1004,'Input Exclusion Time (All)'!$A$14:$A$1004,'Input Data Shift B'!Z$6,'Input Exclusion Time (All)'!$B$14:$B$1004,'Input Data Shift B'!$D$2,'Input Exclusion Time (All)'!$C$14:$C$1004,'Input Data Shift B'!$C178)+SUMIFS('Input Exclusion Time (Partial)'!$I$14:$I$988,'Input Exclusion Time (Partial)'!$A$14:$A$988,'Input Data Shift B'!Z$6,'Input Exclusion Time (Partial)'!$B$14:$B$988,'Input Data Shift B'!$D$2,'Input Exclusion Time (Partial)'!$C$14:$C$988,'Input Data Shift B'!$C178)</f>
        <v>0</v>
      </c>
      <c r="AA178" s="547">
        <f>SUMIFS('Input Exclusion Time (All)'!$G$14:$G$1004,'Input Exclusion Time (All)'!$A$14:$A$1004,'Input Data Shift B'!AA$6,'Input Exclusion Time (All)'!$B$14:$B$1004,'Input Data Shift B'!$D$2,'Input Exclusion Time (All)'!$C$14:$C$1004,'Input Data Shift B'!$C178)+SUMIFS('Input Exclusion Time (Partial)'!$I$14:$I$988,'Input Exclusion Time (Partial)'!$A$14:$A$988,'Input Data Shift B'!AA$6,'Input Exclusion Time (Partial)'!$B$14:$B$988,'Input Data Shift B'!$D$2,'Input Exclusion Time (Partial)'!$C$14:$C$988,'Input Data Shift B'!$C178)</f>
        <v>0</v>
      </c>
      <c r="AB178" s="547">
        <f>SUMIFS('Input Exclusion Time (All)'!$G$14:$G$1004,'Input Exclusion Time (All)'!$A$14:$A$1004,'Input Data Shift B'!AB$6,'Input Exclusion Time (All)'!$B$14:$B$1004,'Input Data Shift B'!$D$2,'Input Exclusion Time (All)'!$C$14:$C$1004,'Input Data Shift B'!$C178)+SUMIFS('Input Exclusion Time (Partial)'!$I$14:$I$988,'Input Exclusion Time (Partial)'!$A$14:$A$988,'Input Data Shift B'!AB$6,'Input Exclusion Time (Partial)'!$B$14:$B$988,'Input Data Shift B'!$D$2,'Input Exclusion Time (Partial)'!$C$14:$C$988,'Input Data Shift B'!$C178)</f>
        <v>0</v>
      </c>
      <c r="AC178" s="547">
        <f>SUMIFS('Input Exclusion Time (All)'!$G$14:$G$1004,'Input Exclusion Time (All)'!$A$14:$A$1004,'Input Data Shift B'!AC$6,'Input Exclusion Time (All)'!$B$14:$B$1004,'Input Data Shift B'!$D$2,'Input Exclusion Time (All)'!$C$14:$C$1004,'Input Data Shift B'!$C178)+SUMIFS('Input Exclusion Time (Partial)'!$I$14:$I$988,'Input Exclusion Time (Partial)'!$A$14:$A$988,'Input Data Shift B'!AC$6,'Input Exclusion Time (Partial)'!$B$14:$B$988,'Input Data Shift B'!$D$2,'Input Exclusion Time (Partial)'!$C$14:$C$988,'Input Data Shift B'!$C178)</f>
        <v>0</v>
      </c>
      <c r="AD178" s="547">
        <f>SUMIFS('Input Exclusion Time (All)'!$G$14:$G$1004,'Input Exclusion Time (All)'!$A$14:$A$1004,'Input Data Shift B'!AD$6,'Input Exclusion Time (All)'!$B$14:$B$1004,'Input Data Shift B'!$D$2,'Input Exclusion Time (All)'!$C$14:$C$1004,'Input Data Shift B'!$C178)+SUMIFS('Input Exclusion Time (Partial)'!$I$14:$I$988,'Input Exclusion Time (Partial)'!$A$14:$A$988,'Input Data Shift B'!AD$6,'Input Exclusion Time (Partial)'!$B$14:$B$988,'Input Data Shift B'!$D$2,'Input Exclusion Time (Partial)'!$C$14:$C$988,'Input Data Shift B'!$C178)</f>
        <v>0</v>
      </c>
      <c r="AE178" s="547">
        <f>SUMIFS('Input Exclusion Time (All)'!$G$14:$G$1004,'Input Exclusion Time (All)'!$A$14:$A$1004,'Input Data Shift B'!AE$6,'Input Exclusion Time (All)'!$B$14:$B$1004,'Input Data Shift B'!$D$2,'Input Exclusion Time (All)'!$C$14:$C$1004,'Input Data Shift B'!$C178)+SUMIFS('Input Exclusion Time (Partial)'!$I$14:$I$988,'Input Exclusion Time (Partial)'!$A$14:$A$988,'Input Data Shift B'!AE$6,'Input Exclusion Time (Partial)'!$B$14:$B$988,'Input Data Shift B'!$D$2,'Input Exclusion Time (Partial)'!$C$14:$C$988,'Input Data Shift B'!$C178)</f>
        <v>0</v>
      </c>
      <c r="AF178" s="547">
        <f>SUMIFS('Input Exclusion Time (All)'!$G$14:$G$1004,'Input Exclusion Time (All)'!$A$14:$A$1004,'Input Data Shift B'!AF$6,'Input Exclusion Time (All)'!$B$14:$B$1004,'Input Data Shift B'!$D$2,'Input Exclusion Time (All)'!$C$14:$C$1004,'Input Data Shift B'!$C178)+SUMIFS('Input Exclusion Time (Partial)'!$I$14:$I$988,'Input Exclusion Time (Partial)'!$A$14:$A$988,'Input Data Shift B'!AF$6,'Input Exclusion Time (Partial)'!$B$14:$B$988,'Input Data Shift B'!$D$2,'Input Exclusion Time (Partial)'!$C$14:$C$988,'Input Data Shift B'!$C178)</f>
        <v>0</v>
      </c>
      <c r="AG178" s="547">
        <f>SUMIFS('Input Exclusion Time (All)'!$G$14:$G$1004,'Input Exclusion Time (All)'!$A$14:$A$1004,'Input Data Shift B'!AG$6,'Input Exclusion Time (All)'!$B$14:$B$1004,'Input Data Shift B'!$D$2,'Input Exclusion Time (All)'!$C$14:$C$1004,'Input Data Shift B'!$C178)+SUMIFS('Input Exclusion Time (Partial)'!$I$14:$I$988,'Input Exclusion Time (Partial)'!$A$14:$A$988,'Input Data Shift B'!AG$6,'Input Exclusion Time (Partial)'!$B$14:$B$988,'Input Data Shift B'!$D$2,'Input Exclusion Time (Partial)'!$C$14:$C$988,'Input Data Shift B'!$C178)</f>
        <v>0</v>
      </c>
      <c r="AH178" s="547">
        <f>SUMIFS('Input Exclusion Time (All)'!$G$14:$G$1004,'Input Exclusion Time (All)'!$A$14:$A$1004,'Input Data Shift B'!AH$6,'Input Exclusion Time (All)'!$B$14:$B$1004,'Input Data Shift B'!$D$2,'Input Exclusion Time (All)'!$C$14:$C$1004,'Input Data Shift B'!$C178)+SUMIFS('Input Exclusion Time (Partial)'!$I$14:$I$988,'Input Exclusion Time (Partial)'!$A$14:$A$988,'Input Data Shift B'!AH$6,'Input Exclusion Time (Partial)'!$B$14:$B$988,'Input Data Shift B'!$D$2,'Input Exclusion Time (Partial)'!$C$14:$C$988,'Input Data Shift B'!$C178)</f>
        <v>0</v>
      </c>
      <c r="AI178" s="272">
        <f t="shared" si="11"/>
        <v>0</v>
      </c>
      <c r="AJ178" s="273">
        <f t="shared" si="12"/>
        <v>0</v>
      </c>
    </row>
    <row r="179" spans="1:36" ht="11.25" customHeight="1">
      <c r="A179" s="274"/>
      <c r="B179" s="275"/>
      <c r="C179" s="276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  <c r="AA179" s="277"/>
      <c r="AB179" s="277"/>
      <c r="AC179" s="277"/>
      <c r="AD179" s="277"/>
      <c r="AE179" s="277"/>
      <c r="AF179" s="277"/>
      <c r="AG179" s="277"/>
      <c r="AH179" s="277"/>
    </row>
    <row r="180" spans="1:36" ht="19.5" customHeight="1">
      <c r="A180" s="604" t="s">
        <v>113</v>
      </c>
      <c r="B180" s="604"/>
      <c r="C180" s="604"/>
      <c r="D180" s="278">
        <f t="shared" ref="D180:AH180" si="13">+D148+D150+D151+D154-D155-SUM(D157:D178)</f>
        <v>40</v>
      </c>
      <c r="E180" s="278">
        <f t="shared" si="13"/>
        <v>0</v>
      </c>
      <c r="F180" s="278">
        <f t="shared" si="13"/>
        <v>47.5</v>
      </c>
      <c r="G180" s="278">
        <f t="shared" si="13"/>
        <v>47.5</v>
      </c>
      <c r="H180" s="278">
        <f t="shared" si="13"/>
        <v>47.5</v>
      </c>
      <c r="I180" s="278">
        <f t="shared" si="13"/>
        <v>46</v>
      </c>
      <c r="J180" s="278">
        <f t="shared" si="13"/>
        <v>17.5</v>
      </c>
      <c r="K180" s="278">
        <f t="shared" si="13"/>
        <v>0</v>
      </c>
      <c r="L180" s="278">
        <f t="shared" si="13"/>
        <v>32</v>
      </c>
      <c r="M180" s="278">
        <f t="shared" si="13"/>
        <v>47.5</v>
      </c>
      <c r="N180" s="278">
        <f t="shared" si="13"/>
        <v>47.5</v>
      </c>
      <c r="O180" s="278">
        <f t="shared" si="13"/>
        <v>47.5</v>
      </c>
      <c r="P180" s="278">
        <f t="shared" si="13"/>
        <v>47.5</v>
      </c>
      <c r="Q180" s="278">
        <f t="shared" si="13"/>
        <v>47.5</v>
      </c>
      <c r="R180" s="278">
        <f t="shared" si="13"/>
        <v>0</v>
      </c>
      <c r="S180" s="278">
        <f t="shared" si="13"/>
        <v>0</v>
      </c>
      <c r="T180" s="278">
        <f t="shared" si="13"/>
        <v>40</v>
      </c>
      <c r="U180" s="278">
        <f t="shared" si="13"/>
        <v>47.5</v>
      </c>
      <c r="V180" s="278">
        <f t="shared" si="13"/>
        <v>0</v>
      </c>
      <c r="W180" s="278">
        <f t="shared" si="13"/>
        <v>0</v>
      </c>
      <c r="X180" s="278">
        <f t="shared" si="13"/>
        <v>0</v>
      </c>
      <c r="Y180" s="278">
        <f t="shared" si="13"/>
        <v>0</v>
      </c>
      <c r="Z180" s="278">
        <f t="shared" si="13"/>
        <v>0</v>
      </c>
      <c r="AA180" s="278">
        <f t="shared" si="13"/>
        <v>0</v>
      </c>
      <c r="AB180" s="278">
        <f t="shared" si="13"/>
        <v>0</v>
      </c>
      <c r="AC180" s="278">
        <f t="shared" si="13"/>
        <v>0</v>
      </c>
      <c r="AD180" s="278">
        <f t="shared" si="13"/>
        <v>0</v>
      </c>
      <c r="AE180" s="278">
        <f t="shared" si="13"/>
        <v>0</v>
      </c>
      <c r="AF180" s="278">
        <f t="shared" si="13"/>
        <v>0</v>
      </c>
      <c r="AG180" s="278">
        <f t="shared" si="13"/>
        <v>0</v>
      </c>
      <c r="AH180" s="278">
        <f t="shared" si="13"/>
        <v>0</v>
      </c>
      <c r="AI180" s="254">
        <f>SUM(D180:AH180)</f>
        <v>603</v>
      </c>
    </row>
    <row r="181" spans="1:36" ht="19.5" customHeight="1">
      <c r="A181" s="604" t="s">
        <v>114</v>
      </c>
      <c r="B181" s="604"/>
      <c r="C181" s="604"/>
      <c r="D181" s="278">
        <f t="shared" ref="D181:AH181" si="14">+D180+C181</f>
        <v>40</v>
      </c>
      <c r="E181" s="278">
        <f t="shared" si="14"/>
        <v>40</v>
      </c>
      <c r="F181" s="278">
        <f t="shared" si="14"/>
        <v>87.5</v>
      </c>
      <c r="G181" s="278">
        <f t="shared" si="14"/>
        <v>135</v>
      </c>
      <c r="H181" s="278">
        <f t="shared" si="14"/>
        <v>182.5</v>
      </c>
      <c r="I181" s="278">
        <f t="shared" si="14"/>
        <v>228.5</v>
      </c>
      <c r="J181" s="278">
        <f t="shared" si="14"/>
        <v>246</v>
      </c>
      <c r="K181" s="278">
        <f t="shared" si="14"/>
        <v>246</v>
      </c>
      <c r="L181" s="278">
        <f t="shared" si="14"/>
        <v>278</v>
      </c>
      <c r="M181" s="278">
        <f t="shared" si="14"/>
        <v>325.5</v>
      </c>
      <c r="N181" s="278">
        <f t="shared" si="14"/>
        <v>373</v>
      </c>
      <c r="O181" s="278">
        <f t="shared" si="14"/>
        <v>420.5</v>
      </c>
      <c r="P181" s="278">
        <f t="shared" si="14"/>
        <v>468</v>
      </c>
      <c r="Q181" s="278">
        <f t="shared" si="14"/>
        <v>515.5</v>
      </c>
      <c r="R181" s="278">
        <f t="shared" si="14"/>
        <v>515.5</v>
      </c>
      <c r="S181" s="278">
        <f t="shared" si="14"/>
        <v>515.5</v>
      </c>
      <c r="T181" s="278">
        <f t="shared" si="14"/>
        <v>555.5</v>
      </c>
      <c r="U181" s="278">
        <f t="shared" si="14"/>
        <v>603</v>
      </c>
      <c r="V181" s="278">
        <f t="shared" si="14"/>
        <v>603</v>
      </c>
      <c r="W181" s="278">
        <f t="shared" si="14"/>
        <v>603</v>
      </c>
      <c r="X181" s="278">
        <f t="shared" si="14"/>
        <v>603</v>
      </c>
      <c r="Y181" s="278">
        <f t="shared" si="14"/>
        <v>603</v>
      </c>
      <c r="Z181" s="278">
        <f t="shared" si="14"/>
        <v>603</v>
      </c>
      <c r="AA181" s="278">
        <f t="shared" si="14"/>
        <v>603</v>
      </c>
      <c r="AB181" s="278">
        <f t="shared" si="14"/>
        <v>603</v>
      </c>
      <c r="AC181" s="278">
        <f t="shared" si="14"/>
        <v>603</v>
      </c>
      <c r="AD181" s="278">
        <f t="shared" si="14"/>
        <v>603</v>
      </c>
      <c r="AE181" s="278">
        <f t="shared" si="14"/>
        <v>603</v>
      </c>
      <c r="AF181" s="278">
        <f t="shared" si="14"/>
        <v>603</v>
      </c>
      <c r="AG181" s="278">
        <f t="shared" si="14"/>
        <v>603</v>
      </c>
      <c r="AH181" s="278">
        <f t="shared" si="14"/>
        <v>603</v>
      </c>
    </row>
    <row r="182" spans="1:36" ht="19.5" customHeight="1">
      <c r="A182" s="604" t="s">
        <v>115</v>
      </c>
      <c r="B182" s="604"/>
      <c r="C182" s="604"/>
      <c r="D182" s="279">
        <f t="shared" ref="D182:AH182" si="15">IFERROR(D180*3600/D137,0)</f>
        <v>15.188271279400906</v>
      </c>
      <c r="E182" s="279">
        <f t="shared" si="15"/>
        <v>0</v>
      </c>
      <c r="F182" s="279">
        <f t="shared" si="15"/>
        <v>16.174801362088537</v>
      </c>
      <c r="G182" s="279">
        <f t="shared" si="15"/>
        <v>14.708412179597454</v>
      </c>
      <c r="H182" s="279">
        <f t="shared" si="15"/>
        <v>15.261044176706827</v>
      </c>
      <c r="I182" s="279">
        <f t="shared" si="15"/>
        <v>15.744438106103821</v>
      </c>
      <c r="J182" s="279">
        <f t="shared" si="15"/>
        <v>14.733395696913004</v>
      </c>
      <c r="K182" s="279">
        <f t="shared" si="15"/>
        <v>0</v>
      </c>
      <c r="L182" s="279">
        <f t="shared" si="15"/>
        <v>12.285379119121254</v>
      </c>
      <c r="M182" s="279">
        <f t="shared" si="15"/>
        <v>16.214678551109426</v>
      </c>
      <c r="N182" s="279">
        <f t="shared" si="15"/>
        <v>14.837310195227765</v>
      </c>
      <c r="O182" s="279">
        <f t="shared" si="15"/>
        <v>16.31679389312977</v>
      </c>
      <c r="P182" s="279">
        <f t="shared" si="15"/>
        <v>14.476803250931257</v>
      </c>
      <c r="Q182" s="279">
        <f t="shared" si="15"/>
        <v>14.457220155563071</v>
      </c>
      <c r="R182" s="279">
        <f t="shared" si="15"/>
        <v>0</v>
      </c>
      <c r="S182" s="279">
        <f t="shared" si="15"/>
        <v>0</v>
      </c>
      <c r="T182" s="279">
        <f t="shared" si="15"/>
        <v>23.184672355498311</v>
      </c>
      <c r="U182" s="279">
        <f t="shared" si="15"/>
        <v>17.360406091370557</v>
      </c>
      <c r="V182" s="279">
        <f t="shared" si="15"/>
        <v>0</v>
      </c>
      <c r="W182" s="279">
        <f t="shared" si="15"/>
        <v>0</v>
      </c>
      <c r="X182" s="279">
        <f t="shared" si="15"/>
        <v>0</v>
      </c>
      <c r="Y182" s="279">
        <f t="shared" si="15"/>
        <v>0</v>
      </c>
      <c r="Z182" s="279">
        <f t="shared" si="15"/>
        <v>0</v>
      </c>
      <c r="AA182" s="279">
        <f t="shared" si="15"/>
        <v>0</v>
      </c>
      <c r="AB182" s="279">
        <f t="shared" si="15"/>
        <v>0</v>
      </c>
      <c r="AC182" s="279">
        <f t="shared" si="15"/>
        <v>0</v>
      </c>
      <c r="AD182" s="279">
        <f t="shared" si="15"/>
        <v>0</v>
      </c>
      <c r="AE182" s="279">
        <f t="shared" si="15"/>
        <v>0</v>
      </c>
      <c r="AF182" s="279">
        <f t="shared" si="15"/>
        <v>0</v>
      </c>
      <c r="AG182" s="279">
        <f t="shared" si="15"/>
        <v>0</v>
      </c>
      <c r="AH182" s="279">
        <f t="shared" si="15"/>
        <v>0</v>
      </c>
    </row>
    <row r="183" spans="1:36" ht="19.5" customHeight="1">
      <c r="A183" s="604" t="s">
        <v>116</v>
      </c>
      <c r="B183" s="604"/>
      <c r="C183" s="604"/>
      <c r="D183" s="279">
        <f t="shared" ref="D183:AH183" si="16">IFERROR(D181*3600/D138,0)</f>
        <v>15.188271279400906</v>
      </c>
      <c r="E183" s="279">
        <f t="shared" si="16"/>
        <v>15.188271279400906</v>
      </c>
      <c r="F183" s="279">
        <f t="shared" si="16"/>
        <v>15.708372812048072</v>
      </c>
      <c r="G183" s="279">
        <f t="shared" si="16"/>
        <v>15.34139335206288</v>
      </c>
      <c r="H183" s="279">
        <f t="shared" si="16"/>
        <v>15.320399216490999</v>
      </c>
      <c r="I183" s="279">
        <f t="shared" si="16"/>
        <v>15.403917456275046</v>
      </c>
      <c r="J183" s="279">
        <f t="shared" si="16"/>
        <v>15.354207843545199</v>
      </c>
      <c r="K183" s="279">
        <f t="shared" si="16"/>
        <v>15.354207843545199</v>
      </c>
      <c r="L183" s="279">
        <f t="shared" si="16"/>
        <v>14.925061516665425</v>
      </c>
      <c r="M183" s="279">
        <f t="shared" si="16"/>
        <v>15.100320872153709</v>
      </c>
      <c r="N183" s="279">
        <f t="shared" si="16"/>
        <v>15.066310616430671</v>
      </c>
      <c r="O183" s="279">
        <f t="shared" si="16"/>
        <v>15.19787964580447</v>
      </c>
      <c r="P183" s="279">
        <f t="shared" si="16"/>
        <v>15.121434597641315</v>
      </c>
      <c r="Q183" s="279">
        <f t="shared" si="16"/>
        <v>15.05768949905068</v>
      </c>
      <c r="R183" s="279">
        <f t="shared" si="16"/>
        <v>15.05768949905068</v>
      </c>
      <c r="S183" s="279">
        <f t="shared" si="16"/>
        <v>15.05768949905068</v>
      </c>
      <c r="T183" s="279">
        <f t="shared" si="16"/>
        <v>15.44760036151</v>
      </c>
      <c r="U183" s="279">
        <f t="shared" si="16"/>
        <v>15.582849390195754</v>
      </c>
      <c r="V183" s="279">
        <f t="shared" si="16"/>
        <v>15.582849390195754</v>
      </c>
      <c r="W183" s="279">
        <f t="shared" si="16"/>
        <v>15.582849390195754</v>
      </c>
      <c r="X183" s="279">
        <f t="shared" si="16"/>
        <v>15.582849390195754</v>
      </c>
      <c r="Y183" s="279">
        <f t="shared" si="16"/>
        <v>15.582849390195754</v>
      </c>
      <c r="Z183" s="279">
        <f t="shared" si="16"/>
        <v>15.582849390195754</v>
      </c>
      <c r="AA183" s="279">
        <f t="shared" si="16"/>
        <v>15.582849390195754</v>
      </c>
      <c r="AB183" s="279">
        <f t="shared" si="16"/>
        <v>15.582849390195754</v>
      </c>
      <c r="AC183" s="279">
        <f t="shared" si="16"/>
        <v>15.582849390195754</v>
      </c>
      <c r="AD183" s="279">
        <f t="shared" si="16"/>
        <v>15.582849390195754</v>
      </c>
      <c r="AE183" s="279">
        <f t="shared" si="16"/>
        <v>15.582849390195754</v>
      </c>
      <c r="AF183" s="279">
        <f t="shared" si="16"/>
        <v>15.582849390195754</v>
      </c>
      <c r="AG183" s="279">
        <f t="shared" si="16"/>
        <v>15.582849390195754</v>
      </c>
      <c r="AH183" s="279">
        <f t="shared" si="16"/>
        <v>15.582849390195754</v>
      </c>
    </row>
    <row r="184" spans="1:36" ht="19.5" customHeight="1">
      <c r="A184" s="604" t="s">
        <v>117</v>
      </c>
      <c r="B184" s="604"/>
      <c r="C184" s="604"/>
      <c r="D184" s="279">
        <f>IFERROR(('Shift B Calculation'!E133*3600/'Input Data Shift B'!D137)*Summary!F91,0)</f>
        <v>13.173961249111494</v>
      </c>
      <c r="E184" s="279">
        <f>IFERROR(('Shift B Calculation'!F133*3600/'Input Data Shift B'!E137)*Summary!G91,0)</f>
        <v>0</v>
      </c>
      <c r="F184" s="279">
        <f>IFERROR(('Shift B Calculation'!G133*3600/'Input Data Shift B'!F137)*Summary!H91,0)</f>
        <v>13.173961249111493</v>
      </c>
      <c r="G184" s="279">
        <f>IFERROR(('Shift B Calculation'!H133*3600/'Input Data Shift B'!G137)*Summary!I91,0)</f>
        <v>13.173961249111494</v>
      </c>
      <c r="H184" s="279">
        <f>IFERROR(('Shift B Calculation'!I133*3600/'Input Data Shift B'!H137)*Summary!J91,0)</f>
        <v>13.173961249111493</v>
      </c>
      <c r="I184" s="279">
        <f>IFERROR(('Shift B Calculation'!J133*3600/'Input Data Shift B'!I137)*Summary!K91,0)</f>
        <v>13.173961249111494</v>
      </c>
      <c r="J184" s="279">
        <f>IFERROR(('Shift B Calculation'!K133*3600/'Input Data Shift B'!J137)*Summary!L91,0)</f>
        <v>13.173961249111491</v>
      </c>
      <c r="K184" s="279">
        <f>IFERROR(('Shift B Calculation'!L133*3600/'Input Data Shift B'!K137)*Summary!M91,0)</f>
        <v>0</v>
      </c>
      <c r="L184" s="279">
        <f>IFERROR(('Shift B Calculation'!M133*3600/'Input Data Shift B'!L137)*Summary!N91,0)</f>
        <v>13.173961249111494</v>
      </c>
      <c r="M184" s="279">
        <f>IFERROR(('Shift B Calculation'!N133*3600/'Input Data Shift B'!M137)*Summary!O91,0)</f>
        <v>13.173961249111494</v>
      </c>
      <c r="N184" s="279">
        <f>IFERROR(('Shift B Calculation'!O133*3600/'Input Data Shift B'!N137)*Summary!P91,0)</f>
        <v>13.173961249111494</v>
      </c>
      <c r="O184" s="279">
        <f>IFERROR(('Shift B Calculation'!P133*3600/'Input Data Shift B'!O137)*Summary!Q91,0)</f>
        <v>13.173961249111494</v>
      </c>
      <c r="P184" s="279">
        <f>IFERROR(('Shift B Calculation'!Q133*3600/'Input Data Shift B'!P137)*Summary!R91,0)</f>
        <v>13.173961249111494</v>
      </c>
      <c r="Q184" s="279">
        <f>IFERROR(('Shift B Calculation'!R133*3600/'Input Data Shift B'!Q137)*Summary!S91,0)</f>
        <v>13.173961249111493</v>
      </c>
      <c r="R184" s="279">
        <f>IFERROR(('Shift B Calculation'!S133*3600/'Input Data Shift B'!R137)*Summary!T91,0)</f>
        <v>0</v>
      </c>
      <c r="S184" s="279">
        <f>IFERROR(('Shift B Calculation'!T133*3600/'Input Data Shift B'!S137)*Summary!U91,0)</f>
        <v>0</v>
      </c>
      <c r="T184" s="279">
        <f>IFERROR(('Shift B Calculation'!U133*3600/'Input Data Shift B'!T137)*Summary!V91,0)</f>
        <v>13.173961249111494</v>
      </c>
      <c r="U184" s="279">
        <f>IFERROR(('Shift B Calculation'!V133*3600/'Input Data Shift B'!U137)*Summary!W91,0)</f>
        <v>13.173961249111494</v>
      </c>
      <c r="V184" s="279">
        <f>IFERROR(('Shift B Calculation'!W133*3600/'Input Data Shift B'!V137)*Summary!X91,0)</f>
        <v>0</v>
      </c>
      <c r="W184" s="279">
        <f>IFERROR(('Shift B Calculation'!X133*3600/'Input Data Shift B'!W137)*Summary!Y91,0)</f>
        <v>0</v>
      </c>
      <c r="X184" s="279">
        <f>IFERROR(('Shift B Calculation'!Y133*3600/'Input Data Shift B'!X137)*Summary!Z91,0)</f>
        <v>0</v>
      </c>
      <c r="Y184" s="279">
        <f>IFERROR(('Shift B Calculation'!Z133*3600/'Input Data Shift B'!Y137)*Summary!AA91,0)</f>
        <v>0</v>
      </c>
      <c r="Z184" s="279">
        <f>IFERROR(('Shift B Calculation'!AA133*3600/'Input Data Shift B'!Z137)*Summary!AB91,0)</f>
        <v>0</v>
      </c>
      <c r="AA184" s="279">
        <f>IFERROR(('Shift B Calculation'!AB133*3600/'Input Data Shift B'!AA137)*Summary!AC91,0)</f>
        <v>0</v>
      </c>
      <c r="AB184" s="279">
        <f>IFERROR(('Shift B Calculation'!AC133*3600/'Input Data Shift B'!AB137)*Summary!AD91,0)</f>
        <v>0</v>
      </c>
      <c r="AC184" s="279">
        <f>IFERROR(('Shift B Calculation'!AD133*3600/'Input Data Shift B'!AC137)*Summary!AE91,0)</f>
        <v>0</v>
      </c>
      <c r="AD184" s="279">
        <f>IFERROR(('Shift B Calculation'!AE133*3600/'Input Data Shift B'!AD137)*Summary!AF91,0)</f>
        <v>0</v>
      </c>
      <c r="AE184" s="279">
        <f>IFERROR(('Shift B Calculation'!AF133*3600/'Input Data Shift B'!AE137)*Summary!AG91,0)</f>
        <v>0</v>
      </c>
      <c r="AF184" s="279">
        <f>IFERROR(('Shift B Calculation'!AG133*3600/'Input Data Shift B'!AF137)*Summary!AH91,0)</f>
        <v>0</v>
      </c>
      <c r="AG184" s="279">
        <f>IFERROR(('Shift B Calculation'!AH133*3600/'Input Data Shift B'!AG137)*Summary!AI91,0)</f>
        <v>0</v>
      </c>
      <c r="AH184" s="279">
        <f>IFERROR(('Shift B Calculation'!AI133*3600/'Input Data Shift B'!AH137)*Summary!AJ91,0)</f>
        <v>0</v>
      </c>
    </row>
    <row r="185" spans="1:36">
      <c r="B185" s="277"/>
      <c r="C185" s="277"/>
      <c r="D185" s="260"/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  <c r="AC185" s="260"/>
      <c r="AD185" s="260"/>
      <c r="AE185" s="260"/>
      <c r="AF185" s="260"/>
      <c r="AG185" s="260"/>
      <c r="AH185" s="260"/>
    </row>
    <row r="186" spans="1:36" ht="19.5" customHeight="1">
      <c r="A186" s="607" t="s">
        <v>3</v>
      </c>
      <c r="B186" s="607"/>
      <c r="C186" s="607"/>
      <c r="D186" s="172">
        <f>+Summary!F105</f>
        <v>0.88884375000000004</v>
      </c>
      <c r="E186" s="172" t="e">
        <f>+Summary!G105</f>
        <v>#DIV/0!</v>
      </c>
      <c r="F186" s="172">
        <f>+Summary!H105</f>
        <v>0.88100000000000001</v>
      </c>
      <c r="G186" s="172">
        <f>+Summary!I105</f>
        <v>0.91784210526315779</v>
      </c>
      <c r="H186" s="172">
        <f>+Summary!J105</f>
        <v>0.88460526315789478</v>
      </c>
      <c r="I186" s="172">
        <f>+Summary!K105</f>
        <v>0.83036842105263164</v>
      </c>
      <c r="J186" s="172">
        <f>+Summary!L105</f>
        <v>0.91628571428571426</v>
      </c>
      <c r="K186" s="172" t="e">
        <f>+Summary!M105</f>
        <v>#DIV/0!</v>
      </c>
      <c r="L186" s="172">
        <f>+Summary!N105</f>
        <v>0.87909375000000023</v>
      </c>
      <c r="M186" s="172">
        <f>+Summary!O105</f>
        <v>0.83257894736842109</v>
      </c>
      <c r="N186" s="172">
        <f>+Summary!P105</f>
        <v>0.90986842105263177</v>
      </c>
      <c r="O186" s="172">
        <f>+Summary!Q105</f>
        <v>0.82736842105263153</v>
      </c>
      <c r="P186" s="172">
        <f>+Summary!R105</f>
        <v>0.93252631578947387</v>
      </c>
      <c r="Q186" s="172">
        <f>+Summary!S105</f>
        <v>0.9337894736842105</v>
      </c>
      <c r="R186" s="172" t="e">
        <f>+Summary!T105</f>
        <v>#DIV/0!</v>
      </c>
      <c r="S186" s="172" t="e">
        <f>+Summary!U105</f>
        <v>#DIV/0!</v>
      </c>
      <c r="T186" s="172">
        <f>+Summary!V105</f>
        <v>0.58228125000000008</v>
      </c>
      <c r="U186" s="172">
        <f>+Summary!W105</f>
        <v>0.77763157894736856</v>
      </c>
      <c r="V186" s="172" t="e">
        <f>+Summary!X105</f>
        <v>#DIV/0!</v>
      </c>
      <c r="W186" s="172" t="e">
        <f>+Summary!Y105</f>
        <v>#DIV/0!</v>
      </c>
      <c r="X186" s="172" t="e">
        <f>+Summary!Z105</f>
        <v>#DIV/0!</v>
      </c>
      <c r="Y186" s="172" t="e">
        <f>+Summary!AA105</f>
        <v>#DIV/0!</v>
      </c>
      <c r="Z186" s="172" t="e">
        <f>+Summary!AB105</f>
        <v>#DIV/0!</v>
      </c>
      <c r="AA186" s="172" t="e">
        <f>+Summary!AC105</f>
        <v>#DIV/0!</v>
      </c>
      <c r="AB186" s="172" t="e">
        <f>+Summary!AD105</f>
        <v>#DIV/0!</v>
      </c>
      <c r="AC186" s="172" t="e">
        <f>+Summary!AE105</f>
        <v>#DIV/0!</v>
      </c>
      <c r="AD186" s="172" t="e">
        <f>+Summary!AF105</f>
        <v>#DIV/0!</v>
      </c>
      <c r="AE186" s="172" t="e">
        <f>+Summary!AG105</f>
        <v>#DIV/0!</v>
      </c>
      <c r="AF186" s="172" t="e">
        <f>+Summary!AH105</f>
        <v>#DIV/0!</v>
      </c>
      <c r="AG186" s="172" t="e">
        <f>+Summary!AI105</f>
        <v>#DIV/0!</v>
      </c>
      <c r="AH186" s="172" t="e">
        <f>+Summary!AJ105</f>
        <v>#DIV/0!</v>
      </c>
    </row>
    <row r="187" spans="1:36" ht="19.5" customHeight="1">
      <c r="A187" s="601" t="s">
        <v>118</v>
      </c>
      <c r="B187" s="601"/>
      <c r="C187" s="262" t="s">
        <v>89</v>
      </c>
      <c r="D187" s="280">
        <f>SUMIFS('Input Loss Time'!$D$8:$D$1035,'Input Loss Time'!$A$8:$A$1035,'Input Data Shift B'!D$6,'Input Loss Time'!$B$8:$B$1035,'Input Data Shift B'!$D$2,'Input Loss Time'!$C$8:$C$1035,'Input Data Shift B'!$C187)</f>
        <v>0</v>
      </c>
      <c r="E187" s="280">
        <f>SUMIFS('Input Loss Time'!$D$8:$D$1035,'Input Loss Time'!$A$8:$A$1035,'Input Data Shift B'!E$6,'Input Loss Time'!$B$8:$B$1035,'Input Data Shift B'!$D$2,'Input Loss Time'!$C$8:$C$1035,'Input Data Shift B'!$C187)</f>
        <v>0</v>
      </c>
      <c r="F187" s="280">
        <f>SUMIFS('Input Loss Time'!$D$8:$D$1035,'Input Loss Time'!$A$8:$A$1035,'Input Data Shift B'!F$6,'Input Loss Time'!$B$8:$B$1035,'Input Data Shift B'!$D$2,'Input Loss Time'!$C$8:$C$1035,'Input Data Shift B'!$C187)</f>
        <v>15</v>
      </c>
      <c r="G187" s="280">
        <f>SUMIFS('Input Loss Time'!$D$8:$D$1035,'Input Loss Time'!$A$8:$A$1035,'Input Data Shift B'!G$6,'Input Loss Time'!$B$8:$B$1035,'Input Data Shift B'!$D$2,'Input Loss Time'!$C$8:$C$1035,'Input Data Shift B'!$C187)</f>
        <v>0</v>
      </c>
      <c r="H187" s="280">
        <f>SUMIFS('Input Loss Time'!$D$8:$D$1035,'Input Loss Time'!$A$8:$A$1035,'Input Data Shift B'!H$6,'Input Loss Time'!$B$8:$B$1035,'Input Data Shift B'!$D$2,'Input Loss Time'!$C$8:$C$1035,'Input Data Shift B'!$C187)</f>
        <v>0</v>
      </c>
      <c r="I187" s="280">
        <f>SUMIFS('Input Loss Time'!$D$8:$D$1035,'Input Loss Time'!$A$8:$A$1035,'Input Data Shift B'!I$6,'Input Loss Time'!$B$8:$B$1035,'Input Data Shift B'!$D$2,'Input Loss Time'!$C$8:$C$1035,'Input Data Shift B'!$C187)</f>
        <v>30</v>
      </c>
      <c r="J187" s="280">
        <f>SUMIFS('Input Loss Time'!$D$8:$D$1035,'Input Loss Time'!$A$8:$A$1035,'Input Data Shift B'!J$6,'Input Loss Time'!$B$8:$B$1035,'Input Data Shift B'!$D$2,'Input Loss Time'!$C$8:$C$1035,'Input Data Shift B'!$C187)</f>
        <v>0</v>
      </c>
      <c r="K187" s="280">
        <f>SUMIFS('Input Loss Time'!$D$8:$D$1035,'Input Loss Time'!$A$8:$A$1035,'Input Data Shift B'!K$6,'Input Loss Time'!$B$8:$B$1035,'Input Data Shift B'!$D$2,'Input Loss Time'!$C$8:$C$1035,'Input Data Shift B'!$C187)</f>
        <v>0</v>
      </c>
      <c r="L187" s="280">
        <f>SUMIFS('Input Loss Time'!$D$8:$D$1035,'Input Loss Time'!$A$8:$A$1035,'Input Data Shift B'!L$6,'Input Loss Time'!$B$8:$B$1035,'Input Data Shift B'!$D$2,'Input Loss Time'!$C$8:$C$1035,'Input Data Shift B'!$C187)</f>
        <v>0</v>
      </c>
      <c r="M187" s="280">
        <f>SUMIFS('Input Loss Time'!$D$8:$D$1035,'Input Loss Time'!$A$8:$A$1035,'Input Data Shift B'!M$6,'Input Loss Time'!$B$8:$B$1035,'Input Data Shift B'!$D$2,'Input Loss Time'!$C$8:$C$1035,'Input Data Shift B'!$C187)</f>
        <v>37.200000000000003</v>
      </c>
      <c r="N187" s="280">
        <f>SUMIFS('Input Loss Time'!$D$8:$D$1035,'Input Loss Time'!$A$8:$A$1035,'Input Data Shift B'!N$6,'Input Loss Time'!$B$8:$B$1035,'Input Data Shift B'!$D$2,'Input Loss Time'!$C$8:$C$1035,'Input Data Shift B'!$C187)</f>
        <v>0</v>
      </c>
      <c r="O187" s="280">
        <f>SUMIFS('Input Loss Time'!$D$8:$D$1035,'Input Loss Time'!$A$8:$A$1035,'Input Data Shift B'!O$6,'Input Loss Time'!$B$8:$B$1035,'Input Data Shift B'!$D$2,'Input Loss Time'!$C$8:$C$1035,'Input Data Shift B'!$C187)</f>
        <v>0</v>
      </c>
      <c r="P187" s="280">
        <f>SUMIFS('Input Loss Time'!$D$8:$D$1035,'Input Loss Time'!$A$8:$A$1035,'Input Data Shift B'!P$6,'Input Loss Time'!$B$8:$B$1035,'Input Data Shift B'!$D$2,'Input Loss Time'!$C$8:$C$1035,'Input Data Shift B'!$C187)</f>
        <v>0</v>
      </c>
      <c r="Q187" s="280">
        <f>SUMIFS('Input Loss Time'!$D$8:$D$1035,'Input Loss Time'!$A$8:$A$1035,'Input Data Shift B'!Q$6,'Input Loss Time'!$B$8:$B$1035,'Input Data Shift B'!$D$2,'Input Loss Time'!$C$8:$C$1035,'Input Data Shift B'!$C187)</f>
        <v>0</v>
      </c>
      <c r="R187" s="280">
        <f>SUMIFS('Input Loss Time'!$D$8:$D$1035,'Input Loss Time'!$A$8:$A$1035,'Input Data Shift B'!R$6,'Input Loss Time'!$B$8:$B$1035,'Input Data Shift B'!$D$2,'Input Loss Time'!$C$8:$C$1035,'Input Data Shift B'!$C187)</f>
        <v>0</v>
      </c>
      <c r="S187" s="280">
        <f>SUMIFS('Input Loss Time'!$D$8:$D$1035,'Input Loss Time'!$A$8:$A$1035,'Input Data Shift B'!S$6,'Input Loss Time'!$B$8:$B$1035,'Input Data Shift B'!$D$2,'Input Loss Time'!$C$8:$C$1035,'Input Data Shift B'!$C187)</f>
        <v>0</v>
      </c>
      <c r="T187" s="280">
        <f>SUMIFS('Input Loss Time'!$D$8:$D$1035,'Input Loss Time'!$A$8:$A$1035,'Input Data Shift B'!T$6,'Input Loss Time'!$B$8:$B$1035,'Input Data Shift B'!$D$2,'Input Loss Time'!$C$8:$C$1035,'Input Data Shift B'!$C187)</f>
        <v>0</v>
      </c>
      <c r="U187" s="280">
        <f>SUMIFS('Input Loss Time'!$D$8:$D$1035,'Input Loss Time'!$A$8:$A$1035,'Input Data Shift B'!U$6,'Input Loss Time'!$B$8:$B$1035,'Input Data Shift B'!$D$2,'Input Loss Time'!$C$8:$C$1035,'Input Data Shift B'!$C187)</f>
        <v>0</v>
      </c>
      <c r="V187" s="280">
        <f>SUMIFS('Input Loss Time'!$D$8:$D$1035,'Input Loss Time'!$A$8:$A$1035,'Input Data Shift B'!V$6,'Input Loss Time'!$B$8:$B$1035,'Input Data Shift B'!$D$2,'Input Loss Time'!$C$8:$C$1035,'Input Data Shift B'!$C187)</f>
        <v>0</v>
      </c>
      <c r="W187" s="280">
        <f>SUMIFS('Input Loss Time'!$D$8:$D$1035,'Input Loss Time'!$A$8:$A$1035,'Input Data Shift B'!W$6,'Input Loss Time'!$B$8:$B$1035,'Input Data Shift B'!$D$2,'Input Loss Time'!$C$8:$C$1035,'Input Data Shift B'!$C187)</f>
        <v>0</v>
      </c>
      <c r="X187" s="280">
        <f>SUMIFS('Input Loss Time'!$D$8:$D$1035,'Input Loss Time'!$A$8:$A$1035,'Input Data Shift B'!X$6,'Input Loss Time'!$B$8:$B$1035,'Input Data Shift B'!$D$2,'Input Loss Time'!$C$8:$C$1035,'Input Data Shift B'!$C187)</f>
        <v>0</v>
      </c>
      <c r="Y187" s="280">
        <f>SUMIFS('Input Loss Time'!$D$8:$D$1035,'Input Loss Time'!$A$8:$A$1035,'Input Data Shift B'!Y$6,'Input Loss Time'!$B$8:$B$1035,'Input Data Shift B'!$D$2,'Input Loss Time'!$C$8:$C$1035,'Input Data Shift B'!$C187)</f>
        <v>0</v>
      </c>
      <c r="Z187" s="280">
        <f>SUMIFS('Input Loss Time'!$D$8:$D$1035,'Input Loss Time'!$A$8:$A$1035,'Input Data Shift B'!Z$6,'Input Loss Time'!$B$8:$B$1035,'Input Data Shift B'!$D$2,'Input Loss Time'!$C$8:$C$1035,'Input Data Shift B'!$C187)</f>
        <v>0</v>
      </c>
      <c r="AA187" s="280">
        <f>SUMIFS('Input Loss Time'!$D$8:$D$1035,'Input Loss Time'!$A$8:$A$1035,'Input Data Shift B'!AA$6,'Input Loss Time'!$B$8:$B$1035,'Input Data Shift B'!$D$2,'Input Loss Time'!$C$8:$C$1035,'Input Data Shift B'!$C187)</f>
        <v>0</v>
      </c>
      <c r="AB187" s="280">
        <f>SUMIFS('Input Loss Time'!$D$8:$D$1035,'Input Loss Time'!$A$8:$A$1035,'Input Data Shift B'!AB$6,'Input Loss Time'!$B$8:$B$1035,'Input Data Shift B'!$D$2,'Input Loss Time'!$C$8:$C$1035,'Input Data Shift B'!$C187)</f>
        <v>0</v>
      </c>
      <c r="AC187" s="280">
        <f>SUMIFS('Input Loss Time'!$D$8:$D$1035,'Input Loss Time'!$A$8:$A$1035,'Input Data Shift B'!AC$6,'Input Loss Time'!$B$8:$B$1035,'Input Data Shift B'!$D$2,'Input Loss Time'!$C$8:$C$1035,'Input Data Shift B'!$C187)</f>
        <v>0</v>
      </c>
      <c r="AD187" s="280">
        <f>SUMIFS('Input Loss Time'!$D$8:$D$1035,'Input Loss Time'!$A$8:$A$1035,'Input Data Shift B'!AD$6,'Input Loss Time'!$B$8:$B$1035,'Input Data Shift B'!$D$2,'Input Loss Time'!$C$8:$C$1035,'Input Data Shift B'!$C187)</f>
        <v>0</v>
      </c>
      <c r="AE187" s="280">
        <f>SUMIFS('Input Loss Time'!$D$8:$D$1035,'Input Loss Time'!$A$8:$A$1035,'Input Data Shift B'!AE$6,'Input Loss Time'!$B$8:$B$1035,'Input Data Shift B'!$D$2,'Input Loss Time'!$C$8:$C$1035,'Input Data Shift B'!$C187)</f>
        <v>0</v>
      </c>
      <c r="AF187" s="280">
        <f>SUMIFS('Input Loss Time'!$D$8:$D$1035,'Input Loss Time'!$A$8:$A$1035,'Input Data Shift B'!AF$6,'Input Loss Time'!$B$8:$B$1035,'Input Data Shift B'!$D$2,'Input Loss Time'!$C$8:$C$1035,'Input Data Shift B'!$C187)</f>
        <v>0</v>
      </c>
      <c r="AG187" s="280">
        <f>SUMIFS('Input Loss Time'!$D$8:$D$1035,'Input Loss Time'!$A$8:$A$1035,'Input Data Shift B'!AG$6,'Input Loss Time'!$B$8:$B$1035,'Input Data Shift B'!$D$2,'Input Loss Time'!$C$8:$C$1035,'Input Data Shift B'!$C187)</f>
        <v>0</v>
      </c>
      <c r="AH187" s="280">
        <f>SUMIFS('Input Loss Time'!$D$8:$D$1035,'Input Loss Time'!$A$8:$A$1035,'Input Data Shift B'!AH$6,'Input Loss Time'!$B$8:$B$1035,'Input Data Shift B'!$D$2,'Input Loss Time'!$C$8:$C$1035,'Input Data Shift B'!$C187)</f>
        <v>0</v>
      </c>
    </row>
    <row r="188" spans="1:36" ht="19.5" customHeight="1">
      <c r="A188" s="601"/>
      <c r="B188" s="601"/>
      <c r="C188" s="262" t="s">
        <v>90</v>
      </c>
      <c r="D188" s="281">
        <f>SUMIFS('Input Loss Time'!$D$8:$D$1035,'Input Loss Time'!$A$8:$A$1035,'Input Data Shift B'!D$6,'Input Loss Time'!$B$8:$B$1035,'Input Data Shift B'!$D$2,'Input Loss Time'!$C$8:$C$1035,'Input Data Shift B'!$C188)</f>
        <v>18.2</v>
      </c>
      <c r="E188" s="281">
        <f>SUMIFS('Input Loss Time'!$D$8:$D$1035,'Input Loss Time'!$A$8:$A$1035,'Input Data Shift B'!E$6,'Input Loss Time'!$B$8:$B$1035,'Input Data Shift B'!$D$2,'Input Loss Time'!$C$8:$C$1035,'Input Data Shift B'!$C188)</f>
        <v>0</v>
      </c>
      <c r="F188" s="281">
        <f>SUMIFS('Input Loss Time'!$D$8:$D$1035,'Input Loss Time'!$A$8:$A$1035,'Input Data Shift B'!F$6,'Input Loss Time'!$B$8:$B$1035,'Input Data Shift B'!$D$2,'Input Loss Time'!$C$8:$C$1035,'Input Data Shift B'!$C188)</f>
        <v>14.1</v>
      </c>
      <c r="G188" s="281">
        <f>SUMIFS('Input Loss Time'!$D$8:$D$1035,'Input Loss Time'!$A$8:$A$1035,'Input Data Shift B'!G$6,'Input Loss Time'!$B$8:$B$1035,'Input Data Shift B'!$D$2,'Input Loss Time'!$C$8:$C$1035,'Input Data Shift B'!$C188)</f>
        <v>11.6</v>
      </c>
      <c r="H188" s="281">
        <f>SUMIFS('Input Loss Time'!$D$8:$D$1035,'Input Loss Time'!$A$8:$A$1035,'Input Data Shift B'!H$6,'Input Loss Time'!$B$8:$B$1035,'Input Data Shift B'!$D$2,'Input Loss Time'!$C$8:$C$1035,'Input Data Shift B'!$C188)</f>
        <v>30.5</v>
      </c>
      <c r="I188" s="281">
        <f>SUMIFS('Input Loss Time'!$D$8:$D$1035,'Input Loss Time'!$A$8:$A$1035,'Input Data Shift B'!I$6,'Input Loss Time'!$B$8:$B$1035,'Input Data Shift B'!$D$2,'Input Loss Time'!$C$8:$C$1035,'Input Data Shift B'!$C188)</f>
        <v>31.4</v>
      </c>
      <c r="J188" s="281">
        <f>SUMIFS('Input Loss Time'!$D$8:$D$1035,'Input Loss Time'!$A$8:$A$1035,'Input Data Shift B'!J$6,'Input Loss Time'!$B$8:$B$1035,'Input Data Shift B'!$D$2,'Input Loss Time'!$C$8:$C$1035,'Input Data Shift B'!$C188)</f>
        <v>0</v>
      </c>
      <c r="K188" s="281">
        <f>SUMIFS('Input Loss Time'!$D$8:$D$1035,'Input Loss Time'!$A$8:$A$1035,'Input Data Shift B'!K$6,'Input Loss Time'!$B$8:$B$1035,'Input Data Shift B'!$D$2,'Input Loss Time'!$C$8:$C$1035,'Input Data Shift B'!$C188)</f>
        <v>0</v>
      </c>
      <c r="L188" s="281">
        <f>SUMIFS('Input Loss Time'!$D$8:$D$1035,'Input Loss Time'!$A$8:$A$1035,'Input Data Shift B'!L$6,'Input Loss Time'!$B$8:$B$1035,'Input Data Shift B'!$D$2,'Input Loss Time'!$C$8:$C$1035,'Input Data Shift B'!$C188)</f>
        <v>12.9</v>
      </c>
      <c r="M188" s="281">
        <f>SUMIFS('Input Loss Time'!$D$8:$D$1035,'Input Loss Time'!$A$8:$A$1035,'Input Data Shift B'!M$6,'Input Loss Time'!$B$8:$B$1035,'Input Data Shift B'!$D$2,'Input Loss Time'!$C$8:$C$1035,'Input Data Shift B'!$C188)</f>
        <v>13</v>
      </c>
      <c r="N188" s="281">
        <f>SUMIFS('Input Loss Time'!$D$8:$D$1035,'Input Loss Time'!$A$8:$A$1035,'Input Data Shift B'!N$6,'Input Loss Time'!$B$8:$B$1035,'Input Data Shift B'!$D$2,'Input Loss Time'!$C$8:$C$1035,'Input Data Shift B'!$C188)</f>
        <v>11.1</v>
      </c>
      <c r="O188" s="281">
        <f>SUMIFS('Input Loss Time'!$D$8:$D$1035,'Input Loss Time'!$A$8:$A$1035,'Input Data Shift B'!O$6,'Input Loss Time'!$B$8:$B$1035,'Input Data Shift B'!$D$2,'Input Loss Time'!$C$8:$C$1035,'Input Data Shift B'!$C188)</f>
        <v>58.2</v>
      </c>
      <c r="P188" s="281">
        <f>SUMIFS('Input Loss Time'!$D$8:$D$1035,'Input Loss Time'!$A$8:$A$1035,'Input Data Shift B'!P$6,'Input Loss Time'!$B$8:$B$1035,'Input Data Shift B'!$D$2,'Input Loss Time'!$C$8:$C$1035,'Input Data Shift B'!$C188)</f>
        <v>8.1999999999999993</v>
      </c>
      <c r="Q188" s="281">
        <f>SUMIFS('Input Loss Time'!$D$8:$D$1035,'Input Loss Time'!$A$8:$A$1035,'Input Data Shift B'!Q$6,'Input Loss Time'!$B$8:$B$1035,'Input Data Shift B'!$D$2,'Input Loss Time'!$C$8:$C$1035,'Input Data Shift B'!$C188)</f>
        <v>7.5</v>
      </c>
      <c r="R188" s="281">
        <f>SUMIFS('Input Loss Time'!$D$8:$D$1035,'Input Loss Time'!$A$8:$A$1035,'Input Data Shift B'!R$6,'Input Loss Time'!$B$8:$B$1035,'Input Data Shift B'!$D$2,'Input Loss Time'!$C$8:$C$1035,'Input Data Shift B'!$C188)</f>
        <v>0</v>
      </c>
      <c r="S188" s="281">
        <f>SUMIFS('Input Loss Time'!$D$8:$D$1035,'Input Loss Time'!$A$8:$A$1035,'Input Data Shift B'!S$6,'Input Loss Time'!$B$8:$B$1035,'Input Data Shift B'!$D$2,'Input Loss Time'!$C$8:$C$1035,'Input Data Shift B'!$C188)</f>
        <v>0</v>
      </c>
      <c r="T188" s="281">
        <f>SUMIFS('Input Loss Time'!$D$8:$D$1035,'Input Loss Time'!$A$8:$A$1035,'Input Data Shift B'!T$6,'Input Loss Time'!$B$8:$B$1035,'Input Data Shift B'!$D$2,'Input Loss Time'!$C$8:$C$1035,'Input Data Shift B'!$C188)</f>
        <v>0</v>
      </c>
      <c r="U188" s="281">
        <f>SUMIFS('Input Loss Time'!$D$8:$D$1035,'Input Loss Time'!$A$8:$A$1035,'Input Data Shift B'!U$6,'Input Loss Time'!$B$8:$B$1035,'Input Data Shift B'!$D$2,'Input Loss Time'!$C$8:$C$1035,'Input Data Shift B'!$C188)</f>
        <v>20</v>
      </c>
      <c r="V188" s="281">
        <f>SUMIFS('Input Loss Time'!$D$8:$D$1035,'Input Loss Time'!$A$8:$A$1035,'Input Data Shift B'!V$6,'Input Loss Time'!$B$8:$B$1035,'Input Data Shift B'!$D$2,'Input Loss Time'!$C$8:$C$1035,'Input Data Shift B'!$C188)</f>
        <v>0</v>
      </c>
      <c r="W188" s="281">
        <f>SUMIFS('Input Loss Time'!$D$8:$D$1035,'Input Loss Time'!$A$8:$A$1035,'Input Data Shift B'!W$6,'Input Loss Time'!$B$8:$B$1035,'Input Data Shift B'!$D$2,'Input Loss Time'!$C$8:$C$1035,'Input Data Shift B'!$C188)</f>
        <v>0</v>
      </c>
      <c r="X188" s="281">
        <f>SUMIFS('Input Loss Time'!$D$8:$D$1035,'Input Loss Time'!$A$8:$A$1035,'Input Data Shift B'!X$6,'Input Loss Time'!$B$8:$B$1035,'Input Data Shift B'!$D$2,'Input Loss Time'!$C$8:$C$1035,'Input Data Shift B'!$C188)</f>
        <v>0</v>
      </c>
      <c r="Y188" s="281">
        <f>SUMIFS('Input Loss Time'!$D$8:$D$1035,'Input Loss Time'!$A$8:$A$1035,'Input Data Shift B'!Y$6,'Input Loss Time'!$B$8:$B$1035,'Input Data Shift B'!$D$2,'Input Loss Time'!$C$8:$C$1035,'Input Data Shift B'!$C188)</f>
        <v>0</v>
      </c>
      <c r="Z188" s="281">
        <f>SUMIFS('Input Loss Time'!$D$8:$D$1035,'Input Loss Time'!$A$8:$A$1035,'Input Data Shift B'!Z$6,'Input Loss Time'!$B$8:$B$1035,'Input Data Shift B'!$D$2,'Input Loss Time'!$C$8:$C$1035,'Input Data Shift B'!$C188)</f>
        <v>0</v>
      </c>
      <c r="AA188" s="281">
        <f>SUMIFS('Input Loss Time'!$D$8:$D$1035,'Input Loss Time'!$A$8:$A$1035,'Input Data Shift B'!AA$6,'Input Loss Time'!$B$8:$B$1035,'Input Data Shift B'!$D$2,'Input Loss Time'!$C$8:$C$1035,'Input Data Shift B'!$C188)</f>
        <v>0</v>
      </c>
      <c r="AB188" s="281">
        <f>SUMIFS('Input Loss Time'!$D$8:$D$1035,'Input Loss Time'!$A$8:$A$1035,'Input Data Shift B'!AB$6,'Input Loss Time'!$B$8:$B$1035,'Input Data Shift B'!$D$2,'Input Loss Time'!$C$8:$C$1035,'Input Data Shift B'!$C188)</f>
        <v>0</v>
      </c>
      <c r="AC188" s="281">
        <f>SUMIFS('Input Loss Time'!$D$8:$D$1035,'Input Loss Time'!$A$8:$A$1035,'Input Data Shift B'!AC$6,'Input Loss Time'!$B$8:$B$1035,'Input Data Shift B'!$D$2,'Input Loss Time'!$C$8:$C$1035,'Input Data Shift B'!$C188)</f>
        <v>0</v>
      </c>
      <c r="AD188" s="281">
        <f>SUMIFS('Input Loss Time'!$D$8:$D$1035,'Input Loss Time'!$A$8:$A$1035,'Input Data Shift B'!AD$6,'Input Loss Time'!$B$8:$B$1035,'Input Data Shift B'!$D$2,'Input Loss Time'!$C$8:$C$1035,'Input Data Shift B'!$C188)</f>
        <v>0</v>
      </c>
      <c r="AE188" s="281">
        <f>SUMIFS('Input Loss Time'!$D$8:$D$1035,'Input Loss Time'!$A$8:$A$1035,'Input Data Shift B'!AE$6,'Input Loss Time'!$B$8:$B$1035,'Input Data Shift B'!$D$2,'Input Loss Time'!$C$8:$C$1035,'Input Data Shift B'!$C188)</f>
        <v>0</v>
      </c>
      <c r="AF188" s="281">
        <f>SUMIFS('Input Loss Time'!$D$8:$D$1035,'Input Loss Time'!$A$8:$A$1035,'Input Data Shift B'!AF$6,'Input Loss Time'!$B$8:$B$1035,'Input Data Shift B'!$D$2,'Input Loss Time'!$C$8:$C$1035,'Input Data Shift B'!$C188)</f>
        <v>0</v>
      </c>
      <c r="AG188" s="281">
        <f>SUMIFS('Input Loss Time'!$D$8:$D$1035,'Input Loss Time'!$A$8:$A$1035,'Input Data Shift B'!AG$6,'Input Loss Time'!$B$8:$B$1035,'Input Data Shift B'!$D$2,'Input Loss Time'!$C$8:$C$1035,'Input Data Shift B'!$C188)</f>
        <v>0</v>
      </c>
      <c r="AH188" s="281">
        <f>SUMIFS('Input Loss Time'!$D$8:$D$1035,'Input Loss Time'!$A$8:$A$1035,'Input Data Shift B'!AH$6,'Input Loss Time'!$B$8:$B$1035,'Input Data Shift B'!$D$2,'Input Loss Time'!$C$8:$C$1035,'Input Data Shift B'!$C188)</f>
        <v>0</v>
      </c>
    </row>
    <row r="189" spans="1:36" ht="19.5" customHeight="1">
      <c r="A189" s="601"/>
      <c r="B189" s="601"/>
      <c r="C189" s="262" t="s">
        <v>4209</v>
      </c>
      <c r="D189" s="281">
        <f>SUMIFS('Input Loss Time'!$D$8:$D$1035,'Input Loss Time'!$A$8:$A$1035,'Input Data Shift B'!D$6,'Input Loss Time'!$B$8:$B$1035,'Input Data Shift B'!$D$2,'Input Loss Time'!$C$8:$C$1035,'Input Data Shift B'!$C189)</f>
        <v>20</v>
      </c>
      <c r="E189" s="281">
        <f>SUMIFS('Input Loss Time'!$D$8:$D$1035,'Input Loss Time'!$A$8:$A$1035,'Input Data Shift B'!E$6,'Input Loss Time'!$B$8:$B$1035,'Input Data Shift B'!$D$2,'Input Loss Time'!$C$8:$C$1035,'Input Data Shift B'!$C189)</f>
        <v>0</v>
      </c>
      <c r="F189" s="281">
        <f>SUMIFS('Input Loss Time'!$D$8:$D$1035,'Input Loss Time'!$A$8:$A$1035,'Input Data Shift B'!F$6,'Input Loss Time'!$B$8:$B$1035,'Input Data Shift B'!$D$2,'Input Loss Time'!$C$8:$C$1035,'Input Data Shift B'!$C189)</f>
        <v>20</v>
      </c>
      <c r="G189" s="281">
        <f>SUMIFS('Input Loss Time'!$D$8:$D$1035,'Input Loss Time'!$A$8:$A$1035,'Input Data Shift B'!G$6,'Input Loss Time'!$B$8:$B$1035,'Input Data Shift B'!$D$2,'Input Loss Time'!$C$8:$C$1035,'Input Data Shift B'!$C189)</f>
        <v>20</v>
      </c>
      <c r="H189" s="281">
        <f>SUMIFS('Input Loss Time'!$D$8:$D$1035,'Input Loss Time'!$A$8:$A$1035,'Input Data Shift B'!H$6,'Input Loss Time'!$B$8:$B$1035,'Input Data Shift B'!$D$2,'Input Loss Time'!$C$8:$C$1035,'Input Data Shift B'!$C189)</f>
        <v>20</v>
      </c>
      <c r="I189" s="281">
        <f>SUMIFS('Input Loss Time'!$D$8:$D$1035,'Input Loss Time'!$A$8:$A$1035,'Input Data Shift B'!I$6,'Input Loss Time'!$B$8:$B$1035,'Input Data Shift B'!$D$2,'Input Loss Time'!$C$8:$C$1035,'Input Data Shift B'!$C189)</f>
        <v>20</v>
      </c>
      <c r="J189" s="281">
        <f>SUMIFS('Input Loss Time'!$D$8:$D$1035,'Input Loss Time'!$A$8:$A$1035,'Input Data Shift B'!J$6,'Input Loss Time'!$B$8:$B$1035,'Input Data Shift B'!$D$2,'Input Loss Time'!$C$8:$C$1035,'Input Data Shift B'!$C189)</f>
        <v>0</v>
      </c>
      <c r="K189" s="281">
        <f>SUMIFS('Input Loss Time'!$D$8:$D$1035,'Input Loss Time'!$A$8:$A$1035,'Input Data Shift B'!K$6,'Input Loss Time'!$B$8:$B$1035,'Input Data Shift B'!$D$2,'Input Loss Time'!$C$8:$C$1035,'Input Data Shift B'!$C189)</f>
        <v>0</v>
      </c>
      <c r="L189" s="281">
        <f>SUMIFS('Input Loss Time'!$D$8:$D$1035,'Input Loss Time'!$A$8:$A$1035,'Input Data Shift B'!L$6,'Input Loss Time'!$B$8:$B$1035,'Input Data Shift B'!$D$2,'Input Loss Time'!$C$8:$C$1035,'Input Data Shift B'!$C189)</f>
        <v>30</v>
      </c>
      <c r="M189" s="281">
        <f>SUMIFS('Input Loss Time'!$D$8:$D$1035,'Input Loss Time'!$A$8:$A$1035,'Input Data Shift B'!M$6,'Input Loss Time'!$B$8:$B$1035,'Input Data Shift B'!$D$2,'Input Loss Time'!$C$8:$C$1035,'Input Data Shift B'!$C189)</f>
        <v>30</v>
      </c>
      <c r="N189" s="281">
        <f>SUMIFS('Input Loss Time'!$D$8:$D$1035,'Input Loss Time'!$A$8:$A$1035,'Input Data Shift B'!N$6,'Input Loss Time'!$B$8:$B$1035,'Input Data Shift B'!$D$2,'Input Loss Time'!$C$8:$C$1035,'Input Data Shift B'!$C189)</f>
        <v>30</v>
      </c>
      <c r="O189" s="281">
        <f>SUMIFS('Input Loss Time'!$D$8:$D$1035,'Input Loss Time'!$A$8:$A$1035,'Input Data Shift B'!O$6,'Input Loss Time'!$B$8:$B$1035,'Input Data Shift B'!$D$2,'Input Loss Time'!$C$8:$C$1035,'Input Data Shift B'!$C189)</f>
        <v>30</v>
      </c>
      <c r="P189" s="281">
        <f>SUMIFS('Input Loss Time'!$D$8:$D$1035,'Input Loss Time'!$A$8:$A$1035,'Input Data Shift B'!P$6,'Input Loss Time'!$B$8:$B$1035,'Input Data Shift B'!$D$2,'Input Loss Time'!$C$8:$C$1035,'Input Data Shift B'!$C189)</f>
        <v>20</v>
      </c>
      <c r="Q189" s="281">
        <f>SUMIFS('Input Loss Time'!$D$8:$D$1035,'Input Loss Time'!$A$8:$A$1035,'Input Data Shift B'!Q$6,'Input Loss Time'!$B$8:$B$1035,'Input Data Shift B'!$D$2,'Input Loss Time'!$C$8:$C$1035,'Input Data Shift B'!$C189)</f>
        <v>20</v>
      </c>
      <c r="R189" s="281">
        <f>SUMIFS('Input Loss Time'!$D$8:$D$1035,'Input Loss Time'!$A$8:$A$1035,'Input Data Shift B'!R$6,'Input Loss Time'!$B$8:$B$1035,'Input Data Shift B'!$D$2,'Input Loss Time'!$C$8:$C$1035,'Input Data Shift B'!$C189)</f>
        <v>0</v>
      </c>
      <c r="S189" s="281">
        <f>SUMIFS('Input Loss Time'!$D$8:$D$1035,'Input Loss Time'!$A$8:$A$1035,'Input Data Shift B'!S$6,'Input Loss Time'!$B$8:$B$1035,'Input Data Shift B'!$D$2,'Input Loss Time'!$C$8:$C$1035,'Input Data Shift B'!$C189)</f>
        <v>0</v>
      </c>
      <c r="T189" s="281">
        <f>SUMIFS('Input Loss Time'!$D$8:$D$1035,'Input Loss Time'!$A$8:$A$1035,'Input Data Shift B'!T$6,'Input Loss Time'!$B$8:$B$1035,'Input Data Shift B'!$D$2,'Input Loss Time'!$C$8:$C$1035,'Input Data Shift B'!$C189)</f>
        <v>5.5</v>
      </c>
      <c r="U189" s="281">
        <f>SUMIFS('Input Loss Time'!$D$8:$D$1035,'Input Loss Time'!$A$8:$A$1035,'Input Data Shift B'!U$6,'Input Loss Time'!$B$8:$B$1035,'Input Data Shift B'!$D$2,'Input Loss Time'!$C$8:$C$1035,'Input Data Shift B'!$C189)</f>
        <v>30</v>
      </c>
      <c r="V189" s="281">
        <f>SUMIFS('Input Loss Time'!$D$8:$D$1035,'Input Loss Time'!$A$8:$A$1035,'Input Data Shift B'!V$6,'Input Loss Time'!$B$8:$B$1035,'Input Data Shift B'!$D$2,'Input Loss Time'!$C$8:$C$1035,'Input Data Shift B'!$C189)</f>
        <v>0</v>
      </c>
      <c r="W189" s="281">
        <f>SUMIFS('Input Loss Time'!$D$8:$D$1035,'Input Loss Time'!$A$8:$A$1035,'Input Data Shift B'!W$6,'Input Loss Time'!$B$8:$B$1035,'Input Data Shift B'!$D$2,'Input Loss Time'!$C$8:$C$1035,'Input Data Shift B'!$C189)</f>
        <v>0</v>
      </c>
      <c r="X189" s="281">
        <f>SUMIFS('Input Loss Time'!$D$8:$D$1035,'Input Loss Time'!$A$8:$A$1035,'Input Data Shift B'!X$6,'Input Loss Time'!$B$8:$B$1035,'Input Data Shift B'!$D$2,'Input Loss Time'!$C$8:$C$1035,'Input Data Shift B'!$C189)</f>
        <v>0</v>
      </c>
      <c r="Y189" s="281">
        <f>SUMIFS('Input Loss Time'!$D$8:$D$1035,'Input Loss Time'!$A$8:$A$1035,'Input Data Shift B'!Y$6,'Input Loss Time'!$B$8:$B$1035,'Input Data Shift B'!$D$2,'Input Loss Time'!$C$8:$C$1035,'Input Data Shift B'!$C189)</f>
        <v>0</v>
      </c>
      <c r="Z189" s="281">
        <f>SUMIFS('Input Loss Time'!$D$8:$D$1035,'Input Loss Time'!$A$8:$A$1035,'Input Data Shift B'!Z$6,'Input Loss Time'!$B$8:$B$1035,'Input Data Shift B'!$D$2,'Input Loss Time'!$C$8:$C$1035,'Input Data Shift B'!$C189)</f>
        <v>0</v>
      </c>
      <c r="AA189" s="281">
        <f>SUMIFS('Input Loss Time'!$D$8:$D$1035,'Input Loss Time'!$A$8:$A$1035,'Input Data Shift B'!AA$6,'Input Loss Time'!$B$8:$B$1035,'Input Data Shift B'!$D$2,'Input Loss Time'!$C$8:$C$1035,'Input Data Shift B'!$C189)</f>
        <v>0</v>
      </c>
      <c r="AB189" s="281">
        <f>SUMIFS('Input Loss Time'!$D$8:$D$1035,'Input Loss Time'!$A$8:$A$1035,'Input Data Shift B'!AB$6,'Input Loss Time'!$B$8:$B$1035,'Input Data Shift B'!$D$2,'Input Loss Time'!$C$8:$C$1035,'Input Data Shift B'!$C189)</f>
        <v>0</v>
      </c>
      <c r="AC189" s="281">
        <f>SUMIFS('Input Loss Time'!$D$8:$D$1035,'Input Loss Time'!$A$8:$A$1035,'Input Data Shift B'!AC$6,'Input Loss Time'!$B$8:$B$1035,'Input Data Shift B'!$D$2,'Input Loss Time'!$C$8:$C$1035,'Input Data Shift B'!$C189)</f>
        <v>0</v>
      </c>
      <c r="AD189" s="281">
        <f>SUMIFS('Input Loss Time'!$D$8:$D$1035,'Input Loss Time'!$A$8:$A$1035,'Input Data Shift B'!AD$6,'Input Loss Time'!$B$8:$B$1035,'Input Data Shift B'!$D$2,'Input Loss Time'!$C$8:$C$1035,'Input Data Shift B'!$C189)</f>
        <v>0</v>
      </c>
      <c r="AE189" s="281">
        <f>SUMIFS('Input Loss Time'!$D$8:$D$1035,'Input Loss Time'!$A$8:$A$1035,'Input Data Shift B'!AE$6,'Input Loss Time'!$B$8:$B$1035,'Input Data Shift B'!$D$2,'Input Loss Time'!$C$8:$C$1035,'Input Data Shift B'!$C189)</f>
        <v>0</v>
      </c>
      <c r="AF189" s="281">
        <f>SUMIFS('Input Loss Time'!$D$8:$D$1035,'Input Loss Time'!$A$8:$A$1035,'Input Data Shift B'!AF$6,'Input Loss Time'!$B$8:$B$1035,'Input Data Shift B'!$D$2,'Input Loss Time'!$C$8:$C$1035,'Input Data Shift B'!$C189)</f>
        <v>0</v>
      </c>
      <c r="AG189" s="281">
        <f>SUMIFS('Input Loss Time'!$D$8:$D$1035,'Input Loss Time'!$A$8:$A$1035,'Input Data Shift B'!AG$6,'Input Loss Time'!$B$8:$B$1035,'Input Data Shift B'!$D$2,'Input Loss Time'!$C$8:$C$1035,'Input Data Shift B'!$C189)</f>
        <v>0</v>
      </c>
      <c r="AH189" s="281">
        <f>SUMIFS('Input Loss Time'!$D$8:$D$1035,'Input Loss Time'!$A$8:$A$1035,'Input Data Shift B'!AH$6,'Input Loss Time'!$B$8:$B$1035,'Input Data Shift B'!$D$2,'Input Loss Time'!$C$8:$C$1035,'Input Data Shift B'!$C189)</f>
        <v>0</v>
      </c>
    </row>
    <row r="190" spans="1:36" ht="19.5" customHeight="1">
      <c r="A190" s="601"/>
      <c r="B190" s="601"/>
      <c r="C190" s="262" t="s">
        <v>5461</v>
      </c>
      <c r="D190" s="281">
        <f>SUMIFS('Input Loss Time'!$D$8:$D$1035,'Input Loss Time'!$A$8:$A$1035,'Input Data Shift B'!D$6,'Input Loss Time'!$B$8:$B$1035,'Input Data Shift B'!$D$2,'Input Loss Time'!$C$8:$C$1035,'Input Data Shift B'!$C190)</f>
        <v>0</v>
      </c>
      <c r="E190" s="281">
        <f>SUMIFS('Input Loss Time'!$D$8:$D$1035,'Input Loss Time'!$A$8:$A$1035,'Input Data Shift B'!E$6,'Input Loss Time'!$B$8:$B$1035,'Input Data Shift B'!$D$2,'Input Loss Time'!$C$8:$C$1035,'Input Data Shift B'!$C190)</f>
        <v>0</v>
      </c>
      <c r="F190" s="281">
        <f>SUMIFS('Input Loss Time'!$D$8:$D$1035,'Input Loss Time'!$A$8:$A$1035,'Input Data Shift B'!F$6,'Input Loss Time'!$B$8:$B$1035,'Input Data Shift B'!$D$2,'Input Loss Time'!$C$8:$C$1035,'Input Data Shift B'!$C190)</f>
        <v>0</v>
      </c>
      <c r="G190" s="281">
        <f>SUMIFS('Input Loss Time'!$D$8:$D$1035,'Input Loss Time'!$A$8:$A$1035,'Input Data Shift B'!G$6,'Input Loss Time'!$B$8:$B$1035,'Input Data Shift B'!$D$2,'Input Loss Time'!$C$8:$C$1035,'Input Data Shift B'!$C190)</f>
        <v>0</v>
      </c>
      <c r="H190" s="281">
        <f>SUMIFS('Input Loss Time'!$D$8:$D$1035,'Input Loss Time'!$A$8:$A$1035,'Input Data Shift B'!H$6,'Input Loss Time'!$B$8:$B$1035,'Input Data Shift B'!$D$2,'Input Loss Time'!$C$8:$C$1035,'Input Data Shift B'!$C190)</f>
        <v>0</v>
      </c>
      <c r="I190" s="281">
        <f>SUMIFS('Input Loss Time'!$D$8:$D$1035,'Input Loss Time'!$A$8:$A$1035,'Input Data Shift B'!I$6,'Input Loss Time'!$B$8:$B$1035,'Input Data Shift B'!$D$2,'Input Loss Time'!$C$8:$C$1035,'Input Data Shift B'!$C190)</f>
        <v>0</v>
      </c>
      <c r="J190" s="281">
        <f>SUMIFS('Input Loss Time'!$D$8:$D$1035,'Input Loss Time'!$A$8:$A$1035,'Input Data Shift B'!J$6,'Input Loss Time'!$B$8:$B$1035,'Input Data Shift B'!$D$2,'Input Loss Time'!$C$8:$C$1035,'Input Data Shift B'!$C190)</f>
        <v>0</v>
      </c>
      <c r="K190" s="281">
        <f>SUMIFS('Input Loss Time'!$D$8:$D$1035,'Input Loss Time'!$A$8:$A$1035,'Input Data Shift B'!K$6,'Input Loss Time'!$B$8:$B$1035,'Input Data Shift B'!$D$2,'Input Loss Time'!$C$8:$C$1035,'Input Data Shift B'!$C190)</f>
        <v>0</v>
      </c>
      <c r="L190" s="281">
        <f>SUMIFS('Input Loss Time'!$D$8:$D$1035,'Input Loss Time'!$A$8:$A$1035,'Input Data Shift B'!L$6,'Input Loss Time'!$B$8:$B$1035,'Input Data Shift B'!$D$2,'Input Loss Time'!$C$8:$C$1035,'Input Data Shift B'!$C190)</f>
        <v>0</v>
      </c>
      <c r="M190" s="281">
        <f>SUMIFS('Input Loss Time'!$D$8:$D$1035,'Input Loss Time'!$A$8:$A$1035,'Input Data Shift B'!M$6,'Input Loss Time'!$B$8:$B$1035,'Input Data Shift B'!$D$2,'Input Loss Time'!$C$8:$C$1035,'Input Data Shift B'!$C190)</f>
        <v>0</v>
      </c>
      <c r="N190" s="281">
        <f>SUMIFS('Input Loss Time'!$D$8:$D$1035,'Input Loss Time'!$A$8:$A$1035,'Input Data Shift B'!N$6,'Input Loss Time'!$B$8:$B$1035,'Input Data Shift B'!$D$2,'Input Loss Time'!$C$8:$C$1035,'Input Data Shift B'!$C190)</f>
        <v>0</v>
      </c>
      <c r="O190" s="281">
        <f>SUMIFS('Input Loss Time'!$D$8:$D$1035,'Input Loss Time'!$A$8:$A$1035,'Input Data Shift B'!O$6,'Input Loss Time'!$B$8:$B$1035,'Input Data Shift B'!$D$2,'Input Loss Time'!$C$8:$C$1035,'Input Data Shift B'!$C190)</f>
        <v>0</v>
      </c>
      <c r="P190" s="281">
        <f>SUMIFS('Input Loss Time'!$D$8:$D$1035,'Input Loss Time'!$A$8:$A$1035,'Input Data Shift B'!P$6,'Input Loss Time'!$B$8:$B$1035,'Input Data Shift B'!$D$2,'Input Loss Time'!$C$8:$C$1035,'Input Data Shift B'!$C190)</f>
        <v>0</v>
      </c>
      <c r="Q190" s="281">
        <f>SUMIFS('Input Loss Time'!$D$8:$D$1035,'Input Loss Time'!$A$8:$A$1035,'Input Data Shift B'!Q$6,'Input Loss Time'!$B$8:$B$1035,'Input Data Shift B'!$D$2,'Input Loss Time'!$C$8:$C$1035,'Input Data Shift B'!$C190)</f>
        <v>0</v>
      </c>
      <c r="R190" s="281">
        <f>SUMIFS('Input Loss Time'!$D$8:$D$1035,'Input Loss Time'!$A$8:$A$1035,'Input Data Shift B'!R$6,'Input Loss Time'!$B$8:$B$1035,'Input Data Shift B'!$D$2,'Input Loss Time'!$C$8:$C$1035,'Input Data Shift B'!$C190)</f>
        <v>0</v>
      </c>
      <c r="S190" s="281">
        <f>SUMIFS('Input Loss Time'!$D$8:$D$1035,'Input Loss Time'!$A$8:$A$1035,'Input Data Shift B'!S$6,'Input Loss Time'!$B$8:$B$1035,'Input Data Shift B'!$D$2,'Input Loss Time'!$C$8:$C$1035,'Input Data Shift B'!$C190)</f>
        <v>0</v>
      </c>
      <c r="T190" s="281">
        <f>SUMIFS('Input Loss Time'!$D$8:$D$1035,'Input Loss Time'!$A$8:$A$1035,'Input Data Shift B'!T$6,'Input Loss Time'!$B$8:$B$1035,'Input Data Shift B'!$D$2,'Input Loss Time'!$C$8:$C$1035,'Input Data Shift B'!$C190)</f>
        <v>0</v>
      </c>
      <c r="U190" s="281">
        <f>SUMIFS('Input Loss Time'!$D$8:$D$1035,'Input Loss Time'!$A$8:$A$1035,'Input Data Shift B'!U$6,'Input Loss Time'!$B$8:$B$1035,'Input Data Shift B'!$D$2,'Input Loss Time'!$C$8:$C$1035,'Input Data Shift B'!$C190)</f>
        <v>0</v>
      </c>
      <c r="V190" s="281">
        <f>SUMIFS('Input Loss Time'!$D$8:$D$1035,'Input Loss Time'!$A$8:$A$1035,'Input Data Shift B'!V$6,'Input Loss Time'!$B$8:$B$1035,'Input Data Shift B'!$D$2,'Input Loss Time'!$C$8:$C$1035,'Input Data Shift B'!$C190)</f>
        <v>0</v>
      </c>
      <c r="W190" s="281">
        <f>SUMIFS('Input Loss Time'!$D$8:$D$1035,'Input Loss Time'!$A$8:$A$1035,'Input Data Shift B'!W$6,'Input Loss Time'!$B$8:$B$1035,'Input Data Shift B'!$D$2,'Input Loss Time'!$C$8:$C$1035,'Input Data Shift B'!$C190)</f>
        <v>0</v>
      </c>
      <c r="X190" s="281">
        <f>SUMIFS('Input Loss Time'!$D$8:$D$1035,'Input Loss Time'!$A$8:$A$1035,'Input Data Shift B'!X$6,'Input Loss Time'!$B$8:$B$1035,'Input Data Shift B'!$D$2,'Input Loss Time'!$C$8:$C$1035,'Input Data Shift B'!$C190)</f>
        <v>0</v>
      </c>
      <c r="Y190" s="281">
        <f>SUMIFS('Input Loss Time'!$D$8:$D$1035,'Input Loss Time'!$A$8:$A$1035,'Input Data Shift B'!Y$6,'Input Loss Time'!$B$8:$B$1035,'Input Data Shift B'!$D$2,'Input Loss Time'!$C$8:$C$1035,'Input Data Shift B'!$C190)</f>
        <v>0</v>
      </c>
      <c r="Z190" s="281">
        <f>SUMIFS('Input Loss Time'!$D$8:$D$1035,'Input Loss Time'!$A$8:$A$1035,'Input Data Shift B'!Z$6,'Input Loss Time'!$B$8:$B$1035,'Input Data Shift B'!$D$2,'Input Loss Time'!$C$8:$C$1035,'Input Data Shift B'!$C190)</f>
        <v>0</v>
      </c>
      <c r="AA190" s="281">
        <f>SUMIFS('Input Loss Time'!$D$8:$D$1035,'Input Loss Time'!$A$8:$A$1035,'Input Data Shift B'!AA$6,'Input Loss Time'!$B$8:$B$1035,'Input Data Shift B'!$D$2,'Input Loss Time'!$C$8:$C$1035,'Input Data Shift B'!$C190)</f>
        <v>0</v>
      </c>
      <c r="AB190" s="281">
        <f>SUMIFS('Input Loss Time'!$D$8:$D$1035,'Input Loss Time'!$A$8:$A$1035,'Input Data Shift B'!AB$6,'Input Loss Time'!$B$8:$B$1035,'Input Data Shift B'!$D$2,'Input Loss Time'!$C$8:$C$1035,'Input Data Shift B'!$C190)</f>
        <v>0</v>
      </c>
      <c r="AC190" s="281">
        <f>SUMIFS('Input Loss Time'!$D$8:$D$1035,'Input Loss Time'!$A$8:$A$1035,'Input Data Shift B'!AC$6,'Input Loss Time'!$B$8:$B$1035,'Input Data Shift B'!$D$2,'Input Loss Time'!$C$8:$C$1035,'Input Data Shift B'!$C190)</f>
        <v>0</v>
      </c>
      <c r="AD190" s="281">
        <f>SUMIFS('Input Loss Time'!$D$8:$D$1035,'Input Loss Time'!$A$8:$A$1035,'Input Data Shift B'!AD$6,'Input Loss Time'!$B$8:$B$1035,'Input Data Shift B'!$D$2,'Input Loss Time'!$C$8:$C$1035,'Input Data Shift B'!$C190)</f>
        <v>0</v>
      </c>
      <c r="AE190" s="281">
        <f>SUMIFS('Input Loss Time'!$D$8:$D$1035,'Input Loss Time'!$A$8:$A$1035,'Input Data Shift B'!AE$6,'Input Loss Time'!$B$8:$B$1035,'Input Data Shift B'!$D$2,'Input Loss Time'!$C$8:$C$1035,'Input Data Shift B'!$C190)</f>
        <v>0</v>
      </c>
      <c r="AF190" s="281">
        <f>SUMIFS('Input Loss Time'!$D$8:$D$1035,'Input Loss Time'!$A$8:$A$1035,'Input Data Shift B'!AF$6,'Input Loss Time'!$B$8:$B$1035,'Input Data Shift B'!$D$2,'Input Loss Time'!$C$8:$C$1035,'Input Data Shift B'!$C190)</f>
        <v>0</v>
      </c>
      <c r="AG190" s="281">
        <f>SUMIFS('Input Loss Time'!$D$8:$D$1035,'Input Loss Time'!$A$8:$A$1035,'Input Data Shift B'!AG$6,'Input Loss Time'!$B$8:$B$1035,'Input Data Shift B'!$D$2,'Input Loss Time'!$C$8:$C$1035,'Input Data Shift B'!$C190)</f>
        <v>0</v>
      </c>
      <c r="AH190" s="281">
        <f>SUMIFS('Input Loss Time'!$D$8:$D$1035,'Input Loss Time'!$A$8:$A$1035,'Input Data Shift B'!AH$6,'Input Loss Time'!$B$8:$B$1035,'Input Data Shift B'!$D$2,'Input Loss Time'!$C$8:$C$1035,'Input Data Shift B'!$C190)</f>
        <v>0</v>
      </c>
    </row>
    <row r="191" spans="1:36" ht="19.5" customHeight="1">
      <c r="A191" s="601"/>
      <c r="B191" s="601"/>
      <c r="C191" s="262" t="s">
        <v>5462</v>
      </c>
      <c r="D191" s="281">
        <f>SUMIFS('Input Loss Time'!$D$8:$D$1035,'Input Loss Time'!$A$8:$A$1035,'Input Data Shift B'!D$6,'Input Loss Time'!$B$8:$B$1035,'Input Data Shift B'!$D$2,'Input Loss Time'!$C$8:$C$1035,'Input Data Shift B'!$C191)</f>
        <v>0</v>
      </c>
      <c r="E191" s="281">
        <f>SUMIFS('Input Loss Time'!$D$8:$D$1035,'Input Loss Time'!$A$8:$A$1035,'Input Data Shift B'!E$6,'Input Loss Time'!$B$8:$B$1035,'Input Data Shift B'!$D$2,'Input Loss Time'!$C$8:$C$1035,'Input Data Shift B'!$C191)</f>
        <v>0</v>
      </c>
      <c r="F191" s="281">
        <f>SUMIFS('Input Loss Time'!$D$8:$D$1035,'Input Loss Time'!$A$8:$A$1035,'Input Data Shift B'!F$6,'Input Loss Time'!$B$8:$B$1035,'Input Data Shift B'!$D$2,'Input Loss Time'!$C$8:$C$1035,'Input Data Shift B'!$C191)</f>
        <v>0</v>
      </c>
      <c r="G191" s="281">
        <f>SUMIFS('Input Loss Time'!$D$8:$D$1035,'Input Loss Time'!$A$8:$A$1035,'Input Data Shift B'!G$6,'Input Loss Time'!$B$8:$B$1035,'Input Data Shift B'!$D$2,'Input Loss Time'!$C$8:$C$1035,'Input Data Shift B'!$C191)</f>
        <v>0</v>
      </c>
      <c r="H191" s="281">
        <f>SUMIFS('Input Loss Time'!$D$8:$D$1035,'Input Loss Time'!$A$8:$A$1035,'Input Data Shift B'!H$6,'Input Loss Time'!$B$8:$B$1035,'Input Data Shift B'!$D$2,'Input Loss Time'!$C$8:$C$1035,'Input Data Shift B'!$C191)</f>
        <v>0</v>
      </c>
      <c r="I191" s="281">
        <f>SUMIFS('Input Loss Time'!$D$8:$D$1035,'Input Loss Time'!$A$8:$A$1035,'Input Data Shift B'!I$6,'Input Loss Time'!$B$8:$B$1035,'Input Data Shift B'!$D$2,'Input Loss Time'!$C$8:$C$1035,'Input Data Shift B'!$C191)</f>
        <v>0</v>
      </c>
      <c r="J191" s="281">
        <f>SUMIFS('Input Loss Time'!$D$8:$D$1035,'Input Loss Time'!$A$8:$A$1035,'Input Data Shift B'!J$6,'Input Loss Time'!$B$8:$B$1035,'Input Data Shift B'!$D$2,'Input Loss Time'!$C$8:$C$1035,'Input Data Shift B'!$C191)</f>
        <v>0</v>
      </c>
      <c r="K191" s="281">
        <f>SUMIFS('Input Loss Time'!$D$8:$D$1035,'Input Loss Time'!$A$8:$A$1035,'Input Data Shift B'!K$6,'Input Loss Time'!$B$8:$B$1035,'Input Data Shift B'!$D$2,'Input Loss Time'!$C$8:$C$1035,'Input Data Shift B'!$C191)</f>
        <v>0</v>
      </c>
      <c r="L191" s="281">
        <f>SUMIFS('Input Loss Time'!$D$8:$D$1035,'Input Loss Time'!$A$8:$A$1035,'Input Data Shift B'!L$6,'Input Loss Time'!$B$8:$B$1035,'Input Data Shift B'!$D$2,'Input Loss Time'!$C$8:$C$1035,'Input Data Shift B'!$C191)</f>
        <v>0</v>
      </c>
      <c r="M191" s="281">
        <f>SUMIFS('Input Loss Time'!$D$8:$D$1035,'Input Loss Time'!$A$8:$A$1035,'Input Data Shift B'!M$6,'Input Loss Time'!$B$8:$B$1035,'Input Data Shift B'!$D$2,'Input Loss Time'!$C$8:$C$1035,'Input Data Shift B'!$C191)</f>
        <v>0</v>
      </c>
      <c r="N191" s="281">
        <f>SUMIFS('Input Loss Time'!$D$8:$D$1035,'Input Loss Time'!$A$8:$A$1035,'Input Data Shift B'!N$6,'Input Loss Time'!$B$8:$B$1035,'Input Data Shift B'!$D$2,'Input Loss Time'!$C$8:$C$1035,'Input Data Shift B'!$C191)</f>
        <v>0</v>
      </c>
      <c r="O191" s="281">
        <f>SUMIFS('Input Loss Time'!$D$8:$D$1035,'Input Loss Time'!$A$8:$A$1035,'Input Data Shift B'!O$6,'Input Loss Time'!$B$8:$B$1035,'Input Data Shift B'!$D$2,'Input Loss Time'!$C$8:$C$1035,'Input Data Shift B'!$C191)</f>
        <v>0</v>
      </c>
      <c r="P191" s="281">
        <f>SUMIFS('Input Loss Time'!$D$8:$D$1035,'Input Loss Time'!$A$8:$A$1035,'Input Data Shift B'!P$6,'Input Loss Time'!$B$8:$B$1035,'Input Data Shift B'!$D$2,'Input Loss Time'!$C$8:$C$1035,'Input Data Shift B'!$C191)</f>
        <v>0</v>
      </c>
      <c r="Q191" s="281">
        <f>SUMIFS('Input Loss Time'!$D$8:$D$1035,'Input Loss Time'!$A$8:$A$1035,'Input Data Shift B'!Q$6,'Input Loss Time'!$B$8:$B$1035,'Input Data Shift B'!$D$2,'Input Loss Time'!$C$8:$C$1035,'Input Data Shift B'!$C191)</f>
        <v>0</v>
      </c>
      <c r="R191" s="281">
        <f>SUMIFS('Input Loss Time'!$D$8:$D$1035,'Input Loss Time'!$A$8:$A$1035,'Input Data Shift B'!R$6,'Input Loss Time'!$B$8:$B$1035,'Input Data Shift B'!$D$2,'Input Loss Time'!$C$8:$C$1035,'Input Data Shift B'!$C191)</f>
        <v>0</v>
      </c>
      <c r="S191" s="281">
        <f>SUMIFS('Input Loss Time'!$D$8:$D$1035,'Input Loss Time'!$A$8:$A$1035,'Input Data Shift B'!S$6,'Input Loss Time'!$B$8:$B$1035,'Input Data Shift B'!$D$2,'Input Loss Time'!$C$8:$C$1035,'Input Data Shift B'!$C191)</f>
        <v>0</v>
      </c>
      <c r="T191" s="281">
        <f>SUMIFS('Input Loss Time'!$D$8:$D$1035,'Input Loss Time'!$A$8:$A$1035,'Input Data Shift B'!T$6,'Input Loss Time'!$B$8:$B$1035,'Input Data Shift B'!$D$2,'Input Loss Time'!$C$8:$C$1035,'Input Data Shift B'!$C191)</f>
        <v>180</v>
      </c>
      <c r="U191" s="281">
        <f>SUMIFS('Input Loss Time'!$D$8:$D$1035,'Input Loss Time'!$A$8:$A$1035,'Input Data Shift B'!U$6,'Input Loss Time'!$B$8:$B$1035,'Input Data Shift B'!$D$2,'Input Loss Time'!$C$8:$C$1035,'Input Data Shift B'!$C191)</f>
        <v>61.7</v>
      </c>
      <c r="V191" s="281">
        <f>SUMIFS('Input Loss Time'!$D$8:$D$1035,'Input Loss Time'!$A$8:$A$1035,'Input Data Shift B'!V$6,'Input Loss Time'!$B$8:$B$1035,'Input Data Shift B'!$D$2,'Input Loss Time'!$C$8:$C$1035,'Input Data Shift B'!$C191)</f>
        <v>0</v>
      </c>
      <c r="W191" s="281">
        <f>SUMIFS('Input Loss Time'!$D$8:$D$1035,'Input Loss Time'!$A$8:$A$1035,'Input Data Shift B'!W$6,'Input Loss Time'!$B$8:$B$1035,'Input Data Shift B'!$D$2,'Input Loss Time'!$C$8:$C$1035,'Input Data Shift B'!$C191)</f>
        <v>0</v>
      </c>
      <c r="X191" s="281">
        <f>SUMIFS('Input Loss Time'!$D$8:$D$1035,'Input Loss Time'!$A$8:$A$1035,'Input Data Shift B'!X$6,'Input Loss Time'!$B$8:$B$1035,'Input Data Shift B'!$D$2,'Input Loss Time'!$C$8:$C$1035,'Input Data Shift B'!$C191)</f>
        <v>0</v>
      </c>
      <c r="Y191" s="281">
        <f>SUMIFS('Input Loss Time'!$D$8:$D$1035,'Input Loss Time'!$A$8:$A$1035,'Input Data Shift B'!Y$6,'Input Loss Time'!$B$8:$B$1035,'Input Data Shift B'!$D$2,'Input Loss Time'!$C$8:$C$1035,'Input Data Shift B'!$C191)</f>
        <v>0</v>
      </c>
      <c r="Z191" s="281">
        <f>SUMIFS('Input Loss Time'!$D$8:$D$1035,'Input Loss Time'!$A$8:$A$1035,'Input Data Shift B'!Z$6,'Input Loss Time'!$B$8:$B$1035,'Input Data Shift B'!$D$2,'Input Loss Time'!$C$8:$C$1035,'Input Data Shift B'!$C191)</f>
        <v>0</v>
      </c>
      <c r="AA191" s="281">
        <f>SUMIFS('Input Loss Time'!$D$8:$D$1035,'Input Loss Time'!$A$8:$A$1035,'Input Data Shift B'!AA$6,'Input Loss Time'!$B$8:$B$1035,'Input Data Shift B'!$D$2,'Input Loss Time'!$C$8:$C$1035,'Input Data Shift B'!$C191)</f>
        <v>0</v>
      </c>
      <c r="AB191" s="281">
        <f>SUMIFS('Input Loss Time'!$D$8:$D$1035,'Input Loss Time'!$A$8:$A$1035,'Input Data Shift B'!AB$6,'Input Loss Time'!$B$8:$B$1035,'Input Data Shift B'!$D$2,'Input Loss Time'!$C$8:$C$1035,'Input Data Shift B'!$C191)</f>
        <v>0</v>
      </c>
      <c r="AC191" s="281">
        <f>SUMIFS('Input Loss Time'!$D$8:$D$1035,'Input Loss Time'!$A$8:$A$1035,'Input Data Shift B'!AC$6,'Input Loss Time'!$B$8:$B$1035,'Input Data Shift B'!$D$2,'Input Loss Time'!$C$8:$C$1035,'Input Data Shift B'!$C191)</f>
        <v>0</v>
      </c>
      <c r="AD191" s="281">
        <f>SUMIFS('Input Loss Time'!$D$8:$D$1035,'Input Loss Time'!$A$8:$A$1035,'Input Data Shift B'!AD$6,'Input Loss Time'!$B$8:$B$1035,'Input Data Shift B'!$D$2,'Input Loss Time'!$C$8:$C$1035,'Input Data Shift B'!$C191)</f>
        <v>0</v>
      </c>
      <c r="AE191" s="281">
        <f>SUMIFS('Input Loss Time'!$D$8:$D$1035,'Input Loss Time'!$A$8:$A$1035,'Input Data Shift B'!AE$6,'Input Loss Time'!$B$8:$B$1035,'Input Data Shift B'!$D$2,'Input Loss Time'!$C$8:$C$1035,'Input Data Shift B'!$C191)</f>
        <v>0</v>
      </c>
      <c r="AF191" s="281">
        <f>SUMIFS('Input Loss Time'!$D$8:$D$1035,'Input Loss Time'!$A$8:$A$1035,'Input Data Shift B'!AF$6,'Input Loss Time'!$B$8:$B$1035,'Input Data Shift B'!$D$2,'Input Loss Time'!$C$8:$C$1035,'Input Data Shift B'!$C191)</f>
        <v>0</v>
      </c>
      <c r="AG191" s="281">
        <f>SUMIFS('Input Loss Time'!$D$8:$D$1035,'Input Loss Time'!$A$8:$A$1035,'Input Data Shift B'!AG$6,'Input Loss Time'!$B$8:$B$1035,'Input Data Shift B'!$D$2,'Input Loss Time'!$C$8:$C$1035,'Input Data Shift B'!$C191)</f>
        <v>0</v>
      </c>
      <c r="AH191" s="281">
        <f>SUMIFS('Input Loss Time'!$D$8:$D$1035,'Input Loss Time'!$A$8:$A$1035,'Input Data Shift B'!AH$6,'Input Loss Time'!$B$8:$B$1035,'Input Data Shift B'!$D$2,'Input Loss Time'!$C$8:$C$1035,'Input Data Shift B'!$C191)</f>
        <v>0</v>
      </c>
    </row>
    <row r="192" spans="1:36" ht="19.5" customHeight="1">
      <c r="A192" s="601"/>
      <c r="B192" s="601"/>
      <c r="C192" s="262" t="s">
        <v>4210</v>
      </c>
      <c r="D192" s="281">
        <f>SUMIFS('Input Loss Time'!$D$8:$D$1035,'Input Loss Time'!$A$8:$A$1035,'Input Data Shift B'!D$6,'Input Loss Time'!$B$8:$B$1035,'Input Data Shift B'!$D$2,'Input Loss Time'!$C$8:$C$1035,'Input Data Shift B'!$C192)</f>
        <v>0</v>
      </c>
      <c r="E192" s="281">
        <f>SUMIFS('Input Loss Time'!$D$8:$D$1035,'Input Loss Time'!$A$8:$A$1035,'Input Data Shift B'!E$6,'Input Loss Time'!$B$8:$B$1035,'Input Data Shift B'!$D$2,'Input Loss Time'!$C$8:$C$1035,'Input Data Shift B'!$C192)</f>
        <v>0</v>
      </c>
      <c r="F192" s="281">
        <f>SUMIFS('Input Loss Time'!$D$8:$D$1035,'Input Loss Time'!$A$8:$A$1035,'Input Data Shift B'!F$6,'Input Loss Time'!$B$8:$B$1035,'Input Data Shift B'!$D$2,'Input Loss Time'!$C$8:$C$1035,'Input Data Shift B'!$C192)</f>
        <v>0</v>
      </c>
      <c r="G192" s="281">
        <f>SUMIFS('Input Loss Time'!$D$8:$D$1035,'Input Loss Time'!$A$8:$A$1035,'Input Data Shift B'!G$6,'Input Loss Time'!$B$8:$B$1035,'Input Data Shift B'!$D$2,'Input Loss Time'!$C$8:$C$1035,'Input Data Shift B'!$C192)</f>
        <v>0</v>
      </c>
      <c r="H192" s="281">
        <f>SUMIFS('Input Loss Time'!$D$8:$D$1035,'Input Loss Time'!$A$8:$A$1035,'Input Data Shift B'!H$6,'Input Loss Time'!$B$8:$B$1035,'Input Data Shift B'!$D$2,'Input Loss Time'!$C$8:$C$1035,'Input Data Shift B'!$C192)</f>
        <v>0</v>
      </c>
      <c r="I192" s="281">
        <f>SUMIFS('Input Loss Time'!$D$8:$D$1035,'Input Loss Time'!$A$8:$A$1035,'Input Data Shift B'!I$6,'Input Loss Time'!$B$8:$B$1035,'Input Data Shift B'!$D$2,'Input Loss Time'!$C$8:$C$1035,'Input Data Shift B'!$C192)</f>
        <v>0</v>
      </c>
      <c r="J192" s="281">
        <f>SUMIFS('Input Loss Time'!$D$8:$D$1035,'Input Loss Time'!$A$8:$A$1035,'Input Data Shift B'!J$6,'Input Loss Time'!$B$8:$B$1035,'Input Data Shift B'!$D$2,'Input Loss Time'!$C$8:$C$1035,'Input Data Shift B'!$C192)</f>
        <v>0</v>
      </c>
      <c r="K192" s="281">
        <f>SUMIFS('Input Loss Time'!$D$8:$D$1035,'Input Loss Time'!$A$8:$A$1035,'Input Data Shift B'!K$6,'Input Loss Time'!$B$8:$B$1035,'Input Data Shift B'!$D$2,'Input Loss Time'!$C$8:$C$1035,'Input Data Shift B'!$C192)</f>
        <v>0</v>
      </c>
      <c r="L192" s="281">
        <f>SUMIFS('Input Loss Time'!$D$8:$D$1035,'Input Loss Time'!$A$8:$A$1035,'Input Data Shift B'!L$6,'Input Loss Time'!$B$8:$B$1035,'Input Data Shift B'!$D$2,'Input Loss Time'!$C$8:$C$1035,'Input Data Shift B'!$C192)</f>
        <v>0</v>
      </c>
      <c r="M192" s="281">
        <f>SUMIFS('Input Loss Time'!$D$8:$D$1035,'Input Loss Time'!$A$8:$A$1035,'Input Data Shift B'!M$6,'Input Loss Time'!$B$8:$B$1035,'Input Data Shift B'!$D$2,'Input Loss Time'!$C$8:$C$1035,'Input Data Shift B'!$C192)</f>
        <v>0</v>
      </c>
      <c r="N192" s="281">
        <f>SUMIFS('Input Loss Time'!$D$8:$D$1035,'Input Loss Time'!$A$8:$A$1035,'Input Data Shift B'!N$6,'Input Loss Time'!$B$8:$B$1035,'Input Data Shift B'!$D$2,'Input Loss Time'!$C$8:$C$1035,'Input Data Shift B'!$C192)</f>
        <v>0</v>
      </c>
      <c r="O192" s="281">
        <f>SUMIFS('Input Loss Time'!$D$8:$D$1035,'Input Loss Time'!$A$8:$A$1035,'Input Data Shift B'!O$6,'Input Loss Time'!$B$8:$B$1035,'Input Data Shift B'!$D$2,'Input Loss Time'!$C$8:$C$1035,'Input Data Shift B'!$C192)</f>
        <v>0</v>
      </c>
      <c r="P192" s="281">
        <f>SUMIFS('Input Loss Time'!$D$8:$D$1035,'Input Loss Time'!$A$8:$A$1035,'Input Data Shift B'!P$6,'Input Loss Time'!$B$8:$B$1035,'Input Data Shift B'!$D$2,'Input Loss Time'!$C$8:$C$1035,'Input Data Shift B'!$C192)</f>
        <v>0</v>
      </c>
      <c r="Q192" s="281">
        <f>SUMIFS('Input Loss Time'!$D$8:$D$1035,'Input Loss Time'!$A$8:$A$1035,'Input Data Shift B'!Q$6,'Input Loss Time'!$B$8:$B$1035,'Input Data Shift B'!$D$2,'Input Loss Time'!$C$8:$C$1035,'Input Data Shift B'!$C192)</f>
        <v>0</v>
      </c>
      <c r="R192" s="281">
        <f>SUMIFS('Input Loss Time'!$D$8:$D$1035,'Input Loss Time'!$A$8:$A$1035,'Input Data Shift B'!R$6,'Input Loss Time'!$B$8:$B$1035,'Input Data Shift B'!$D$2,'Input Loss Time'!$C$8:$C$1035,'Input Data Shift B'!$C192)</f>
        <v>0</v>
      </c>
      <c r="S192" s="281">
        <f>SUMIFS('Input Loss Time'!$D$8:$D$1035,'Input Loss Time'!$A$8:$A$1035,'Input Data Shift B'!S$6,'Input Loss Time'!$B$8:$B$1035,'Input Data Shift B'!$D$2,'Input Loss Time'!$C$8:$C$1035,'Input Data Shift B'!$C192)</f>
        <v>0</v>
      </c>
      <c r="T192" s="281">
        <f>SUMIFS('Input Loss Time'!$D$8:$D$1035,'Input Loss Time'!$A$8:$A$1035,'Input Data Shift B'!T$6,'Input Loss Time'!$B$8:$B$1035,'Input Data Shift B'!$D$2,'Input Loss Time'!$C$8:$C$1035,'Input Data Shift B'!$C192)</f>
        <v>0</v>
      </c>
      <c r="U192" s="281">
        <f>SUMIFS('Input Loss Time'!$D$8:$D$1035,'Input Loss Time'!$A$8:$A$1035,'Input Data Shift B'!U$6,'Input Loss Time'!$B$8:$B$1035,'Input Data Shift B'!$D$2,'Input Loss Time'!$C$8:$C$1035,'Input Data Shift B'!$C192)</f>
        <v>0</v>
      </c>
      <c r="V192" s="281">
        <f>SUMIFS('Input Loss Time'!$D$8:$D$1035,'Input Loss Time'!$A$8:$A$1035,'Input Data Shift B'!V$6,'Input Loss Time'!$B$8:$B$1035,'Input Data Shift B'!$D$2,'Input Loss Time'!$C$8:$C$1035,'Input Data Shift B'!$C192)</f>
        <v>0</v>
      </c>
      <c r="W192" s="281">
        <f>SUMIFS('Input Loss Time'!$D$8:$D$1035,'Input Loss Time'!$A$8:$A$1035,'Input Data Shift B'!W$6,'Input Loss Time'!$B$8:$B$1035,'Input Data Shift B'!$D$2,'Input Loss Time'!$C$8:$C$1035,'Input Data Shift B'!$C192)</f>
        <v>0</v>
      </c>
      <c r="X192" s="281">
        <f>SUMIFS('Input Loss Time'!$D$8:$D$1035,'Input Loss Time'!$A$8:$A$1035,'Input Data Shift B'!X$6,'Input Loss Time'!$B$8:$B$1035,'Input Data Shift B'!$D$2,'Input Loss Time'!$C$8:$C$1035,'Input Data Shift B'!$C192)</f>
        <v>0</v>
      </c>
      <c r="Y192" s="281">
        <f>SUMIFS('Input Loss Time'!$D$8:$D$1035,'Input Loss Time'!$A$8:$A$1035,'Input Data Shift B'!Y$6,'Input Loss Time'!$B$8:$B$1035,'Input Data Shift B'!$D$2,'Input Loss Time'!$C$8:$C$1035,'Input Data Shift B'!$C192)</f>
        <v>0</v>
      </c>
      <c r="Z192" s="281">
        <f>SUMIFS('Input Loss Time'!$D$8:$D$1035,'Input Loss Time'!$A$8:$A$1035,'Input Data Shift B'!Z$6,'Input Loss Time'!$B$8:$B$1035,'Input Data Shift B'!$D$2,'Input Loss Time'!$C$8:$C$1035,'Input Data Shift B'!$C192)</f>
        <v>0</v>
      </c>
      <c r="AA192" s="281">
        <f>SUMIFS('Input Loss Time'!$D$8:$D$1035,'Input Loss Time'!$A$8:$A$1035,'Input Data Shift B'!AA$6,'Input Loss Time'!$B$8:$B$1035,'Input Data Shift B'!$D$2,'Input Loss Time'!$C$8:$C$1035,'Input Data Shift B'!$C192)</f>
        <v>0</v>
      </c>
      <c r="AB192" s="281">
        <f>SUMIFS('Input Loss Time'!$D$8:$D$1035,'Input Loss Time'!$A$8:$A$1035,'Input Data Shift B'!AB$6,'Input Loss Time'!$B$8:$B$1035,'Input Data Shift B'!$D$2,'Input Loss Time'!$C$8:$C$1035,'Input Data Shift B'!$C192)</f>
        <v>0</v>
      </c>
      <c r="AC192" s="281">
        <f>SUMIFS('Input Loss Time'!$D$8:$D$1035,'Input Loss Time'!$A$8:$A$1035,'Input Data Shift B'!AC$6,'Input Loss Time'!$B$8:$B$1035,'Input Data Shift B'!$D$2,'Input Loss Time'!$C$8:$C$1035,'Input Data Shift B'!$C192)</f>
        <v>0</v>
      </c>
      <c r="AD192" s="281">
        <f>SUMIFS('Input Loss Time'!$D$8:$D$1035,'Input Loss Time'!$A$8:$A$1035,'Input Data Shift B'!AD$6,'Input Loss Time'!$B$8:$B$1035,'Input Data Shift B'!$D$2,'Input Loss Time'!$C$8:$C$1035,'Input Data Shift B'!$C192)</f>
        <v>0</v>
      </c>
      <c r="AE192" s="281">
        <f>SUMIFS('Input Loss Time'!$D$8:$D$1035,'Input Loss Time'!$A$8:$A$1035,'Input Data Shift B'!AE$6,'Input Loss Time'!$B$8:$B$1035,'Input Data Shift B'!$D$2,'Input Loss Time'!$C$8:$C$1035,'Input Data Shift B'!$C192)</f>
        <v>0</v>
      </c>
      <c r="AF192" s="281">
        <f>SUMIFS('Input Loss Time'!$D$8:$D$1035,'Input Loss Time'!$A$8:$A$1035,'Input Data Shift B'!AF$6,'Input Loss Time'!$B$8:$B$1035,'Input Data Shift B'!$D$2,'Input Loss Time'!$C$8:$C$1035,'Input Data Shift B'!$C192)</f>
        <v>0</v>
      </c>
      <c r="AG192" s="281">
        <f>SUMIFS('Input Loss Time'!$D$8:$D$1035,'Input Loss Time'!$A$8:$A$1035,'Input Data Shift B'!AG$6,'Input Loss Time'!$B$8:$B$1035,'Input Data Shift B'!$D$2,'Input Loss Time'!$C$8:$C$1035,'Input Data Shift B'!$C192)</f>
        <v>0</v>
      </c>
      <c r="AH192" s="281">
        <f>SUMIFS('Input Loss Time'!$D$8:$D$1035,'Input Loss Time'!$A$8:$A$1035,'Input Data Shift B'!AH$6,'Input Loss Time'!$B$8:$B$1035,'Input Data Shift B'!$D$2,'Input Loss Time'!$C$8:$C$1035,'Input Data Shift B'!$C192)</f>
        <v>0</v>
      </c>
    </row>
    <row r="193" spans="1:64" ht="19.5" customHeight="1">
      <c r="A193" s="601"/>
      <c r="B193" s="601"/>
      <c r="C193" s="262" t="s">
        <v>4226</v>
      </c>
      <c r="D193" s="281">
        <f>IFERROR(SUM(D216:D217)*(('Shift B Calculation'!E268*3600/'Input Data Shift B'!D137)+0.2),0)/60</f>
        <v>0.19333333333333336</v>
      </c>
      <c r="E193" s="281">
        <f>IFERROR(SUM(E216:E217)*(('Shift B Calculation'!F268*3600/'Input Data Shift B'!E137)+0.2),0)/60</f>
        <v>0</v>
      </c>
      <c r="F193" s="281">
        <f>IFERROR(SUM(F216:F217)*(('Shift B Calculation'!G268*3600/'Input Data Shift B'!F137)+0.2),0)/60</f>
        <v>0.19333333333333336</v>
      </c>
      <c r="G193" s="281">
        <f>IFERROR(SUM(G216:G217)*(('Shift B Calculation'!H268*3600/'Input Data Shift B'!G137)+0.2),0)/60</f>
        <v>0.19333333333333336</v>
      </c>
      <c r="H193" s="281">
        <f>IFERROR(SUM(H216:H217)*(('Shift B Calculation'!I268*3600/'Input Data Shift B'!H137)+0.2),0)/60</f>
        <v>0.2416666666666667</v>
      </c>
      <c r="I193" s="281">
        <f>IFERROR(SUM(I216:I217)*(('Shift B Calculation'!J268*3600/'Input Data Shift B'!I137)+0.2),0)/60</f>
        <v>0.2416666666666667</v>
      </c>
      <c r="J193" s="281">
        <f>IFERROR(SUM(J216:J217)*(('Shift B Calculation'!K268*3600/'Input Data Shift B'!J137)+0.2),0)/60</f>
        <v>9.6666666666666665E-2</v>
      </c>
      <c r="K193" s="281">
        <f>IFERROR(SUM(K216:K217)*(('Shift B Calculation'!L268*3600/'Input Data Shift B'!K137)+0.2),0)/60</f>
        <v>0</v>
      </c>
      <c r="L193" s="281">
        <f>IFERROR(SUM(L216:L217)*(('Shift B Calculation'!M268*3600/'Input Data Shift B'!L137)+0.2),0)/60</f>
        <v>0.14500000000000005</v>
      </c>
      <c r="M193" s="281">
        <f>IFERROR(SUM(M216:M217)*(('Shift B Calculation'!N268*3600/'Input Data Shift B'!M137)+0.2),0)/60</f>
        <v>0.19333333333333338</v>
      </c>
      <c r="N193" s="281">
        <f>IFERROR(SUM(N216:N217)*(('Shift B Calculation'!O268*3600/'Input Data Shift B'!N137)+0.2),0)/60</f>
        <v>0.24166666666666672</v>
      </c>
      <c r="O193" s="281">
        <f>IFERROR(SUM(O216:O217)*(('Shift B Calculation'!P268*3600/'Input Data Shift B'!O137)+0.2),0)/60</f>
        <v>0.19333333333333333</v>
      </c>
      <c r="P193" s="281">
        <f>IFERROR(SUM(P216:P217)*(('Shift B Calculation'!Q268*3600/'Input Data Shift B'!P137)+0.2),0)/60</f>
        <v>0.24166666666666672</v>
      </c>
      <c r="Q193" s="281">
        <f>IFERROR(SUM(Q216:Q217)*(('Shift B Calculation'!R268*3600/'Input Data Shift B'!Q137)+0.2),0)/60</f>
        <v>0.29000000000000004</v>
      </c>
      <c r="R193" s="281">
        <f>IFERROR(SUM(R216:R217)*(('Shift B Calculation'!S268*3600/'Input Data Shift B'!R137)+0.2),0)/60</f>
        <v>0</v>
      </c>
      <c r="S193" s="281">
        <f>IFERROR(SUM(S216:S217)*(('Shift B Calculation'!T268*3600/'Input Data Shift B'!S137)+0.2),0)/60</f>
        <v>0</v>
      </c>
      <c r="T193" s="281">
        <f>IFERROR(SUM(T216:T217)*(('Shift B Calculation'!U268*3600/'Input Data Shift B'!T137)+0.2),0)/60</f>
        <v>0</v>
      </c>
      <c r="U193" s="281">
        <f>IFERROR(SUM(U216:U217)*(('Shift B Calculation'!V268*3600/'Input Data Shift B'!U137)+0.2),0)/60</f>
        <v>0</v>
      </c>
      <c r="V193" s="281">
        <f>IFERROR(SUM(V216:V217)*(('Shift B Calculation'!W268*3600/'Input Data Shift B'!V137)+0.2),0)/60</f>
        <v>0</v>
      </c>
      <c r="W193" s="281">
        <f>IFERROR(SUM(W216:W217)*(('Shift B Calculation'!X268*3600/'Input Data Shift B'!W137)+0.2),0)/60</f>
        <v>0</v>
      </c>
      <c r="X193" s="281">
        <f>IFERROR(SUM(X216:X217)*(('Shift B Calculation'!Y268*3600/'Input Data Shift B'!X137)+0.2),0)/60</f>
        <v>0</v>
      </c>
      <c r="Y193" s="281">
        <f>IFERROR(SUM(Y216:Y217)*(('Shift B Calculation'!Z268*3600/'Input Data Shift B'!Y137)+0.2),0)/60</f>
        <v>0</v>
      </c>
      <c r="Z193" s="281">
        <f>IFERROR(SUM(Z216:Z217)*(('Shift B Calculation'!AA268*3600/'Input Data Shift B'!Z137)+0.2),0)/60</f>
        <v>0</v>
      </c>
      <c r="AA193" s="281">
        <f>IFERROR(SUM(AA216:AA217)*(('Shift B Calculation'!AB268*3600/'Input Data Shift B'!AA137)+0.2),0)/60</f>
        <v>0</v>
      </c>
      <c r="AB193" s="281">
        <f>IFERROR(SUM(AB216:AB217)*(('Shift B Calculation'!AC268*3600/'Input Data Shift B'!AB137)+0.2),0)/60</f>
        <v>0</v>
      </c>
      <c r="AC193" s="281">
        <f>IFERROR(SUM(AC216:AC217)*(('Shift B Calculation'!AD268*3600/'Input Data Shift B'!AC137)+0.2),0)/60</f>
        <v>0</v>
      </c>
      <c r="AD193" s="281">
        <f>IFERROR(SUM(AD216:AD217)*(('Shift B Calculation'!AE268*3600/'Input Data Shift B'!AD137)+0.2),0)/60</f>
        <v>0</v>
      </c>
      <c r="AE193" s="281">
        <f>IFERROR(SUM(AE216:AE217)*(('Shift B Calculation'!AF268*3600/'Input Data Shift B'!AE137)+0.2),0)/60</f>
        <v>0</v>
      </c>
      <c r="AF193" s="281">
        <f>IFERROR(SUM(AF216:AF217)*(('Shift B Calculation'!AG268*3600/'Input Data Shift B'!AF137)+0.2),0)/60</f>
        <v>0</v>
      </c>
      <c r="AG193" s="281">
        <f>IFERROR(SUM(AG216:AG217)*(('Shift B Calculation'!AH268*3600/'Input Data Shift B'!AG137)+0.2),0)/60</f>
        <v>0</v>
      </c>
      <c r="AH193" s="281">
        <f>IFERROR(SUM(AH216:AH217)*(('Shift B Calculation'!AI268*3600/'Input Data Shift B'!AH137)+0.2),0)/60</f>
        <v>0</v>
      </c>
    </row>
    <row r="194" spans="1:64" ht="19.5" customHeight="1">
      <c r="A194" s="601"/>
      <c r="B194" s="601"/>
      <c r="C194" s="262" t="s">
        <v>4211</v>
      </c>
      <c r="D194" s="281">
        <f>SUMIFS('Input Loss Time'!$D$8:$D$1035,'Input Loss Time'!$A$8:$A$1035,'Input Data Shift B'!D$6,'Input Loss Time'!$B$8:$B$1035,'Input Data Shift B'!$D$2,'Input Loss Time'!$C$8:$C$1035,'Input Data Shift B'!$C194)</f>
        <v>5</v>
      </c>
      <c r="E194" s="281">
        <f>SUMIFS('Input Loss Time'!$D$8:$D$1035,'Input Loss Time'!$A$8:$A$1035,'Input Data Shift B'!E$6,'Input Loss Time'!$B$8:$B$1035,'Input Data Shift B'!$D$2,'Input Loss Time'!$C$8:$C$1035,'Input Data Shift B'!$C194)</f>
        <v>0</v>
      </c>
      <c r="F194" s="281">
        <f>SUMIFS('Input Loss Time'!$D$8:$D$1035,'Input Loss Time'!$A$8:$A$1035,'Input Data Shift B'!F$6,'Input Loss Time'!$B$8:$B$1035,'Input Data Shift B'!$D$2,'Input Loss Time'!$C$8:$C$1035,'Input Data Shift B'!$C194)</f>
        <v>5</v>
      </c>
      <c r="G194" s="281">
        <f>SUMIFS('Input Loss Time'!$D$8:$D$1035,'Input Loss Time'!$A$8:$A$1035,'Input Data Shift B'!G$6,'Input Loss Time'!$B$8:$B$1035,'Input Data Shift B'!$D$2,'Input Loss Time'!$C$8:$C$1035,'Input Data Shift B'!$C194)</f>
        <v>5</v>
      </c>
      <c r="H194" s="281">
        <f>SUMIFS('Input Loss Time'!$D$8:$D$1035,'Input Loss Time'!$A$8:$A$1035,'Input Data Shift B'!H$6,'Input Loss Time'!$B$8:$B$1035,'Input Data Shift B'!$D$2,'Input Loss Time'!$C$8:$C$1035,'Input Data Shift B'!$C194)</f>
        <v>5</v>
      </c>
      <c r="I194" s="281">
        <f>SUMIFS('Input Loss Time'!$D$8:$D$1035,'Input Loss Time'!$A$8:$A$1035,'Input Data Shift B'!I$6,'Input Loss Time'!$B$8:$B$1035,'Input Data Shift B'!$D$2,'Input Loss Time'!$C$8:$C$1035,'Input Data Shift B'!$C194)</f>
        <v>5</v>
      </c>
      <c r="J194" s="281">
        <f>SUMIFS('Input Loss Time'!$D$8:$D$1035,'Input Loss Time'!$A$8:$A$1035,'Input Data Shift B'!J$6,'Input Loss Time'!$B$8:$B$1035,'Input Data Shift B'!$D$2,'Input Loss Time'!$C$8:$C$1035,'Input Data Shift B'!$C194)</f>
        <v>5</v>
      </c>
      <c r="K194" s="281">
        <f>SUMIFS('Input Loss Time'!$D$8:$D$1035,'Input Loss Time'!$A$8:$A$1035,'Input Data Shift B'!K$6,'Input Loss Time'!$B$8:$B$1035,'Input Data Shift B'!$D$2,'Input Loss Time'!$C$8:$C$1035,'Input Data Shift B'!$C194)</f>
        <v>0</v>
      </c>
      <c r="L194" s="281">
        <f>SUMIFS('Input Loss Time'!$D$8:$D$1035,'Input Loss Time'!$A$8:$A$1035,'Input Data Shift B'!L$6,'Input Loss Time'!$B$8:$B$1035,'Input Data Shift B'!$D$2,'Input Loss Time'!$C$8:$C$1035,'Input Data Shift B'!$C194)</f>
        <v>5</v>
      </c>
      <c r="M194" s="281">
        <f>SUMIFS('Input Loss Time'!$D$8:$D$1035,'Input Loss Time'!$A$8:$A$1035,'Input Data Shift B'!M$6,'Input Loss Time'!$B$8:$B$1035,'Input Data Shift B'!$D$2,'Input Loss Time'!$C$8:$C$1035,'Input Data Shift B'!$C194)</f>
        <v>5</v>
      </c>
      <c r="N194" s="281">
        <f>SUMIFS('Input Loss Time'!$D$8:$D$1035,'Input Loss Time'!$A$8:$A$1035,'Input Data Shift B'!N$6,'Input Loss Time'!$B$8:$B$1035,'Input Data Shift B'!$D$2,'Input Loss Time'!$C$8:$C$1035,'Input Data Shift B'!$C194)</f>
        <v>0</v>
      </c>
      <c r="O194" s="281">
        <f>SUMIFS('Input Loss Time'!$D$8:$D$1035,'Input Loss Time'!$A$8:$A$1035,'Input Data Shift B'!O$6,'Input Loss Time'!$B$8:$B$1035,'Input Data Shift B'!$D$2,'Input Loss Time'!$C$8:$C$1035,'Input Data Shift B'!$C194)</f>
        <v>0</v>
      </c>
      <c r="P194" s="281">
        <f>SUMIFS('Input Loss Time'!$D$8:$D$1035,'Input Loss Time'!$A$8:$A$1035,'Input Data Shift B'!P$6,'Input Loss Time'!$B$8:$B$1035,'Input Data Shift B'!$D$2,'Input Loss Time'!$C$8:$C$1035,'Input Data Shift B'!$C194)</f>
        <v>0</v>
      </c>
      <c r="Q194" s="281">
        <f>SUMIFS('Input Loss Time'!$D$8:$D$1035,'Input Loss Time'!$A$8:$A$1035,'Input Data Shift B'!Q$6,'Input Loss Time'!$B$8:$B$1035,'Input Data Shift B'!$D$2,'Input Loss Time'!$C$8:$C$1035,'Input Data Shift B'!$C194)</f>
        <v>0</v>
      </c>
      <c r="R194" s="281">
        <f>SUMIFS('Input Loss Time'!$D$8:$D$1035,'Input Loss Time'!$A$8:$A$1035,'Input Data Shift B'!R$6,'Input Loss Time'!$B$8:$B$1035,'Input Data Shift B'!$D$2,'Input Loss Time'!$C$8:$C$1035,'Input Data Shift B'!$C194)</f>
        <v>0</v>
      </c>
      <c r="S194" s="281">
        <f>SUMIFS('Input Loss Time'!$D$8:$D$1035,'Input Loss Time'!$A$8:$A$1035,'Input Data Shift B'!S$6,'Input Loss Time'!$B$8:$B$1035,'Input Data Shift B'!$D$2,'Input Loss Time'!$C$8:$C$1035,'Input Data Shift B'!$C194)</f>
        <v>0</v>
      </c>
      <c r="T194" s="281">
        <f>SUMIFS('Input Loss Time'!$D$8:$D$1035,'Input Loss Time'!$A$8:$A$1035,'Input Data Shift B'!T$6,'Input Loss Time'!$B$8:$B$1035,'Input Data Shift B'!$D$2,'Input Loss Time'!$C$8:$C$1035,'Input Data Shift B'!$C194)</f>
        <v>5</v>
      </c>
      <c r="U194" s="281">
        <f>SUMIFS('Input Loss Time'!$D$8:$D$1035,'Input Loss Time'!$A$8:$A$1035,'Input Data Shift B'!U$6,'Input Loss Time'!$B$8:$B$1035,'Input Data Shift B'!$D$2,'Input Loss Time'!$C$8:$C$1035,'Input Data Shift B'!$C194)</f>
        <v>5</v>
      </c>
      <c r="V194" s="281">
        <f>SUMIFS('Input Loss Time'!$D$8:$D$1035,'Input Loss Time'!$A$8:$A$1035,'Input Data Shift B'!V$6,'Input Loss Time'!$B$8:$B$1035,'Input Data Shift B'!$D$2,'Input Loss Time'!$C$8:$C$1035,'Input Data Shift B'!$C194)</f>
        <v>0</v>
      </c>
      <c r="W194" s="281">
        <f>SUMIFS('Input Loss Time'!$D$8:$D$1035,'Input Loss Time'!$A$8:$A$1035,'Input Data Shift B'!W$6,'Input Loss Time'!$B$8:$B$1035,'Input Data Shift B'!$D$2,'Input Loss Time'!$C$8:$C$1035,'Input Data Shift B'!$C194)</f>
        <v>0</v>
      </c>
      <c r="X194" s="281">
        <f>SUMIFS('Input Loss Time'!$D$8:$D$1035,'Input Loss Time'!$A$8:$A$1035,'Input Data Shift B'!X$6,'Input Loss Time'!$B$8:$B$1035,'Input Data Shift B'!$D$2,'Input Loss Time'!$C$8:$C$1035,'Input Data Shift B'!$C194)</f>
        <v>0</v>
      </c>
      <c r="Y194" s="281">
        <f>SUMIFS('Input Loss Time'!$D$8:$D$1035,'Input Loss Time'!$A$8:$A$1035,'Input Data Shift B'!Y$6,'Input Loss Time'!$B$8:$B$1035,'Input Data Shift B'!$D$2,'Input Loss Time'!$C$8:$C$1035,'Input Data Shift B'!$C194)</f>
        <v>0</v>
      </c>
      <c r="Z194" s="281">
        <f>SUMIFS('Input Loss Time'!$D$8:$D$1035,'Input Loss Time'!$A$8:$A$1035,'Input Data Shift B'!Z$6,'Input Loss Time'!$B$8:$B$1035,'Input Data Shift B'!$D$2,'Input Loss Time'!$C$8:$C$1035,'Input Data Shift B'!$C194)</f>
        <v>0</v>
      </c>
      <c r="AA194" s="281">
        <f>SUMIFS('Input Loss Time'!$D$8:$D$1035,'Input Loss Time'!$A$8:$A$1035,'Input Data Shift B'!AA$6,'Input Loss Time'!$B$8:$B$1035,'Input Data Shift B'!$D$2,'Input Loss Time'!$C$8:$C$1035,'Input Data Shift B'!$C194)</f>
        <v>0</v>
      </c>
      <c r="AB194" s="281">
        <f>SUMIFS('Input Loss Time'!$D$8:$D$1035,'Input Loss Time'!$A$8:$A$1035,'Input Data Shift B'!AB$6,'Input Loss Time'!$B$8:$B$1035,'Input Data Shift B'!$D$2,'Input Loss Time'!$C$8:$C$1035,'Input Data Shift B'!$C194)</f>
        <v>0</v>
      </c>
      <c r="AC194" s="281">
        <f>SUMIFS('Input Loss Time'!$D$8:$D$1035,'Input Loss Time'!$A$8:$A$1035,'Input Data Shift B'!AC$6,'Input Loss Time'!$B$8:$B$1035,'Input Data Shift B'!$D$2,'Input Loss Time'!$C$8:$C$1035,'Input Data Shift B'!$C194)</f>
        <v>0</v>
      </c>
      <c r="AD194" s="281">
        <f>SUMIFS('Input Loss Time'!$D$8:$D$1035,'Input Loss Time'!$A$8:$A$1035,'Input Data Shift B'!AD$6,'Input Loss Time'!$B$8:$B$1035,'Input Data Shift B'!$D$2,'Input Loss Time'!$C$8:$C$1035,'Input Data Shift B'!$C194)</f>
        <v>0</v>
      </c>
      <c r="AE194" s="281">
        <f>SUMIFS('Input Loss Time'!$D$8:$D$1035,'Input Loss Time'!$A$8:$A$1035,'Input Data Shift B'!AE$6,'Input Loss Time'!$B$8:$B$1035,'Input Data Shift B'!$D$2,'Input Loss Time'!$C$8:$C$1035,'Input Data Shift B'!$C194)</f>
        <v>0</v>
      </c>
      <c r="AF194" s="281">
        <f>SUMIFS('Input Loss Time'!$D$8:$D$1035,'Input Loss Time'!$A$8:$A$1035,'Input Data Shift B'!AF$6,'Input Loss Time'!$B$8:$B$1035,'Input Data Shift B'!$D$2,'Input Loss Time'!$C$8:$C$1035,'Input Data Shift B'!$C194)</f>
        <v>0</v>
      </c>
      <c r="AG194" s="281">
        <f>SUMIFS('Input Loss Time'!$D$8:$D$1035,'Input Loss Time'!$A$8:$A$1035,'Input Data Shift B'!AG$6,'Input Loss Time'!$B$8:$B$1035,'Input Data Shift B'!$D$2,'Input Loss Time'!$C$8:$C$1035,'Input Data Shift B'!$C194)</f>
        <v>0</v>
      </c>
      <c r="AH194" s="281">
        <f>SUMIFS('Input Loss Time'!$D$8:$D$1035,'Input Loss Time'!$A$8:$A$1035,'Input Data Shift B'!AH$6,'Input Loss Time'!$B$8:$B$1035,'Input Data Shift B'!$D$2,'Input Loss Time'!$C$8:$C$1035,'Input Data Shift B'!$C194)</f>
        <v>0</v>
      </c>
    </row>
    <row r="195" spans="1:64" ht="19.5" customHeight="1">
      <c r="A195" s="601"/>
      <c r="B195" s="601"/>
      <c r="C195" s="262" t="s">
        <v>4212</v>
      </c>
      <c r="D195" s="281">
        <f>SUMIFS('Input Loss Time'!$D$8:$D$1035,'Input Loss Time'!$A$8:$A$1035,'Input Data Shift B'!D$6,'Input Loss Time'!$B$8:$B$1035,'Input Data Shift B'!$D$2,'Input Loss Time'!$C$8:$C$1035,'Input Data Shift B'!$C195)</f>
        <v>5</v>
      </c>
      <c r="E195" s="281">
        <f>SUMIFS('Input Loss Time'!$D$8:$D$1035,'Input Loss Time'!$A$8:$A$1035,'Input Data Shift B'!E$6,'Input Loss Time'!$B$8:$B$1035,'Input Data Shift B'!$D$2,'Input Loss Time'!$C$8:$C$1035,'Input Data Shift B'!$C195)</f>
        <v>0</v>
      </c>
      <c r="F195" s="281">
        <f>SUMIFS('Input Loss Time'!$D$8:$D$1035,'Input Loss Time'!$A$8:$A$1035,'Input Data Shift B'!F$6,'Input Loss Time'!$B$8:$B$1035,'Input Data Shift B'!$D$2,'Input Loss Time'!$C$8:$C$1035,'Input Data Shift B'!$C195)</f>
        <v>5</v>
      </c>
      <c r="G195" s="281">
        <f>SUMIFS('Input Loss Time'!$D$8:$D$1035,'Input Loss Time'!$A$8:$A$1035,'Input Data Shift B'!G$6,'Input Loss Time'!$B$8:$B$1035,'Input Data Shift B'!$D$2,'Input Loss Time'!$C$8:$C$1035,'Input Data Shift B'!$C195)</f>
        <v>5</v>
      </c>
      <c r="H195" s="281">
        <f>SUMIFS('Input Loss Time'!$D$8:$D$1035,'Input Loss Time'!$A$8:$A$1035,'Input Data Shift B'!H$6,'Input Loss Time'!$B$8:$B$1035,'Input Data Shift B'!$D$2,'Input Loss Time'!$C$8:$C$1035,'Input Data Shift B'!$C195)</f>
        <v>5</v>
      </c>
      <c r="I195" s="281">
        <f>SUMIFS('Input Loss Time'!$D$8:$D$1035,'Input Loss Time'!$A$8:$A$1035,'Input Data Shift B'!I$6,'Input Loss Time'!$B$8:$B$1035,'Input Data Shift B'!$D$2,'Input Loss Time'!$C$8:$C$1035,'Input Data Shift B'!$C195)</f>
        <v>5</v>
      </c>
      <c r="J195" s="281">
        <f>SUMIFS('Input Loss Time'!$D$8:$D$1035,'Input Loss Time'!$A$8:$A$1035,'Input Data Shift B'!J$6,'Input Loss Time'!$B$8:$B$1035,'Input Data Shift B'!$D$2,'Input Loss Time'!$C$8:$C$1035,'Input Data Shift B'!$C195)</f>
        <v>5</v>
      </c>
      <c r="K195" s="281">
        <f>SUMIFS('Input Loss Time'!$D$8:$D$1035,'Input Loss Time'!$A$8:$A$1035,'Input Data Shift B'!K$6,'Input Loss Time'!$B$8:$B$1035,'Input Data Shift B'!$D$2,'Input Loss Time'!$C$8:$C$1035,'Input Data Shift B'!$C195)</f>
        <v>0</v>
      </c>
      <c r="L195" s="281">
        <f>SUMIFS('Input Loss Time'!$D$8:$D$1035,'Input Loss Time'!$A$8:$A$1035,'Input Data Shift B'!L$6,'Input Loss Time'!$B$8:$B$1035,'Input Data Shift B'!$D$2,'Input Loss Time'!$C$8:$C$1035,'Input Data Shift B'!$C195)</f>
        <v>5</v>
      </c>
      <c r="M195" s="281">
        <f>SUMIFS('Input Loss Time'!$D$8:$D$1035,'Input Loss Time'!$A$8:$A$1035,'Input Data Shift B'!M$6,'Input Loss Time'!$B$8:$B$1035,'Input Data Shift B'!$D$2,'Input Loss Time'!$C$8:$C$1035,'Input Data Shift B'!$C195)</f>
        <v>5</v>
      </c>
      <c r="N195" s="281">
        <f>SUMIFS('Input Loss Time'!$D$8:$D$1035,'Input Loss Time'!$A$8:$A$1035,'Input Data Shift B'!N$6,'Input Loss Time'!$B$8:$B$1035,'Input Data Shift B'!$D$2,'Input Loss Time'!$C$8:$C$1035,'Input Data Shift B'!$C195)</f>
        <v>5</v>
      </c>
      <c r="O195" s="281">
        <f>SUMIFS('Input Loss Time'!$D$8:$D$1035,'Input Loss Time'!$A$8:$A$1035,'Input Data Shift B'!O$6,'Input Loss Time'!$B$8:$B$1035,'Input Data Shift B'!$D$2,'Input Loss Time'!$C$8:$C$1035,'Input Data Shift B'!$C195)</f>
        <v>5</v>
      </c>
      <c r="P195" s="281">
        <f>SUMIFS('Input Loss Time'!$D$8:$D$1035,'Input Loss Time'!$A$8:$A$1035,'Input Data Shift B'!P$6,'Input Loss Time'!$B$8:$B$1035,'Input Data Shift B'!$D$2,'Input Loss Time'!$C$8:$C$1035,'Input Data Shift B'!$C195)</f>
        <v>5</v>
      </c>
      <c r="Q195" s="281">
        <f>SUMIFS('Input Loss Time'!$D$8:$D$1035,'Input Loss Time'!$A$8:$A$1035,'Input Data Shift B'!Q$6,'Input Loss Time'!$B$8:$B$1035,'Input Data Shift B'!$D$2,'Input Loss Time'!$C$8:$C$1035,'Input Data Shift B'!$C195)</f>
        <v>5</v>
      </c>
      <c r="R195" s="281">
        <f>SUMIFS('Input Loss Time'!$D$8:$D$1035,'Input Loss Time'!$A$8:$A$1035,'Input Data Shift B'!R$6,'Input Loss Time'!$B$8:$B$1035,'Input Data Shift B'!$D$2,'Input Loss Time'!$C$8:$C$1035,'Input Data Shift B'!$C195)</f>
        <v>0</v>
      </c>
      <c r="S195" s="281">
        <f>SUMIFS('Input Loss Time'!$D$8:$D$1035,'Input Loss Time'!$A$8:$A$1035,'Input Data Shift B'!S$6,'Input Loss Time'!$B$8:$B$1035,'Input Data Shift B'!$D$2,'Input Loss Time'!$C$8:$C$1035,'Input Data Shift B'!$C195)</f>
        <v>0</v>
      </c>
      <c r="T195" s="281">
        <f>SUMIFS('Input Loss Time'!$D$8:$D$1035,'Input Loss Time'!$A$8:$A$1035,'Input Data Shift B'!T$6,'Input Loss Time'!$B$8:$B$1035,'Input Data Shift B'!$D$2,'Input Loss Time'!$C$8:$C$1035,'Input Data Shift B'!$C195)</f>
        <v>5</v>
      </c>
      <c r="U195" s="281">
        <f>SUMIFS('Input Loss Time'!$D$8:$D$1035,'Input Loss Time'!$A$8:$A$1035,'Input Data Shift B'!U$6,'Input Loss Time'!$B$8:$B$1035,'Input Data Shift B'!$D$2,'Input Loss Time'!$C$8:$C$1035,'Input Data Shift B'!$C195)</f>
        <v>5</v>
      </c>
      <c r="V195" s="281">
        <f>SUMIFS('Input Loss Time'!$D$8:$D$1035,'Input Loss Time'!$A$8:$A$1035,'Input Data Shift B'!V$6,'Input Loss Time'!$B$8:$B$1035,'Input Data Shift B'!$D$2,'Input Loss Time'!$C$8:$C$1035,'Input Data Shift B'!$C195)</f>
        <v>0</v>
      </c>
      <c r="W195" s="281">
        <f>SUMIFS('Input Loss Time'!$D$8:$D$1035,'Input Loss Time'!$A$8:$A$1035,'Input Data Shift B'!W$6,'Input Loss Time'!$B$8:$B$1035,'Input Data Shift B'!$D$2,'Input Loss Time'!$C$8:$C$1035,'Input Data Shift B'!$C195)</f>
        <v>0</v>
      </c>
      <c r="X195" s="281">
        <f>SUMIFS('Input Loss Time'!$D$8:$D$1035,'Input Loss Time'!$A$8:$A$1035,'Input Data Shift B'!X$6,'Input Loss Time'!$B$8:$B$1035,'Input Data Shift B'!$D$2,'Input Loss Time'!$C$8:$C$1035,'Input Data Shift B'!$C195)</f>
        <v>0</v>
      </c>
      <c r="Y195" s="281">
        <f>SUMIFS('Input Loss Time'!$D$8:$D$1035,'Input Loss Time'!$A$8:$A$1035,'Input Data Shift B'!Y$6,'Input Loss Time'!$B$8:$B$1035,'Input Data Shift B'!$D$2,'Input Loss Time'!$C$8:$C$1035,'Input Data Shift B'!$C195)</f>
        <v>0</v>
      </c>
      <c r="Z195" s="281">
        <f>SUMIFS('Input Loss Time'!$D$8:$D$1035,'Input Loss Time'!$A$8:$A$1035,'Input Data Shift B'!Z$6,'Input Loss Time'!$B$8:$B$1035,'Input Data Shift B'!$D$2,'Input Loss Time'!$C$8:$C$1035,'Input Data Shift B'!$C195)</f>
        <v>0</v>
      </c>
      <c r="AA195" s="281">
        <f>SUMIFS('Input Loss Time'!$D$8:$D$1035,'Input Loss Time'!$A$8:$A$1035,'Input Data Shift B'!AA$6,'Input Loss Time'!$B$8:$B$1035,'Input Data Shift B'!$D$2,'Input Loss Time'!$C$8:$C$1035,'Input Data Shift B'!$C195)</f>
        <v>0</v>
      </c>
      <c r="AB195" s="281">
        <f>SUMIFS('Input Loss Time'!$D$8:$D$1035,'Input Loss Time'!$A$8:$A$1035,'Input Data Shift B'!AB$6,'Input Loss Time'!$B$8:$B$1035,'Input Data Shift B'!$D$2,'Input Loss Time'!$C$8:$C$1035,'Input Data Shift B'!$C195)</f>
        <v>0</v>
      </c>
      <c r="AC195" s="281">
        <f>SUMIFS('Input Loss Time'!$D$8:$D$1035,'Input Loss Time'!$A$8:$A$1035,'Input Data Shift B'!AC$6,'Input Loss Time'!$B$8:$B$1035,'Input Data Shift B'!$D$2,'Input Loss Time'!$C$8:$C$1035,'Input Data Shift B'!$C195)</f>
        <v>0</v>
      </c>
      <c r="AD195" s="281">
        <f>SUMIFS('Input Loss Time'!$D$8:$D$1035,'Input Loss Time'!$A$8:$A$1035,'Input Data Shift B'!AD$6,'Input Loss Time'!$B$8:$B$1035,'Input Data Shift B'!$D$2,'Input Loss Time'!$C$8:$C$1035,'Input Data Shift B'!$C195)</f>
        <v>0</v>
      </c>
      <c r="AE195" s="281">
        <f>SUMIFS('Input Loss Time'!$D$8:$D$1035,'Input Loss Time'!$A$8:$A$1035,'Input Data Shift B'!AE$6,'Input Loss Time'!$B$8:$B$1035,'Input Data Shift B'!$D$2,'Input Loss Time'!$C$8:$C$1035,'Input Data Shift B'!$C195)</f>
        <v>0</v>
      </c>
      <c r="AF195" s="281">
        <f>SUMIFS('Input Loss Time'!$D$8:$D$1035,'Input Loss Time'!$A$8:$A$1035,'Input Data Shift B'!AF$6,'Input Loss Time'!$B$8:$B$1035,'Input Data Shift B'!$D$2,'Input Loss Time'!$C$8:$C$1035,'Input Data Shift B'!$C195)</f>
        <v>0</v>
      </c>
      <c r="AG195" s="281">
        <f>SUMIFS('Input Loss Time'!$D$8:$D$1035,'Input Loss Time'!$A$8:$A$1035,'Input Data Shift B'!AG$6,'Input Loss Time'!$B$8:$B$1035,'Input Data Shift B'!$D$2,'Input Loss Time'!$C$8:$C$1035,'Input Data Shift B'!$C195)</f>
        <v>0</v>
      </c>
      <c r="AH195" s="281">
        <f>SUMIFS('Input Loss Time'!$D$8:$D$1035,'Input Loss Time'!$A$8:$A$1035,'Input Data Shift B'!AH$6,'Input Loss Time'!$B$8:$B$1035,'Input Data Shift B'!$D$2,'Input Loss Time'!$C$8:$C$1035,'Input Data Shift B'!$C195)</f>
        <v>0</v>
      </c>
    </row>
    <row r="196" spans="1:64" ht="19.5" customHeight="1">
      <c r="A196" s="601"/>
      <c r="B196" s="601"/>
      <c r="C196" s="262" t="s">
        <v>28</v>
      </c>
      <c r="D196" s="282">
        <f>SUMIFS('Input Loss Time'!$D$8:$D$1035,'Input Loss Time'!$A$8:$A$1035,'Input Data Shift B'!D$6,'Input Loss Time'!$B$8:$B$1035,'Input Data Shift B'!$D$2,'Input Loss Time'!$C$8:$C$1035,'Input Data Shift B'!$C196)</f>
        <v>5</v>
      </c>
      <c r="E196" s="282">
        <f>SUMIFS('Input Loss Time'!$D$8:$D$1035,'Input Loss Time'!$A$8:$A$1035,'Input Data Shift B'!E$6,'Input Loss Time'!$B$8:$B$1035,'Input Data Shift B'!$D$2,'Input Loss Time'!$C$8:$C$1035,'Input Data Shift B'!$C196)</f>
        <v>0</v>
      </c>
      <c r="F196" s="282">
        <f>SUMIFS('Input Loss Time'!$D$8:$D$1035,'Input Loss Time'!$A$8:$A$1035,'Input Data Shift B'!F$6,'Input Loss Time'!$B$8:$B$1035,'Input Data Shift B'!$D$2,'Input Loss Time'!$C$8:$C$1035,'Input Data Shift B'!$C196)</f>
        <v>5</v>
      </c>
      <c r="G196" s="282">
        <f>SUMIFS('Input Loss Time'!$D$8:$D$1035,'Input Loss Time'!$A$8:$A$1035,'Input Data Shift B'!G$6,'Input Loss Time'!$B$8:$B$1035,'Input Data Shift B'!$D$2,'Input Loss Time'!$C$8:$C$1035,'Input Data Shift B'!$C196)</f>
        <v>5</v>
      </c>
      <c r="H196" s="282">
        <f>SUMIFS('Input Loss Time'!$D$8:$D$1035,'Input Loss Time'!$A$8:$A$1035,'Input Data Shift B'!H$6,'Input Loss Time'!$B$8:$B$1035,'Input Data Shift B'!$D$2,'Input Loss Time'!$C$8:$C$1035,'Input Data Shift B'!$C196)</f>
        <v>5</v>
      </c>
      <c r="I196" s="282">
        <f>SUMIFS('Input Loss Time'!$D$8:$D$1035,'Input Loss Time'!$A$8:$A$1035,'Input Data Shift B'!I$6,'Input Loss Time'!$B$8:$B$1035,'Input Data Shift B'!$D$2,'Input Loss Time'!$C$8:$C$1035,'Input Data Shift B'!$C196)</f>
        <v>5</v>
      </c>
      <c r="J196" s="282">
        <f>SUMIFS('Input Loss Time'!$D$8:$D$1035,'Input Loss Time'!$A$8:$A$1035,'Input Data Shift B'!J$6,'Input Loss Time'!$B$8:$B$1035,'Input Data Shift B'!$D$2,'Input Loss Time'!$C$8:$C$1035,'Input Data Shift B'!$C196)</f>
        <v>7.5</v>
      </c>
      <c r="K196" s="282">
        <f>SUMIFS('Input Loss Time'!$D$8:$D$1035,'Input Loss Time'!$A$8:$A$1035,'Input Data Shift B'!K$6,'Input Loss Time'!$B$8:$B$1035,'Input Data Shift B'!$D$2,'Input Loss Time'!$C$8:$C$1035,'Input Data Shift B'!$C196)</f>
        <v>0</v>
      </c>
      <c r="L196" s="282">
        <f>SUMIFS('Input Loss Time'!$D$8:$D$1035,'Input Loss Time'!$A$8:$A$1035,'Input Data Shift B'!L$6,'Input Loss Time'!$B$8:$B$1035,'Input Data Shift B'!$D$2,'Input Loss Time'!$C$8:$C$1035,'Input Data Shift B'!$C196)</f>
        <v>5</v>
      </c>
      <c r="M196" s="282">
        <f>SUMIFS('Input Loss Time'!$D$8:$D$1035,'Input Loss Time'!$A$8:$A$1035,'Input Data Shift B'!M$6,'Input Loss Time'!$B$8:$B$1035,'Input Data Shift B'!$D$2,'Input Loss Time'!$C$8:$C$1035,'Input Data Shift B'!$C196)</f>
        <v>5</v>
      </c>
      <c r="N196" s="282">
        <f>SUMIFS('Input Loss Time'!$D$8:$D$1035,'Input Loss Time'!$A$8:$A$1035,'Input Data Shift B'!N$6,'Input Loss Time'!$B$8:$B$1035,'Input Data Shift B'!$D$2,'Input Loss Time'!$C$8:$C$1035,'Input Data Shift B'!$C196)</f>
        <v>5</v>
      </c>
      <c r="O196" s="282">
        <f>SUMIFS('Input Loss Time'!$D$8:$D$1035,'Input Loss Time'!$A$8:$A$1035,'Input Data Shift B'!O$6,'Input Loss Time'!$B$8:$B$1035,'Input Data Shift B'!$D$2,'Input Loss Time'!$C$8:$C$1035,'Input Data Shift B'!$C196)</f>
        <v>5</v>
      </c>
      <c r="P196" s="282">
        <f>SUMIFS('Input Loss Time'!$D$8:$D$1035,'Input Loss Time'!$A$8:$A$1035,'Input Data Shift B'!P$6,'Input Loss Time'!$B$8:$B$1035,'Input Data Shift B'!$D$2,'Input Loss Time'!$C$8:$C$1035,'Input Data Shift B'!$C196)</f>
        <v>5</v>
      </c>
      <c r="Q196" s="282">
        <f>SUMIFS('Input Loss Time'!$D$8:$D$1035,'Input Loss Time'!$A$8:$A$1035,'Input Data Shift B'!Q$6,'Input Loss Time'!$B$8:$B$1035,'Input Data Shift B'!$D$2,'Input Loss Time'!$C$8:$C$1035,'Input Data Shift B'!$C196)</f>
        <v>5</v>
      </c>
      <c r="R196" s="282">
        <f>SUMIFS('Input Loss Time'!$D$8:$D$1035,'Input Loss Time'!$A$8:$A$1035,'Input Data Shift B'!R$6,'Input Loss Time'!$B$8:$B$1035,'Input Data Shift B'!$D$2,'Input Loss Time'!$C$8:$C$1035,'Input Data Shift B'!$C196)</f>
        <v>0</v>
      </c>
      <c r="S196" s="282">
        <f>SUMIFS('Input Loss Time'!$D$8:$D$1035,'Input Loss Time'!$A$8:$A$1035,'Input Data Shift B'!S$6,'Input Loss Time'!$B$8:$B$1035,'Input Data Shift B'!$D$2,'Input Loss Time'!$C$8:$C$1035,'Input Data Shift B'!$C196)</f>
        <v>0</v>
      </c>
      <c r="T196" s="282">
        <f>SUMIFS('Input Loss Time'!$D$8:$D$1035,'Input Loss Time'!$A$8:$A$1035,'Input Data Shift B'!T$6,'Input Loss Time'!$B$8:$B$1035,'Input Data Shift B'!$D$2,'Input Loss Time'!$C$8:$C$1035,'Input Data Shift B'!$C196)</f>
        <v>5</v>
      </c>
      <c r="U196" s="282">
        <f>SUMIFS('Input Loss Time'!$D$8:$D$1035,'Input Loss Time'!$A$8:$A$1035,'Input Data Shift B'!U$6,'Input Loss Time'!$B$8:$B$1035,'Input Data Shift B'!$D$2,'Input Loss Time'!$C$8:$C$1035,'Input Data Shift B'!$C196)</f>
        <v>5</v>
      </c>
      <c r="V196" s="282">
        <f>SUMIFS('Input Loss Time'!$D$8:$D$1035,'Input Loss Time'!$A$8:$A$1035,'Input Data Shift B'!V$6,'Input Loss Time'!$B$8:$B$1035,'Input Data Shift B'!$D$2,'Input Loss Time'!$C$8:$C$1035,'Input Data Shift B'!$C196)</f>
        <v>0</v>
      </c>
      <c r="W196" s="282">
        <f>SUMIFS('Input Loss Time'!$D$8:$D$1035,'Input Loss Time'!$A$8:$A$1035,'Input Data Shift B'!W$6,'Input Loss Time'!$B$8:$B$1035,'Input Data Shift B'!$D$2,'Input Loss Time'!$C$8:$C$1035,'Input Data Shift B'!$C196)</f>
        <v>0</v>
      </c>
      <c r="X196" s="282">
        <f>SUMIFS('Input Loss Time'!$D$8:$D$1035,'Input Loss Time'!$A$8:$A$1035,'Input Data Shift B'!X$6,'Input Loss Time'!$B$8:$B$1035,'Input Data Shift B'!$D$2,'Input Loss Time'!$C$8:$C$1035,'Input Data Shift B'!$C196)</f>
        <v>0</v>
      </c>
      <c r="Y196" s="282">
        <f>SUMIFS('Input Loss Time'!$D$8:$D$1035,'Input Loss Time'!$A$8:$A$1035,'Input Data Shift B'!Y$6,'Input Loss Time'!$B$8:$B$1035,'Input Data Shift B'!$D$2,'Input Loss Time'!$C$8:$C$1035,'Input Data Shift B'!$C196)</f>
        <v>0</v>
      </c>
      <c r="Z196" s="282">
        <f>SUMIFS('Input Loss Time'!$D$8:$D$1035,'Input Loss Time'!$A$8:$A$1035,'Input Data Shift B'!Z$6,'Input Loss Time'!$B$8:$B$1035,'Input Data Shift B'!$D$2,'Input Loss Time'!$C$8:$C$1035,'Input Data Shift B'!$C196)</f>
        <v>0</v>
      </c>
      <c r="AA196" s="282">
        <f>SUMIFS('Input Loss Time'!$D$8:$D$1035,'Input Loss Time'!$A$8:$A$1035,'Input Data Shift B'!AA$6,'Input Loss Time'!$B$8:$B$1035,'Input Data Shift B'!$D$2,'Input Loss Time'!$C$8:$C$1035,'Input Data Shift B'!$C196)</f>
        <v>0</v>
      </c>
      <c r="AB196" s="282">
        <f>SUMIFS('Input Loss Time'!$D$8:$D$1035,'Input Loss Time'!$A$8:$A$1035,'Input Data Shift B'!AB$6,'Input Loss Time'!$B$8:$B$1035,'Input Data Shift B'!$D$2,'Input Loss Time'!$C$8:$C$1035,'Input Data Shift B'!$C196)</f>
        <v>0</v>
      </c>
      <c r="AC196" s="282">
        <f>SUMIFS('Input Loss Time'!$D$8:$D$1035,'Input Loss Time'!$A$8:$A$1035,'Input Data Shift B'!AC$6,'Input Loss Time'!$B$8:$B$1035,'Input Data Shift B'!$D$2,'Input Loss Time'!$C$8:$C$1035,'Input Data Shift B'!$C196)</f>
        <v>0</v>
      </c>
      <c r="AD196" s="282">
        <f>SUMIFS('Input Loss Time'!$D$8:$D$1035,'Input Loss Time'!$A$8:$A$1035,'Input Data Shift B'!AD$6,'Input Loss Time'!$B$8:$B$1035,'Input Data Shift B'!$D$2,'Input Loss Time'!$C$8:$C$1035,'Input Data Shift B'!$C196)</f>
        <v>0</v>
      </c>
      <c r="AE196" s="282">
        <f>SUMIFS('Input Loss Time'!$D$8:$D$1035,'Input Loss Time'!$A$8:$A$1035,'Input Data Shift B'!AE$6,'Input Loss Time'!$B$8:$B$1035,'Input Data Shift B'!$D$2,'Input Loss Time'!$C$8:$C$1035,'Input Data Shift B'!$C196)</f>
        <v>0</v>
      </c>
      <c r="AF196" s="282">
        <f>SUMIFS('Input Loss Time'!$D$8:$D$1035,'Input Loss Time'!$A$8:$A$1035,'Input Data Shift B'!AF$6,'Input Loss Time'!$B$8:$B$1035,'Input Data Shift B'!$D$2,'Input Loss Time'!$C$8:$C$1035,'Input Data Shift B'!$C196)</f>
        <v>0</v>
      </c>
      <c r="AG196" s="282">
        <f>SUMIFS('Input Loss Time'!$D$8:$D$1035,'Input Loss Time'!$A$8:$A$1035,'Input Data Shift B'!AG$6,'Input Loss Time'!$B$8:$B$1035,'Input Data Shift B'!$D$2,'Input Loss Time'!$C$8:$C$1035,'Input Data Shift B'!$C196)</f>
        <v>0</v>
      </c>
      <c r="AH196" s="282">
        <f>SUMIFS('Input Loss Time'!$D$8:$D$1035,'Input Loss Time'!$A$8:$A$1035,'Input Data Shift B'!AH$6,'Input Loss Time'!$B$8:$B$1035,'Input Data Shift B'!$D$2,'Input Loss Time'!$C$8:$C$1035,'Input Data Shift B'!$C196)</f>
        <v>0</v>
      </c>
    </row>
    <row r="197" spans="1:64" ht="19.5" customHeight="1">
      <c r="A197" s="601"/>
      <c r="B197" s="601"/>
      <c r="C197" s="262" t="s">
        <v>4227</v>
      </c>
      <c r="D197" s="282">
        <f>SUMIFS('Input Loss Time'!$D$8:$D$1035,'Input Loss Time'!$A$8:$A$1035,'Input Data Shift B'!D$6,'Input Loss Time'!$B$8:$B$1035,'Input Data Shift B'!$D$2,'Input Loss Time'!$C$8:$C$1035,'Input Data Shift B'!$C197)</f>
        <v>0</v>
      </c>
      <c r="E197" s="282">
        <f>SUMIFS('Input Loss Time'!$D$8:$D$1035,'Input Loss Time'!$A$8:$A$1035,'Input Data Shift B'!E$6,'Input Loss Time'!$B$8:$B$1035,'Input Data Shift B'!$D$2,'Input Loss Time'!$C$8:$C$1035,'Input Data Shift B'!$C197)</f>
        <v>0</v>
      </c>
      <c r="F197" s="282">
        <f>SUMIFS('Input Loss Time'!$D$8:$D$1035,'Input Loss Time'!$A$8:$A$1035,'Input Data Shift B'!F$6,'Input Loss Time'!$B$8:$B$1035,'Input Data Shift B'!$D$2,'Input Loss Time'!$C$8:$C$1035,'Input Data Shift B'!$C197)</f>
        <v>0</v>
      </c>
      <c r="G197" s="282">
        <f>SUMIFS('Input Loss Time'!$D$8:$D$1035,'Input Loss Time'!$A$8:$A$1035,'Input Data Shift B'!G$6,'Input Loss Time'!$B$8:$B$1035,'Input Data Shift B'!$D$2,'Input Loss Time'!$C$8:$C$1035,'Input Data Shift B'!$C197)</f>
        <v>0</v>
      </c>
      <c r="H197" s="282">
        <f>SUMIFS('Input Loss Time'!$D$8:$D$1035,'Input Loss Time'!$A$8:$A$1035,'Input Data Shift B'!H$6,'Input Loss Time'!$B$8:$B$1035,'Input Data Shift B'!$D$2,'Input Loss Time'!$C$8:$C$1035,'Input Data Shift B'!$C197)</f>
        <v>0</v>
      </c>
      <c r="I197" s="282">
        <f>SUMIFS('Input Loss Time'!$D$8:$D$1035,'Input Loss Time'!$A$8:$A$1035,'Input Data Shift B'!I$6,'Input Loss Time'!$B$8:$B$1035,'Input Data Shift B'!$D$2,'Input Loss Time'!$C$8:$C$1035,'Input Data Shift B'!$C197)</f>
        <v>0</v>
      </c>
      <c r="J197" s="282">
        <f>SUMIFS('Input Loss Time'!$D$8:$D$1035,'Input Loss Time'!$A$8:$A$1035,'Input Data Shift B'!J$6,'Input Loss Time'!$B$8:$B$1035,'Input Data Shift B'!$D$2,'Input Loss Time'!$C$8:$C$1035,'Input Data Shift B'!$C197)</f>
        <v>0</v>
      </c>
      <c r="K197" s="282">
        <f>SUMIFS('Input Loss Time'!$D$8:$D$1035,'Input Loss Time'!$A$8:$A$1035,'Input Data Shift B'!K$6,'Input Loss Time'!$B$8:$B$1035,'Input Data Shift B'!$D$2,'Input Loss Time'!$C$8:$C$1035,'Input Data Shift B'!$C197)</f>
        <v>0</v>
      </c>
      <c r="L197" s="282">
        <f>SUMIFS('Input Loss Time'!$D$8:$D$1035,'Input Loss Time'!$A$8:$A$1035,'Input Data Shift B'!L$6,'Input Loss Time'!$B$8:$B$1035,'Input Data Shift B'!$D$2,'Input Loss Time'!$C$8:$C$1035,'Input Data Shift B'!$C197)</f>
        <v>0</v>
      </c>
      <c r="M197" s="282">
        <f>SUMIFS('Input Loss Time'!$D$8:$D$1035,'Input Loss Time'!$A$8:$A$1035,'Input Data Shift B'!M$6,'Input Loss Time'!$B$8:$B$1035,'Input Data Shift B'!$D$2,'Input Loss Time'!$C$8:$C$1035,'Input Data Shift B'!$C197)</f>
        <v>0</v>
      </c>
      <c r="N197" s="282">
        <f>SUMIFS('Input Loss Time'!$D$8:$D$1035,'Input Loss Time'!$A$8:$A$1035,'Input Data Shift B'!N$6,'Input Loss Time'!$B$8:$B$1035,'Input Data Shift B'!$D$2,'Input Loss Time'!$C$8:$C$1035,'Input Data Shift B'!$C197)</f>
        <v>0</v>
      </c>
      <c r="O197" s="282">
        <f>SUMIFS('Input Loss Time'!$D$8:$D$1035,'Input Loss Time'!$A$8:$A$1035,'Input Data Shift B'!O$6,'Input Loss Time'!$B$8:$B$1035,'Input Data Shift B'!$D$2,'Input Loss Time'!$C$8:$C$1035,'Input Data Shift B'!$C197)</f>
        <v>0</v>
      </c>
      <c r="P197" s="282">
        <f>SUMIFS('Input Loss Time'!$D$8:$D$1035,'Input Loss Time'!$A$8:$A$1035,'Input Data Shift B'!P$6,'Input Loss Time'!$B$8:$B$1035,'Input Data Shift B'!$D$2,'Input Loss Time'!$C$8:$C$1035,'Input Data Shift B'!$C197)</f>
        <v>0</v>
      </c>
      <c r="Q197" s="282">
        <f>SUMIFS('Input Loss Time'!$D$8:$D$1035,'Input Loss Time'!$A$8:$A$1035,'Input Data Shift B'!Q$6,'Input Loss Time'!$B$8:$B$1035,'Input Data Shift B'!$D$2,'Input Loss Time'!$C$8:$C$1035,'Input Data Shift B'!$C197)</f>
        <v>0</v>
      </c>
      <c r="R197" s="282">
        <f>SUMIFS('Input Loss Time'!$D$8:$D$1035,'Input Loss Time'!$A$8:$A$1035,'Input Data Shift B'!R$6,'Input Loss Time'!$B$8:$B$1035,'Input Data Shift B'!$D$2,'Input Loss Time'!$C$8:$C$1035,'Input Data Shift B'!$C197)</f>
        <v>0</v>
      </c>
      <c r="S197" s="282">
        <f>SUMIFS('Input Loss Time'!$D$8:$D$1035,'Input Loss Time'!$A$8:$A$1035,'Input Data Shift B'!S$6,'Input Loss Time'!$B$8:$B$1035,'Input Data Shift B'!$D$2,'Input Loss Time'!$C$8:$C$1035,'Input Data Shift B'!$C197)</f>
        <v>0</v>
      </c>
      <c r="T197" s="282">
        <f>SUMIFS('Input Loss Time'!$D$8:$D$1035,'Input Loss Time'!$A$8:$A$1035,'Input Data Shift B'!T$6,'Input Loss Time'!$B$8:$B$1035,'Input Data Shift B'!$D$2,'Input Loss Time'!$C$8:$C$1035,'Input Data Shift B'!$C197)</f>
        <v>0</v>
      </c>
      <c r="U197" s="282">
        <f>SUMIFS('Input Loss Time'!$D$8:$D$1035,'Input Loss Time'!$A$8:$A$1035,'Input Data Shift B'!U$6,'Input Loss Time'!$B$8:$B$1035,'Input Data Shift B'!$D$2,'Input Loss Time'!$C$8:$C$1035,'Input Data Shift B'!$C197)</f>
        <v>0</v>
      </c>
      <c r="V197" s="282">
        <f>SUMIFS('Input Loss Time'!$D$8:$D$1035,'Input Loss Time'!$A$8:$A$1035,'Input Data Shift B'!V$6,'Input Loss Time'!$B$8:$B$1035,'Input Data Shift B'!$D$2,'Input Loss Time'!$C$8:$C$1035,'Input Data Shift B'!$C197)</f>
        <v>0</v>
      </c>
      <c r="W197" s="282">
        <f>SUMIFS('Input Loss Time'!$D$8:$D$1035,'Input Loss Time'!$A$8:$A$1035,'Input Data Shift B'!W$6,'Input Loss Time'!$B$8:$B$1035,'Input Data Shift B'!$D$2,'Input Loss Time'!$C$8:$C$1035,'Input Data Shift B'!$C197)</f>
        <v>0</v>
      </c>
      <c r="X197" s="282">
        <f>SUMIFS('Input Loss Time'!$D$8:$D$1035,'Input Loss Time'!$A$8:$A$1035,'Input Data Shift B'!X$6,'Input Loss Time'!$B$8:$B$1035,'Input Data Shift B'!$D$2,'Input Loss Time'!$C$8:$C$1035,'Input Data Shift B'!$C197)</f>
        <v>0</v>
      </c>
      <c r="Y197" s="282">
        <f>SUMIFS('Input Loss Time'!$D$8:$D$1035,'Input Loss Time'!$A$8:$A$1035,'Input Data Shift B'!Y$6,'Input Loss Time'!$B$8:$B$1035,'Input Data Shift B'!$D$2,'Input Loss Time'!$C$8:$C$1035,'Input Data Shift B'!$C197)</f>
        <v>0</v>
      </c>
      <c r="Z197" s="282">
        <f>SUMIFS('Input Loss Time'!$D$8:$D$1035,'Input Loss Time'!$A$8:$A$1035,'Input Data Shift B'!Z$6,'Input Loss Time'!$B$8:$B$1035,'Input Data Shift B'!$D$2,'Input Loss Time'!$C$8:$C$1035,'Input Data Shift B'!$C197)</f>
        <v>0</v>
      </c>
      <c r="AA197" s="282">
        <f>SUMIFS('Input Loss Time'!$D$8:$D$1035,'Input Loss Time'!$A$8:$A$1035,'Input Data Shift B'!AA$6,'Input Loss Time'!$B$8:$B$1035,'Input Data Shift B'!$D$2,'Input Loss Time'!$C$8:$C$1035,'Input Data Shift B'!$C197)</f>
        <v>0</v>
      </c>
      <c r="AB197" s="282">
        <f>SUMIFS('Input Loss Time'!$D$8:$D$1035,'Input Loss Time'!$A$8:$A$1035,'Input Data Shift B'!AB$6,'Input Loss Time'!$B$8:$B$1035,'Input Data Shift B'!$D$2,'Input Loss Time'!$C$8:$C$1035,'Input Data Shift B'!$C197)</f>
        <v>0</v>
      </c>
      <c r="AC197" s="282">
        <f>SUMIFS('Input Loss Time'!$D$8:$D$1035,'Input Loss Time'!$A$8:$A$1035,'Input Data Shift B'!AC$6,'Input Loss Time'!$B$8:$B$1035,'Input Data Shift B'!$D$2,'Input Loss Time'!$C$8:$C$1035,'Input Data Shift B'!$C197)</f>
        <v>0</v>
      </c>
      <c r="AD197" s="282">
        <f>SUMIFS('Input Loss Time'!$D$8:$D$1035,'Input Loss Time'!$A$8:$A$1035,'Input Data Shift B'!AD$6,'Input Loss Time'!$B$8:$B$1035,'Input Data Shift B'!$D$2,'Input Loss Time'!$C$8:$C$1035,'Input Data Shift B'!$C197)</f>
        <v>0</v>
      </c>
      <c r="AE197" s="282">
        <f>SUMIFS('Input Loss Time'!$D$8:$D$1035,'Input Loss Time'!$A$8:$A$1035,'Input Data Shift B'!AE$6,'Input Loss Time'!$B$8:$B$1035,'Input Data Shift B'!$D$2,'Input Loss Time'!$C$8:$C$1035,'Input Data Shift B'!$C197)</f>
        <v>0</v>
      </c>
      <c r="AF197" s="282">
        <f>SUMIFS('Input Loss Time'!$D$8:$D$1035,'Input Loss Time'!$A$8:$A$1035,'Input Data Shift B'!AF$6,'Input Loss Time'!$B$8:$B$1035,'Input Data Shift B'!$D$2,'Input Loss Time'!$C$8:$C$1035,'Input Data Shift B'!$C197)</f>
        <v>0</v>
      </c>
      <c r="AG197" s="282">
        <f>SUMIFS('Input Loss Time'!$D$8:$D$1035,'Input Loss Time'!$A$8:$A$1035,'Input Data Shift B'!AG$6,'Input Loss Time'!$B$8:$B$1035,'Input Data Shift B'!$D$2,'Input Loss Time'!$C$8:$C$1035,'Input Data Shift B'!$C197)</f>
        <v>0</v>
      </c>
      <c r="AH197" s="282">
        <f>SUMIFS('Input Loss Time'!$D$8:$D$1035,'Input Loss Time'!$A$8:$A$1035,'Input Data Shift B'!AH$6,'Input Loss Time'!$B$8:$B$1035,'Input Data Shift B'!$D$2,'Input Loss Time'!$C$8:$C$1035,'Input Data Shift B'!$C197)</f>
        <v>0</v>
      </c>
    </row>
    <row r="198" spans="1:64" ht="19.5" customHeight="1">
      <c r="A198" s="601"/>
      <c r="B198" s="601"/>
      <c r="C198" s="283"/>
      <c r="D198" s="284">
        <f>SUMIFS('Input Loss Time'!$D$8:$D$1035,'Input Loss Time'!$A$8:$A$1035,'Input Data Shift B'!D$6,'Input Loss Time'!$B$8:$B$1035,'Input Data Shift B'!$D$2,'Input Loss Time'!$C$8:$C$1035,'Input Data Shift B'!$C198)</f>
        <v>0</v>
      </c>
      <c r="E198" s="284">
        <f>SUMIFS('Input Loss Time'!$D$8:$D$1035,'Input Loss Time'!$A$8:$A$1035,'Input Data Shift B'!E$6,'Input Loss Time'!$B$8:$B$1035,'Input Data Shift B'!$D$2,'Input Loss Time'!$C$8:$C$1035,'Input Data Shift B'!$C198)</f>
        <v>0</v>
      </c>
      <c r="F198" s="284">
        <f>SUMIFS('Input Loss Time'!$D$8:$D$1035,'Input Loss Time'!$A$8:$A$1035,'Input Data Shift B'!F$6,'Input Loss Time'!$B$8:$B$1035,'Input Data Shift B'!$D$2,'Input Loss Time'!$C$8:$C$1035,'Input Data Shift B'!$C198)</f>
        <v>0</v>
      </c>
      <c r="G198" s="284">
        <f>SUMIFS('Input Loss Time'!$D$8:$D$1035,'Input Loss Time'!$A$8:$A$1035,'Input Data Shift B'!G$6,'Input Loss Time'!$B$8:$B$1035,'Input Data Shift B'!$D$2,'Input Loss Time'!$C$8:$C$1035,'Input Data Shift B'!$C198)</f>
        <v>0</v>
      </c>
      <c r="H198" s="284">
        <f>SUMIFS('Input Loss Time'!$D$8:$D$1035,'Input Loss Time'!$A$8:$A$1035,'Input Data Shift B'!H$6,'Input Loss Time'!$B$8:$B$1035,'Input Data Shift B'!$D$2,'Input Loss Time'!$C$8:$C$1035,'Input Data Shift B'!$C198)</f>
        <v>0</v>
      </c>
      <c r="I198" s="284">
        <f>SUMIFS('Input Loss Time'!$D$8:$D$1035,'Input Loss Time'!$A$8:$A$1035,'Input Data Shift B'!I$6,'Input Loss Time'!$B$8:$B$1035,'Input Data Shift B'!$D$2,'Input Loss Time'!$C$8:$C$1035,'Input Data Shift B'!$C198)</f>
        <v>0</v>
      </c>
      <c r="J198" s="284">
        <f>SUMIFS('Input Loss Time'!$D$8:$D$1035,'Input Loss Time'!$A$8:$A$1035,'Input Data Shift B'!J$6,'Input Loss Time'!$B$8:$B$1035,'Input Data Shift B'!$D$2,'Input Loss Time'!$C$8:$C$1035,'Input Data Shift B'!$C198)</f>
        <v>0</v>
      </c>
      <c r="K198" s="284">
        <f>SUMIFS('Input Loss Time'!$D$8:$D$1035,'Input Loss Time'!$A$8:$A$1035,'Input Data Shift B'!K$6,'Input Loss Time'!$B$8:$B$1035,'Input Data Shift B'!$D$2,'Input Loss Time'!$C$8:$C$1035,'Input Data Shift B'!$C198)</f>
        <v>0</v>
      </c>
      <c r="L198" s="284">
        <f>SUMIFS('Input Loss Time'!$D$8:$D$1035,'Input Loss Time'!$A$8:$A$1035,'Input Data Shift B'!L$6,'Input Loss Time'!$B$8:$B$1035,'Input Data Shift B'!$D$2,'Input Loss Time'!$C$8:$C$1035,'Input Data Shift B'!$C198)</f>
        <v>0</v>
      </c>
      <c r="M198" s="284">
        <f>SUMIFS('Input Loss Time'!$D$8:$D$1035,'Input Loss Time'!$A$8:$A$1035,'Input Data Shift B'!M$6,'Input Loss Time'!$B$8:$B$1035,'Input Data Shift B'!$D$2,'Input Loss Time'!$C$8:$C$1035,'Input Data Shift B'!$C198)</f>
        <v>0</v>
      </c>
      <c r="N198" s="284">
        <f>SUMIFS('Input Loss Time'!$D$8:$D$1035,'Input Loss Time'!$A$8:$A$1035,'Input Data Shift B'!N$6,'Input Loss Time'!$B$8:$B$1035,'Input Data Shift B'!$D$2,'Input Loss Time'!$C$8:$C$1035,'Input Data Shift B'!$C198)</f>
        <v>0</v>
      </c>
      <c r="O198" s="284">
        <f>SUMIFS('Input Loss Time'!$D$8:$D$1035,'Input Loss Time'!$A$8:$A$1035,'Input Data Shift B'!O$6,'Input Loss Time'!$B$8:$B$1035,'Input Data Shift B'!$D$2,'Input Loss Time'!$C$8:$C$1035,'Input Data Shift B'!$C198)</f>
        <v>0</v>
      </c>
      <c r="P198" s="284">
        <f>SUMIFS('Input Loss Time'!$D$8:$D$1035,'Input Loss Time'!$A$8:$A$1035,'Input Data Shift B'!P$6,'Input Loss Time'!$B$8:$B$1035,'Input Data Shift B'!$D$2,'Input Loss Time'!$C$8:$C$1035,'Input Data Shift B'!$C198)</f>
        <v>0</v>
      </c>
      <c r="Q198" s="284">
        <f>SUMIFS('Input Loss Time'!$D$8:$D$1035,'Input Loss Time'!$A$8:$A$1035,'Input Data Shift B'!Q$6,'Input Loss Time'!$B$8:$B$1035,'Input Data Shift B'!$D$2,'Input Loss Time'!$C$8:$C$1035,'Input Data Shift B'!$C198)</f>
        <v>0</v>
      </c>
      <c r="R198" s="284">
        <f>SUMIFS('Input Loss Time'!$D$8:$D$1035,'Input Loss Time'!$A$8:$A$1035,'Input Data Shift B'!R$6,'Input Loss Time'!$B$8:$B$1035,'Input Data Shift B'!$D$2,'Input Loss Time'!$C$8:$C$1035,'Input Data Shift B'!$C198)</f>
        <v>0</v>
      </c>
      <c r="S198" s="284">
        <f>SUMIFS('Input Loss Time'!$D$8:$D$1035,'Input Loss Time'!$A$8:$A$1035,'Input Data Shift B'!S$6,'Input Loss Time'!$B$8:$B$1035,'Input Data Shift B'!$D$2,'Input Loss Time'!$C$8:$C$1035,'Input Data Shift B'!$C198)</f>
        <v>0</v>
      </c>
      <c r="T198" s="284">
        <f>SUMIFS('Input Loss Time'!$D$8:$D$1035,'Input Loss Time'!$A$8:$A$1035,'Input Data Shift B'!T$6,'Input Loss Time'!$B$8:$B$1035,'Input Data Shift B'!$D$2,'Input Loss Time'!$C$8:$C$1035,'Input Data Shift B'!$C198)</f>
        <v>0</v>
      </c>
      <c r="U198" s="284">
        <f>SUMIFS('Input Loss Time'!$D$8:$D$1035,'Input Loss Time'!$A$8:$A$1035,'Input Data Shift B'!U$6,'Input Loss Time'!$B$8:$B$1035,'Input Data Shift B'!$D$2,'Input Loss Time'!$C$8:$C$1035,'Input Data Shift B'!$C198)</f>
        <v>0</v>
      </c>
      <c r="V198" s="284">
        <f>SUMIFS('Input Loss Time'!$D$8:$D$1035,'Input Loss Time'!$A$8:$A$1035,'Input Data Shift B'!V$6,'Input Loss Time'!$B$8:$B$1035,'Input Data Shift B'!$D$2,'Input Loss Time'!$C$8:$C$1035,'Input Data Shift B'!$C198)</f>
        <v>0</v>
      </c>
      <c r="W198" s="284">
        <f>SUMIFS('Input Loss Time'!$D$8:$D$1035,'Input Loss Time'!$A$8:$A$1035,'Input Data Shift B'!W$6,'Input Loss Time'!$B$8:$B$1035,'Input Data Shift B'!$D$2,'Input Loss Time'!$C$8:$C$1035,'Input Data Shift B'!$C198)</f>
        <v>0</v>
      </c>
      <c r="X198" s="284">
        <f>SUMIFS('Input Loss Time'!$D$8:$D$1035,'Input Loss Time'!$A$8:$A$1035,'Input Data Shift B'!X$6,'Input Loss Time'!$B$8:$B$1035,'Input Data Shift B'!$D$2,'Input Loss Time'!$C$8:$C$1035,'Input Data Shift B'!$C198)</f>
        <v>0</v>
      </c>
      <c r="Y198" s="284">
        <f>SUMIFS('Input Loss Time'!$D$8:$D$1035,'Input Loss Time'!$A$8:$A$1035,'Input Data Shift B'!Y$6,'Input Loss Time'!$B$8:$B$1035,'Input Data Shift B'!$D$2,'Input Loss Time'!$C$8:$C$1035,'Input Data Shift B'!$C198)</f>
        <v>0</v>
      </c>
      <c r="Z198" s="284">
        <f>SUMIFS('Input Loss Time'!$D$8:$D$1035,'Input Loss Time'!$A$8:$A$1035,'Input Data Shift B'!Z$6,'Input Loss Time'!$B$8:$B$1035,'Input Data Shift B'!$D$2,'Input Loss Time'!$C$8:$C$1035,'Input Data Shift B'!$C198)</f>
        <v>0</v>
      </c>
      <c r="AA198" s="284">
        <f>SUMIFS('Input Loss Time'!$D$8:$D$1035,'Input Loss Time'!$A$8:$A$1035,'Input Data Shift B'!AA$6,'Input Loss Time'!$B$8:$B$1035,'Input Data Shift B'!$D$2,'Input Loss Time'!$C$8:$C$1035,'Input Data Shift B'!$C198)</f>
        <v>0</v>
      </c>
      <c r="AB198" s="284">
        <f>SUMIFS('Input Loss Time'!$D$8:$D$1035,'Input Loss Time'!$A$8:$A$1035,'Input Data Shift B'!AB$6,'Input Loss Time'!$B$8:$B$1035,'Input Data Shift B'!$D$2,'Input Loss Time'!$C$8:$C$1035,'Input Data Shift B'!$C198)</f>
        <v>0</v>
      </c>
      <c r="AC198" s="284">
        <f>SUMIFS('Input Loss Time'!$D$8:$D$1035,'Input Loss Time'!$A$8:$A$1035,'Input Data Shift B'!AC$6,'Input Loss Time'!$B$8:$B$1035,'Input Data Shift B'!$D$2,'Input Loss Time'!$C$8:$C$1035,'Input Data Shift B'!$C198)</f>
        <v>0</v>
      </c>
      <c r="AD198" s="284">
        <f>SUMIFS('Input Loss Time'!$D$8:$D$1035,'Input Loss Time'!$A$8:$A$1035,'Input Data Shift B'!AD$6,'Input Loss Time'!$B$8:$B$1035,'Input Data Shift B'!$D$2,'Input Loss Time'!$C$8:$C$1035,'Input Data Shift B'!$C198)</f>
        <v>0</v>
      </c>
      <c r="AE198" s="284">
        <f>SUMIFS('Input Loss Time'!$D$8:$D$1035,'Input Loss Time'!$A$8:$A$1035,'Input Data Shift B'!AE$6,'Input Loss Time'!$B$8:$B$1035,'Input Data Shift B'!$D$2,'Input Loss Time'!$C$8:$C$1035,'Input Data Shift B'!$C198)</f>
        <v>0</v>
      </c>
      <c r="AF198" s="284">
        <f>SUMIFS('Input Loss Time'!$D$8:$D$1035,'Input Loss Time'!$A$8:$A$1035,'Input Data Shift B'!AF$6,'Input Loss Time'!$B$8:$B$1035,'Input Data Shift B'!$D$2,'Input Loss Time'!$C$8:$C$1035,'Input Data Shift B'!$C198)</f>
        <v>0</v>
      </c>
      <c r="AG198" s="284">
        <f>SUMIFS('Input Loss Time'!$D$8:$D$1035,'Input Loss Time'!$A$8:$A$1035,'Input Data Shift B'!AG$6,'Input Loss Time'!$B$8:$B$1035,'Input Data Shift B'!$D$2,'Input Loss Time'!$C$8:$C$1035,'Input Data Shift B'!$C198)</f>
        <v>0</v>
      </c>
      <c r="AH198" s="284">
        <f>SUMIFS('Input Loss Time'!$D$8:$D$1035,'Input Loss Time'!$A$8:$A$1035,'Input Data Shift B'!AH$6,'Input Loss Time'!$B$8:$B$1035,'Input Data Shift B'!$D$2,'Input Loss Time'!$C$8:$C$1035,'Input Data Shift B'!$C198)</f>
        <v>0</v>
      </c>
    </row>
    <row r="199" spans="1:64" ht="19.5" customHeight="1">
      <c r="A199" s="603" t="s">
        <v>6</v>
      </c>
      <c r="B199" s="603"/>
      <c r="C199" s="603"/>
      <c r="D199" s="285">
        <f t="shared" ref="D199:AH199" si="17">SUM(D187:D198)</f>
        <v>53.393333333333338</v>
      </c>
      <c r="E199" s="285">
        <f t="shared" si="17"/>
        <v>0</v>
      </c>
      <c r="F199" s="285">
        <f t="shared" si="17"/>
        <v>64.293333333333337</v>
      </c>
      <c r="G199" s="285">
        <f t="shared" si="17"/>
        <v>46.793333333333337</v>
      </c>
      <c r="H199" s="285">
        <f t="shared" si="17"/>
        <v>65.741666666666674</v>
      </c>
      <c r="I199" s="285">
        <f t="shared" si="17"/>
        <v>96.641666666666666</v>
      </c>
      <c r="J199" s="285">
        <f t="shared" si="17"/>
        <v>17.596666666666668</v>
      </c>
      <c r="K199" s="285">
        <f t="shared" si="17"/>
        <v>0</v>
      </c>
      <c r="L199" s="285">
        <f t="shared" si="17"/>
        <v>58.045000000000002</v>
      </c>
      <c r="M199" s="285">
        <f t="shared" si="17"/>
        <v>95.393333333333331</v>
      </c>
      <c r="N199" s="285">
        <f t="shared" si="17"/>
        <v>51.341666666666669</v>
      </c>
      <c r="O199" s="285">
        <f t="shared" si="17"/>
        <v>98.393333333333331</v>
      </c>
      <c r="P199" s="285">
        <f t="shared" si="17"/>
        <v>38.441666666666663</v>
      </c>
      <c r="Q199" s="285">
        <f t="shared" si="17"/>
        <v>37.79</v>
      </c>
      <c r="R199" s="285">
        <f t="shared" si="17"/>
        <v>0</v>
      </c>
      <c r="S199" s="285">
        <f t="shared" si="17"/>
        <v>0</v>
      </c>
      <c r="T199" s="285">
        <f t="shared" si="17"/>
        <v>200.5</v>
      </c>
      <c r="U199" s="285">
        <f t="shared" si="17"/>
        <v>126.7</v>
      </c>
      <c r="V199" s="285">
        <f t="shared" si="17"/>
        <v>0</v>
      </c>
      <c r="W199" s="285">
        <f t="shared" si="17"/>
        <v>0</v>
      </c>
      <c r="X199" s="285">
        <f t="shared" si="17"/>
        <v>0</v>
      </c>
      <c r="Y199" s="285">
        <f t="shared" si="17"/>
        <v>0</v>
      </c>
      <c r="Z199" s="285">
        <f t="shared" si="17"/>
        <v>0</v>
      </c>
      <c r="AA199" s="285">
        <f t="shared" si="17"/>
        <v>0</v>
      </c>
      <c r="AB199" s="285">
        <f t="shared" si="17"/>
        <v>0</v>
      </c>
      <c r="AC199" s="285">
        <f t="shared" si="17"/>
        <v>0</v>
      </c>
      <c r="AD199" s="285">
        <f t="shared" si="17"/>
        <v>0</v>
      </c>
      <c r="AE199" s="285">
        <f t="shared" si="17"/>
        <v>0</v>
      </c>
      <c r="AF199" s="285">
        <f t="shared" si="17"/>
        <v>0</v>
      </c>
      <c r="AG199" s="285">
        <f t="shared" si="17"/>
        <v>0</v>
      </c>
      <c r="AH199" s="285">
        <f t="shared" si="17"/>
        <v>0</v>
      </c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  <c r="AX199" s="114"/>
      <c r="AY199" s="114"/>
      <c r="AZ199" s="114"/>
      <c r="BA199" s="114"/>
      <c r="BB199" s="114"/>
      <c r="BC199" s="114"/>
      <c r="BD199" s="114"/>
      <c r="BE199" s="114"/>
      <c r="BF199" s="114"/>
      <c r="BG199" s="114"/>
      <c r="BH199" s="114"/>
      <c r="BI199" s="114"/>
      <c r="BJ199" s="114"/>
      <c r="BK199" s="114"/>
      <c r="BL199" s="114"/>
    </row>
    <row r="200" spans="1:64" ht="19.5" customHeight="1">
      <c r="A200" s="608" t="s">
        <v>99</v>
      </c>
      <c r="B200" s="608"/>
      <c r="C200" s="608"/>
      <c r="D200" s="285">
        <f>+IF(D137&gt;0,(D141*60-D199-'Shift B Calculation'!E268*60),0)</f>
        <v>-3.8333333333355313E-2</v>
      </c>
      <c r="E200" s="285">
        <f>+IF(E137&gt;0,(E141*60-E199-'Shift B Calculation'!F268*60),0)</f>
        <v>0</v>
      </c>
      <c r="F200" s="285">
        <f>+IF(F137&gt;0,(F141*60-F199-'Shift B Calculation'!G268*60),0)</f>
        <v>-3.333333333335986E-2</v>
      </c>
      <c r="G200" s="285">
        <f>+IF(G137&gt;0,(G141*60-G199-'Shift B Calculation'!H268*60),0)</f>
        <v>3.6666666666747005E-2</v>
      </c>
      <c r="H200" s="285">
        <f>+IF(H137&gt;0,(H141*60-H199-'Shift B Calculation'!I268*60),0)</f>
        <v>3.3333333333303017E-2</v>
      </c>
      <c r="I200" s="285">
        <f>+IF(I137&gt;0,(I141*60-I199-'Shift B Calculation'!J268*60),0)</f>
        <v>4.8333333333289374E-2</v>
      </c>
      <c r="J200" s="285">
        <f>+IF(J137&gt;0,(J141*60-J199-'Shift B Calculation'!K268*60),0)</f>
        <v>-1.6666666666651508E-2</v>
      </c>
      <c r="K200" s="285">
        <f>+IF(K137&gt;0,(K141*60-K199-'Shift B Calculation'!L268*60),0)</f>
        <v>0</v>
      </c>
      <c r="L200" s="285">
        <f>+IF(L137&gt;0,(L141*60-L199-'Shift B Calculation'!M268*60),0)</f>
        <v>-1.0000000000104592E-2</v>
      </c>
      <c r="M200" s="285">
        <f>+IF(M137&gt;0,(M141*60-M199-'Shift B Calculation'!N268*60),0)</f>
        <v>3.6666666666633319E-2</v>
      </c>
      <c r="N200" s="285">
        <f>+IF(N137&gt;0,(N141*60-N199-'Shift B Calculation'!O268*60),0)</f>
        <v>3.333333333318933E-2</v>
      </c>
      <c r="O200" s="285">
        <f>+IF(O137&gt;0,(O141*60-O199-'Shift B Calculation'!P268*60),0)</f>
        <v>6.6666666667174468E-3</v>
      </c>
      <c r="P200" s="285">
        <f>+IF(P137&gt;0,(P141*60-P199-'Shift B Calculation'!Q268*60),0)</f>
        <v>1.8333333333316659E-2</v>
      </c>
      <c r="Q200" s="285">
        <f>+IF(Q137&gt;0,(Q141*60-Q199-'Shift B Calculation'!R268*60),0)</f>
        <v>-4.9999999999954525E-2</v>
      </c>
      <c r="R200" s="285">
        <f>+IF(R137&gt;0,(R141*60-R199-'Shift B Calculation'!S268*60),0)</f>
        <v>0</v>
      </c>
      <c r="S200" s="285">
        <f>+IF(S137&gt;0,(S141*60-S199-'Shift B Calculation'!T268*60),0)</f>
        <v>0</v>
      </c>
      <c r="T200" s="285">
        <f>+IF(T137&gt;0,(T141*60-T199-'Shift B Calculation'!U268*60),0)</f>
        <v>4.9999999999386091E-3</v>
      </c>
      <c r="U200" s="285">
        <f>+IF(U137&gt;0,(U141*60-U199-'Shift B Calculation'!V268*60),0)</f>
        <v>4.9999999999954525E-2</v>
      </c>
      <c r="V200" s="285">
        <f>+IF(V137&gt;0,(V141*60-V199-'Shift B Calculation'!W268*60),0)</f>
        <v>0</v>
      </c>
      <c r="W200" s="285">
        <f>+IF(W137&gt;0,(W141*60-W199-'Shift B Calculation'!X268*60),0)</f>
        <v>0</v>
      </c>
      <c r="X200" s="285">
        <f>+IF(X137&gt;0,(X141*60-X199-'Shift B Calculation'!Y268*60),0)</f>
        <v>0</v>
      </c>
      <c r="Y200" s="285">
        <f>+IF(Y137&gt;0,(Y141*60-Y199-'Shift B Calculation'!Z268*60),0)</f>
        <v>0</v>
      </c>
      <c r="Z200" s="285">
        <f>+IF(Z137&gt;0,(Z141*60-Z199-'Shift B Calculation'!AA268*60),0)</f>
        <v>0</v>
      </c>
      <c r="AA200" s="285">
        <f>+IF(AA137&gt;0,(AA141*60-AA199-'Shift B Calculation'!AB268*60),0)</f>
        <v>0</v>
      </c>
      <c r="AB200" s="285">
        <f>+IF(AB137&gt;0,(AB141*60-AB199-'Shift B Calculation'!AC268*60),0)</f>
        <v>0</v>
      </c>
      <c r="AC200" s="285">
        <f>+IF(AC137&gt;0,(AC141*60-AC199-'Shift B Calculation'!AD268*60),0)</f>
        <v>0</v>
      </c>
      <c r="AD200" s="285">
        <f>+IF(AD137&gt;0,(AD141*60-AD199-'Shift B Calculation'!AE268*60),0)</f>
        <v>0</v>
      </c>
      <c r="AE200" s="285">
        <f>+IF(AE137&gt;0,(AE141*60-AE199-'Shift B Calculation'!AF268*60),0)</f>
        <v>0</v>
      </c>
      <c r="AF200" s="285">
        <f>+IF(AF137&gt;0,(AF141*60-AF199-'Shift B Calculation'!AG268*60),0)</f>
        <v>0</v>
      </c>
      <c r="AG200" s="285">
        <f>+IF(AG137&gt;0,(AG141*60-AG199-'Shift B Calculation'!AH268*60),0)</f>
        <v>0</v>
      </c>
      <c r="AH200" s="285">
        <f>+IF(AH137&gt;0,(AH141*60-AH199-'Shift B Calculation'!AI268*60),0)</f>
        <v>0</v>
      </c>
      <c r="AI200" s="114"/>
      <c r="AJ200" s="114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  <c r="AW200" s="114"/>
      <c r="AX200" s="114"/>
      <c r="AY200" s="114"/>
      <c r="AZ200" s="114"/>
      <c r="BA200" s="114"/>
      <c r="BB200" s="114"/>
      <c r="BC200" s="114"/>
      <c r="BD200" s="114"/>
      <c r="BE200" s="114"/>
      <c r="BF200" s="114"/>
      <c r="BG200" s="114"/>
      <c r="BH200" s="114"/>
      <c r="BI200" s="114"/>
      <c r="BJ200" s="114"/>
      <c r="BK200" s="114"/>
      <c r="BL200" s="114"/>
    </row>
    <row r="202" spans="1:64" ht="19.5" customHeight="1">
      <c r="A202" s="601" t="s">
        <v>119</v>
      </c>
      <c r="B202" s="601"/>
      <c r="C202" s="262" t="s">
        <v>89</v>
      </c>
      <c r="D202" s="281">
        <f t="shared" ref="D202:AH202" si="18">+D187*D$146/60</f>
        <v>0</v>
      </c>
      <c r="E202" s="281">
        <f t="shared" si="18"/>
        <v>0</v>
      </c>
      <c r="F202" s="281">
        <f t="shared" si="18"/>
        <v>1.25</v>
      </c>
      <c r="G202" s="281">
        <f t="shared" si="18"/>
        <v>0</v>
      </c>
      <c r="H202" s="281">
        <f t="shared" si="18"/>
        <v>0</v>
      </c>
      <c r="I202" s="281">
        <f t="shared" si="18"/>
        <v>2.5</v>
      </c>
      <c r="J202" s="281">
        <f t="shared" si="18"/>
        <v>0</v>
      </c>
      <c r="K202" s="281">
        <f t="shared" si="18"/>
        <v>0</v>
      </c>
      <c r="L202" s="281">
        <f t="shared" si="18"/>
        <v>0</v>
      </c>
      <c r="M202" s="281">
        <f t="shared" si="18"/>
        <v>3.1</v>
      </c>
      <c r="N202" s="281">
        <f t="shared" si="18"/>
        <v>0</v>
      </c>
      <c r="O202" s="281">
        <f t="shared" si="18"/>
        <v>0</v>
      </c>
      <c r="P202" s="281">
        <f t="shared" si="18"/>
        <v>0</v>
      </c>
      <c r="Q202" s="281">
        <f t="shared" si="18"/>
        <v>0</v>
      </c>
      <c r="R202" s="281">
        <f t="shared" si="18"/>
        <v>0</v>
      </c>
      <c r="S202" s="281">
        <f t="shared" si="18"/>
        <v>0</v>
      </c>
      <c r="T202" s="281">
        <f t="shared" si="18"/>
        <v>0</v>
      </c>
      <c r="U202" s="281">
        <f t="shared" si="18"/>
        <v>0</v>
      </c>
      <c r="V202" s="281">
        <f t="shared" si="18"/>
        <v>0</v>
      </c>
      <c r="W202" s="281">
        <f t="shared" si="18"/>
        <v>0</v>
      </c>
      <c r="X202" s="281">
        <f t="shared" si="18"/>
        <v>0</v>
      </c>
      <c r="Y202" s="281">
        <f t="shared" si="18"/>
        <v>0</v>
      </c>
      <c r="Z202" s="281">
        <f t="shared" si="18"/>
        <v>0</v>
      </c>
      <c r="AA202" s="281">
        <f t="shared" si="18"/>
        <v>0</v>
      </c>
      <c r="AB202" s="281">
        <f t="shared" si="18"/>
        <v>0</v>
      </c>
      <c r="AC202" s="281">
        <f t="shared" si="18"/>
        <v>0</v>
      </c>
      <c r="AD202" s="281">
        <f t="shared" si="18"/>
        <v>0</v>
      </c>
      <c r="AE202" s="281">
        <f t="shared" si="18"/>
        <v>0</v>
      </c>
      <c r="AF202" s="281">
        <f t="shared" si="18"/>
        <v>0</v>
      </c>
      <c r="AG202" s="281">
        <f t="shared" si="18"/>
        <v>0</v>
      </c>
      <c r="AH202" s="281">
        <f t="shared" si="18"/>
        <v>0</v>
      </c>
    </row>
    <row r="203" spans="1:64" ht="19.5" customHeight="1">
      <c r="A203" s="601"/>
      <c r="B203" s="601"/>
      <c r="C203" s="262" t="s">
        <v>90</v>
      </c>
      <c r="D203" s="281">
        <f t="shared" ref="D203:AH203" si="19">+D188*D$146/60</f>
        <v>1.2133333333333334</v>
      </c>
      <c r="E203" s="281">
        <f t="shared" si="19"/>
        <v>0</v>
      </c>
      <c r="F203" s="281">
        <f t="shared" si="19"/>
        <v>1.175</v>
      </c>
      <c r="G203" s="281">
        <f t="shared" si="19"/>
        <v>0.96666666666666667</v>
      </c>
      <c r="H203" s="281">
        <f t="shared" si="19"/>
        <v>2.5416666666666665</v>
      </c>
      <c r="I203" s="281">
        <f t="shared" si="19"/>
        <v>2.6166666666666667</v>
      </c>
      <c r="J203" s="281">
        <f t="shared" si="19"/>
        <v>0</v>
      </c>
      <c r="K203" s="281">
        <f t="shared" si="19"/>
        <v>0</v>
      </c>
      <c r="L203" s="281">
        <f t="shared" si="19"/>
        <v>0.86</v>
      </c>
      <c r="M203" s="281">
        <f t="shared" si="19"/>
        <v>1.0833333333333333</v>
      </c>
      <c r="N203" s="281">
        <f t="shared" si="19"/>
        <v>0.92500000000000004</v>
      </c>
      <c r="O203" s="281">
        <f t="shared" si="19"/>
        <v>4.8499999999999996</v>
      </c>
      <c r="P203" s="281">
        <f t="shared" si="19"/>
        <v>0.68333333333333335</v>
      </c>
      <c r="Q203" s="281">
        <f t="shared" si="19"/>
        <v>0.625</v>
      </c>
      <c r="R203" s="281">
        <f t="shared" si="19"/>
        <v>0</v>
      </c>
      <c r="S203" s="281">
        <f t="shared" si="19"/>
        <v>0</v>
      </c>
      <c r="T203" s="281">
        <f t="shared" si="19"/>
        <v>0</v>
      </c>
      <c r="U203" s="281">
        <f t="shared" si="19"/>
        <v>1.6666666666666667</v>
      </c>
      <c r="V203" s="281">
        <f t="shared" si="19"/>
        <v>0</v>
      </c>
      <c r="W203" s="281">
        <f t="shared" si="19"/>
        <v>0</v>
      </c>
      <c r="X203" s="281">
        <f t="shared" si="19"/>
        <v>0</v>
      </c>
      <c r="Y203" s="281">
        <f t="shared" si="19"/>
        <v>0</v>
      </c>
      <c r="Z203" s="281">
        <f t="shared" si="19"/>
        <v>0</v>
      </c>
      <c r="AA203" s="281">
        <f t="shared" si="19"/>
        <v>0</v>
      </c>
      <c r="AB203" s="281">
        <f t="shared" si="19"/>
        <v>0</v>
      </c>
      <c r="AC203" s="281">
        <f t="shared" si="19"/>
        <v>0</v>
      </c>
      <c r="AD203" s="281">
        <f t="shared" si="19"/>
        <v>0</v>
      </c>
      <c r="AE203" s="281">
        <f t="shared" si="19"/>
        <v>0</v>
      </c>
      <c r="AF203" s="281">
        <f t="shared" si="19"/>
        <v>0</v>
      </c>
      <c r="AG203" s="281">
        <f t="shared" si="19"/>
        <v>0</v>
      </c>
      <c r="AH203" s="281">
        <f t="shared" si="19"/>
        <v>0</v>
      </c>
    </row>
    <row r="204" spans="1:64" ht="19.5" customHeight="1">
      <c r="A204" s="601"/>
      <c r="B204" s="601"/>
      <c r="C204" s="262" t="s">
        <v>4209</v>
      </c>
      <c r="D204" s="281">
        <f t="shared" ref="D204:AH204" si="20">+D189*D$146/60</f>
        <v>1.3333333333333333</v>
      </c>
      <c r="E204" s="281">
        <f t="shared" si="20"/>
        <v>0</v>
      </c>
      <c r="F204" s="281">
        <f t="shared" si="20"/>
        <v>1.6666666666666667</v>
      </c>
      <c r="G204" s="281">
        <f t="shared" si="20"/>
        <v>1.6666666666666667</v>
      </c>
      <c r="H204" s="281">
        <f t="shared" si="20"/>
        <v>1.6666666666666667</v>
      </c>
      <c r="I204" s="281">
        <f t="shared" si="20"/>
        <v>1.6666666666666667</v>
      </c>
      <c r="J204" s="281">
        <f t="shared" si="20"/>
        <v>0</v>
      </c>
      <c r="K204" s="281">
        <f t="shared" si="20"/>
        <v>0</v>
      </c>
      <c r="L204" s="281">
        <f t="shared" si="20"/>
        <v>2</v>
      </c>
      <c r="M204" s="281">
        <f t="shared" si="20"/>
        <v>2.5</v>
      </c>
      <c r="N204" s="281">
        <f t="shared" si="20"/>
        <v>2.5</v>
      </c>
      <c r="O204" s="281">
        <f t="shared" si="20"/>
        <v>2.5</v>
      </c>
      <c r="P204" s="281">
        <f t="shared" si="20"/>
        <v>1.6666666666666667</v>
      </c>
      <c r="Q204" s="281">
        <f t="shared" si="20"/>
        <v>1.6666666666666667</v>
      </c>
      <c r="R204" s="281">
        <f t="shared" si="20"/>
        <v>0</v>
      </c>
      <c r="S204" s="281">
        <f t="shared" si="20"/>
        <v>0</v>
      </c>
      <c r="T204" s="281">
        <f t="shared" si="20"/>
        <v>0.45833333333333331</v>
      </c>
      <c r="U204" s="281">
        <f t="shared" si="20"/>
        <v>2.5</v>
      </c>
      <c r="V204" s="281">
        <f t="shared" si="20"/>
        <v>0</v>
      </c>
      <c r="W204" s="281">
        <f t="shared" si="20"/>
        <v>0</v>
      </c>
      <c r="X204" s="281">
        <f t="shared" si="20"/>
        <v>0</v>
      </c>
      <c r="Y204" s="281">
        <f t="shared" si="20"/>
        <v>0</v>
      </c>
      <c r="Z204" s="281">
        <f t="shared" si="20"/>
        <v>0</v>
      </c>
      <c r="AA204" s="281">
        <f t="shared" si="20"/>
        <v>0</v>
      </c>
      <c r="AB204" s="281">
        <f t="shared" si="20"/>
        <v>0</v>
      </c>
      <c r="AC204" s="281">
        <f t="shared" si="20"/>
        <v>0</v>
      </c>
      <c r="AD204" s="281">
        <f t="shared" si="20"/>
        <v>0</v>
      </c>
      <c r="AE204" s="281">
        <f t="shared" si="20"/>
        <v>0</v>
      </c>
      <c r="AF204" s="281">
        <f t="shared" si="20"/>
        <v>0</v>
      </c>
      <c r="AG204" s="281">
        <f t="shared" si="20"/>
        <v>0</v>
      </c>
      <c r="AH204" s="281">
        <f t="shared" si="20"/>
        <v>0</v>
      </c>
    </row>
    <row r="205" spans="1:64" ht="19.5" customHeight="1">
      <c r="A205" s="601"/>
      <c r="B205" s="601"/>
      <c r="C205" s="262" t="s">
        <v>5461</v>
      </c>
      <c r="D205" s="281">
        <f t="shared" ref="D205:AH205" si="21">+D190*D$146/60</f>
        <v>0</v>
      </c>
      <c r="E205" s="281">
        <f t="shared" si="21"/>
        <v>0</v>
      </c>
      <c r="F205" s="281">
        <f t="shared" si="21"/>
        <v>0</v>
      </c>
      <c r="G205" s="281">
        <f t="shared" si="21"/>
        <v>0</v>
      </c>
      <c r="H205" s="281">
        <f t="shared" si="21"/>
        <v>0</v>
      </c>
      <c r="I205" s="281">
        <f t="shared" si="21"/>
        <v>0</v>
      </c>
      <c r="J205" s="281">
        <f t="shared" si="21"/>
        <v>0</v>
      </c>
      <c r="K205" s="281">
        <f t="shared" si="21"/>
        <v>0</v>
      </c>
      <c r="L205" s="281">
        <f t="shared" si="21"/>
        <v>0</v>
      </c>
      <c r="M205" s="281">
        <f t="shared" si="21"/>
        <v>0</v>
      </c>
      <c r="N205" s="281">
        <f t="shared" si="21"/>
        <v>0</v>
      </c>
      <c r="O205" s="281">
        <f t="shared" si="21"/>
        <v>0</v>
      </c>
      <c r="P205" s="281">
        <f t="shared" si="21"/>
        <v>0</v>
      </c>
      <c r="Q205" s="281">
        <f t="shared" si="21"/>
        <v>0</v>
      </c>
      <c r="R205" s="281">
        <f t="shared" si="21"/>
        <v>0</v>
      </c>
      <c r="S205" s="281">
        <f t="shared" si="21"/>
        <v>0</v>
      </c>
      <c r="T205" s="281">
        <f t="shared" si="21"/>
        <v>0</v>
      </c>
      <c r="U205" s="281">
        <f t="shared" si="21"/>
        <v>0</v>
      </c>
      <c r="V205" s="281">
        <f t="shared" si="21"/>
        <v>0</v>
      </c>
      <c r="W205" s="281">
        <f t="shared" si="21"/>
        <v>0</v>
      </c>
      <c r="X205" s="281">
        <f t="shared" si="21"/>
        <v>0</v>
      </c>
      <c r="Y205" s="281">
        <f t="shared" si="21"/>
        <v>0</v>
      </c>
      <c r="Z205" s="281">
        <f t="shared" si="21"/>
        <v>0</v>
      </c>
      <c r="AA205" s="281">
        <f t="shared" si="21"/>
        <v>0</v>
      </c>
      <c r="AB205" s="281">
        <f t="shared" si="21"/>
        <v>0</v>
      </c>
      <c r="AC205" s="281">
        <f t="shared" si="21"/>
        <v>0</v>
      </c>
      <c r="AD205" s="281">
        <f t="shared" si="21"/>
        <v>0</v>
      </c>
      <c r="AE205" s="281">
        <f t="shared" si="21"/>
        <v>0</v>
      </c>
      <c r="AF205" s="281">
        <f t="shared" si="21"/>
        <v>0</v>
      </c>
      <c r="AG205" s="281">
        <f t="shared" si="21"/>
        <v>0</v>
      </c>
      <c r="AH205" s="281">
        <f t="shared" si="21"/>
        <v>0</v>
      </c>
    </row>
    <row r="206" spans="1:64" ht="19.5" customHeight="1">
      <c r="A206" s="601"/>
      <c r="B206" s="601"/>
      <c r="C206" s="262" t="s">
        <v>5462</v>
      </c>
      <c r="D206" s="281">
        <f t="shared" ref="D206:AH206" si="22">+D191*D$146/60</f>
        <v>0</v>
      </c>
      <c r="E206" s="281">
        <f t="shared" si="22"/>
        <v>0</v>
      </c>
      <c r="F206" s="281">
        <f t="shared" si="22"/>
        <v>0</v>
      </c>
      <c r="G206" s="281">
        <f t="shared" si="22"/>
        <v>0</v>
      </c>
      <c r="H206" s="281">
        <f t="shared" si="22"/>
        <v>0</v>
      </c>
      <c r="I206" s="281">
        <f t="shared" si="22"/>
        <v>0</v>
      </c>
      <c r="J206" s="281">
        <f t="shared" si="22"/>
        <v>0</v>
      </c>
      <c r="K206" s="281">
        <f t="shared" si="22"/>
        <v>0</v>
      </c>
      <c r="L206" s="281">
        <f t="shared" si="22"/>
        <v>0</v>
      </c>
      <c r="M206" s="281">
        <f t="shared" si="22"/>
        <v>0</v>
      </c>
      <c r="N206" s="281">
        <f t="shared" si="22"/>
        <v>0</v>
      </c>
      <c r="O206" s="281">
        <f t="shared" si="22"/>
        <v>0</v>
      </c>
      <c r="P206" s="281">
        <f t="shared" si="22"/>
        <v>0</v>
      </c>
      <c r="Q206" s="281">
        <f t="shared" si="22"/>
        <v>0</v>
      </c>
      <c r="R206" s="281">
        <f t="shared" si="22"/>
        <v>0</v>
      </c>
      <c r="S206" s="281">
        <f t="shared" si="22"/>
        <v>0</v>
      </c>
      <c r="T206" s="281">
        <f t="shared" si="22"/>
        <v>15</v>
      </c>
      <c r="U206" s="281">
        <f t="shared" si="22"/>
        <v>5.1416666666666666</v>
      </c>
      <c r="V206" s="281">
        <f t="shared" si="22"/>
        <v>0</v>
      </c>
      <c r="W206" s="281">
        <f t="shared" si="22"/>
        <v>0</v>
      </c>
      <c r="X206" s="281">
        <f t="shared" si="22"/>
        <v>0</v>
      </c>
      <c r="Y206" s="281">
        <f t="shared" si="22"/>
        <v>0</v>
      </c>
      <c r="Z206" s="281">
        <f t="shared" si="22"/>
        <v>0</v>
      </c>
      <c r="AA206" s="281">
        <f t="shared" si="22"/>
        <v>0</v>
      </c>
      <c r="AB206" s="281">
        <f t="shared" si="22"/>
        <v>0</v>
      </c>
      <c r="AC206" s="281">
        <f t="shared" si="22"/>
        <v>0</v>
      </c>
      <c r="AD206" s="281">
        <f t="shared" si="22"/>
        <v>0</v>
      </c>
      <c r="AE206" s="281">
        <f t="shared" si="22"/>
        <v>0</v>
      </c>
      <c r="AF206" s="281">
        <f t="shared" si="22"/>
        <v>0</v>
      </c>
      <c r="AG206" s="281">
        <f t="shared" si="22"/>
        <v>0</v>
      </c>
      <c r="AH206" s="281">
        <f t="shared" si="22"/>
        <v>0</v>
      </c>
    </row>
    <row r="207" spans="1:64" ht="19.5" customHeight="1">
      <c r="A207" s="601"/>
      <c r="B207" s="601"/>
      <c r="C207" s="262" t="s">
        <v>4210</v>
      </c>
      <c r="D207" s="281">
        <f t="shared" ref="D207:AH207" si="23">+D192*D$146/60</f>
        <v>0</v>
      </c>
      <c r="E207" s="281">
        <f t="shared" si="23"/>
        <v>0</v>
      </c>
      <c r="F207" s="281">
        <f t="shared" si="23"/>
        <v>0</v>
      </c>
      <c r="G207" s="281">
        <f t="shared" si="23"/>
        <v>0</v>
      </c>
      <c r="H207" s="281">
        <f t="shared" si="23"/>
        <v>0</v>
      </c>
      <c r="I207" s="281">
        <f t="shared" si="23"/>
        <v>0</v>
      </c>
      <c r="J207" s="281">
        <f t="shared" si="23"/>
        <v>0</v>
      </c>
      <c r="K207" s="281">
        <f t="shared" si="23"/>
        <v>0</v>
      </c>
      <c r="L207" s="281">
        <f t="shared" si="23"/>
        <v>0</v>
      </c>
      <c r="M207" s="281">
        <f t="shared" si="23"/>
        <v>0</v>
      </c>
      <c r="N207" s="281">
        <f t="shared" si="23"/>
        <v>0</v>
      </c>
      <c r="O207" s="281">
        <f t="shared" si="23"/>
        <v>0</v>
      </c>
      <c r="P207" s="281">
        <f t="shared" si="23"/>
        <v>0</v>
      </c>
      <c r="Q207" s="281">
        <f t="shared" si="23"/>
        <v>0</v>
      </c>
      <c r="R207" s="281">
        <f t="shared" si="23"/>
        <v>0</v>
      </c>
      <c r="S207" s="281">
        <f t="shared" si="23"/>
        <v>0</v>
      </c>
      <c r="T207" s="281">
        <f t="shared" si="23"/>
        <v>0</v>
      </c>
      <c r="U207" s="281">
        <f t="shared" si="23"/>
        <v>0</v>
      </c>
      <c r="V207" s="281">
        <f t="shared" si="23"/>
        <v>0</v>
      </c>
      <c r="W207" s="281">
        <f t="shared" si="23"/>
        <v>0</v>
      </c>
      <c r="X207" s="281">
        <f t="shared" si="23"/>
        <v>0</v>
      </c>
      <c r="Y207" s="281">
        <f t="shared" si="23"/>
        <v>0</v>
      </c>
      <c r="Z207" s="281">
        <f t="shared" si="23"/>
        <v>0</v>
      </c>
      <c r="AA207" s="281">
        <f t="shared" si="23"/>
        <v>0</v>
      </c>
      <c r="AB207" s="281">
        <f t="shared" si="23"/>
        <v>0</v>
      </c>
      <c r="AC207" s="281">
        <f t="shared" si="23"/>
        <v>0</v>
      </c>
      <c r="AD207" s="281">
        <f t="shared" si="23"/>
        <v>0</v>
      </c>
      <c r="AE207" s="281">
        <f t="shared" si="23"/>
        <v>0</v>
      </c>
      <c r="AF207" s="281">
        <f t="shared" si="23"/>
        <v>0</v>
      </c>
      <c r="AG207" s="281">
        <f t="shared" si="23"/>
        <v>0</v>
      </c>
      <c r="AH207" s="281">
        <f t="shared" si="23"/>
        <v>0</v>
      </c>
    </row>
    <row r="208" spans="1:64" ht="19.5" customHeight="1">
      <c r="A208" s="601"/>
      <c r="B208" s="601"/>
      <c r="C208" s="262" t="s">
        <v>4226</v>
      </c>
      <c r="D208" s="281">
        <f t="shared" ref="D208:AH208" si="24">+D193*D$146/60</f>
        <v>1.2888888888888891E-2</v>
      </c>
      <c r="E208" s="281">
        <f t="shared" si="24"/>
        <v>0</v>
      </c>
      <c r="F208" s="281">
        <f t="shared" si="24"/>
        <v>1.6111111111111114E-2</v>
      </c>
      <c r="G208" s="281">
        <f t="shared" si="24"/>
        <v>1.6111111111111114E-2</v>
      </c>
      <c r="H208" s="281">
        <f t="shared" si="24"/>
        <v>2.013888888888889E-2</v>
      </c>
      <c r="I208" s="281">
        <f t="shared" si="24"/>
        <v>2.013888888888889E-2</v>
      </c>
      <c r="J208" s="281">
        <f t="shared" si="24"/>
        <v>8.0555555555555554E-3</v>
      </c>
      <c r="K208" s="281">
        <f t="shared" si="24"/>
        <v>0</v>
      </c>
      <c r="L208" s="281">
        <f t="shared" si="24"/>
        <v>9.6666666666666689E-3</v>
      </c>
      <c r="M208" s="281">
        <f t="shared" si="24"/>
        <v>1.6111111111111114E-2</v>
      </c>
      <c r="N208" s="281">
        <f t="shared" si="24"/>
        <v>2.0138888888888894E-2</v>
      </c>
      <c r="O208" s="281">
        <f t="shared" si="24"/>
        <v>1.6111111111111111E-2</v>
      </c>
      <c r="P208" s="281">
        <f t="shared" si="24"/>
        <v>2.0138888888888894E-2</v>
      </c>
      <c r="Q208" s="281">
        <f t="shared" si="24"/>
        <v>2.416666666666667E-2</v>
      </c>
      <c r="R208" s="281">
        <f t="shared" si="24"/>
        <v>0</v>
      </c>
      <c r="S208" s="281">
        <f t="shared" si="24"/>
        <v>0</v>
      </c>
      <c r="T208" s="281">
        <f t="shared" si="24"/>
        <v>0</v>
      </c>
      <c r="U208" s="281">
        <f t="shared" si="24"/>
        <v>0</v>
      </c>
      <c r="V208" s="281">
        <f t="shared" si="24"/>
        <v>0</v>
      </c>
      <c r="W208" s="281">
        <f t="shared" si="24"/>
        <v>0</v>
      </c>
      <c r="X208" s="281">
        <f t="shared" si="24"/>
        <v>0</v>
      </c>
      <c r="Y208" s="281">
        <f t="shared" si="24"/>
        <v>0</v>
      </c>
      <c r="Z208" s="281">
        <f t="shared" si="24"/>
        <v>0</v>
      </c>
      <c r="AA208" s="281">
        <f t="shared" si="24"/>
        <v>0</v>
      </c>
      <c r="AB208" s="281">
        <f t="shared" si="24"/>
        <v>0</v>
      </c>
      <c r="AC208" s="281">
        <f t="shared" si="24"/>
        <v>0</v>
      </c>
      <c r="AD208" s="281">
        <f t="shared" si="24"/>
        <v>0</v>
      </c>
      <c r="AE208" s="281">
        <f t="shared" si="24"/>
        <v>0</v>
      </c>
      <c r="AF208" s="281">
        <f t="shared" si="24"/>
        <v>0</v>
      </c>
      <c r="AG208" s="281">
        <f t="shared" si="24"/>
        <v>0</v>
      </c>
      <c r="AH208" s="281">
        <f t="shared" si="24"/>
        <v>0</v>
      </c>
    </row>
    <row r="209" spans="1:64" ht="19.5" customHeight="1">
      <c r="A209" s="601"/>
      <c r="B209" s="601"/>
      <c r="C209" s="262" t="s">
        <v>4211</v>
      </c>
      <c r="D209" s="281">
        <f t="shared" ref="D209:AH209" si="25">+D194*D$146/60</f>
        <v>0.33333333333333331</v>
      </c>
      <c r="E209" s="281">
        <f t="shared" si="25"/>
        <v>0</v>
      </c>
      <c r="F209" s="281">
        <f t="shared" si="25"/>
        <v>0.41666666666666669</v>
      </c>
      <c r="G209" s="281">
        <f t="shared" si="25"/>
        <v>0.41666666666666669</v>
      </c>
      <c r="H209" s="281">
        <f t="shared" si="25"/>
        <v>0.41666666666666669</v>
      </c>
      <c r="I209" s="281">
        <f t="shared" si="25"/>
        <v>0.41666666666666669</v>
      </c>
      <c r="J209" s="281">
        <f t="shared" si="25"/>
        <v>0.41666666666666669</v>
      </c>
      <c r="K209" s="281">
        <f t="shared" si="25"/>
        <v>0</v>
      </c>
      <c r="L209" s="281">
        <f t="shared" si="25"/>
        <v>0.33333333333333331</v>
      </c>
      <c r="M209" s="281">
        <f t="shared" si="25"/>
        <v>0.41666666666666669</v>
      </c>
      <c r="N209" s="281">
        <f t="shared" si="25"/>
        <v>0</v>
      </c>
      <c r="O209" s="281">
        <f t="shared" si="25"/>
        <v>0</v>
      </c>
      <c r="P209" s="281">
        <f t="shared" si="25"/>
        <v>0</v>
      </c>
      <c r="Q209" s="281">
        <f t="shared" si="25"/>
        <v>0</v>
      </c>
      <c r="R209" s="281">
        <f t="shared" si="25"/>
        <v>0</v>
      </c>
      <c r="S209" s="281">
        <f t="shared" si="25"/>
        <v>0</v>
      </c>
      <c r="T209" s="281">
        <f t="shared" si="25"/>
        <v>0.41666666666666669</v>
      </c>
      <c r="U209" s="281">
        <f t="shared" si="25"/>
        <v>0.41666666666666669</v>
      </c>
      <c r="V209" s="281">
        <f t="shared" si="25"/>
        <v>0</v>
      </c>
      <c r="W209" s="281">
        <f t="shared" si="25"/>
        <v>0</v>
      </c>
      <c r="X209" s="281">
        <f t="shared" si="25"/>
        <v>0</v>
      </c>
      <c r="Y209" s="281">
        <f t="shared" si="25"/>
        <v>0</v>
      </c>
      <c r="Z209" s="281">
        <f t="shared" si="25"/>
        <v>0</v>
      </c>
      <c r="AA209" s="281">
        <f t="shared" si="25"/>
        <v>0</v>
      </c>
      <c r="AB209" s="281">
        <f t="shared" si="25"/>
        <v>0</v>
      </c>
      <c r="AC209" s="281">
        <f t="shared" si="25"/>
        <v>0</v>
      </c>
      <c r="AD209" s="281">
        <f t="shared" si="25"/>
        <v>0</v>
      </c>
      <c r="AE209" s="281">
        <f t="shared" si="25"/>
        <v>0</v>
      </c>
      <c r="AF209" s="281">
        <f t="shared" si="25"/>
        <v>0</v>
      </c>
      <c r="AG209" s="281">
        <f t="shared" si="25"/>
        <v>0</v>
      </c>
      <c r="AH209" s="281">
        <f t="shared" si="25"/>
        <v>0</v>
      </c>
    </row>
    <row r="210" spans="1:64" ht="19.5" customHeight="1">
      <c r="A210" s="601"/>
      <c r="B210" s="601"/>
      <c r="C210" s="262" t="s">
        <v>4212</v>
      </c>
      <c r="D210" s="281">
        <f t="shared" ref="D210:AH210" si="26">+D195*D$146/60</f>
        <v>0.33333333333333331</v>
      </c>
      <c r="E210" s="281">
        <f t="shared" si="26"/>
        <v>0</v>
      </c>
      <c r="F210" s="281">
        <f t="shared" si="26"/>
        <v>0.41666666666666669</v>
      </c>
      <c r="G210" s="281">
        <f t="shared" si="26"/>
        <v>0.41666666666666669</v>
      </c>
      <c r="H210" s="281">
        <f t="shared" si="26"/>
        <v>0.41666666666666669</v>
      </c>
      <c r="I210" s="281">
        <f t="shared" si="26"/>
        <v>0.41666666666666669</v>
      </c>
      <c r="J210" s="281">
        <f t="shared" si="26"/>
        <v>0.41666666666666669</v>
      </c>
      <c r="K210" s="281">
        <f t="shared" si="26"/>
        <v>0</v>
      </c>
      <c r="L210" s="281">
        <f t="shared" si="26"/>
        <v>0.33333333333333331</v>
      </c>
      <c r="M210" s="281">
        <f t="shared" si="26"/>
        <v>0.41666666666666669</v>
      </c>
      <c r="N210" s="281">
        <f t="shared" si="26"/>
        <v>0.41666666666666669</v>
      </c>
      <c r="O210" s="281">
        <f t="shared" si="26"/>
        <v>0.41666666666666669</v>
      </c>
      <c r="P210" s="281">
        <f t="shared" si="26"/>
        <v>0.41666666666666669</v>
      </c>
      <c r="Q210" s="281">
        <f t="shared" si="26"/>
        <v>0.41666666666666669</v>
      </c>
      <c r="R210" s="281">
        <f t="shared" si="26"/>
        <v>0</v>
      </c>
      <c r="S210" s="281">
        <f t="shared" si="26"/>
        <v>0</v>
      </c>
      <c r="T210" s="281">
        <f t="shared" si="26"/>
        <v>0.41666666666666669</v>
      </c>
      <c r="U210" s="281">
        <f t="shared" si="26"/>
        <v>0.41666666666666669</v>
      </c>
      <c r="V210" s="281">
        <f t="shared" si="26"/>
        <v>0</v>
      </c>
      <c r="W210" s="281">
        <f t="shared" si="26"/>
        <v>0</v>
      </c>
      <c r="X210" s="281">
        <f t="shared" si="26"/>
        <v>0</v>
      </c>
      <c r="Y210" s="281">
        <f t="shared" si="26"/>
        <v>0</v>
      </c>
      <c r="Z210" s="281">
        <f t="shared" si="26"/>
        <v>0</v>
      </c>
      <c r="AA210" s="281">
        <f t="shared" si="26"/>
        <v>0</v>
      </c>
      <c r="AB210" s="281">
        <f t="shared" si="26"/>
        <v>0</v>
      </c>
      <c r="AC210" s="281">
        <f t="shared" si="26"/>
        <v>0</v>
      </c>
      <c r="AD210" s="281">
        <f t="shared" si="26"/>
        <v>0</v>
      </c>
      <c r="AE210" s="281">
        <f t="shared" si="26"/>
        <v>0</v>
      </c>
      <c r="AF210" s="281">
        <f t="shared" si="26"/>
        <v>0</v>
      </c>
      <c r="AG210" s="281">
        <f t="shared" si="26"/>
        <v>0</v>
      </c>
      <c r="AH210" s="281">
        <f t="shared" si="26"/>
        <v>0</v>
      </c>
    </row>
    <row r="211" spans="1:64" ht="19.5" customHeight="1">
      <c r="A211" s="601"/>
      <c r="B211" s="601"/>
      <c r="C211" s="262" t="s">
        <v>28</v>
      </c>
      <c r="D211" s="281">
        <f t="shared" ref="D211:J213" si="27">+D196*D$146/60</f>
        <v>0.33333333333333331</v>
      </c>
      <c r="E211" s="281">
        <f t="shared" si="27"/>
        <v>0</v>
      </c>
      <c r="F211" s="281">
        <f t="shared" si="27"/>
        <v>0.41666666666666669</v>
      </c>
      <c r="G211" s="281">
        <f t="shared" si="27"/>
        <v>0.41666666666666669</v>
      </c>
      <c r="H211" s="281">
        <f t="shared" si="27"/>
        <v>0.41666666666666669</v>
      </c>
      <c r="I211" s="281">
        <f t="shared" si="27"/>
        <v>0.41666666666666669</v>
      </c>
      <c r="J211" s="281">
        <f t="shared" si="27"/>
        <v>0.625</v>
      </c>
      <c r="K211" s="281">
        <f t="shared" ref="K211:AH211" si="28">+K196*K$146/60</f>
        <v>0</v>
      </c>
      <c r="L211" s="281">
        <f t="shared" si="28"/>
        <v>0.33333333333333331</v>
      </c>
      <c r="M211" s="281">
        <f t="shared" si="28"/>
        <v>0.41666666666666669</v>
      </c>
      <c r="N211" s="281">
        <f t="shared" si="28"/>
        <v>0.41666666666666669</v>
      </c>
      <c r="O211" s="281">
        <f t="shared" si="28"/>
        <v>0.41666666666666669</v>
      </c>
      <c r="P211" s="281">
        <f t="shared" si="28"/>
        <v>0.41666666666666669</v>
      </c>
      <c r="Q211" s="281">
        <f t="shared" si="28"/>
        <v>0.41666666666666669</v>
      </c>
      <c r="R211" s="281">
        <f t="shared" si="28"/>
        <v>0</v>
      </c>
      <c r="S211" s="281">
        <f t="shared" si="28"/>
        <v>0</v>
      </c>
      <c r="T211" s="281">
        <f t="shared" si="28"/>
        <v>0.41666666666666669</v>
      </c>
      <c r="U211" s="281">
        <f t="shared" si="28"/>
        <v>0.41666666666666669</v>
      </c>
      <c r="V211" s="281">
        <f t="shared" si="28"/>
        <v>0</v>
      </c>
      <c r="W211" s="281">
        <f t="shared" si="28"/>
        <v>0</v>
      </c>
      <c r="X211" s="281">
        <f t="shared" si="28"/>
        <v>0</v>
      </c>
      <c r="Y211" s="281">
        <f t="shared" si="28"/>
        <v>0</v>
      </c>
      <c r="Z211" s="281">
        <f t="shared" si="28"/>
        <v>0</v>
      </c>
      <c r="AA211" s="281">
        <f t="shared" si="28"/>
        <v>0</v>
      </c>
      <c r="AB211" s="281">
        <f t="shared" si="28"/>
        <v>0</v>
      </c>
      <c r="AC211" s="281">
        <f t="shared" si="28"/>
        <v>0</v>
      </c>
      <c r="AD211" s="281">
        <f t="shared" si="28"/>
        <v>0</v>
      </c>
      <c r="AE211" s="281">
        <f t="shared" si="28"/>
        <v>0</v>
      </c>
      <c r="AF211" s="281">
        <f t="shared" si="28"/>
        <v>0</v>
      </c>
      <c r="AG211" s="281">
        <f t="shared" si="28"/>
        <v>0</v>
      </c>
      <c r="AH211" s="281">
        <f t="shared" si="28"/>
        <v>0</v>
      </c>
    </row>
    <row r="212" spans="1:64" ht="19.5" customHeight="1">
      <c r="A212" s="601"/>
      <c r="B212" s="601"/>
      <c r="C212" s="262" t="s">
        <v>4227</v>
      </c>
      <c r="D212" s="281">
        <f t="shared" si="27"/>
        <v>0</v>
      </c>
      <c r="E212" s="281">
        <f t="shared" si="27"/>
        <v>0</v>
      </c>
      <c r="F212" s="281">
        <f t="shared" si="27"/>
        <v>0</v>
      </c>
      <c r="G212" s="281">
        <f t="shared" si="27"/>
        <v>0</v>
      </c>
      <c r="H212" s="281">
        <f t="shared" si="27"/>
        <v>0</v>
      </c>
      <c r="I212" s="281">
        <f t="shared" si="27"/>
        <v>0</v>
      </c>
      <c r="J212" s="281">
        <f t="shared" si="27"/>
        <v>0</v>
      </c>
      <c r="K212" s="281">
        <f t="shared" ref="K212:AH212" si="29">+K197*K$146/60</f>
        <v>0</v>
      </c>
      <c r="L212" s="281">
        <f t="shared" si="29"/>
        <v>0</v>
      </c>
      <c r="M212" s="281">
        <f t="shared" si="29"/>
        <v>0</v>
      </c>
      <c r="N212" s="281">
        <f t="shared" si="29"/>
        <v>0</v>
      </c>
      <c r="O212" s="281">
        <f t="shared" si="29"/>
        <v>0</v>
      </c>
      <c r="P212" s="281">
        <f t="shared" si="29"/>
        <v>0</v>
      </c>
      <c r="Q212" s="281">
        <f t="shared" si="29"/>
        <v>0</v>
      </c>
      <c r="R212" s="281">
        <f t="shared" si="29"/>
        <v>0</v>
      </c>
      <c r="S212" s="281">
        <f t="shared" si="29"/>
        <v>0</v>
      </c>
      <c r="T212" s="281">
        <f t="shared" si="29"/>
        <v>0</v>
      </c>
      <c r="U212" s="281">
        <f t="shared" si="29"/>
        <v>0</v>
      </c>
      <c r="V212" s="281">
        <f t="shared" si="29"/>
        <v>0</v>
      </c>
      <c r="W212" s="281">
        <f t="shared" si="29"/>
        <v>0</v>
      </c>
      <c r="X212" s="281">
        <f t="shared" si="29"/>
        <v>0</v>
      </c>
      <c r="Y212" s="281">
        <f t="shared" si="29"/>
        <v>0</v>
      </c>
      <c r="Z212" s="281">
        <f t="shared" si="29"/>
        <v>0</v>
      </c>
      <c r="AA212" s="281">
        <f t="shared" si="29"/>
        <v>0</v>
      </c>
      <c r="AB212" s="281">
        <f t="shared" si="29"/>
        <v>0</v>
      </c>
      <c r="AC212" s="281">
        <f t="shared" si="29"/>
        <v>0</v>
      </c>
      <c r="AD212" s="281">
        <f t="shared" si="29"/>
        <v>0</v>
      </c>
      <c r="AE212" s="281">
        <f t="shared" si="29"/>
        <v>0</v>
      </c>
      <c r="AF212" s="281">
        <f t="shared" si="29"/>
        <v>0</v>
      </c>
      <c r="AG212" s="281">
        <f t="shared" si="29"/>
        <v>0</v>
      </c>
      <c r="AH212" s="281">
        <f t="shared" si="29"/>
        <v>0</v>
      </c>
    </row>
    <row r="213" spans="1:64" ht="19.5" customHeight="1">
      <c r="A213" s="601"/>
      <c r="B213" s="601"/>
      <c r="C213" s="283"/>
      <c r="D213" s="281">
        <f t="shared" si="27"/>
        <v>0</v>
      </c>
      <c r="E213" s="281">
        <f t="shared" si="27"/>
        <v>0</v>
      </c>
      <c r="F213" s="281">
        <f t="shared" si="27"/>
        <v>0</v>
      </c>
      <c r="G213" s="281">
        <f t="shared" si="27"/>
        <v>0</v>
      </c>
      <c r="H213" s="281">
        <f t="shared" si="27"/>
        <v>0</v>
      </c>
      <c r="I213" s="281">
        <f t="shared" si="27"/>
        <v>0</v>
      </c>
      <c r="J213" s="281">
        <f t="shared" si="27"/>
        <v>0</v>
      </c>
      <c r="K213" s="281">
        <f t="shared" ref="K213:AH213" si="30">+K198*K$146/60</f>
        <v>0</v>
      </c>
      <c r="L213" s="281">
        <f t="shared" si="30"/>
        <v>0</v>
      </c>
      <c r="M213" s="281">
        <f t="shared" si="30"/>
        <v>0</v>
      </c>
      <c r="N213" s="281">
        <f t="shared" si="30"/>
        <v>0</v>
      </c>
      <c r="O213" s="281">
        <f t="shared" si="30"/>
        <v>0</v>
      </c>
      <c r="P213" s="281">
        <f t="shared" si="30"/>
        <v>0</v>
      </c>
      <c r="Q213" s="281">
        <f t="shared" si="30"/>
        <v>0</v>
      </c>
      <c r="R213" s="281">
        <f t="shared" si="30"/>
        <v>0</v>
      </c>
      <c r="S213" s="281">
        <f t="shared" si="30"/>
        <v>0</v>
      </c>
      <c r="T213" s="281">
        <f t="shared" si="30"/>
        <v>0</v>
      </c>
      <c r="U213" s="281">
        <f t="shared" si="30"/>
        <v>0</v>
      </c>
      <c r="V213" s="281">
        <f t="shared" si="30"/>
        <v>0</v>
      </c>
      <c r="W213" s="281">
        <f t="shared" si="30"/>
        <v>0</v>
      </c>
      <c r="X213" s="281">
        <f t="shared" si="30"/>
        <v>0</v>
      </c>
      <c r="Y213" s="281">
        <f t="shared" si="30"/>
        <v>0</v>
      </c>
      <c r="Z213" s="281">
        <f t="shared" si="30"/>
        <v>0</v>
      </c>
      <c r="AA213" s="281">
        <f t="shared" si="30"/>
        <v>0</v>
      </c>
      <c r="AB213" s="281">
        <f t="shared" si="30"/>
        <v>0</v>
      </c>
      <c r="AC213" s="281">
        <f t="shared" si="30"/>
        <v>0</v>
      </c>
      <c r="AD213" s="281">
        <f t="shared" si="30"/>
        <v>0</v>
      </c>
      <c r="AE213" s="281">
        <f t="shared" si="30"/>
        <v>0</v>
      </c>
      <c r="AF213" s="281">
        <f t="shared" si="30"/>
        <v>0</v>
      </c>
      <c r="AG213" s="281">
        <f t="shared" si="30"/>
        <v>0</v>
      </c>
      <c r="AH213" s="281">
        <f t="shared" si="30"/>
        <v>0</v>
      </c>
    </row>
    <row r="214" spans="1:64" ht="19.5" customHeight="1">
      <c r="A214" s="603" t="s">
        <v>6</v>
      </c>
      <c r="B214" s="603"/>
      <c r="C214" s="603"/>
      <c r="D214" s="285">
        <f t="shared" ref="D214:AH214" si="31">SUM(D202:D213)</f>
        <v>3.5595555555555562</v>
      </c>
      <c r="E214" s="285">
        <f t="shared" si="31"/>
        <v>0</v>
      </c>
      <c r="F214" s="285">
        <f t="shared" si="31"/>
        <v>5.3577777777777786</v>
      </c>
      <c r="G214" s="285">
        <f t="shared" si="31"/>
        <v>3.8994444444444438</v>
      </c>
      <c r="H214" s="285">
        <f t="shared" si="31"/>
        <v>5.4784722222222229</v>
      </c>
      <c r="I214" s="285">
        <f t="shared" si="31"/>
        <v>8.0534722222222239</v>
      </c>
      <c r="J214" s="285">
        <f t="shared" si="31"/>
        <v>1.466388888888889</v>
      </c>
      <c r="K214" s="285">
        <f t="shared" si="31"/>
        <v>0</v>
      </c>
      <c r="L214" s="285">
        <f t="shared" si="31"/>
        <v>3.8696666666666668</v>
      </c>
      <c r="M214" s="285">
        <f t="shared" si="31"/>
        <v>7.9494444444444454</v>
      </c>
      <c r="N214" s="285">
        <f t="shared" si="31"/>
        <v>4.2784722222222218</v>
      </c>
      <c r="O214" s="285">
        <f t="shared" si="31"/>
        <v>8.1994444444444436</v>
      </c>
      <c r="P214" s="285">
        <f t="shared" si="31"/>
        <v>3.2034722222222221</v>
      </c>
      <c r="Q214" s="285">
        <f t="shared" si="31"/>
        <v>3.1491666666666669</v>
      </c>
      <c r="R214" s="285">
        <f t="shared" si="31"/>
        <v>0</v>
      </c>
      <c r="S214" s="285">
        <f t="shared" si="31"/>
        <v>0</v>
      </c>
      <c r="T214" s="285">
        <f t="shared" si="31"/>
        <v>16.708333333333336</v>
      </c>
      <c r="U214" s="285">
        <f t="shared" si="31"/>
        <v>10.558333333333332</v>
      </c>
      <c r="V214" s="285">
        <f t="shared" si="31"/>
        <v>0</v>
      </c>
      <c r="W214" s="285">
        <f t="shared" si="31"/>
        <v>0</v>
      </c>
      <c r="X214" s="285">
        <f t="shared" si="31"/>
        <v>0</v>
      </c>
      <c r="Y214" s="285">
        <f t="shared" si="31"/>
        <v>0</v>
      </c>
      <c r="Z214" s="285">
        <f t="shared" si="31"/>
        <v>0</v>
      </c>
      <c r="AA214" s="285">
        <f t="shared" si="31"/>
        <v>0</v>
      </c>
      <c r="AB214" s="285">
        <f t="shared" si="31"/>
        <v>0</v>
      </c>
      <c r="AC214" s="285">
        <f t="shared" si="31"/>
        <v>0</v>
      </c>
      <c r="AD214" s="285">
        <f t="shared" si="31"/>
        <v>0</v>
      </c>
      <c r="AE214" s="285">
        <f t="shared" si="31"/>
        <v>0</v>
      </c>
      <c r="AF214" s="285">
        <f t="shared" si="31"/>
        <v>0</v>
      </c>
      <c r="AG214" s="285">
        <f t="shared" si="31"/>
        <v>0</v>
      </c>
      <c r="AH214" s="285">
        <f t="shared" si="31"/>
        <v>0</v>
      </c>
      <c r="AI214" s="114"/>
      <c r="AJ214" s="114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  <c r="AW214" s="114"/>
      <c r="AX214" s="114"/>
      <c r="AY214" s="114"/>
      <c r="AZ214" s="114"/>
      <c r="BA214" s="114"/>
      <c r="BB214" s="114"/>
      <c r="BC214" s="114"/>
      <c r="BD214" s="114"/>
      <c r="BE214" s="114"/>
      <c r="BF214" s="114"/>
      <c r="BG214" s="114"/>
      <c r="BH214" s="114"/>
      <c r="BI214" s="114"/>
      <c r="BJ214" s="114"/>
      <c r="BK214" s="114"/>
      <c r="BL214" s="114"/>
    </row>
    <row r="216" spans="1:64" ht="19.5" customHeight="1">
      <c r="B216" s="606" t="s">
        <v>84</v>
      </c>
      <c r="C216" s="606"/>
      <c r="D216" s="286"/>
      <c r="E216" s="286"/>
      <c r="F216" s="286"/>
      <c r="G216" s="286"/>
      <c r="H216" s="286"/>
      <c r="I216" s="286"/>
      <c r="J216" s="286"/>
      <c r="K216" s="286"/>
      <c r="L216" s="286"/>
      <c r="M216" s="286"/>
      <c r="N216" s="286"/>
      <c r="O216" s="286"/>
      <c r="P216" s="286"/>
      <c r="Q216" s="286"/>
      <c r="R216" s="286"/>
      <c r="S216" s="286"/>
      <c r="T216" s="286"/>
      <c r="U216" s="286"/>
      <c r="V216" s="286"/>
      <c r="W216" s="286"/>
      <c r="X216" s="286"/>
      <c r="Y216" s="286"/>
      <c r="Z216" s="286"/>
      <c r="AA216" s="286"/>
      <c r="AB216" s="286"/>
      <c r="AC216" s="286"/>
      <c r="AD216" s="286"/>
      <c r="AE216" s="286"/>
      <c r="AF216" s="286"/>
      <c r="AG216" s="286"/>
      <c r="AH216" s="286"/>
      <c r="AI216" s="286">
        <f>SUM(D216:AH216)</f>
        <v>0</v>
      </c>
    </row>
    <row r="217" spans="1:64" ht="19.5" customHeight="1">
      <c r="B217" s="606" t="s">
        <v>85</v>
      </c>
      <c r="C217" s="606"/>
      <c r="D217" s="286">
        <f>'IN LINE DEFECT B'!H59</f>
        <v>4</v>
      </c>
      <c r="E217" s="286">
        <f>'IN LINE DEFECT B'!I59</f>
        <v>0</v>
      </c>
      <c r="F217" s="286">
        <f>'IN LINE DEFECT B'!J59</f>
        <v>4</v>
      </c>
      <c r="G217" s="286">
        <f>'IN LINE DEFECT B'!K59</f>
        <v>4</v>
      </c>
      <c r="H217" s="286">
        <f>'IN LINE DEFECT B'!L59</f>
        <v>5</v>
      </c>
      <c r="I217" s="286">
        <f>'IN LINE DEFECT B'!M59</f>
        <v>5</v>
      </c>
      <c r="J217" s="286">
        <f>'IN LINE DEFECT B'!N59</f>
        <v>2</v>
      </c>
      <c r="K217" s="286">
        <f>'IN LINE DEFECT B'!O59</f>
        <v>0</v>
      </c>
      <c r="L217" s="286">
        <f>'IN LINE DEFECT B'!P59</f>
        <v>3</v>
      </c>
      <c r="M217" s="286">
        <f>'IN LINE DEFECT B'!Q59</f>
        <v>4</v>
      </c>
      <c r="N217" s="286">
        <f>'IN LINE DEFECT B'!R59</f>
        <v>5</v>
      </c>
      <c r="O217" s="286">
        <f>'IN LINE DEFECT B'!S59</f>
        <v>4</v>
      </c>
      <c r="P217" s="286">
        <f>'IN LINE DEFECT B'!T59</f>
        <v>5</v>
      </c>
      <c r="Q217" s="286">
        <f>'IN LINE DEFECT B'!U59</f>
        <v>6</v>
      </c>
      <c r="R217" s="286">
        <f>'IN LINE DEFECT B'!V59</f>
        <v>0</v>
      </c>
      <c r="S217" s="286">
        <f>'IN LINE DEFECT B'!W59</f>
        <v>0</v>
      </c>
      <c r="T217" s="286">
        <f>'IN LINE DEFECT B'!X59</f>
        <v>0</v>
      </c>
      <c r="U217" s="286">
        <f>'IN LINE DEFECT B'!Y59</f>
        <v>0</v>
      </c>
      <c r="V217" s="286">
        <f>'IN LINE DEFECT B'!Z59</f>
        <v>0</v>
      </c>
      <c r="W217" s="286">
        <f>'IN LINE DEFECT B'!AA59</f>
        <v>0</v>
      </c>
      <c r="X217" s="286">
        <f>'IN LINE DEFECT B'!AB59</f>
        <v>0</v>
      </c>
      <c r="Y217" s="286">
        <f>'IN LINE DEFECT B'!AC59</f>
        <v>0</v>
      </c>
      <c r="Z217" s="286">
        <f>'IN LINE DEFECT B'!AD59</f>
        <v>0</v>
      </c>
      <c r="AA217" s="286">
        <f>'IN LINE DEFECT B'!AE59</f>
        <v>0</v>
      </c>
      <c r="AB217" s="286">
        <f>'IN LINE DEFECT B'!AF59</f>
        <v>0</v>
      </c>
      <c r="AC217" s="286">
        <f>'IN LINE DEFECT B'!AG59</f>
        <v>0</v>
      </c>
      <c r="AD217" s="286">
        <f>'IN LINE DEFECT B'!AH59</f>
        <v>0</v>
      </c>
      <c r="AE217" s="286">
        <f>'IN LINE DEFECT B'!AI59</f>
        <v>0</v>
      </c>
      <c r="AF217" s="286">
        <f>'IN LINE DEFECT B'!AJ59</f>
        <v>0</v>
      </c>
      <c r="AG217" s="286">
        <f>'IN LINE DEFECT B'!AK59</f>
        <v>0</v>
      </c>
      <c r="AH217" s="286">
        <f>'IN LINE DEFECT B'!AL59</f>
        <v>0</v>
      </c>
      <c r="AI217" s="286">
        <f>SUM(D217:AH217)</f>
        <v>51</v>
      </c>
    </row>
    <row r="218" spans="1:64" ht="19.5" customHeight="1">
      <c r="B218" s="606" t="s">
        <v>86</v>
      </c>
      <c r="C218" s="606"/>
      <c r="D218" s="173">
        <f t="shared" ref="D218:AI219" si="32">D216/(D$137+D216)</f>
        <v>0</v>
      </c>
      <c r="E218" s="173" t="e">
        <f t="shared" si="32"/>
        <v>#DIV/0!</v>
      </c>
      <c r="F218" s="173">
        <f t="shared" si="32"/>
        <v>0</v>
      </c>
      <c r="G218" s="173">
        <f t="shared" si="32"/>
        <v>0</v>
      </c>
      <c r="H218" s="173">
        <f t="shared" si="32"/>
        <v>0</v>
      </c>
      <c r="I218" s="173">
        <f t="shared" si="32"/>
        <v>0</v>
      </c>
      <c r="J218" s="173">
        <f t="shared" si="32"/>
        <v>0</v>
      </c>
      <c r="K218" s="173" t="e">
        <f t="shared" si="32"/>
        <v>#DIV/0!</v>
      </c>
      <c r="L218" s="173">
        <f t="shared" si="32"/>
        <v>0</v>
      </c>
      <c r="M218" s="173">
        <f t="shared" si="32"/>
        <v>0</v>
      </c>
      <c r="N218" s="173">
        <f t="shared" si="32"/>
        <v>0</v>
      </c>
      <c r="O218" s="173">
        <f t="shared" si="32"/>
        <v>0</v>
      </c>
      <c r="P218" s="173">
        <f t="shared" si="32"/>
        <v>0</v>
      </c>
      <c r="Q218" s="173">
        <f t="shared" si="32"/>
        <v>0</v>
      </c>
      <c r="R218" s="173" t="e">
        <f t="shared" si="32"/>
        <v>#DIV/0!</v>
      </c>
      <c r="S218" s="173" t="e">
        <f t="shared" si="32"/>
        <v>#DIV/0!</v>
      </c>
      <c r="T218" s="173">
        <f t="shared" si="32"/>
        <v>0</v>
      </c>
      <c r="U218" s="173">
        <f t="shared" si="32"/>
        <v>0</v>
      </c>
      <c r="V218" s="173" t="e">
        <f t="shared" si="32"/>
        <v>#DIV/0!</v>
      </c>
      <c r="W218" s="173" t="e">
        <f t="shared" si="32"/>
        <v>#DIV/0!</v>
      </c>
      <c r="X218" s="173" t="e">
        <f t="shared" si="32"/>
        <v>#DIV/0!</v>
      </c>
      <c r="Y218" s="173" t="e">
        <f t="shared" si="32"/>
        <v>#DIV/0!</v>
      </c>
      <c r="Z218" s="173" t="e">
        <f t="shared" si="32"/>
        <v>#DIV/0!</v>
      </c>
      <c r="AA218" s="173" t="e">
        <f t="shared" si="32"/>
        <v>#DIV/0!</v>
      </c>
      <c r="AB218" s="173" t="e">
        <f t="shared" si="32"/>
        <v>#DIV/0!</v>
      </c>
      <c r="AC218" s="173" t="e">
        <f t="shared" si="32"/>
        <v>#DIV/0!</v>
      </c>
      <c r="AD218" s="173" t="e">
        <f t="shared" si="32"/>
        <v>#DIV/0!</v>
      </c>
      <c r="AE218" s="173" t="e">
        <f t="shared" si="32"/>
        <v>#DIV/0!</v>
      </c>
      <c r="AF218" s="173" t="e">
        <f t="shared" si="32"/>
        <v>#DIV/0!</v>
      </c>
      <c r="AG218" s="173" t="e">
        <f t="shared" si="32"/>
        <v>#DIV/0!</v>
      </c>
      <c r="AH218" s="173" t="e">
        <f t="shared" si="32"/>
        <v>#DIV/0!</v>
      </c>
      <c r="AI218" s="173">
        <f t="shared" si="32"/>
        <v>0</v>
      </c>
    </row>
    <row r="219" spans="1:64" ht="19.5" customHeight="1">
      <c r="B219" s="606" t="s">
        <v>87</v>
      </c>
      <c r="C219" s="606"/>
      <c r="D219" s="173">
        <f t="shared" si="32"/>
        <v>4.2171850289931471E-4</v>
      </c>
      <c r="E219" s="173" t="e">
        <f t="shared" si="32"/>
        <v>#DIV/0!</v>
      </c>
      <c r="F219" s="173">
        <f t="shared" si="32"/>
        <v>3.7821482602118004E-4</v>
      </c>
      <c r="G219" s="173">
        <f t="shared" si="32"/>
        <v>3.4393809114359415E-4</v>
      </c>
      <c r="H219" s="173">
        <f t="shared" si="32"/>
        <v>4.4603033006244426E-4</v>
      </c>
      <c r="I219" s="173">
        <f t="shared" si="32"/>
        <v>4.751496721467262E-4</v>
      </c>
      <c r="J219" s="173">
        <f t="shared" si="32"/>
        <v>4.675081813931744E-4</v>
      </c>
      <c r="K219" s="173" t="e">
        <f t="shared" si="32"/>
        <v>#DIV/0!</v>
      </c>
      <c r="L219" s="173">
        <f t="shared" si="32"/>
        <v>3.1982942430703627E-4</v>
      </c>
      <c r="M219" s="173">
        <f t="shared" si="32"/>
        <v>3.7914691943127961E-4</v>
      </c>
      <c r="N219" s="173">
        <f t="shared" si="32"/>
        <v>4.3365134431916737E-4</v>
      </c>
      <c r="O219" s="173">
        <f t="shared" si="32"/>
        <v>3.8153376573826786E-4</v>
      </c>
      <c r="P219" s="173">
        <f t="shared" si="32"/>
        <v>4.231192350004231E-4</v>
      </c>
      <c r="Q219" s="173">
        <f t="shared" si="32"/>
        <v>5.0701368936961299E-4</v>
      </c>
      <c r="R219" s="173" t="e">
        <f t="shared" si="32"/>
        <v>#DIV/0!</v>
      </c>
      <c r="S219" s="173" t="e">
        <f t="shared" si="32"/>
        <v>#DIV/0!</v>
      </c>
      <c r="T219" s="173">
        <f t="shared" si="32"/>
        <v>0</v>
      </c>
      <c r="U219" s="173">
        <f t="shared" si="32"/>
        <v>0</v>
      </c>
      <c r="V219" s="173" t="e">
        <f t="shared" si="32"/>
        <v>#DIV/0!</v>
      </c>
      <c r="W219" s="173" t="e">
        <f t="shared" si="32"/>
        <v>#DIV/0!</v>
      </c>
      <c r="X219" s="173" t="e">
        <f t="shared" si="32"/>
        <v>#DIV/0!</v>
      </c>
      <c r="Y219" s="173" t="e">
        <f t="shared" si="32"/>
        <v>#DIV/0!</v>
      </c>
      <c r="Z219" s="173" t="e">
        <f t="shared" si="32"/>
        <v>#DIV/0!</v>
      </c>
      <c r="AA219" s="173" t="e">
        <f t="shared" si="32"/>
        <v>#DIV/0!</v>
      </c>
      <c r="AB219" s="173" t="e">
        <f t="shared" si="32"/>
        <v>#DIV/0!</v>
      </c>
      <c r="AC219" s="173" t="e">
        <f t="shared" si="32"/>
        <v>#DIV/0!</v>
      </c>
      <c r="AD219" s="173" t="e">
        <f t="shared" si="32"/>
        <v>#DIV/0!</v>
      </c>
      <c r="AE219" s="173" t="e">
        <f t="shared" si="32"/>
        <v>#DIV/0!</v>
      </c>
      <c r="AF219" s="173" t="e">
        <f t="shared" si="32"/>
        <v>#DIV/0!</v>
      </c>
      <c r="AG219" s="173" t="e">
        <f t="shared" si="32"/>
        <v>#DIV/0!</v>
      </c>
      <c r="AH219" s="173" t="e">
        <f t="shared" si="32"/>
        <v>#DIV/0!</v>
      </c>
      <c r="AI219" s="173">
        <f t="shared" si="32"/>
        <v>3.6596392026291998E-4</v>
      </c>
    </row>
  </sheetData>
  <sheetProtection formatCells="0" formatColumns="0" formatRows="0"/>
  <mergeCells count="34">
    <mergeCell ref="B140:C140"/>
    <mergeCell ref="D1:F1"/>
    <mergeCell ref="D3:F3"/>
    <mergeCell ref="AI5:AI6"/>
    <mergeCell ref="B137:C137"/>
    <mergeCell ref="B138:C138"/>
    <mergeCell ref="B141:C141"/>
    <mergeCell ref="A146:A155"/>
    <mergeCell ref="B146:C146"/>
    <mergeCell ref="B147:C147"/>
    <mergeCell ref="B148:C149"/>
    <mergeCell ref="B150:C150"/>
    <mergeCell ref="B151:C151"/>
    <mergeCell ref="B152:C152"/>
    <mergeCell ref="B153:C153"/>
    <mergeCell ref="B142:C142"/>
    <mergeCell ref="B143:C143"/>
    <mergeCell ref="B144:C144"/>
    <mergeCell ref="B219:C219"/>
    <mergeCell ref="A186:C186"/>
    <mergeCell ref="A187:B198"/>
    <mergeCell ref="A199:C199"/>
    <mergeCell ref="A200:C200"/>
    <mergeCell ref="A202:B213"/>
    <mergeCell ref="A214:C214"/>
    <mergeCell ref="B216:C216"/>
    <mergeCell ref="B217:C217"/>
    <mergeCell ref="B218:C218"/>
    <mergeCell ref="A184:C184"/>
    <mergeCell ref="A157:A178"/>
    <mergeCell ref="A180:C180"/>
    <mergeCell ref="A181:C181"/>
    <mergeCell ref="A182:C182"/>
    <mergeCell ref="A183:C183"/>
  </mergeCells>
  <conditionalFormatting sqref="D6:AH6">
    <cfRule type="expression" dxfId="24" priority="1">
      <formula>OR(TEXT(D$5,"ddd")="Sat",TEXT(D$5,"ddd")="Sun")</formula>
    </cfRule>
  </conditionalFormatting>
  <conditionalFormatting sqref="D180:AH180">
    <cfRule type="cellIs" dxfId="23" priority="2" operator="lessThan">
      <formula>0</formula>
    </cfRule>
  </conditionalFormatting>
  <conditionalFormatting sqref="D200:AH200">
    <cfRule type="cellIs" dxfId="22" priority="3" operator="notEqual">
      <formula>0</formula>
    </cfRule>
  </conditionalFormatting>
  <dataValidations count="3">
    <dataValidation type="list" operator="greaterThan" allowBlank="1" showInputMessage="1" showErrorMessage="1" sqref="D142:AH142">
      <formula1>$AL$132:$AL$137</formula1>
    </dataValidation>
    <dataValidation type="decimal" operator="greaterThan" allowBlank="1" showInputMessage="1" showErrorMessage="1" sqref="AI142:AJ144">
      <formula1>0</formula1>
    </dataValidation>
    <dataValidation operator="greaterThan" allowBlank="1" showInputMessage="1" showErrorMessage="1" sqref="D143:AH144"/>
  </dataValidations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CC"/>
  </sheetPr>
  <dimension ref="A1:L1004"/>
  <sheetViews>
    <sheetView showGridLines="0" zoomScale="70" zoomScaleNormal="70" workbookViewId="0">
      <pane xSplit="2" ySplit="13" topLeftCell="C14" activePane="bottomRight" state="frozen"/>
      <selection activeCell="B4" sqref="B4"/>
      <selection pane="topRight" activeCell="B4" sqref="B4"/>
      <selection pane="bottomLeft" activeCell="B4" sqref="B4"/>
      <selection pane="bottomRight" activeCell="F28" sqref="F28"/>
    </sheetView>
  </sheetViews>
  <sheetFormatPr defaultColWidth="9" defaultRowHeight="13.5"/>
  <cols>
    <col min="1" max="1" width="8.625" style="528" customWidth="1"/>
    <col min="2" max="2" width="9" style="528"/>
    <col min="3" max="3" width="31.625" style="528" bestFit="1" customWidth="1"/>
    <col min="4" max="4" width="43.875" style="528" customWidth="1"/>
    <col min="5" max="5" width="22.5" style="528" bestFit="1" customWidth="1"/>
    <col min="6" max="6" width="26.125" style="528" customWidth="1"/>
    <col min="7" max="7" width="32.125" style="528" bestFit="1" customWidth="1"/>
    <col min="8" max="8" width="8.25" style="528" bestFit="1" customWidth="1"/>
    <col min="9" max="9" width="23.5" style="528" bestFit="1" customWidth="1"/>
    <col min="10" max="10" width="9" style="528"/>
    <col min="11" max="11" width="31.375" style="528" bestFit="1" customWidth="1"/>
    <col min="12" max="16384" width="9" style="528"/>
  </cols>
  <sheetData>
    <row r="1" spans="1:12">
      <c r="A1" s="528" t="s">
        <v>5433</v>
      </c>
    </row>
    <row r="2" spans="1:12">
      <c r="A2" s="529" t="s">
        <v>0</v>
      </c>
      <c r="B2" s="614" t="str">
        <f>Summary!D2</f>
        <v>BF23 Inspection TR2</v>
      </c>
      <c r="C2" s="615"/>
    </row>
    <row r="3" spans="1:12">
      <c r="A3" s="530" t="s">
        <v>4</v>
      </c>
      <c r="B3" s="616">
        <f>Summary!D3</f>
        <v>44255</v>
      </c>
      <c r="C3" s="617"/>
    </row>
    <row r="4" spans="1:12">
      <c r="B4" s="531"/>
    </row>
    <row r="5" spans="1:12">
      <c r="A5" s="528" t="s">
        <v>5434</v>
      </c>
      <c r="B5" s="531"/>
    </row>
    <row r="6" spans="1:12">
      <c r="A6" s="528" t="s">
        <v>5435</v>
      </c>
      <c r="B6" s="531"/>
    </row>
    <row r="7" spans="1:12" ht="15">
      <c r="A7" s="532" t="s">
        <v>5436</v>
      </c>
      <c r="B7" s="531"/>
    </row>
    <row r="8" spans="1:12" ht="15">
      <c r="A8" s="532" t="s">
        <v>5437</v>
      </c>
      <c r="B8" s="531"/>
    </row>
    <row r="9" spans="1:12" ht="15">
      <c r="A9" s="532" t="s">
        <v>5438</v>
      </c>
      <c r="B9" s="531"/>
    </row>
    <row r="10" spans="1:12">
      <c r="A10" s="533" t="s">
        <v>5439</v>
      </c>
      <c r="B10" s="531"/>
    </row>
    <row r="11" spans="1:12">
      <c r="A11" s="533" t="s">
        <v>5440</v>
      </c>
      <c r="B11" s="531"/>
    </row>
    <row r="13" spans="1:12">
      <c r="A13" s="534" t="s">
        <v>125</v>
      </c>
      <c r="B13" s="534" t="s">
        <v>100</v>
      </c>
      <c r="C13" s="535" t="s">
        <v>5441</v>
      </c>
      <c r="D13" s="535" t="s">
        <v>5442</v>
      </c>
      <c r="E13" s="534" t="s">
        <v>5443</v>
      </c>
      <c r="F13" s="534" t="s">
        <v>5444</v>
      </c>
      <c r="G13" s="534" t="s">
        <v>5445</v>
      </c>
      <c r="H13" s="534" t="s">
        <v>5446</v>
      </c>
      <c r="I13" s="534" t="s">
        <v>5447</v>
      </c>
      <c r="K13" s="528" t="s">
        <v>5448</v>
      </c>
      <c r="L13" s="528" t="s">
        <v>126</v>
      </c>
    </row>
    <row r="14" spans="1:12" ht="14.25" customHeight="1">
      <c r="A14" s="536">
        <v>7</v>
      </c>
      <c r="B14" s="537" t="s">
        <v>9</v>
      </c>
      <c r="C14" s="538" t="s">
        <v>40</v>
      </c>
      <c r="D14" s="538" t="s">
        <v>5637</v>
      </c>
      <c r="E14" s="539">
        <v>5</v>
      </c>
      <c r="F14" s="530">
        <v>5.5</v>
      </c>
      <c r="G14" s="540">
        <f>IF(H14="ok",E14*F14,0)</f>
        <v>27.5</v>
      </c>
      <c r="H14" s="540" t="str">
        <f>IF(LEN(A14)&gt;0,IF(AND(LEN(A14)&gt;0,LEN(B14)&gt;0,LEN(C14)&gt;0,LEN(D14)&gt;0,LEN(E14)&gt;0,LEN(F14)&gt;0),"OK","Not Complete"),"")</f>
        <v>OK</v>
      </c>
      <c r="I14" s="540">
        <f>IF(H14="ok",F14,0)</f>
        <v>5.5</v>
      </c>
      <c r="K14" s="528" t="s">
        <v>5449</v>
      </c>
      <c r="L14" s="528" t="s">
        <v>8</v>
      </c>
    </row>
    <row r="15" spans="1:12" ht="14.25" customHeight="1">
      <c r="A15" s="536">
        <v>14</v>
      </c>
      <c r="B15" s="537" t="s">
        <v>8</v>
      </c>
      <c r="C15" s="538" t="s">
        <v>40</v>
      </c>
      <c r="D15" s="538" t="s">
        <v>5638</v>
      </c>
      <c r="E15" s="539">
        <v>5</v>
      </c>
      <c r="F15" s="530">
        <v>6</v>
      </c>
      <c r="G15" s="540">
        <f t="shared" ref="G15:G78" si="0">E15*F15</f>
        <v>30</v>
      </c>
      <c r="H15" s="540" t="str">
        <f t="shared" ref="H15:H78" si="1">IF(LEN(A15)&gt;0,IF(AND(LEN(A15)&gt;0,LEN(B15)&gt;0,LEN(C15)&gt;0,LEN(D15)&gt;0,LEN(E15)&gt;0,LEN(F15)&gt;0,LEN(G15)&gt;0),"OK","Not Complete"),"")</f>
        <v>OK</v>
      </c>
      <c r="I15" s="540">
        <f t="shared" ref="I15:I78" si="2">IF(H15="ok",F15,0)</f>
        <v>6</v>
      </c>
      <c r="K15" s="528" t="s">
        <v>112</v>
      </c>
      <c r="L15" s="528" t="s">
        <v>9</v>
      </c>
    </row>
    <row r="16" spans="1:12" ht="14.25" customHeight="1">
      <c r="A16" s="536"/>
      <c r="B16" s="537"/>
      <c r="C16" s="538"/>
      <c r="D16" s="538"/>
      <c r="E16" s="539"/>
      <c r="F16" s="530"/>
      <c r="G16" s="540">
        <f t="shared" si="0"/>
        <v>0</v>
      </c>
      <c r="H16" s="540" t="str">
        <f t="shared" si="1"/>
        <v/>
      </c>
      <c r="I16" s="540">
        <f t="shared" si="2"/>
        <v>0</v>
      </c>
      <c r="K16" s="528" t="s">
        <v>5450</v>
      </c>
      <c r="L16" s="528" t="s">
        <v>3563</v>
      </c>
    </row>
    <row r="17" spans="1:11" ht="13.5" customHeight="1">
      <c r="A17" s="536"/>
      <c r="B17" s="537"/>
      <c r="C17" s="538"/>
      <c r="D17" s="538"/>
      <c r="E17" s="539"/>
      <c r="F17" s="530"/>
      <c r="G17" s="540">
        <f t="shared" si="0"/>
        <v>0</v>
      </c>
      <c r="H17" s="540" t="str">
        <f t="shared" si="1"/>
        <v/>
      </c>
      <c r="I17" s="540">
        <f t="shared" si="2"/>
        <v>0</v>
      </c>
      <c r="K17" s="528" t="s">
        <v>22</v>
      </c>
    </row>
    <row r="18" spans="1:11">
      <c r="A18" s="536"/>
      <c r="B18" s="537"/>
      <c r="C18" s="538"/>
      <c r="D18" s="538"/>
      <c r="E18" s="539"/>
      <c r="F18" s="530"/>
      <c r="G18" s="540">
        <f t="shared" si="0"/>
        <v>0</v>
      </c>
      <c r="H18" s="540" t="str">
        <f t="shared" si="1"/>
        <v/>
      </c>
      <c r="I18" s="540">
        <f t="shared" si="2"/>
        <v>0</v>
      </c>
      <c r="K18" s="528" t="s">
        <v>32</v>
      </c>
    </row>
    <row r="19" spans="1:11">
      <c r="A19" s="536"/>
      <c r="B19" s="537"/>
      <c r="C19" s="538"/>
      <c r="D19" s="538"/>
      <c r="E19" s="539"/>
      <c r="F19" s="530"/>
      <c r="G19" s="540">
        <f t="shared" si="0"/>
        <v>0</v>
      </c>
      <c r="H19" s="540" t="str">
        <f t="shared" si="1"/>
        <v/>
      </c>
      <c r="I19" s="540">
        <f t="shared" si="2"/>
        <v>0</v>
      </c>
      <c r="K19" s="528" t="s">
        <v>34</v>
      </c>
    </row>
    <row r="20" spans="1:11">
      <c r="A20" s="536"/>
      <c r="B20" s="537"/>
      <c r="C20" s="538"/>
      <c r="D20" s="538"/>
      <c r="E20" s="539"/>
      <c r="F20" s="530"/>
      <c r="G20" s="540">
        <f t="shared" si="0"/>
        <v>0</v>
      </c>
      <c r="H20" s="540" t="str">
        <f t="shared" si="1"/>
        <v/>
      </c>
      <c r="I20" s="540">
        <f t="shared" si="2"/>
        <v>0</v>
      </c>
      <c r="K20" s="528" t="s">
        <v>36</v>
      </c>
    </row>
    <row r="21" spans="1:11">
      <c r="A21" s="536"/>
      <c r="B21" s="537"/>
      <c r="C21" s="538"/>
      <c r="D21" s="538"/>
      <c r="E21" s="539"/>
      <c r="F21" s="530"/>
      <c r="G21" s="540">
        <f t="shared" si="0"/>
        <v>0</v>
      </c>
      <c r="H21" s="540" t="str">
        <f t="shared" si="1"/>
        <v/>
      </c>
      <c r="I21" s="540">
        <f t="shared" si="2"/>
        <v>0</v>
      </c>
      <c r="K21" s="528" t="s">
        <v>38</v>
      </c>
    </row>
    <row r="22" spans="1:11">
      <c r="A22" s="536"/>
      <c r="B22" s="537"/>
      <c r="C22" s="538"/>
      <c r="D22" s="538"/>
      <c r="E22" s="539"/>
      <c r="F22" s="530"/>
      <c r="G22" s="540">
        <f t="shared" si="0"/>
        <v>0</v>
      </c>
      <c r="H22" s="540" t="str">
        <f t="shared" si="1"/>
        <v/>
      </c>
      <c r="I22" s="540">
        <f t="shared" si="2"/>
        <v>0</v>
      </c>
      <c r="K22" s="528" t="s">
        <v>40</v>
      </c>
    </row>
    <row r="23" spans="1:11" ht="13.5" customHeight="1">
      <c r="A23" s="536"/>
      <c r="B23" s="537"/>
      <c r="C23" s="538"/>
      <c r="D23" s="538"/>
      <c r="E23" s="539"/>
      <c r="F23" s="530"/>
      <c r="G23" s="540">
        <f t="shared" si="0"/>
        <v>0</v>
      </c>
      <c r="H23" s="540" t="str">
        <f t="shared" si="1"/>
        <v/>
      </c>
      <c r="I23" s="540">
        <f t="shared" si="2"/>
        <v>0</v>
      </c>
      <c r="K23" s="528" t="s">
        <v>42</v>
      </c>
    </row>
    <row r="24" spans="1:11" ht="14.25" customHeight="1">
      <c r="A24" s="536"/>
      <c r="B24" s="537"/>
      <c r="C24" s="538"/>
      <c r="D24" s="538"/>
      <c r="E24" s="539"/>
      <c r="F24" s="530"/>
      <c r="G24" s="540">
        <f t="shared" si="0"/>
        <v>0</v>
      </c>
      <c r="H24" s="540" t="str">
        <f t="shared" si="1"/>
        <v/>
      </c>
      <c r="I24" s="540">
        <f t="shared" si="2"/>
        <v>0</v>
      </c>
      <c r="K24" s="528" t="s">
        <v>44</v>
      </c>
    </row>
    <row r="25" spans="1:11" ht="13.5" customHeight="1">
      <c r="A25" s="536"/>
      <c r="B25" s="537"/>
      <c r="C25" s="538"/>
      <c r="D25" s="538"/>
      <c r="E25" s="539"/>
      <c r="F25" s="530"/>
      <c r="G25" s="540">
        <f t="shared" si="0"/>
        <v>0</v>
      </c>
      <c r="H25" s="540" t="str">
        <f t="shared" si="1"/>
        <v/>
      </c>
      <c r="I25" s="540">
        <f t="shared" si="2"/>
        <v>0</v>
      </c>
      <c r="K25" s="528" t="s">
        <v>46</v>
      </c>
    </row>
    <row r="26" spans="1:11" ht="14.25" customHeight="1">
      <c r="A26" s="536"/>
      <c r="B26" s="537"/>
      <c r="C26" s="538"/>
      <c r="D26" s="538"/>
      <c r="E26" s="539"/>
      <c r="F26" s="530"/>
      <c r="G26" s="540">
        <f t="shared" si="0"/>
        <v>0</v>
      </c>
      <c r="H26" s="540" t="str">
        <f t="shared" si="1"/>
        <v/>
      </c>
      <c r="I26" s="540">
        <f t="shared" si="2"/>
        <v>0</v>
      </c>
      <c r="K26" s="528" t="s">
        <v>48</v>
      </c>
    </row>
    <row r="27" spans="1:11" ht="13.5" customHeight="1">
      <c r="A27" s="536"/>
      <c r="B27" s="537"/>
      <c r="C27" s="538"/>
      <c r="D27" s="538"/>
      <c r="E27" s="539"/>
      <c r="F27" s="530"/>
      <c r="G27" s="540">
        <f t="shared" si="0"/>
        <v>0</v>
      </c>
      <c r="H27" s="540" t="str">
        <f t="shared" si="1"/>
        <v/>
      </c>
      <c r="I27" s="540">
        <f t="shared" si="2"/>
        <v>0</v>
      </c>
      <c r="K27" s="528" t="s">
        <v>50</v>
      </c>
    </row>
    <row r="28" spans="1:11" ht="14.25" customHeight="1">
      <c r="A28" s="536"/>
      <c r="B28" s="537"/>
      <c r="C28" s="538"/>
      <c r="D28" s="538"/>
      <c r="E28" s="539"/>
      <c r="F28" s="530"/>
      <c r="G28" s="540">
        <f t="shared" si="0"/>
        <v>0</v>
      </c>
      <c r="H28" s="540" t="str">
        <f t="shared" si="1"/>
        <v/>
      </c>
      <c r="I28" s="540">
        <f t="shared" si="2"/>
        <v>0</v>
      </c>
      <c r="K28" s="528" t="s">
        <v>54</v>
      </c>
    </row>
    <row r="29" spans="1:11">
      <c r="A29" s="536"/>
      <c r="B29" s="537"/>
      <c r="C29" s="538"/>
      <c r="D29" s="538"/>
      <c r="E29" s="539"/>
      <c r="F29" s="530"/>
      <c r="G29" s="540">
        <f t="shared" si="0"/>
        <v>0</v>
      </c>
      <c r="H29" s="540" t="str">
        <f t="shared" si="1"/>
        <v/>
      </c>
      <c r="I29" s="540">
        <f t="shared" si="2"/>
        <v>0</v>
      </c>
      <c r="K29" s="528" t="s">
        <v>56</v>
      </c>
    </row>
    <row r="30" spans="1:11">
      <c r="A30" s="536"/>
      <c r="B30" s="537"/>
      <c r="C30" s="538"/>
      <c r="D30" s="538"/>
      <c r="E30" s="539"/>
      <c r="F30" s="530"/>
      <c r="G30" s="540">
        <f t="shared" si="0"/>
        <v>0</v>
      </c>
      <c r="H30" s="540" t="str">
        <f t="shared" si="1"/>
        <v/>
      </c>
      <c r="I30" s="540">
        <f t="shared" si="2"/>
        <v>0</v>
      </c>
      <c r="K30" s="528" t="s">
        <v>58</v>
      </c>
    </row>
    <row r="31" spans="1:11">
      <c r="A31" s="536"/>
      <c r="B31" s="537"/>
      <c r="C31" s="538"/>
      <c r="D31" s="538"/>
      <c r="E31" s="539"/>
      <c r="F31" s="530"/>
      <c r="G31" s="540">
        <f t="shared" si="0"/>
        <v>0</v>
      </c>
      <c r="H31" s="540" t="str">
        <f t="shared" si="1"/>
        <v/>
      </c>
      <c r="I31" s="540">
        <f t="shared" si="2"/>
        <v>0</v>
      </c>
      <c r="K31" s="528" t="s">
        <v>60</v>
      </c>
    </row>
    <row r="32" spans="1:11">
      <c r="A32" s="536"/>
      <c r="B32" s="537"/>
      <c r="C32" s="538"/>
      <c r="D32" s="538"/>
      <c r="E32" s="539"/>
      <c r="F32" s="530"/>
      <c r="G32" s="540">
        <f t="shared" si="0"/>
        <v>0</v>
      </c>
      <c r="H32" s="540" t="str">
        <f t="shared" si="1"/>
        <v/>
      </c>
      <c r="I32" s="540">
        <f t="shared" si="2"/>
        <v>0</v>
      </c>
      <c r="K32" s="528" t="s">
        <v>62</v>
      </c>
    </row>
    <row r="33" spans="1:11">
      <c r="A33" s="536"/>
      <c r="B33" s="537"/>
      <c r="C33" s="538"/>
      <c r="D33" s="538"/>
      <c r="E33" s="539"/>
      <c r="F33" s="530"/>
      <c r="G33" s="540">
        <f t="shared" si="0"/>
        <v>0</v>
      </c>
      <c r="H33" s="540" t="str">
        <f t="shared" si="1"/>
        <v/>
      </c>
      <c r="I33" s="540">
        <f t="shared" si="2"/>
        <v>0</v>
      </c>
      <c r="K33" s="528" t="s">
        <v>64</v>
      </c>
    </row>
    <row r="34" spans="1:11">
      <c r="A34" s="536"/>
      <c r="B34" s="537"/>
      <c r="C34" s="538"/>
      <c r="D34" s="538"/>
      <c r="E34" s="539"/>
      <c r="F34" s="530"/>
      <c r="G34" s="540">
        <f t="shared" si="0"/>
        <v>0</v>
      </c>
      <c r="H34" s="540" t="str">
        <f t="shared" si="1"/>
        <v/>
      </c>
      <c r="I34" s="540">
        <f t="shared" si="2"/>
        <v>0</v>
      </c>
    </row>
    <row r="35" spans="1:11">
      <c r="A35" s="536"/>
      <c r="B35" s="536"/>
      <c r="C35" s="530"/>
      <c r="D35" s="530"/>
      <c r="E35" s="536"/>
      <c r="F35" s="530"/>
      <c r="G35" s="540">
        <f t="shared" si="0"/>
        <v>0</v>
      </c>
      <c r="H35" s="540" t="str">
        <f t="shared" si="1"/>
        <v/>
      </c>
      <c r="I35" s="540">
        <f t="shared" si="2"/>
        <v>0</v>
      </c>
    </row>
    <row r="36" spans="1:11">
      <c r="A36" s="530"/>
      <c r="B36" s="530"/>
      <c r="C36" s="530"/>
      <c r="D36" s="530"/>
      <c r="E36" s="530"/>
      <c r="F36" s="530"/>
      <c r="G36" s="540">
        <f t="shared" si="0"/>
        <v>0</v>
      </c>
      <c r="H36" s="540" t="str">
        <f t="shared" si="1"/>
        <v/>
      </c>
      <c r="I36" s="540">
        <f t="shared" si="2"/>
        <v>0</v>
      </c>
    </row>
    <row r="37" spans="1:11">
      <c r="A37" s="530"/>
      <c r="B37" s="530"/>
      <c r="C37" s="530"/>
      <c r="D37" s="530"/>
      <c r="E37" s="530"/>
      <c r="F37" s="530"/>
      <c r="G37" s="540">
        <f t="shared" si="0"/>
        <v>0</v>
      </c>
      <c r="H37" s="540" t="str">
        <f t="shared" si="1"/>
        <v/>
      </c>
      <c r="I37" s="540">
        <f t="shared" si="2"/>
        <v>0</v>
      </c>
    </row>
    <row r="38" spans="1:11">
      <c r="A38" s="530"/>
      <c r="B38" s="530"/>
      <c r="C38" s="530"/>
      <c r="D38" s="530"/>
      <c r="E38" s="530"/>
      <c r="F38" s="530"/>
      <c r="G38" s="540">
        <f t="shared" si="0"/>
        <v>0</v>
      </c>
      <c r="H38" s="540" t="str">
        <f t="shared" si="1"/>
        <v/>
      </c>
      <c r="I38" s="540">
        <f t="shared" si="2"/>
        <v>0</v>
      </c>
    </row>
    <row r="39" spans="1:11">
      <c r="A39" s="530"/>
      <c r="B39" s="530"/>
      <c r="C39" s="530"/>
      <c r="D39" s="530"/>
      <c r="E39" s="530"/>
      <c r="F39" s="530"/>
      <c r="G39" s="540">
        <f t="shared" si="0"/>
        <v>0</v>
      </c>
      <c r="H39" s="540" t="str">
        <f t="shared" si="1"/>
        <v/>
      </c>
      <c r="I39" s="540">
        <f t="shared" si="2"/>
        <v>0</v>
      </c>
    </row>
    <row r="40" spans="1:11">
      <c r="A40" s="530"/>
      <c r="B40" s="530"/>
      <c r="C40" s="530"/>
      <c r="D40" s="530"/>
      <c r="E40" s="530"/>
      <c r="F40" s="530"/>
      <c r="G40" s="540">
        <f t="shared" si="0"/>
        <v>0</v>
      </c>
      <c r="H40" s="540" t="str">
        <f t="shared" si="1"/>
        <v/>
      </c>
      <c r="I40" s="540">
        <f t="shared" si="2"/>
        <v>0</v>
      </c>
    </row>
    <row r="41" spans="1:11">
      <c r="A41" s="530"/>
      <c r="B41" s="530"/>
      <c r="C41" s="530"/>
      <c r="D41" s="530"/>
      <c r="E41" s="530"/>
      <c r="F41" s="530"/>
      <c r="G41" s="540">
        <f t="shared" si="0"/>
        <v>0</v>
      </c>
      <c r="H41" s="540" t="str">
        <f t="shared" si="1"/>
        <v/>
      </c>
      <c r="I41" s="540">
        <f t="shared" si="2"/>
        <v>0</v>
      </c>
    </row>
    <row r="42" spans="1:11">
      <c r="A42" s="530"/>
      <c r="B42" s="530"/>
      <c r="C42" s="530"/>
      <c r="D42" s="530"/>
      <c r="E42" s="530"/>
      <c r="F42" s="530"/>
      <c r="G42" s="540">
        <f t="shared" si="0"/>
        <v>0</v>
      </c>
      <c r="H42" s="540" t="str">
        <f t="shared" si="1"/>
        <v/>
      </c>
      <c r="I42" s="540">
        <f t="shared" si="2"/>
        <v>0</v>
      </c>
    </row>
    <row r="43" spans="1:11">
      <c r="A43" s="530"/>
      <c r="B43" s="530"/>
      <c r="C43" s="530"/>
      <c r="D43" s="530"/>
      <c r="E43" s="530"/>
      <c r="F43" s="530"/>
      <c r="G43" s="540">
        <f t="shared" si="0"/>
        <v>0</v>
      </c>
      <c r="H43" s="540" t="str">
        <f t="shared" si="1"/>
        <v/>
      </c>
      <c r="I43" s="540">
        <f t="shared" si="2"/>
        <v>0</v>
      </c>
    </row>
    <row r="44" spans="1:11">
      <c r="A44" s="530"/>
      <c r="B44" s="530"/>
      <c r="C44" s="530"/>
      <c r="D44" s="530"/>
      <c r="E44" s="530"/>
      <c r="F44" s="530"/>
      <c r="G44" s="540">
        <f t="shared" si="0"/>
        <v>0</v>
      </c>
      <c r="H44" s="540" t="str">
        <f t="shared" si="1"/>
        <v/>
      </c>
      <c r="I44" s="540">
        <f t="shared" si="2"/>
        <v>0</v>
      </c>
    </row>
    <row r="45" spans="1:11">
      <c r="A45" s="530"/>
      <c r="B45" s="530"/>
      <c r="C45" s="530"/>
      <c r="D45" s="530"/>
      <c r="E45" s="530"/>
      <c r="F45" s="530"/>
      <c r="G45" s="540">
        <f t="shared" si="0"/>
        <v>0</v>
      </c>
      <c r="H45" s="540" t="str">
        <f t="shared" si="1"/>
        <v/>
      </c>
      <c r="I45" s="540">
        <f t="shared" si="2"/>
        <v>0</v>
      </c>
    </row>
    <row r="46" spans="1:11">
      <c r="A46" s="530"/>
      <c r="B46" s="530"/>
      <c r="C46" s="530"/>
      <c r="D46" s="530"/>
      <c r="E46" s="530"/>
      <c r="F46" s="530"/>
      <c r="G46" s="540">
        <f t="shared" si="0"/>
        <v>0</v>
      </c>
      <c r="H46" s="540" t="str">
        <f t="shared" si="1"/>
        <v/>
      </c>
      <c r="I46" s="540">
        <f t="shared" si="2"/>
        <v>0</v>
      </c>
    </row>
    <row r="47" spans="1:11">
      <c r="A47" s="530"/>
      <c r="B47" s="530"/>
      <c r="C47" s="530"/>
      <c r="D47" s="530"/>
      <c r="E47" s="530"/>
      <c r="F47" s="530"/>
      <c r="G47" s="540">
        <f t="shared" si="0"/>
        <v>0</v>
      </c>
      <c r="H47" s="540" t="str">
        <f t="shared" si="1"/>
        <v/>
      </c>
      <c r="I47" s="540">
        <f t="shared" si="2"/>
        <v>0</v>
      </c>
    </row>
    <row r="48" spans="1:11">
      <c r="A48" s="530"/>
      <c r="B48" s="530"/>
      <c r="C48" s="530"/>
      <c r="D48" s="530"/>
      <c r="E48" s="530"/>
      <c r="F48" s="530"/>
      <c r="G48" s="540">
        <f t="shared" si="0"/>
        <v>0</v>
      </c>
      <c r="H48" s="540" t="str">
        <f t="shared" si="1"/>
        <v/>
      </c>
      <c r="I48" s="540">
        <f t="shared" si="2"/>
        <v>0</v>
      </c>
    </row>
    <row r="49" spans="1:9">
      <c r="A49" s="530"/>
      <c r="B49" s="530"/>
      <c r="C49" s="530"/>
      <c r="D49" s="530"/>
      <c r="E49" s="530"/>
      <c r="F49" s="530"/>
      <c r="G49" s="540">
        <f t="shared" si="0"/>
        <v>0</v>
      </c>
      <c r="H49" s="540" t="str">
        <f t="shared" si="1"/>
        <v/>
      </c>
      <c r="I49" s="540">
        <f t="shared" si="2"/>
        <v>0</v>
      </c>
    </row>
    <row r="50" spans="1:9">
      <c r="A50" s="530"/>
      <c r="B50" s="530"/>
      <c r="C50" s="530"/>
      <c r="D50" s="530"/>
      <c r="E50" s="530"/>
      <c r="F50" s="530"/>
      <c r="G50" s="540">
        <f t="shared" si="0"/>
        <v>0</v>
      </c>
      <c r="H50" s="540" t="str">
        <f t="shared" si="1"/>
        <v/>
      </c>
      <c r="I50" s="540">
        <f t="shared" si="2"/>
        <v>0</v>
      </c>
    </row>
    <row r="51" spans="1:9">
      <c r="A51" s="530"/>
      <c r="B51" s="530"/>
      <c r="C51" s="530"/>
      <c r="D51" s="530"/>
      <c r="E51" s="530"/>
      <c r="F51" s="530"/>
      <c r="G51" s="540">
        <f t="shared" si="0"/>
        <v>0</v>
      </c>
      <c r="H51" s="540" t="str">
        <f t="shared" si="1"/>
        <v/>
      </c>
      <c r="I51" s="540">
        <f t="shared" si="2"/>
        <v>0</v>
      </c>
    </row>
    <row r="52" spans="1:9">
      <c r="A52" s="530"/>
      <c r="B52" s="530"/>
      <c r="C52" s="530"/>
      <c r="D52" s="530"/>
      <c r="E52" s="530"/>
      <c r="F52" s="530"/>
      <c r="G52" s="540">
        <f t="shared" si="0"/>
        <v>0</v>
      </c>
      <c r="H52" s="540" t="str">
        <f t="shared" si="1"/>
        <v/>
      </c>
      <c r="I52" s="540">
        <f t="shared" si="2"/>
        <v>0</v>
      </c>
    </row>
    <row r="53" spans="1:9">
      <c r="A53" s="530"/>
      <c r="B53" s="530"/>
      <c r="C53" s="530"/>
      <c r="D53" s="530"/>
      <c r="E53" s="530"/>
      <c r="F53" s="530"/>
      <c r="G53" s="540">
        <f t="shared" si="0"/>
        <v>0</v>
      </c>
      <c r="H53" s="540" t="str">
        <f t="shared" si="1"/>
        <v/>
      </c>
      <c r="I53" s="540">
        <f t="shared" si="2"/>
        <v>0</v>
      </c>
    </row>
    <row r="54" spans="1:9">
      <c r="A54" s="530"/>
      <c r="B54" s="530"/>
      <c r="C54" s="530"/>
      <c r="D54" s="530"/>
      <c r="E54" s="530"/>
      <c r="F54" s="530"/>
      <c r="G54" s="540">
        <f t="shared" si="0"/>
        <v>0</v>
      </c>
      <c r="H54" s="540" t="str">
        <f t="shared" si="1"/>
        <v/>
      </c>
      <c r="I54" s="540">
        <f t="shared" si="2"/>
        <v>0</v>
      </c>
    </row>
    <row r="55" spans="1:9">
      <c r="A55" s="530"/>
      <c r="B55" s="530"/>
      <c r="C55" s="530"/>
      <c r="D55" s="530"/>
      <c r="E55" s="530"/>
      <c r="F55" s="530"/>
      <c r="G55" s="540">
        <f t="shared" si="0"/>
        <v>0</v>
      </c>
      <c r="H55" s="540" t="str">
        <f t="shared" si="1"/>
        <v/>
      </c>
      <c r="I55" s="540">
        <f t="shared" si="2"/>
        <v>0</v>
      </c>
    </row>
    <row r="56" spans="1:9">
      <c r="A56" s="530"/>
      <c r="B56" s="530"/>
      <c r="C56" s="530"/>
      <c r="D56" s="530"/>
      <c r="E56" s="530"/>
      <c r="F56" s="530"/>
      <c r="G56" s="540">
        <f t="shared" si="0"/>
        <v>0</v>
      </c>
      <c r="H56" s="540" t="str">
        <f t="shared" si="1"/>
        <v/>
      </c>
      <c r="I56" s="540">
        <f t="shared" si="2"/>
        <v>0</v>
      </c>
    </row>
    <row r="57" spans="1:9">
      <c r="A57" s="530"/>
      <c r="B57" s="530"/>
      <c r="C57" s="530"/>
      <c r="D57" s="530"/>
      <c r="E57" s="530"/>
      <c r="F57" s="530"/>
      <c r="G57" s="540">
        <f t="shared" si="0"/>
        <v>0</v>
      </c>
      <c r="H57" s="540" t="str">
        <f t="shared" si="1"/>
        <v/>
      </c>
      <c r="I57" s="540">
        <f t="shared" si="2"/>
        <v>0</v>
      </c>
    </row>
    <row r="58" spans="1:9">
      <c r="A58" s="530"/>
      <c r="B58" s="530"/>
      <c r="C58" s="530"/>
      <c r="D58" s="530"/>
      <c r="E58" s="530"/>
      <c r="F58" s="530"/>
      <c r="G58" s="540">
        <f t="shared" si="0"/>
        <v>0</v>
      </c>
      <c r="H58" s="540" t="str">
        <f t="shared" si="1"/>
        <v/>
      </c>
      <c r="I58" s="540">
        <f t="shared" si="2"/>
        <v>0</v>
      </c>
    </row>
    <row r="59" spans="1:9">
      <c r="A59" s="530"/>
      <c r="B59" s="530"/>
      <c r="C59" s="530"/>
      <c r="D59" s="530"/>
      <c r="E59" s="530"/>
      <c r="F59" s="530"/>
      <c r="G59" s="540">
        <f t="shared" si="0"/>
        <v>0</v>
      </c>
      <c r="H59" s="540" t="str">
        <f t="shared" si="1"/>
        <v/>
      </c>
      <c r="I59" s="540">
        <f t="shared" si="2"/>
        <v>0</v>
      </c>
    </row>
    <row r="60" spans="1:9">
      <c r="A60" s="530"/>
      <c r="B60" s="530"/>
      <c r="C60" s="530"/>
      <c r="D60" s="530"/>
      <c r="E60" s="530"/>
      <c r="F60" s="530"/>
      <c r="G60" s="540">
        <f t="shared" si="0"/>
        <v>0</v>
      </c>
      <c r="H60" s="540" t="str">
        <f t="shared" si="1"/>
        <v/>
      </c>
      <c r="I60" s="540">
        <f t="shared" si="2"/>
        <v>0</v>
      </c>
    </row>
    <row r="61" spans="1:9">
      <c r="A61" s="530"/>
      <c r="B61" s="530"/>
      <c r="C61" s="530"/>
      <c r="D61" s="530"/>
      <c r="E61" s="530"/>
      <c r="F61" s="530"/>
      <c r="G61" s="540">
        <f t="shared" si="0"/>
        <v>0</v>
      </c>
      <c r="H61" s="540" t="str">
        <f t="shared" si="1"/>
        <v/>
      </c>
      <c r="I61" s="540">
        <f t="shared" si="2"/>
        <v>0</v>
      </c>
    </row>
    <row r="62" spans="1:9">
      <c r="A62" s="530"/>
      <c r="B62" s="530"/>
      <c r="C62" s="530"/>
      <c r="D62" s="530"/>
      <c r="E62" s="530"/>
      <c r="F62" s="530"/>
      <c r="G62" s="540">
        <f t="shared" si="0"/>
        <v>0</v>
      </c>
      <c r="H62" s="540" t="str">
        <f t="shared" si="1"/>
        <v/>
      </c>
      <c r="I62" s="540">
        <f t="shared" si="2"/>
        <v>0</v>
      </c>
    </row>
    <row r="63" spans="1:9">
      <c r="A63" s="530"/>
      <c r="B63" s="530"/>
      <c r="C63" s="530"/>
      <c r="D63" s="530"/>
      <c r="E63" s="530"/>
      <c r="F63" s="530"/>
      <c r="G63" s="540">
        <f t="shared" si="0"/>
        <v>0</v>
      </c>
      <c r="H63" s="540" t="str">
        <f t="shared" si="1"/>
        <v/>
      </c>
      <c r="I63" s="540">
        <f t="shared" si="2"/>
        <v>0</v>
      </c>
    </row>
    <row r="64" spans="1:9">
      <c r="A64" s="530"/>
      <c r="B64" s="530"/>
      <c r="C64" s="530"/>
      <c r="D64" s="530"/>
      <c r="E64" s="530"/>
      <c r="F64" s="530"/>
      <c r="G64" s="540">
        <f t="shared" si="0"/>
        <v>0</v>
      </c>
      <c r="H64" s="540" t="str">
        <f t="shared" si="1"/>
        <v/>
      </c>
      <c r="I64" s="540">
        <f t="shared" si="2"/>
        <v>0</v>
      </c>
    </row>
    <row r="65" spans="1:9">
      <c r="A65" s="530"/>
      <c r="B65" s="530"/>
      <c r="C65" s="530"/>
      <c r="D65" s="530"/>
      <c r="E65" s="530"/>
      <c r="F65" s="530"/>
      <c r="G65" s="540">
        <f t="shared" si="0"/>
        <v>0</v>
      </c>
      <c r="H65" s="540" t="str">
        <f t="shared" si="1"/>
        <v/>
      </c>
      <c r="I65" s="540">
        <f t="shared" si="2"/>
        <v>0</v>
      </c>
    </row>
    <row r="66" spans="1:9">
      <c r="A66" s="530"/>
      <c r="B66" s="530"/>
      <c r="C66" s="530"/>
      <c r="D66" s="530"/>
      <c r="E66" s="530"/>
      <c r="F66" s="530"/>
      <c r="G66" s="540">
        <f t="shared" si="0"/>
        <v>0</v>
      </c>
      <c r="H66" s="540" t="str">
        <f t="shared" si="1"/>
        <v/>
      </c>
      <c r="I66" s="540">
        <f t="shared" si="2"/>
        <v>0</v>
      </c>
    </row>
    <row r="67" spans="1:9">
      <c r="A67" s="530"/>
      <c r="B67" s="530"/>
      <c r="C67" s="530"/>
      <c r="D67" s="530"/>
      <c r="E67" s="530"/>
      <c r="F67" s="530"/>
      <c r="G67" s="540">
        <f t="shared" si="0"/>
        <v>0</v>
      </c>
      <c r="H67" s="540" t="str">
        <f t="shared" si="1"/>
        <v/>
      </c>
      <c r="I67" s="540">
        <f t="shared" si="2"/>
        <v>0</v>
      </c>
    </row>
    <row r="68" spans="1:9">
      <c r="A68" s="530"/>
      <c r="B68" s="530"/>
      <c r="C68" s="530"/>
      <c r="D68" s="530"/>
      <c r="E68" s="530"/>
      <c r="F68" s="530"/>
      <c r="G68" s="540">
        <f t="shared" si="0"/>
        <v>0</v>
      </c>
      <c r="H68" s="540" t="str">
        <f t="shared" si="1"/>
        <v/>
      </c>
      <c r="I68" s="540">
        <f t="shared" si="2"/>
        <v>0</v>
      </c>
    </row>
    <row r="69" spans="1:9">
      <c r="A69" s="530"/>
      <c r="B69" s="530"/>
      <c r="C69" s="530"/>
      <c r="D69" s="530"/>
      <c r="E69" s="530"/>
      <c r="F69" s="530"/>
      <c r="G69" s="540">
        <f t="shared" si="0"/>
        <v>0</v>
      </c>
      <c r="H69" s="540" t="str">
        <f t="shared" si="1"/>
        <v/>
      </c>
      <c r="I69" s="540">
        <f t="shared" si="2"/>
        <v>0</v>
      </c>
    </row>
    <row r="70" spans="1:9">
      <c r="A70" s="530"/>
      <c r="B70" s="530"/>
      <c r="C70" s="530"/>
      <c r="D70" s="530"/>
      <c r="E70" s="530"/>
      <c r="F70" s="530"/>
      <c r="G70" s="540">
        <f t="shared" si="0"/>
        <v>0</v>
      </c>
      <c r="H70" s="540" t="str">
        <f t="shared" si="1"/>
        <v/>
      </c>
      <c r="I70" s="540">
        <f t="shared" si="2"/>
        <v>0</v>
      </c>
    </row>
    <row r="71" spans="1:9">
      <c r="A71" s="530"/>
      <c r="B71" s="530"/>
      <c r="C71" s="530"/>
      <c r="D71" s="530"/>
      <c r="E71" s="530"/>
      <c r="F71" s="530"/>
      <c r="G71" s="540">
        <f t="shared" si="0"/>
        <v>0</v>
      </c>
      <c r="H71" s="540" t="str">
        <f t="shared" si="1"/>
        <v/>
      </c>
      <c r="I71" s="540">
        <f t="shared" si="2"/>
        <v>0</v>
      </c>
    </row>
    <row r="72" spans="1:9">
      <c r="A72" s="530"/>
      <c r="B72" s="530"/>
      <c r="C72" s="530"/>
      <c r="D72" s="530"/>
      <c r="E72" s="530"/>
      <c r="F72" s="530"/>
      <c r="G72" s="540">
        <f t="shared" si="0"/>
        <v>0</v>
      </c>
      <c r="H72" s="540" t="str">
        <f t="shared" si="1"/>
        <v/>
      </c>
      <c r="I72" s="540">
        <f t="shared" si="2"/>
        <v>0</v>
      </c>
    </row>
    <row r="73" spans="1:9">
      <c r="A73" s="530"/>
      <c r="B73" s="530"/>
      <c r="C73" s="530"/>
      <c r="D73" s="530"/>
      <c r="E73" s="530"/>
      <c r="F73" s="530"/>
      <c r="G73" s="540">
        <f t="shared" si="0"/>
        <v>0</v>
      </c>
      <c r="H73" s="540" t="str">
        <f t="shared" si="1"/>
        <v/>
      </c>
      <c r="I73" s="540">
        <f t="shared" si="2"/>
        <v>0</v>
      </c>
    </row>
    <row r="74" spans="1:9">
      <c r="A74" s="530"/>
      <c r="B74" s="530"/>
      <c r="C74" s="530"/>
      <c r="D74" s="530"/>
      <c r="E74" s="530"/>
      <c r="F74" s="530"/>
      <c r="G74" s="540">
        <f t="shared" si="0"/>
        <v>0</v>
      </c>
      <c r="H74" s="540" t="str">
        <f t="shared" si="1"/>
        <v/>
      </c>
      <c r="I74" s="540">
        <f t="shared" si="2"/>
        <v>0</v>
      </c>
    </row>
    <row r="75" spans="1:9">
      <c r="A75" s="530"/>
      <c r="B75" s="530"/>
      <c r="C75" s="530"/>
      <c r="D75" s="530"/>
      <c r="E75" s="530"/>
      <c r="F75" s="530"/>
      <c r="G75" s="540">
        <f t="shared" si="0"/>
        <v>0</v>
      </c>
      <c r="H75" s="540" t="str">
        <f t="shared" si="1"/>
        <v/>
      </c>
      <c r="I75" s="540">
        <f t="shared" si="2"/>
        <v>0</v>
      </c>
    </row>
    <row r="76" spans="1:9">
      <c r="A76" s="530"/>
      <c r="B76" s="530"/>
      <c r="C76" s="530"/>
      <c r="D76" s="530"/>
      <c r="E76" s="530"/>
      <c r="F76" s="530"/>
      <c r="G76" s="540">
        <f t="shared" si="0"/>
        <v>0</v>
      </c>
      <c r="H76" s="540" t="str">
        <f t="shared" si="1"/>
        <v/>
      </c>
      <c r="I76" s="540">
        <f t="shared" si="2"/>
        <v>0</v>
      </c>
    </row>
    <row r="77" spans="1:9">
      <c r="A77" s="530"/>
      <c r="B77" s="530"/>
      <c r="C77" s="530"/>
      <c r="D77" s="530"/>
      <c r="E77" s="530"/>
      <c r="F77" s="530"/>
      <c r="G77" s="540">
        <f t="shared" si="0"/>
        <v>0</v>
      </c>
      <c r="H77" s="540" t="str">
        <f t="shared" si="1"/>
        <v/>
      </c>
      <c r="I77" s="540">
        <f t="shared" si="2"/>
        <v>0</v>
      </c>
    </row>
    <row r="78" spans="1:9">
      <c r="A78" s="530"/>
      <c r="B78" s="530"/>
      <c r="C78" s="530"/>
      <c r="D78" s="530"/>
      <c r="E78" s="530"/>
      <c r="F78" s="530"/>
      <c r="G78" s="540">
        <f t="shared" si="0"/>
        <v>0</v>
      </c>
      <c r="H78" s="540" t="str">
        <f t="shared" si="1"/>
        <v/>
      </c>
      <c r="I78" s="540">
        <f t="shared" si="2"/>
        <v>0</v>
      </c>
    </row>
    <row r="79" spans="1:9">
      <c r="A79" s="530"/>
      <c r="B79" s="530"/>
      <c r="C79" s="530"/>
      <c r="D79" s="530"/>
      <c r="E79" s="530"/>
      <c r="F79" s="530"/>
      <c r="G79" s="540">
        <f t="shared" ref="G79:G142" si="3">E79*F79</f>
        <v>0</v>
      </c>
      <c r="H79" s="540" t="str">
        <f t="shared" ref="H79:H142" si="4">IF(LEN(A79)&gt;0,IF(AND(LEN(A79)&gt;0,LEN(B79)&gt;0,LEN(C79)&gt;0,LEN(D79)&gt;0,LEN(E79)&gt;0,LEN(F79)&gt;0,LEN(G79)&gt;0),"OK","Not Complete"),"")</f>
        <v/>
      </c>
      <c r="I79" s="540">
        <f t="shared" ref="I79:I142" si="5">IF(H79="ok",F79,0)</f>
        <v>0</v>
      </c>
    </row>
    <row r="80" spans="1:9">
      <c r="A80" s="530"/>
      <c r="B80" s="530"/>
      <c r="C80" s="530"/>
      <c r="D80" s="530"/>
      <c r="E80" s="530"/>
      <c r="F80" s="530"/>
      <c r="G80" s="540">
        <f t="shared" si="3"/>
        <v>0</v>
      </c>
      <c r="H80" s="540" t="str">
        <f t="shared" si="4"/>
        <v/>
      </c>
      <c r="I80" s="540">
        <f t="shared" si="5"/>
        <v>0</v>
      </c>
    </row>
    <row r="81" spans="1:9">
      <c r="A81" s="530"/>
      <c r="B81" s="530"/>
      <c r="C81" s="530"/>
      <c r="D81" s="530"/>
      <c r="E81" s="530"/>
      <c r="F81" s="530"/>
      <c r="G81" s="540">
        <f t="shared" si="3"/>
        <v>0</v>
      </c>
      <c r="H81" s="540" t="str">
        <f t="shared" si="4"/>
        <v/>
      </c>
      <c r="I81" s="540">
        <f t="shared" si="5"/>
        <v>0</v>
      </c>
    </row>
    <row r="82" spans="1:9">
      <c r="A82" s="530"/>
      <c r="B82" s="530"/>
      <c r="C82" s="530"/>
      <c r="D82" s="530"/>
      <c r="E82" s="530"/>
      <c r="F82" s="530"/>
      <c r="G82" s="540">
        <f t="shared" si="3"/>
        <v>0</v>
      </c>
      <c r="H82" s="540" t="str">
        <f t="shared" si="4"/>
        <v/>
      </c>
      <c r="I82" s="540">
        <f t="shared" si="5"/>
        <v>0</v>
      </c>
    </row>
    <row r="83" spans="1:9">
      <c r="A83" s="530"/>
      <c r="B83" s="530"/>
      <c r="C83" s="530"/>
      <c r="D83" s="530"/>
      <c r="E83" s="530"/>
      <c r="F83" s="530"/>
      <c r="G83" s="540">
        <f t="shared" si="3"/>
        <v>0</v>
      </c>
      <c r="H83" s="540" t="str">
        <f t="shared" si="4"/>
        <v/>
      </c>
      <c r="I83" s="540">
        <f t="shared" si="5"/>
        <v>0</v>
      </c>
    </row>
    <row r="84" spans="1:9">
      <c r="A84" s="530"/>
      <c r="B84" s="530"/>
      <c r="C84" s="530"/>
      <c r="D84" s="530"/>
      <c r="E84" s="530"/>
      <c r="F84" s="530"/>
      <c r="G84" s="540">
        <f t="shared" si="3"/>
        <v>0</v>
      </c>
      <c r="H84" s="540" t="str">
        <f t="shared" si="4"/>
        <v/>
      </c>
      <c r="I84" s="540">
        <f t="shared" si="5"/>
        <v>0</v>
      </c>
    </row>
    <row r="85" spans="1:9">
      <c r="A85" s="530"/>
      <c r="B85" s="530"/>
      <c r="C85" s="530"/>
      <c r="D85" s="530"/>
      <c r="E85" s="530"/>
      <c r="F85" s="530"/>
      <c r="G85" s="540">
        <f t="shared" si="3"/>
        <v>0</v>
      </c>
      <c r="H85" s="540" t="str">
        <f t="shared" si="4"/>
        <v/>
      </c>
      <c r="I85" s="540">
        <f t="shared" si="5"/>
        <v>0</v>
      </c>
    </row>
    <row r="86" spans="1:9">
      <c r="A86" s="530"/>
      <c r="B86" s="530"/>
      <c r="C86" s="530"/>
      <c r="D86" s="530"/>
      <c r="E86" s="530"/>
      <c r="F86" s="530"/>
      <c r="G86" s="540">
        <f t="shared" si="3"/>
        <v>0</v>
      </c>
      <c r="H86" s="540" t="str">
        <f t="shared" si="4"/>
        <v/>
      </c>
      <c r="I86" s="540">
        <f t="shared" si="5"/>
        <v>0</v>
      </c>
    </row>
    <row r="87" spans="1:9">
      <c r="A87" s="530"/>
      <c r="B87" s="530"/>
      <c r="C87" s="530"/>
      <c r="D87" s="530"/>
      <c r="E87" s="530"/>
      <c r="F87" s="530"/>
      <c r="G87" s="540">
        <f t="shared" si="3"/>
        <v>0</v>
      </c>
      <c r="H87" s="540" t="str">
        <f t="shared" si="4"/>
        <v/>
      </c>
      <c r="I87" s="540">
        <f t="shared" si="5"/>
        <v>0</v>
      </c>
    </row>
    <row r="88" spans="1:9">
      <c r="A88" s="530"/>
      <c r="B88" s="530"/>
      <c r="C88" s="530"/>
      <c r="D88" s="530"/>
      <c r="E88" s="530"/>
      <c r="F88" s="530"/>
      <c r="G88" s="540">
        <f t="shared" si="3"/>
        <v>0</v>
      </c>
      <c r="H88" s="540" t="str">
        <f t="shared" si="4"/>
        <v/>
      </c>
      <c r="I88" s="540">
        <f t="shared" si="5"/>
        <v>0</v>
      </c>
    </row>
    <row r="89" spans="1:9">
      <c r="A89" s="530"/>
      <c r="B89" s="530"/>
      <c r="C89" s="530"/>
      <c r="D89" s="530"/>
      <c r="E89" s="530"/>
      <c r="F89" s="530"/>
      <c r="G89" s="540">
        <f t="shared" si="3"/>
        <v>0</v>
      </c>
      <c r="H89" s="540" t="str">
        <f t="shared" si="4"/>
        <v/>
      </c>
      <c r="I89" s="540">
        <f t="shared" si="5"/>
        <v>0</v>
      </c>
    </row>
    <row r="90" spans="1:9">
      <c r="A90" s="530"/>
      <c r="B90" s="530"/>
      <c r="C90" s="530"/>
      <c r="D90" s="530"/>
      <c r="E90" s="530"/>
      <c r="F90" s="530"/>
      <c r="G90" s="540">
        <f t="shared" si="3"/>
        <v>0</v>
      </c>
      <c r="H90" s="540" t="str">
        <f t="shared" si="4"/>
        <v/>
      </c>
      <c r="I90" s="540">
        <f t="shared" si="5"/>
        <v>0</v>
      </c>
    </row>
    <row r="91" spans="1:9">
      <c r="A91" s="530"/>
      <c r="B91" s="530"/>
      <c r="C91" s="530"/>
      <c r="D91" s="530"/>
      <c r="E91" s="530"/>
      <c r="F91" s="530"/>
      <c r="G91" s="540">
        <f t="shared" si="3"/>
        <v>0</v>
      </c>
      <c r="H91" s="540" t="str">
        <f t="shared" si="4"/>
        <v/>
      </c>
      <c r="I91" s="540">
        <f t="shared" si="5"/>
        <v>0</v>
      </c>
    </row>
    <row r="92" spans="1:9">
      <c r="A92" s="530"/>
      <c r="B92" s="530"/>
      <c r="C92" s="530"/>
      <c r="D92" s="530"/>
      <c r="E92" s="530"/>
      <c r="F92" s="530"/>
      <c r="G92" s="540">
        <f t="shared" si="3"/>
        <v>0</v>
      </c>
      <c r="H92" s="540" t="str">
        <f t="shared" si="4"/>
        <v/>
      </c>
      <c r="I92" s="540">
        <f t="shared" si="5"/>
        <v>0</v>
      </c>
    </row>
    <row r="93" spans="1:9">
      <c r="A93" s="530"/>
      <c r="B93" s="530"/>
      <c r="C93" s="530"/>
      <c r="D93" s="530"/>
      <c r="E93" s="530"/>
      <c r="F93" s="530"/>
      <c r="G93" s="540">
        <f t="shared" si="3"/>
        <v>0</v>
      </c>
      <c r="H93" s="540" t="str">
        <f t="shared" si="4"/>
        <v/>
      </c>
      <c r="I93" s="540">
        <f t="shared" si="5"/>
        <v>0</v>
      </c>
    </row>
    <row r="94" spans="1:9">
      <c r="A94" s="530"/>
      <c r="B94" s="530"/>
      <c r="C94" s="530"/>
      <c r="D94" s="530"/>
      <c r="E94" s="530"/>
      <c r="F94" s="530"/>
      <c r="G94" s="540">
        <f t="shared" si="3"/>
        <v>0</v>
      </c>
      <c r="H94" s="540" t="str">
        <f t="shared" si="4"/>
        <v/>
      </c>
      <c r="I94" s="540">
        <f t="shared" si="5"/>
        <v>0</v>
      </c>
    </row>
    <row r="95" spans="1:9">
      <c r="A95" s="530"/>
      <c r="B95" s="530"/>
      <c r="C95" s="530"/>
      <c r="D95" s="530"/>
      <c r="E95" s="530"/>
      <c r="F95" s="530"/>
      <c r="G95" s="540">
        <f t="shared" si="3"/>
        <v>0</v>
      </c>
      <c r="H95" s="540" t="str">
        <f t="shared" si="4"/>
        <v/>
      </c>
      <c r="I95" s="540">
        <f t="shared" si="5"/>
        <v>0</v>
      </c>
    </row>
    <row r="96" spans="1:9">
      <c r="A96" s="530"/>
      <c r="B96" s="530"/>
      <c r="C96" s="530"/>
      <c r="D96" s="530"/>
      <c r="E96" s="530"/>
      <c r="F96" s="530"/>
      <c r="G96" s="540">
        <f t="shared" si="3"/>
        <v>0</v>
      </c>
      <c r="H96" s="540" t="str">
        <f t="shared" si="4"/>
        <v/>
      </c>
      <c r="I96" s="540">
        <f t="shared" si="5"/>
        <v>0</v>
      </c>
    </row>
    <row r="97" spans="1:9">
      <c r="A97" s="530"/>
      <c r="B97" s="530"/>
      <c r="C97" s="530"/>
      <c r="D97" s="530"/>
      <c r="E97" s="530"/>
      <c r="F97" s="530"/>
      <c r="G97" s="540">
        <f t="shared" si="3"/>
        <v>0</v>
      </c>
      <c r="H97" s="540" t="str">
        <f t="shared" si="4"/>
        <v/>
      </c>
      <c r="I97" s="540">
        <f t="shared" si="5"/>
        <v>0</v>
      </c>
    </row>
    <row r="98" spans="1:9">
      <c r="A98" s="530"/>
      <c r="B98" s="530"/>
      <c r="C98" s="530"/>
      <c r="D98" s="530"/>
      <c r="E98" s="530"/>
      <c r="F98" s="530"/>
      <c r="G98" s="540">
        <f t="shared" si="3"/>
        <v>0</v>
      </c>
      <c r="H98" s="540" t="str">
        <f t="shared" si="4"/>
        <v/>
      </c>
      <c r="I98" s="540">
        <f t="shared" si="5"/>
        <v>0</v>
      </c>
    </row>
    <row r="99" spans="1:9">
      <c r="A99" s="530"/>
      <c r="B99" s="530"/>
      <c r="C99" s="530"/>
      <c r="D99" s="530"/>
      <c r="E99" s="530"/>
      <c r="F99" s="530"/>
      <c r="G99" s="540">
        <f t="shared" si="3"/>
        <v>0</v>
      </c>
      <c r="H99" s="540" t="str">
        <f t="shared" si="4"/>
        <v/>
      </c>
      <c r="I99" s="540">
        <f t="shared" si="5"/>
        <v>0</v>
      </c>
    </row>
    <row r="100" spans="1:9">
      <c r="A100" s="530"/>
      <c r="B100" s="530"/>
      <c r="C100" s="530"/>
      <c r="D100" s="530"/>
      <c r="E100" s="530"/>
      <c r="F100" s="530"/>
      <c r="G100" s="540">
        <f t="shared" si="3"/>
        <v>0</v>
      </c>
      <c r="H100" s="540" t="str">
        <f t="shared" si="4"/>
        <v/>
      </c>
      <c r="I100" s="540">
        <f t="shared" si="5"/>
        <v>0</v>
      </c>
    </row>
    <row r="101" spans="1:9">
      <c r="A101" s="530"/>
      <c r="B101" s="530"/>
      <c r="C101" s="530"/>
      <c r="D101" s="530"/>
      <c r="E101" s="530"/>
      <c r="F101" s="530"/>
      <c r="G101" s="540">
        <f t="shared" si="3"/>
        <v>0</v>
      </c>
      <c r="H101" s="540" t="str">
        <f t="shared" si="4"/>
        <v/>
      </c>
      <c r="I101" s="540">
        <f t="shared" si="5"/>
        <v>0</v>
      </c>
    </row>
    <row r="102" spans="1:9">
      <c r="A102" s="530"/>
      <c r="B102" s="530"/>
      <c r="C102" s="530"/>
      <c r="D102" s="530"/>
      <c r="E102" s="530"/>
      <c r="F102" s="530"/>
      <c r="G102" s="540">
        <f t="shared" si="3"/>
        <v>0</v>
      </c>
      <c r="H102" s="540" t="str">
        <f t="shared" si="4"/>
        <v/>
      </c>
      <c r="I102" s="540">
        <f t="shared" si="5"/>
        <v>0</v>
      </c>
    </row>
    <row r="103" spans="1:9">
      <c r="A103" s="530"/>
      <c r="B103" s="530"/>
      <c r="C103" s="530"/>
      <c r="D103" s="530"/>
      <c r="E103" s="530"/>
      <c r="F103" s="530"/>
      <c r="G103" s="540">
        <f t="shared" si="3"/>
        <v>0</v>
      </c>
      <c r="H103" s="540" t="str">
        <f t="shared" si="4"/>
        <v/>
      </c>
      <c r="I103" s="540">
        <f t="shared" si="5"/>
        <v>0</v>
      </c>
    </row>
    <row r="104" spans="1:9">
      <c r="A104" s="530"/>
      <c r="B104" s="530"/>
      <c r="C104" s="530"/>
      <c r="D104" s="530"/>
      <c r="E104" s="530"/>
      <c r="F104" s="530"/>
      <c r="G104" s="540">
        <f t="shared" si="3"/>
        <v>0</v>
      </c>
      <c r="H104" s="540" t="str">
        <f t="shared" si="4"/>
        <v/>
      </c>
      <c r="I104" s="540">
        <f t="shared" si="5"/>
        <v>0</v>
      </c>
    </row>
    <row r="105" spans="1:9">
      <c r="A105" s="530"/>
      <c r="B105" s="530"/>
      <c r="C105" s="530"/>
      <c r="D105" s="530"/>
      <c r="E105" s="530"/>
      <c r="F105" s="530"/>
      <c r="G105" s="540">
        <f t="shared" si="3"/>
        <v>0</v>
      </c>
      <c r="H105" s="540" t="str">
        <f t="shared" si="4"/>
        <v/>
      </c>
      <c r="I105" s="540">
        <f t="shared" si="5"/>
        <v>0</v>
      </c>
    </row>
    <row r="106" spans="1:9">
      <c r="A106" s="530"/>
      <c r="B106" s="530"/>
      <c r="C106" s="530"/>
      <c r="D106" s="530"/>
      <c r="E106" s="530"/>
      <c r="F106" s="530"/>
      <c r="G106" s="540">
        <f t="shared" si="3"/>
        <v>0</v>
      </c>
      <c r="H106" s="540" t="str">
        <f t="shared" si="4"/>
        <v/>
      </c>
      <c r="I106" s="540">
        <f t="shared" si="5"/>
        <v>0</v>
      </c>
    </row>
    <row r="107" spans="1:9">
      <c r="A107" s="530"/>
      <c r="B107" s="530"/>
      <c r="C107" s="530"/>
      <c r="D107" s="530"/>
      <c r="E107" s="530"/>
      <c r="F107" s="530"/>
      <c r="G107" s="540">
        <f t="shared" si="3"/>
        <v>0</v>
      </c>
      <c r="H107" s="540" t="str">
        <f t="shared" si="4"/>
        <v/>
      </c>
      <c r="I107" s="540">
        <f t="shared" si="5"/>
        <v>0</v>
      </c>
    </row>
    <row r="108" spans="1:9">
      <c r="A108" s="530"/>
      <c r="B108" s="530"/>
      <c r="C108" s="530"/>
      <c r="D108" s="530"/>
      <c r="E108" s="530"/>
      <c r="F108" s="530"/>
      <c r="G108" s="540">
        <f t="shared" si="3"/>
        <v>0</v>
      </c>
      <c r="H108" s="540" t="str">
        <f t="shared" si="4"/>
        <v/>
      </c>
      <c r="I108" s="540">
        <f t="shared" si="5"/>
        <v>0</v>
      </c>
    </row>
    <row r="109" spans="1:9">
      <c r="A109" s="530"/>
      <c r="B109" s="530"/>
      <c r="C109" s="530"/>
      <c r="D109" s="530"/>
      <c r="E109" s="530"/>
      <c r="F109" s="530"/>
      <c r="G109" s="540">
        <f t="shared" si="3"/>
        <v>0</v>
      </c>
      <c r="H109" s="540" t="str">
        <f t="shared" si="4"/>
        <v/>
      </c>
      <c r="I109" s="540">
        <f t="shared" si="5"/>
        <v>0</v>
      </c>
    </row>
    <row r="110" spans="1:9">
      <c r="A110" s="530"/>
      <c r="B110" s="530"/>
      <c r="C110" s="530"/>
      <c r="D110" s="530"/>
      <c r="E110" s="530"/>
      <c r="F110" s="530"/>
      <c r="G110" s="540">
        <f t="shared" si="3"/>
        <v>0</v>
      </c>
      <c r="H110" s="540" t="str">
        <f t="shared" si="4"/>
        <v/>
      </c>
      <c r="I110" s="540">
        <f t="shared" si="5"/>
        <v>0</v>
      </c>
    </row>
    <row r="111" spans="1:9">
      <c r="A111" s="530"/>
      <c r="B111" s="530"/>
      <c r="C111" s="530"/>
      <c r="D111" s="530"/>
      <c r="E111" s="530"/>
      <c r="F111" s="530"/>
      <c r="G111" s="540">
        <f t="shared" si="3"/>
        <v>0</v>
      </c>
      <c r="H111" s="540" t="str">
        <f t="shared" si="4"/>
        <v/>
      </c>
      <c r="I111" s="540">
        <f t="shared" si="5"/>
        <v>0</v>
      </c>
    </row>
    <row r="112" spans="1:9">
      <c r="A112" s="530"/>
      <c r="B112" s="530"/>
      <c r="C112" s="530"/>
      <c r="D112" s="530"/>
      <c r="E112" s="530"/>
      <c r="F112" s="530"/>
      <c r="G112" s="540">
        <f t="shared" si="3"/>
        <v>0</v>
      </c>
      <c r="H112" s="540" t="str">
        <f t="shared" si="4"/>
        <v/>
      </c>
      <c r="I112" s="540">
        <f t="shared" si="5"/>
        <v>0</v>
      </c>
    </row>
    <row r="113" spans="1:9">
      <c r="A113" s="530"/>
      <c r="B113" s="530"/>
      <c r="C113" s="530"/>
      <c r="D113" s="530"/>
      <c r="E113" s="530"/>
      <c r="F113" s="530"/>
      <c r="G113" s="540">
        <f t="shared" si="3"/>
        <v>0</v>
      </c>
      <c r="H113" s="540" t="str">
        <f t="shared" si="4"/>
        <v/>
      </c>
      <c r="I113" s="540">
        <f t="shared" si="5"/>
        <v>0</v>
      </c>
    </row>
    <row r="114" spans="1:9">
      <c r="A114" s="530"/>
      <c r="B114" s="530"/>
      <c r="C114" s="530"/>
      <c r="D114" s="530"/>
      <c r="E114" s="530"/>
      <c r="F114" s="530"/>
      <c r="G114" s="540">
        <f t="shared" si="3"/>
        <v>0</v>
      </c>
      <c r="H114" s="540" t="str">
        <f t="shared" si="4"/>
        <v/>
      </c>
      <c r="I114" s="540">
        <f t="shared" si="5"/>
        <v>0</v>
      </c>
    </row>
    <row r="115" spans="1:9">
      <c r="A115" s="530"/>
      <c r="B115" s="530"/>
      <c r="C115" s="530"/>
      <c r="D115" s="530"/>
      <c r="E115" s="530"/>
      <c r="F115" s="530"/>
      <c r="G115" s="540">
        <f t="shared" si="3"/>
        <v>0</v>
      </c>
      <c r="H115" s="540" t="str">
        <f t="shared" si="4"/>
        <v/>
      </c>
      <c r="I115" s="540">
        <f t="shared" si="5"/>
        <v>0</v>
      </c>
    </row>
    <row r="116" spans="1:9">
      <c r="A116" s="530"/>
      <c r="B116" s="530"/>
      <c r="C116" s="530"/>
      <c r="D116" s="530"/>
      <c r="E116" s="530"/>
      <c r="F116" s="530"/>
      <c r="G116" s="540">
        <f t="shared" si="3"/>
        <v>0</v>
      </c>
      <c r="H116" s="540" t="str">
        <f t="shared" si="4"/>
        <v/>
      </c>
      <c r="I116" s="540">
        <f t="shared" si="5"/>
        <v>0</v>
      </c>
    </row>
    <row r="117" spans="1:9">
      <c r="A117" s="530"/>
      <c r="B117" s="530"/>
      <c r="C117" s="530"/>
      <c r="D117" s="530"/>
      <c r="E117" s="530"/>
      <c r="F117" s="530"/>
      <c r="G117" s="540">
        <f t="shared" si="3"/>
        <v>0</v>
      </c>
      <c r="H117" s="540" t="str">
        <f t="shared" si="4"/>
        <v/>
      </c>
      <c r="I117" s="540">
        <f t="shared" si="5"/>
        <v>0</v>
      </c>
    </row>
    <row r="118" spans="1:9">
      <c r="A118" s="530"/>
      <c r="B118" s="530"/>
      <c r="C118" s="530"/>
      <c r="D118" s="530"/>
      <c r="E118" s="530"/>
      <c r="F118" s="530"/>
      <c r="G118" s="540">
        <f t="shared" si="3"/>
        <v>0</v>
      </c>
      <c r="H118" s="540" t="str">
        <f t="shared" si="4"/>
        <v/>
      </c>
      <c r="I118" s="540">
        <f t="shared" si="5"/>
        <v>0</v>
      </c>
    </row>
    <row r="119" spans="1:9">
      <c r="A119" s="530"/>
      <c r="B119" s="530"/>
      <c r="C119" s="530"/>
      <c r="D119" s="530"/>
      <c r="E119" s="530"/>
      <c r="F119" s="530"/>
      <c r="G119" s="540">
        <f t="shared" si="3"/>
        <v>0</v>
      </c>
      <c r="H119" s="540" t="str">
        <f t="shared" si="4"/>
        <v/>
      </c>
      <c r="I119" s="540">
        <f t="shared" si="5"/>
        <v>0</v>
      </c>
    </row>
    <row r="120" spans="1:9">
      <c r="A120" s="530"/>
      <c r="B120" s="530"/>
      <c r="C120" s="530"/>
      <c r="D120" s="530"/>
      <c r="E120" s="530"/>
      <c r="F120" s="530"/>
      <c r="G120" s="540">
        <f t="shared" si="3"/>
        <v>0</v>
      </c>
      <c r="H120" s="540" t="str">
        <f t="shared" si="4"/>
        <v/>
      </c>
      <c r="I120" s="540">
        <f t="shared" si="5"/>
        <v>0</v>
      </c>
    </row>
    <row r="121" spans="1:9">
      <c r="A121" s="530"/>
      <c r="B121" s="530"/>
      <c r="C121" s="530"/>
      <c r="D121" s="530"/>
      <c r="E121" s="530"/>
      <c r="F121" s="530"/>
      <c r="G121" s="540">
        <f t="shared" si="3"/>
        <v>0</v>
      </c>
      <c r="H121" s="540" t="str">
        <f t="shared" si="4"/>
        <v/>
      </c>
      <c r="I121" s="540">
        <f t="shared" si="5"/>
        <v>0</v>
      </c>
    </row>
    <row r="122" spans="1:9">
      <c r="A122" s="530"/>
      <c r="B122" s="530"/>
      <c r="C122" s="530"/>
      <c r="D122" s="530"/>
      <c r="E122" s="530"/>
      <c r="F122" s="530"/>
      <c r="G122" s="540">
        <f t="shared" si="3"/>
        <v>0</v>
      </c>
      <c r="H122" s="540" t="str">
        <f t="shared" si="4"/>
        <v/>
      </c>
      <c r="I122" s="540">
        <f t="shared" si="5"/>
        <v>0</v>
      </c>
    </row>
    <row r="123" spans="1:9">
      <c r="A123" s="530"/>
      <c r="B123" s="530"/>
      <c r="C123" s="530"/>
      <c r="D123" s="530"/>
      <c r="E123" s="530"/>
      <c r="F123" s="530"/>
      <c r="G123" s="540">
        <f t="shared" si="3"/>
        <v>0</v>
      </c>
      <c r="H123" s="540" t="str">
        <f t="shared" si="4"/>
        <v/>
      </c>
      <c r="I123" s="540">
        <f t="shared" si="5"/>
        <v>0</v>
      </c>
    </row>
    <row r="124" spans="1:9">
      <c r="A124" s="530"/>
      <c r="B124" s="530"/>
      <c r="C124" s="530"/>
      <c r="D124" s="530"/>
      <c r="E124" s="530"/>
      <c r="F124" s="530"/>
      <c r="G124" s="540">
        <f t="shared" si="3"/>
        <v>0</v>
      </c>
      <c r="H124" s="540" t="str">
        <f t="shared" si="4"/>
        <v/>
      </c>
      <c r="I124" s="540">
        <f t="shared" si="5"/>
        <v>0</v>
      </c>
    </row>
    <row r="125" spans="1:9">
      <c r="A125" s="530"/>
      <c r="B125" s="530"/>
      <c r="C125" s="530"/>
      <c r="D125" s="530"/>
      <c r="E125" s="530"/>
      <c r="F125" s="530"/>
      <c r="G125" s="540">
        <f t="shared" si="3"/>
        <v>0</v>
      </c>
      <c r="H125" s="540" t="str">
        <f t="shared" si="4"/>
        <v/>
      </c>
      <c r="I125" s="540">
        <f t="shared" si="5"/>
        <v>0</v>
      </c>
    </row>
    <row r="126" spans="1:9">
      <c r="A126" s="530"/>
      <c r="B126" s="530"/>
      <c r="C126" s="530"/>
      <c r="D126" s="530"/>
      <c r="E126" s="530"/>
      <c r="F126" s="530"/>
      <c r="G126" s="540">
        <f t="shared" si="3"/>
        <v>0</v>
      </c>
      <c r="H126" s="540" t="str">
        <f t="shared" si="4"/>
        <v/>
      </c>
      <c r="I126" s="540">
        <f t="shared" si="5"/>
        <v>0</v>
      </c>
    </row>
    <row r="127" spans="1:9">
      <c r="A127" s="530"/>
      <c r="B127" s="530"/>
      <c r="C127" s="530"/>
      <c r="D127" s="530"/>
      <c r="E127" s="530"/>
      <c r="F127" s="530"/>
      <c r="G127" s="540">
        <f t="shared" si="3"/>
        <v>0</v>
      </c>
      <c r="H127" s="540" t="str">
        <f t="shared" si="4"/>
        <v/>
      </c>
      <c r="I127" s="540">
        <f t="shared" si="5"/>
        <v>0</v>
      </c>
    </row>
    <row r="128" spans="1:9">
      <c r="A128" s="530"/>
      <c r="B128" s="530"/>
      <c r="C128" s="530"/>
      <c r="D128" s="530"/>
      <c r="E128" s="530"/>
      <c r="F128" s="530"/>
      <c r="G128" s="540">
        <f t="shared" si="3"/>
        <v>0</v>
      </c>
      <c r="H128" s="540" t="str">
        <f t="shared" si="4"/>
        <v/>
      </c>
      <c r="I128" s="540">
        <f t="shared" si="5"/>
        <v>0</v>
      </c>
    </row>
    <row r="129" spans="1:9">
      <c r="A129" s="530"/>
      <c r="B129" s="530"/>
      <c r="C129" s="530"/>
      <c r="D129" s="530"/>
      <c r="E129" s="530"/>
      <c r="F129" s="530"/>
      <c r="G129" s="540">
        <f t="shared" si="3"/>
        <v>0</v>
      </c>
      <c r="H129" s="540" t="str">
        <f t="shared" si="4"/>
        <v/>
      </c>
      <c r="I129" s="540">
        <f t="shared" si="5"/>
        <v>0</v>
      </c>
    </row>
    <row r="130" spans="1:9">
      <c r="A130" s="530"/>
      <c r="B130" s="530"/>
      <c r="C130" s="530"/>
      <c r="D130" s="530"/>
      <c r="E130" s="530"/>
      <c r="F130" s="530"/>
      <c r="G130" s="540">
        <f t="shared" si="3"/>
        <v>0</v>
      </c>
      <c r="H130" s="540" t="str">
        <f t="shared" si="4"/>
        <v/>
      </c>
      <c r="I130" s="540">
        <f t="shared" si="5"/>
        <v>0</v>
      </c>
    </row>
    <row r="131" spans="1:9">
      <c r="A131" s="530"/>
      <c r="B131" s="530"/>
      <c r="C131" s="530"/>
      <c r="D131" s="530"/>
      <c r="E131" s="530"/>
      <c r="F131" s="530"/>
      <c r="G131" s="540">
        <f t="shared" si="3"/>
        <v>0</v>
      </c>
      <c r="H131" s="540" t="str">
        <f t="shared" si="4"/>
        <v/>
      </c>
      <c r="I131" s="540">
        <f t="shared" si="5"/>
        <v>0</v>
      </c>
    </row>
    <row r="132" spans="1:9">
      <c r="A132" s="530"/>
      <c r="B132" s="530"/>
      <c r="C132" s="530"/>
      <c r="D132" s="530"/>
      <c r="E132" s="530"/>
      <c r="F132" s="530"/>
      <c r="G132" s="540">
        <f t="shared" si="3"/>
        <v>0</v>
      </c>
      <c r="H132" s="540" t="str">
        <f t="shared" si="4"/>
        <v/>
      </c>
      <c r="I132" s="540">
        <f t="shared" si="5"/>
        <v>0</v>
      </c>
    </row>
    <row r="133" spans="1:9">
      <c r="A133" s="530"/>
      <c r="B133" s="530"/>
      <c r="C133" s="530"/>
      <c r="D133" s="530"/>
      <c r="E133" s="530"/>
      <c r="F133" s="530"/>
      <c r="G133" s="540">
        <f t="shared" si="3"/>
        <v>0</v>
      </c>
      <c r="H133" s="540" t="str">
        <f t="shared" si="4"/>
        <v/>
      </c>
      <c r="I133" s="540">
        <f t="shared" si="5"/>
        <v>0</v>
      </c>
    </row>
    <row r="134" spans="1:9">
      <c r="A134" s="530"/>
      <c r="B134" s="530"/>
      <c r="C134" s="530"/>
      <c r="D134" s="530"/>
      <c r="E134" s="530"/>
      <c r="F134" s="530"/>
      <c r="G134" s="540">
        <f t="shared" si="3"/>
        <v>0</v>
      </c>
      <c r="H134" s="540" t="str">
        <f t="shared" si="4"/>
        <v/>
      </c>
      <c r="I134" s="540">
        <f t="shared" si="5"/>
        <v>0</v>
      </c>
    </row>
    <row r="135" spans="1:9">
      <c r="A135" s="530"/>
      <c r="B135" s="530"/>
      <c r="C135" s="530"/>
      <c r="D135" s="530"/>
      <c r="E135" s="530"/>
      <c r="F135" s="530"/>
      <c r="G135" s="540">
        <f t="shared" si="3"/>
        <v>0</v>
      </c>
      <c r="H135" s="540" t="str">
        <f t="shared" si="4"/>
        <v/>
      </c>
      <c r="I135" s="540">
        <f t="shared" si="5"/>
        <v>0</v>
      </c>
    </row>
    <row r="136" spans="1:9">
      <c r="A136" s="530"/>
      <c r="B136" s="530"/>
      <c r="C136" s="530"/>
      <c r="D136" s="530"/>
      <c r="E136" s="530"/>
      <c r="F136" s="530"/>
      <c r="G136" s="540">
        <f t="shared" si="3"/>
        <v>0</v>
      </c>
      <c r="H136" s="540" t="str">
        <f t="shared" si="4"/>
        <v/>
      </c>
      <c r="I136" s="540">
        <f t="shared" si="5"/>
        <v>0</v>
      </c>
    </row>
    <row r="137" spans="1:9">
      <c r="A137" s="530"/>
      <c r="B137" s="530"/>
      <c r="C137" s="530"/>
      <c r="D137" s="530"/>
      <c r="E137" s="530"/>
      <c r="F137" s="530"/>
      <c r="G137" s="540">
        <f t="shared" si="3"/>
        <v>0</v>
      </c>
      <c r="H137" s="540" t="str">
        <f t="shared" si="4"/>
        <v/>
      </c>
      <c r="I137" s="540">
        <f t="shared" si="5"/>
        <v>0</v>
      </c>
    </row>
    <row r="138" spans="1:9">
      <c r="A138" s="530"/>
      <c r="B138" s="530"/>
      <c r="C138" s="530"/>
      <c r="D138" s="530"/>
      <c r="E138" s="530"/>
      <c r="F138" s="530"/>
      <c r="G138" s="540">
        <f t="shared" si="3"/>
        <v>0</v>
      </c>
      <c r="H138" s="540" t="str">
        <f t="shared" si="4"/>
        <v/>
      </c>
      <c r="I138" s="540">
        <f t="shared" si="5"/>
        <v>0</v>
      </c>
    </row>
    <row r="139" spans="1:9">
      <c r="A139" s="530"/>
      <c r="B139" s="530"/>
      <c r="C139" s="530"/>
      <c r="D139" s="530"/>
      <c r="E139" s="530"/>
      <c r="F139" s="530"/>
      <c r="G139" s="540">
        <f t="shared" si="3"/>
        <v>0</v>
      </c>
      <c r="H139" s="540" t="str">
        <f t="shared" si="4"/>
        <v/>
      </c>
      <c r="I139" s="540">
        <f t="shared" si="5"/>
        <v>0</v>
      </c>
    </row>
    <row r="140" spans="1:9">
      <c r="A140" s="530"/>
      <c r="B140" s="530"/>
      <c r="C140" s="530"/>
      <c r="D140" s="530"/>
      <c r="E140" s="530"/>
      <c r="F140" s="530"/>
      <c r="G140" s="540">
        <f t="shared" si="3"/>
        <v>0</v>
      </c>
      <c r="H140" s="540" t="str">
        <f t="shared" si="4"/>
        <v/>
      </c>
      <c r="I140" s="540">
        <f t="shared" si="5"/>
        <v>0</v>
      </c>
    </row>
    <row r="141" spans="1:9">
      <c r="A141" s="530"/>
      <c r="B141" s="530"/>
      <c r="C141" s="530"/>
      <c r="D141" s="530"/>
      <c r="E141" s="530"/>
      <c r="F141" s="530"/>
      <c r="G141" s="540">
        <f t="shared" si="3"/>
        <v>0</v>
      </c>
      <c r="H141" s="540" t="str">
        <f t="shared" si="4"/>
        <v/>
      </c>
      <c r="I141" s="540">
        <f t="shared" si="5"/>
        <v>0</v>
      </c>
    </row>
    <row r="142" spans="1:9">
      <c r="A142" s="530"/>
      <c r="B142" s="530"/>
      <c r="C142" s="530"/>
      <c r="D142" s="530"/>
      <c r="E142" s="530"/>
      <c r="F142" s="530"/>
      <c r="G142" s="540">
        <f t="shared" si="3"/>
        <v>0</v>
      </c>
      <c r="H142" s="540" t="str">
        <f t="shared" si="4"/>
        <v/>
      </c>
      <c r="I142" s="540">
        <f t="shared" si="5"/>
        <v>0</v>
      </c>
    </row>
    <row r="143" spans="1:9">
      <c r="A143" s="530"/>
      <c r="B143" s="530"/>
      <c r="C143" s="530"/>
      <c r="D143" s="530"/>
      <c r="E143" s="530"/>
      <c r="F143" s="530"/>
      <c r="G143" s="540">
        <f t="shared" ref="G143:G206" si="6">E143*F143</f>
        <v>0</v>
      </c>
      <c r="H143" s="540" t="str">
        <f t="shared" ref="H143:H206" si="7">IF(LEN(A143)&gt;0,IF(AND(LEN(A143)&gt;0,LEN(B143)&gt;0,LEN(C143)&gt;0,LEN(D143)&gt;0,LEN(E143)&gt;0,LEN(F143)&gt;0,LEN(G143)&gt;0),"OK","Not Complete"),"")</f>
        <v/>
      </c>
      <c r="I143" s="540">
        <f t="shared" ref="I143:I206" si="8">IF(H143="ok",F143,0)</f>
        <v>0</v>
      </c>
    </row>
    <row r="144" spans="1:9">
      <c r="A144" s="530"/>
      <c r="B144" s="530"/>
      <c r="C144" s="530"/>
      <c r="D144" s="530"/>
      <c r="E144" s="530"/>
      <c r="F144" s="530"/>
      <c r="G144" s="540">
        <f t="shared" si="6"/>
        <v>0</v>
      </c>
      <c r="H144" s="540" t="str">
        <f t="shared" si="7"/>
        <v/>
      </c>
      <c r="I144" s="540">
        <f t="shared" si="8"/>
        <v>0</v>
      </c>
    </row>
    <row r="145" spans="1:9">
      <c r="A145" s="530"/>
      <c r="B145" s="530"/>
      <c r="C145" s="530"/>
      <c r="D145" s="530"/>
      <c r="E145" s="530"/>
      <c r="F145" s="530"/>
      <c r="G145" s="540">
        <f t="shared" si="6"/>
        <v>0</v>
      </c>
      <c r="H145" s="540" t="str">
        <f t="shared" si="7"/>
        <v/>
      </c>
      <c r="I145" s="540">
        <f t="shared" si="8"/>
        <v>0</v>
      </c>
    </row>
    <row r="146" spans="1:9">
      <c r="A146" s="530"/>
      <c r="B146" s="530"/>
      <c r="C146" s="530"/>
      <c r="D146" s="530"/>
      <c r="E146" s="530"/>
      <c r="F146" s="530"/>
      <c r="G146" s="540">
        <f t="shared" si="6"/>
        <v>0</v>
      </c>
      <c r="H146" s="540" t="str">
        <f t="shared" si="7"/>
        <v/>
      </c>
      <c r="I146" s="540">
        <f t="shared" si="8"/>
        <v>0</v>
      </c>
    </row>
    <row r="147" spans="1:9">
      <c r="A147" s="530"/>
      <c r="B147" s="530"/>
      <c r="C147" s="530"/>
      <c r="D147" s="530"/>
      <c r="E147" s="530"/>
      <c r="F147" s="530"/>
      <c r="G147" s="540">
        <f t="shared" si="6"/>
        <v>0</v>
      </c>
      <c r="H147" s="540" t="str">
        <f t="shared" si="7"/>
        <v/>
      </c>
      <c r="I147" s="540">
        <f t="shared" si="8"/>
        <v>0</v>
      </c>
    </row>
    <row r="148" spans="1:9">
      <c r="A148" s="530"/>
      <c r="B148" s="530"/>
      <c r="C148" s="530"/>
      <c r="D148" s="530"/>
      <c r="E148" s="530"/>
      <c r="F148" s="530"/>
      <c r="G148" s="540">
        <f t="shared" si="6"/>
        <v>0</v>
      </c>
      <c r="H148" s="540" t="str">
        <f t="shared" si="7"/>
        <v/>
      </c>
      <c r="I148" s="540">
        <f t="shared" si="8"/>
        <v>0</v>
      </c>
    </row>
    <row r="149" spans="1:9">
      <c r="A149" s="530"/>
      <c r="B149" s="530"/>
      <c r="C149" s="530"/>
      <c r="D149" s="530"/>
      <c r="E149" s="530"/>
      <c r="F149" s="530"/>
      <c r="G149" s="540">
        <f t="shared" si="6"/>
        <v>0</v>
      </c>
      <c r="H149" s="540" t="str">
        <f t="shared" si="7"/>
        <v/>
      </c>
      <c r="I149" s="540">
        <f t="shared" si="8"/>
        <v>0</v>
      </c>
    </row>
    <row r="150" spans="1:9">
      <c r="A150" s="530"/>
      <c r="B150" s="530"/>
      <c r="C150" s="530"/>
      <c r="D150" s="530"/>
      <c r="E150" s="530"/>
      <c r="F150" s="530"/>
      <c r="G150" s="540">
        <f t="shared" si="6"/>
        <v>0</v>
      </c>
      <c r="H150" s="540" t="str">
        <f t="shared" si="7"/>
        <v/>
      </c>
      <c r="I150" s="540">
        <f t="shared" si="8"/>
        <v>0</v>
      </c>
    </row>
    <row r="151" spans="1:9">
      <c r="A151" s="530"/>
      <c r="B151" s="530"/>
      <c r="C151" s="530"/>
      <c r="D151" s="530"/>
      <c r="E151" s="530"/>
      <c r="F151" s="530"/>
      <c r="G151" s="540">
        <f t="shared" si="6"/>
        <v>0</v>
      </c>
      <c r="H151" s="540" t="str">
        <f t="shared" si="7"/>
        <v/>
      </c>
      <c r="I151" s="540">
        <f t="shared" si="8"/>
        <v>0</v>
      </c>
    </row>
    <row r="152" spans="1:9">
      <c r="A152" s="530"/>
      <c r="B152" s="530"/>
      <c r="C152" s="530"/>
      <c r="D152" s="530"/>
      <c r="E152" s="530"/>
      <c r="F152" s="530"/>
      <c r="G152" s="540">
        <f t="shared" si="6"/>
        <v>0</v>
      </c>
      <c r="H152" s="540" t="str">
        <f t="shared" si="7"/>
        <v/>
      </c>
      <c r="I152" s="540">
        <f t="shared" si="8"/>
        <v>0</v>
      </c>
    </row>
    <row r="153" spans="1:9">
      <c r="A153" s="530"/>
      <c r="B153" s="530"/>
      <c r="C153" s="530"/>
      <c r="D153" s="530"/>
      <c r="E153" s="530"/>
      <c r="F153" s="530"/>
      <c r="G153" s="540">
        <f t="shared" si="6"/>
        <v>0</v>
      </c>
      <c r="H153" s="540" t="str">
        <f t="shared" si="7"/>
        <v/>
      </c>
      <c r="I153" s="540">
        <f t="shared" si="8"/>
        <v>0</v>
      </c>
    </row>
    <row r="154" spans="1:9">
      <c r="A154" s="530"/>
      <c r="B154" s="530"/>
      <c r="C154" s="530"/>
      <c r="D154" s="530"/>
      <c r="E154" s="530"/>
      <c r="F154" s="530"/>
      <c r="G154" s="540">
        <f t="shared" si="6"/>
        <v>0</v>
      </c>
      <c r="H154" s="540" t="str">
        <f t="shared" si="7"/>
        <v/>
      </c>
      <c r="I154" s="540">
        <f t="shared" si="8"/>
        <v>0</v>
      </c>
    </row>
    <row r="155" spans="1:9">
      <c r="A155" s="530"/>
      <c r="B155" s="530"/>
      <c r="C155" s="530"/>
      <c r="D155" s="530"/>
      <c r="E155" s="530"/>
      <c r="F155" s="530"/>
      <c r="G155" s="540">
        <f t="shared" si="6"/>
        <v>0</v>
      </c>
      <c r="H155" s="540" t="str">
        <f t="shared" si="7"/>
        <v/>
      </c>
      <c r="I155" s="540">
        <f t="shared" si="8"/>
        <v>0</v>
      </c>
    </row>
    <row r="156" spans="1:9">
      <c r="A156" s="530"/>
      <c r="B156" s="530"/>
      <c r="C156" s="530"/>
      <c r="D156" s="530"/>
      <c r="E156" s="530"/>
      <c r="F156" s="530"/>
      <c r="G156" s="540">
        <f t="shared" si="6"/>
        <v>0</v>
      </c>
      <c r="H156" s="540" t="str">
        <f t="shared" si="7"/>
        <v/>
      </c>
      <c r="I156" s="540">
        <f t="shared" si="8"/>
        <v>0</v>
      </c>
    </row>
    <row r="157" spans="1:9">
      <c r="A157" s="530"/>
      <c r="B157" s="530"/>
      <c r="C157" s="530"/>
      <c r="D157" s="530"/>
      <c r="E157" s="530"/>
      <c r="F157" s="530"/>
      <c r="G157" s="540">
        <f t="shared" si="6"/>
        <v>0</v>
      </c>
      <c r="H157" s="540" t="str">
        <f t="shared" si="7"/>
        <v/>
      </c>
      <c r="I157" s="540">
        <f t="shared" si="8"/>
        <v>0</v>
      </c>
    </row>
    <row r="158" spans="1:9">
      <c r="A158" s="530"/>
      <c r="B158" s="530"/>
      <c r="C158" s="530"/>
      <c r="D158" s="530"/>
      <c r="E158" s="530"/>
      <c r="F158" s="530"/>
      <c r="G158" s="540">
        <f t="shared" si="6"/>
        <v>0</v>
      </c>
      <c r="H158" s="540" t="str">
        <f t="shared" si="7"/>
        <v/>
      </c>
      <c r="I158" s="540">
        <f t="shared" si="8"/>
        <v>0</v>
      </c>
    </row>
    <row r="159" spans="1:9">
      <c r="A159" s="530"/>
      <c r="B159" s="530"/>
      <c r="C159" s="530"/>
      <c r="D159" s="530"/>
      <c r="E159" s="530"/>
      <c r="F159" s="530"/>
      <c r="G159" s="540">
        <f t="shared" si="6"/>
        <v>0</v>
      </c>
      <c r="H159" s="540" t="str">
        <f t="shared" si="7"/>
        <v/>
      </c>
      <c r="I159" s="540">
        <f t="shared" si="8"/>
        <v>0</v>
      </c>
    </row>
    <row r="160" spans="1:9">
      <c r="A160" s="530"/>
      <c r="B160" s="530"/>
      <c r="C160" s="530"/>
      <c r="D160" s="530"/>
      <c r="E160" s="530"/>
      <c r="F160" s="530"/>
      <c r="G160" s="540">
        <f t="shared" si="6"/>
        <v>0</v>
      </c>
      <c r="H160" s="540" t="str">
        <f t="shared" si="7"/>
        <v/>
      </c>
      <c r="I160" s="540">
        <f t="shared" si="8"/>
        <v>0</v>
      </c>
    </row>
    <row r="161" spans="1:9">
      <c r="A161" s="530"/>
      <c r="B161" s="530"/>
      <c r="C161" s="530"/>
      <c r="D161" s="530"/>
      <c r="E161" s="530"/>
      <c r="F161" s="530"/>
      <c r="G161" s="540">
        <f t="shared" si="6"/>
        <v>0</v>
      </c>
      <c r="H161" s="540" t="str">
        <f t="shared" si="7"/>
        <v/>
      </c>
      <c r="I161" s="540">
        <f t="shared" si="8"/>
        <v>0</v>
      </c>
    </row>
    <row r="162" spans="1:9">
      <c r="A162" s="530"/>
      <c r="B162" s="530"/>
      <c r="C162" s="530"/>
      <c r="D162" s="530"/>
      <c r="E162" s="530"/>
      <c r="F162" s="530"/>
      <c r="G162" s="540">
        <f t="shared" si="6"/>
        <v>0</v>
      </c>
      <c r="H162" s="540" t="str">
        <f t="shared" si="7"/>
        <v/>
      </c>
      <c r="I162" s="540">
        <f t="shared" si="8"/>
        <v>0</v>
      </c>
    </row>
    <row r="163" spans="1:9">
      <c r="A163" s="530"/>
      <c r="B163" s="530"/>
      <c r="C163" s="530"/>
      <c r="D163" s="530"/>
      <c r="E163" s="530"/>
      <c r="F163" s="530"/>
      <c r="G163" s="540">
        <f t="shared" si="6"/>
        <v>0</v>
      </c>
      <c r="H163" s="540" t="str">
        <f t="shared" si="7"/>
        <v/>
      </c>
      <c r="I163" s="540">
        <f t="shared" si="8"/>
        <v>0</v>
      </c>
    </row>
    <row r="164" spans="1:9">
      <c r="A164" s="530"/>
      <c r="B164" s="530"/>
      <c r="C164" s="530"/>
      <c r="D164" s="530"/>
      <c r="E164" s="530"/>
      <c r="F164" s="530"/>
      <c r="G164" s="540">
        <f t="shared" si="6"/>
        <v>0</v>
      </c>
      <c r="H164" s="540" t="str">
        <f t="shared" si="7"/>
        <v/>
      </c>
      <c r="I164" s="540">
        <f t="shared" si="8"/>
        <v>0</v>
      </c>
    </row>
    <row r="165" spans="1:9">
      <c r="A165" s="530"/>
      <c r="B165" s="530"/>
      <c r="C165" s="530"/>
      <c r="D165" s="530"/>
      <c r="E165" s="530"/>
      <c r="F165" s="530"/>
      <c r="G165" s="540">
        <f t="shared" si="6"/>
        <v>0</v>
      </c>
      <c r="H165" s="540" t="str">
        <f t="shared" si="7"/>
        <v/>
      </c>
      <c r="I165" s="540">
        <f t="shared" si="8"/>
        <v>0</v>
      </c>
    </row>
    <row r="166" spans="1:9">
      <c r="A166" s="530"/>
      <c r="B166" s="530"/>
      <c r="C166" s="530"/>
      <c r="D166" s="530"/>
      <c r="E166" s="530"/>
      <c r="F166" s="530"/>
      <c r="G166" s="540">
        <f t="shared" si="6"/>
        <v>0</v>
      </c>
      <c r="H166" s="540" t="str">
        <f t="shared" si="7"/>
        <v/>
      </c>
      <c r="I166" s="540">
        <f t="shared" si="8"/>
        <v>0</v>
      </c>
    </row>
    <row r="167" spans="1:9">
      <c r="A167" s="530"/>
      <c r="B167" s="530"/>
      <c r="C167" s="530"/>
      <c r="D167" s="530"/>
      <c r="E167" s="530"/>
      <c r="F167" s="530"/>
      <c r="G167" s="540">
        <f t="shared" si="6"/>
        <v>0</v>
      </c>
      <c r="H167" s="540" t="str">
        <f t="shared" si="7"/>
        <v/>
      </c>
      <c r="I167" s="540">
        <f t="shared" si="8"/>
        <v>0</v>
      </c>
    </row>
    <row r="168" spans="1:9">
      <c r="A168" s="530"/>
      <c r="B168" s="530"/>
      <c r="C168" s="530"/>
      <c r="D168" s="530"/>
      <c r="E168" s="530"/>
      <c r="F168" s="530"/>
      <c r="G168" s="540">
        <f t="shared" si="6"/>
        <v>0</v>
      </c>
      <c r="H168" s="540" t="str">
        <f t="shared" si="7"/>
        <v/>
      </c>
      <c r="I168" s="540">
        <f t="shared" si="8"/>
        <v>0</v>
      </c>
    </row>
    <row r="169" spans="1:9">
      <c r="A169" s="530"/>
      <c r="B169" s="530"/>
      <c r="C169" s="530"/>
      <c r="D169" s="530"/>
      <c r="E169" s="530"/>
      <c r="F169" s="530"/>
      <c r="G169" s="540">
        <f t="shared" si="6"/>
        <v>0</v>
      </c>
      <c r="H169" s="540" t="str">
        <f t="shared" si="7"/>
        <v/>
      </c>
      <c r="I169" s="540">
        <f t="shared" si="8"/>
        <v>0</v>
      </c>
    </row>
    <row r="170" spans="1:9">
      <c r="A170" s="530"/>
      <c r="B170" s="530"/>
      <c r="C170" s="530"/>
      <c r="D170" s="530"/>
      <c r="E170" s="530"/>
      <c r="F170" s="530"/>
      <c r="G170" s="540">
        <f t="shared" si="6"/>
        <v>0</v>
      </c>
      <c r="H170" s="540" t="str">
        <f t="shared" si="7"/>
        <v/>
      </c>
      <c r="I170" s="540">
        <f t="shared" si="8"/>
        <v>0</v>
      </c>
    </row>
    <row r="171" spans="1:9">
      <c r="A171" s="530"/>
      <c r="B171" s="530"/>
      <c r="C171" s="530"/>
      <c r="D171" s="530"/>
      <c r="E171" s="530"/>
      <c r="F171" s="530"/>
      <c r="G171" s="540">
        <f t="shared" si="6"/>
        <v>0</v>
      </c>
      <c r="H171" s="540" t="str">
        <f t="shared" si="7"/>
        <v/>
      </c>
      <c r="I171" s="540">
        <f t="shared" si="8"/>
        <v>0</v>
      </c>
    </row>
    <row r="172" spans="1:9">
      <c r="A172" s="530"/>
      <c r="B172" s="530"/>
      <c r="C172" s="530"/>
      <c r="D172" s="530"/>
      <c r="E172" s="530"/>
      <c r="F172" s="530"/>
      <c r="G172" s="540">
        <f t="shared" si="6"/>
        <v>0</v>
      </c>
      <c r="H172" s="540" t="str">
        <f t="shared" si="7"/>
        <v/>
      </c>
      <c r="I172" s="540">
        <f t="shared" si="8"/>
        <v>0</v>
      </c>
    </row>
    <row r="173" spans="1:9">
      <c r="A173" s="530"/>
      <c r="B173" s="530"/>
      <c r="C173" s="530"/>
      <c r="D173" s="530"/>
      <c r="E173" s="530"/>
      <c r="F173" s="530"/>
      <c r="G173" s="540">
        <f t="shared" si="6"/>
        <v>0</v>
      </c>
      <c r="H173" s="540" t="str">
        <f t="shared" si="7"/>
        <v/>
      </c>
      <c r="I173" s="540">
        <f t="shared" si="8"/>
        <v>0</v>
      </c>
    </row>
    <row r="174" spans="1:9">
      <c r="A174" s="530"/>
      <c r="B174" s="530"/>
      <c r="C174" s="530"/>
      <c r="D174" s="530"/>
      <c r="E174" s="530"/>
      <c r="F174" s="530"/>
      <c r="G174" s="540">
        <f t="shared" si="6"/>
        <v>0</v>
      </c>
      <c r="H174" s="540" t="str">
        <f t="shared" si="7"/>
        <v/>
      </c>
      <c r="I174" s="540">
        <f t="shared" si="8"/>
        <v>0</v>
      </c>
    </row>
    <row r="175" spans="1:9">
      <c r="A175" s="530"/>
      <c r="B175" s="530"/>
      <c r="C175" s="530"/>
      <c r="D175" s="530"/>
      <c r="E175" s="530"/>
      <c r="F175" s="530"/>
      <c r="G175" s="540">
        <f t="shared" si="6"/>
        <v>0</v>
      </c>
      <c r="H175" s="540" t="str">
        <f t="shared" si="7"/>
        <v/>
      </c>
      <c r="I175" s="540">
        <f t="shared" si="8"/>
        <v>0</v>
      </c>
    </row>
    <row r="176" spans="1:9">
      <c r="A176" s="530"/>
      <c r="B176" s="530"/>
      <c r="C176" s="530"/>
      <c r="D176" s="530"/>
      <c r="E176" s="530"/>
      <c r="F176" s="530"/>
      <c r="G176" s="540">
        <f t="shared" si="6"/>
        <v>0</v>
      </c>
      <c r="H176" s="540" t="str">
        <f t="shared" si="7"/>
        <v/>
      </c>
      <c r="I176" s="540">
        <f t="shared" si="8"/>
        <v>0</v>
      </c>
    </row>
    <row r="177" spans="1:9">
      <c r="A177" s="530"/>
      <c r="B177" s="530"/>
      <c r="C177" s="530"/>
      <c r="D177" s="530"/>
      <c r="E177" s="530"/>
      <c r="F177" s="530"/>
      <c r="G177" s="540">
        <f t="shared" si="6"/>
        <v>0</v>
      </c>
      <c r="H177" s="540" t="str">
        <f t="shared" si="7"/>
        <v/>
      </c>
      <c r="I177" s="540">
        <f t="shared" si="8"/>
        <v>0</v>
      </c>
    </row>
    <row r="178" spans="1:9">
      <c r="A178" s="530"/>
      <c r="B178" s="530"/>
      <c r="C178" s="530"/>
      <c r="D178" s="530"/>
      <c r="E178" s="530"/>
      <c r="F178" s="530"/>
      <c r="G178" s="540">
        <f t="shared" si="6"/>
        <v>0</v>
      </c>
      <c r="H178" s="540" t="str">
        <f t="shared" si="7"/>
        <v/>
      </c>
      <c r="I178" s="540">
        <f t="shared" si="8"/>
        <v>0</v>
      </c>
    </row>
    <row r="179" spans="1:9">
      <c r="A179" s="530"/>
      <c r="B179" s="530"/>
      <c r="C179" s="530"/>
      <c r="D179" s="530"/>
      <c r="E179" s="530"/>
      <c r="F179" s="530"/>
      <c r="G179" s="540">
        <f t="shared" si="6"/>
        <v>0</v>
      </c>
      <c r="H179" s="540" t="str">
        <f t="shared" si="7"/>
        <v/>
      </c>
      <c r="I179" s="540">
        <f t="shared" si="8"/>
        <v>0</v>
      </c>
    </row>
    <row r="180" spans="1:9">
      <c r="A180" s="530"/>
      <c r="B180" s="530"/>
      <c r="C180" s="530"/>
      <c r="D180" s="530"/>
      <c r="E180" s="530"/>
      <c r="F180" s="530"/>
      <c r="G180" s="540">
        <f t="shared" si="6"/>
        <v>0</v>
      </c>
      <c r="H180" s="540" t="str">
        <f t="shared" si="7"/>
        <v/>
      </c>
      <c r="I180" s="540">
        <f t="shared" si="8"/>
        <v>0</v>
      </c>
    </row>
    <row r="181" spans="1:9">
      <c r="A181" s="530"/>
      <c r="B181" s="530"/>
      <c r="C181" s="530"/>
      <c r="D181" s="530"/>
      <c r="E181" s="530"/>
      <c r="F181" s="530"/>
      <c r="G181" s="540">
        <f t="shared" si="6"/>
        <v>0</v>
      </c>
      <c r="H181" s="540" t="str">
        <f t="shared" si="7"/>
        <v/>
      </c>
      <c r="I181" s="540">
        <f t="shared" si="8"/>
        <v>0</v>
      </c>
    </row>
    <row r="182" spans="1:9">
      <c r="A182" s="530"/>
      <c r="B182" s="530"/>
      <c r="C182" s="530"/>
      <c r="D182" s="530"/>
      <c r="E182" s="530"/>
      <c r="F182" s="530"/>
      <c r="G182" s="540">
        <f t="shared" si="6"/>
        <v>0</v>
      </c>
      <c r="H182" s="540" t="str">
        <f t="shared" si="7"/>
        <v/>
      </c>
      <c r="I182" s="540">
        <f t="shared" si="8"/>
        <v>0</v>
      </c>
    </row>
    <row r="183" spans="1:9">
      <c r="A183" s="530"/>
      <c r="B183" s="530"/>
      <c r="C183" s="530"/>
      <c r="D183" s="530"/>
      <c r="E183" s="530"/>
      <c r="F183" s="530"/>
      <c r="G183" s="540">
        <f t="shared" si="6"/>
        <v>0</v>
      </c>
      <c r="H183" s="540" t="str">
        <f t="shared" si="7"/>
        <v/>
      </c>
      <c r="I183" s="540">
        <f t="shared" si="8"/>
        <v>0</v>
      </c>
    </row>
    <row r="184" spans="1:9">
      <c r="A184" s="530"/>
      <c r="B184" s="530"/>
      <c r="C184" s="530"/>
      <c r="D184" s="530"/>
      <c r="E184" s="530"/>
      <c r="F184" s="530"/>
      <c r="G184" s="540">
        <f t="shared" si="6"/>
        <v>0</v>
      </c>
      <c r="H184" s="540" t="str">
        <f t="shared" si="7"/>
        <v/>
      </c>
      <c r="I184" s="540">
        <f t="shared" si="8"/>
        <v>0</v>
      </c>
    </row>
    <row r="185" spans="1:9">
      <c r="A185" s="530"/>
      <c r="B185" s="530"/>
      <c r="C185" s="530"/>
      <c r="D185" s="530"/>
      <c r="E185" s="530"/>
      <c r="F185" s="530"/>
      <c r="G185" s="540">
        <f t="shared" si="6"/>
        <v>0</v>
      </c>
      <c r="H185" s="540" t="str">
        <f t="shared" si="7"/>
        <v/>
      </c>
      <c r="I185" s="540">
        <f t="shared" si="8"/>
        <v>0</v>
      </c>
    </row>
    <row r="186" spans="1:9">
      <c r="A186" s="530"/>
      <c r="B186" s="530"/>
      <c r="C186" s="530"/>
      <c r="D186" s="530"/>
      <c r="E186" s="530"/>
      <c r="F186" s="530"/>
      <c r="G186" s="540">
        <f t="shared" si="6"/>
        <v>0</v>
      </c>
      <c r="H186" s="540" t="str">
        <f t="shared" si="7"/>
        <v/>
      </c>
      <c r="I186" s="540">
        <f t="shared" si="8"/>
        <v>0</v>
      </c>
    </row>
    <row r="187" spans="1:9">
      <c r="A187" s="530"/>
      <c r="B187" s="530"/>
      <c r="C187" s="530"/>
      <c r="D187" s="530"/>
      <c r="E187" s="530"/>
      <c r="F187" s="530"/>
      <c r="G187" s="540">
        <f t="shared" si="6"/>
        <v>0</v>
      </c>
      <c r="H187" s="540" t="str">
        <f t="shared" si="7"/>
        <v/>
      </c>
      <c r="I187" s="540">
        <f t="shared" si="8"/>
        <v>0</v>
      </c>
    </row>
    <row r="188" spans="1:9">
      <c r="A188" s="530"/>
      <c r="B188" s="530"/>
      <c r="C188" s="530"/>
      <c r="D188" s="530"/>
      <c r="E188" s="530"/>
      <c r="F188" s="530"/>
      <c r="G188" s="540">
        <f t="shared" si="6"/>
        <v>0</v>
      </c>
      <c r="H188" s="540" t="str">
        <f t="shared" si="7"/>
        <v/>
      </c>
      <c r="I188" s="540">
        <f t="shared" si="8"/>
        <v>0</v>
      </c>
    </row>
    <row r="189" spans="1:9">
      <c r="A189" s="530"/>
      <c r="B189" s="530"/>
      <c r="C189" s="530"/>
      <c r="D189" s="530"/>
      <c r="E189" s="530"/>
      <c r="F189" s="530"/>
      <c r="G189" s="540">
        <f t="shared" si="6"/>
        <v>0</v>
      </c>
      <c r="H189" s="540" t="str">
        <f t="shared" si="7"/>
        <v/>
      </c>
      <c r="I189" s="540">
        <f t="shared" si="8"/>
        <v>0</v>
      </c>
    </row>
    <row r="190" spans="1:9">
      <c r="A190" s="530"/>
      <c r="B190" s="530"/>
      <c r="C190" s="530"/>
      <c r="D190" s="530"/>
      <c r="E190" s="530"/>
      <c r="F190" s="530"/>
      <c r="G190" s="540">
        <f t="shared" si="6"/>
        <v>0</v>
      </c>
      <c r="H190" s="540" t="str">
        <f t="shared" si="7"/>
        <v/>
      </c>
      <c r="I190" s="540">
        <f t="shared" si="8"/>
        <v>0</v>
      </c>
    </row>
    <row r="191" spans="1:9">
      <c r="A191" s="530"/>
      <c r="B191" s="530"/>
      <c r="C191" s="530"/>
      <c r="D191" s="530"/>
      <c r="E191" s="530"/>
      <c r="F191" s="530"/>
      <c r="G191" s="540">
        <f t="shared" si="6"/>
        <v>0</v>
      </c>
      <c r="H191" s="540" t="str">
        <f t="shared" si="7"/>
        <v/>
      </c>
      <c r="I191" s="540">
        <f t="shared" si="8"/>
        <v>0</v>
      </c>
    </row>
    <row r="192" spans="1:9">
      <c r="A192" s="530"/>
      <c r="B192" s="530"/>
      <c r="C192" s="530"/>
      <c r="D192" s="530"/>
      <c r="E192" s="530"/>
      <c r="F192" s="530"/>
      <c r="G192" s="540">
        <f t="shared" si="6"/>
        <v>0</v>
      </c>
      <c r="H192" s="540" t="str">
        <f t="shared" si="7"/>
        <v/>
      </c>
      <c r="I192" s="540">
        <f t="shared" si="8"/>
        <v>0</v>
      </c>
    </row>
    <row r="193" spans="1:9">
      <c r="A193" s="530"/>
      <c r="B193" s="530"/>
      <c r="C193" s="530"/>
      <c r="D193" s="530"/>
      <c r="E193" s="530"/>
      <c r="F193" s="530"/>
      <c r="G193" s="540">
        <f t="shared" si="6"/>
        <v>0</v>
      </c>
      <c r="H193" s="540" t="str">
        <f t="shared" si="7"/>
        <v/>
      </c>
      <c r="I193" s="540">
        <f t="shared" si="8"/>
        <v>0</v>
      </c>
    </row>
    <row r="194" spans="1:9">
      <c r="A194" s="530"/>
      <c r="B194" s="530"/>
      <c r="C194" s="530"/>
      <c r="D194" s="530"/>
      <c r="E194" s="530"/>
      <c r="F194" s="530"/>
      <c r="G194" s="540">
        <f t="shared" si="6"/>
        <v>0</v>
      </c>
      <c r="H194" s="540" t="str">
        <f t="shared" si="7"/>
        <v/>
      </c>
      <c r="I194" s="540">
        <f t="shared" si="8"/>
        <v>0</v>
      </c>
    </row>
    <row r="195" spans="1:9">
      <c r="A195" s="530"/>
      <c r="B195" s="530"/>
      <c r="C195" s="530"/>
      <c r="D195" s="530"/>
      <c r="E195" s="530"/>
      <c r="F195" s="530"/>
      <c r="G195" s="540">
        <f t="shared" si="6"/>
        <v>0</v>
      </c>
      <c r="H195" s="540" t="str">
        <f t="shared" si="7"/>
        <v/>
      </c>
      <c r="I195" s="540">
        <f t="shared" si="8"/>
        <v>0</v>
      </c>
    </row>
    <row r="196" spans="1:9">
      <c r="A196" s="530"/>
      <c r="B196" s="530"/>
      <c r="C196" s="530"/>
      <c r="D196" s="530"/>
      <c r="E196" s="530"/>
      <c r="F196" s="530"/>
      <c r="G196" s="540">
        <f t="shared" si="6"/>
        <v>0</v>
      </c>
      <c r="H196" s="540" t="str">
        <f t="shared" si="7"/>
        <v/>
      </c>
      <c r="I196" s="540">
        <f t="shared" si="8"/>
        <v>0</v>
      </c>
    </row>
    <row r="197" spans="1:9">
      <c r="A197" s="530"/>
      <c r="B197" s="530"/>
      <c r="C197" s="530"/>
      <c r="D197" s="530"/>
      <c r="E197" s="530"/>
      <c r="F197" s="530"/>
      <c r="G197" s="540">
        <f t="shared" si="6"/>
        <v>0</v>
      </c>
      <c r="H197" s="540" t="str">
        <f t="shared" si="7"/>
        <v/>
      </c>
      <c r="I197" s="540">
        <f t="shared" si="8"/>
        <v>0</v>
      </c>
    </row>
    <row r="198" spans="1:9">
      <c r="A198" s="530"/>
      <c r="B198" s="530"/>
      <c r="C198" s="530"/>
      <c r="D198" s="530"/>
      <c r="E198" s="530"/>
      <c r="F198" s="530"/>
      <c r="G198" s="540">
        <f t="shared" si="6"/>
        <v>0</v>
      </c>
      <c r="H198" s="540" t="str">
        <f t="shared" si="7"/>
        <v/>
      </c>
      <c r="I198" s="540">
        <f t="shared" si="8"/>
        <v>0</v>
      </c>
    </row>
    <row r="199" spans="1:9">
      <c r="A199" s="530"/>
      <c r="B199" s="530"/>
      <c r="C199" s="530"/>
      <c r="D199" s="530"/>
      <c r="E199" s="530"/>
      <c r="F199" s="530"/>
      <c r="G199" s="540">
        <f t="shared" si="6"/>
        <v>0</v>
      </c>
      <c r="H199" s="540" t="str">
        <f t="shared" si="7"/>
        <v/>
      </c>
      <c r="I199" s="540">
        <f t="shared" si="8"/>
        <v>0</v>
      </c>
    </row>
    <row r="200" spans="1:9">
      <c r="A200" s="530"/>
      <c r="B200" s="530"/>
      <c r="C200" s="530"/>
      <c r="D200" s="530"/>
      <c r="E200" s="530"/>
      <c r="F200" s="530"/>
      <c r="G200" s="540">
        <f t="shared" si="6"/>
        <v>0</v>
      </c>
      <c r="H200" s="540" t="str">
        <f t="shared" si="7"/>
        <v/>
      </c>
      <c r="I200" s="540">
        <f t="shared" si="8"/>
        <v>0</v>
      </c>
    </row>
    <row r="201" spans="1:9">
      <c r="A201" s="530"/>
      <c r="B201" s="530"/>
      <c r="C201" s="530"/>
      <c r="D201" s="530"/>
      <c r="E201" s="530"/>
      <c r="F201" s="530"/>
      <c r="G201" s="540">
        <f t="shared" si="6"/>
        <v>0</v>
      </c>
      <c r="H201" s="540" t="str">
        <f t="shared" si="7"/>
        <v/>
      </c>
      <c r="I201" s="540">
        <f t="shared" si="8"/>
        <v>0</v>
      </c>
    </row>
    <row r="202" spans="1:9">
      <c r="A202" s="530"/>
      <c r="B202" s="530"/>
      <c r="C202" s="530"/>
      <c r="D202" s="530"/>
      <c r="E202" s="530"/>
      <c r="F202" s="530"/>
      <c r="G202" s="540">
        <f t="shared" si="6"/>
        <v>0</v>
      </c>
      <c r="H202" s="540" t="str">
        <f t="shared" si="7"/>
        <v/>
      </c>
      <c r="I202" s="540">
        <f t="shared" si="8"/>
        <v>0</v>
      </c>
    </row>
    <row r="203" spans="1:9">
      <c r="A203" s="530"/>
      <c r="B203" s="530"/>
      <c r="C203" s="530"/>
      <c r="D203" s="530"/>
      <c r="E203" s="530"/>
      <c r="F203" s="530"/>
      <c r="G203" s="540">
        <f t="shared" si="6"/>
        <v>0</v>
      </c>
      <c r="H203" s="540" t="str">
        <f t="shared" si="7"/>
        <v/>
      </c>
      <c r="I203" s="540">
        <f t="shared" si="8"/>
        <v>0</v>
      </c>
    </row>
    <row r="204" spans="1:9">
      <c r="A204" s="530"/>
      <c r="B204" s="530"/>
      <c r="C204" s="530"/>
      <c r="D204" s="530"/>
      <c r="E204" s="530"/>
      <c r="F204" s="530"/>
      <c r="G204" s="540">
        <f t="shared" si="6"/>
        <v>0</v>
      </c>
      <c r="H204" s="540" t="str">
        <f t="shared" si="7"/>
        <v/>
      </c>
      <c r="I204" s="540">
        <f t="shared" si="8"/>
        <v>0</v>
      </c>
    </row>
    <row r="205" spans="1:9">
      <c r="A205" s="530"/>
      <c r="B205" s="530"/>
      <c r="C205" s="530"/>
      <c r="D205" s="530"/>
      <c r="E205" s="530"/>
      <c r="F205" s="530"/>
      <c r="G205" s="540">
        <f t="shared" si="6"/>
        <v>0</v>
      </c>
      <c r="H205" s="540" t="str">
        <f t="shared" si="7"/>
        <v/>
      </c>
      <c r="I205" s="540">
        <f t="shared" si="8"/>
        <v>0</v>
      </c>
    </row>
    <row r="206" spans="1:9">
      <c r="A206" s="530"/>
      <c r="B206" s="530"/>
      <c r="C206" s="530"/>
      <c r="D206" s="530"/>
      <c r="E206" s="530"/>
      <c r="F206" s="530"/>
      <c r="G206" s="540">
        <f t="shared" si="6"/>
        <v>0</v>
      </c>
      <c r="H206" s="540" t="str">
        <f t="shared" si="7"/>
        <v/>
      </c>
      <c r="I206" s="540">
        <f t="shared" si="8"/>
        <v>0</v>
      </c>
    </row>
    <row r="207" spans="1:9">
      <c r="A207" s="530"/>
      <c r="B207" s="530"/>
      <c r="C207" s="530"/>
      <c r="D207" s="530"/>
      <c r="E207" s="530"/>
      <c r="F207" s="530"/>
      <c r="G207" s="540">
        <f t="shared" ref="G207:G270" si="9">E207*F207</f>
        <v>0</v>
      </c>
      <c r="H207" s="540" t="str">
        <f t="shared" ref="H207:H270" si="10">IF(LEN(A207)&gt;0,IF(AND(LEN(A207)&gt;0,LEN(B207)&gt;0,LEN(C207)&gt;0,LEN(D207)&gt;0,LEN(E207)&gt;0,LEN(F207)&gt;0,LEN(G207)&gt;0),"OK","Not Complete"),"")</f>
        <v/>
      </c>
      <c r="I207" s="540">
        <f t="shared" ref="I207:I270" si="11">IF(H207="ok",F207,0)</f>
        <v>0</v>
      </c>
    </row>
    <row r="208" spans="1:9">
      <c r="A208" s="530"/>
      <c r="B208" s="530"/>
      <c r="C208" s="530"/>
      <c r="D208" s="530"/>
      <c r="E208" s="530"/>
      <c r="F208" s="530"/>
      <c r="G208" s="540">
        <f t="shared" si="9"/>
        <v>0</v>
      </c>
      <c r="H208" s="540" t="str">
        <f t="shared" si="10"/>
        <v/>
      </c>
      <c r="I208" s="540">
        <f t="shared" si="11"/>
        <v>0</v>
      </c>
    </row>
    <row r="209" spans="1:9">
      <c r="A209" s="530"/>
      <c r="B209" s="530"/>
      <c r="C209" s="530"/>
      <c r="D209" s="530"/>
      <c r="E209" s="530"/>
      <c r="F209" s="530"/>
      <c r="G209" s="540">
        <f t="shared" si="9"/>
        <v>0</v>
      </c>
      <c r="H209" s="540" t="str">
        <f t="shared" si="10"/>
        <v/>
      </c>
      <c r="I209" s="540">
        <f t="shared" si="11"/>
        <v>0</v>
      </c>
    </row>
    <row r="210" spans="1:9">
      <c r="A210" s="530"/>
      <c r="B210" s="530"/>
      <c r="C210" s="530"/>
      <c r="D210" s="530"/>
      <c r="E210" s="530"/>
      <c r="F210" s="530"/>
      <c r="G210" s="540">
        <f t="shared" si="9"/>
        <v>0</v>
      </c>
      <c r="H210" s="540" t="str">
        <f t="shared" si="10"/>
        <v/>
      </c>
      <c r="I210" s="540">
        <f t="shared" si="11"/>
        <v>0</v>
      </c>
    </row>
    <row r="211" spans="1:9">
      <c r="A211" s="530"/>
      <c r="B211" s="530"/>
      <c r="C211" s="530"/>
      <c r="D211" s="530"/>
      <c r="E211" s="530"/>
      <c r="F211" s="530"/>
      <c r="G211" s="540">
        <f t="shared" si="9"/>
        <v>0</v>
      </c>
      <c r="H211" s="540" t="str">
        <f t="shared" si="10"/>
        <v/>
      </c>
      <c r="I211" s="540">
        <f t="shared" si="11"/>
        <v>0</v>
      </c>
    </row>
    <row r="212" spans="1:9">
      <c r="A212" s="530"/>
      <c r="B212" s="530"/>
      <c r="C212" s="530"/>
      <c r="D212" s="530"/>
      <c r="E212" s="530"/>
      <c r="F212" s="530"/>
      <c r="G212" s="540">
        <f t="shared" si="9"/>
        <v>0</v>
      </c>
      <c r="H212" s="540" t="str">
        <f t="shared" si="10"/>
        <v/>
      </c>
      <c r="I212" s="540">
        <f t="shared" si="11"/>
        <v>0</v>
      </c>
    </row>
    <row r="213" spans="1:9">
      <c r="A213" s="530"/>
      <c r="B213" s="530"/>
      <c r="C213" s="530"/>
      <c r="D213" s="530"/>
      <c r="E213" s="530"/>
      <c r="F213" s="530"/>
      <c r="G213" s="540">
        <f t="shared" si="9"/>
        <v>0</v>
      </c>
      <c r="H213" s="540" t="str">
        <f t="shared" si="10"/>
        <v/>
      </c>
      <c r="I213" s="540">
        <f t="shared" si="11"/>
        <v>0</v>
      </c>
    </row>
    <row r="214" spans="1:9">
      <c r="A214" s="530"/>
      <c r="B214" s="530"/>
      <c r="C214" s="530"/>
      <c r="D214" s="530"/>
      <c r="E214" s="530"/>
      <c r="F214" s="530"/>
      <c r="G214" s="540">
        <f t="shared" si="9"/>
        <v>0</v>
      </c>
      <c r="H214" s="540" t="str">
        <f t="shared" si="10"/>
        <v/>
      </c>
      <c r="I214" s="540">
        <f t="shared" si="11"/>
        <v>0</v>
      </c>
    </row>
    <row r="215" spans="1:9">
      <c r="A215" s="530"/>
      <c r="B215" s="530"/>
      <c r="C215" s="530"/>
      <c r="D215" s="530"/>
      <c r="E215" s="530"/>
      <c r="F215" s="530"/>
      <c r="G215" s="540">
        <f t="shared" si="9"/>
        <v>0</v>
      </c>
      <c r="H215" s="540" t="str">
        <f t="shared" si="10"/>
        <v/>
      </c>
      <c r="I215" s="540">
        <f t="shared" si="11"/>
        <v>0</v>
      </c>
    </row>
    <row r="216" spans="1:9">
      <c r="A216" s="530"/>
      <c r="B216" s="530"/>
      <c r="C216" s="530"/>
      <c r="D216" s="530"/>
      <c r="E216" s="530"/>
      <c r="F216" s="530"/>
      <c r="G216" s="540">
        <f t="shared" si="9"/>
        <v>0</v>
      </c>
      <c r="H216" s="540" t="str">
        <f t="shared" si="10"/>
        <v/>
      </c>
      <c r="I216" s="540">
        <f t="shared" si="11"/>
        <v>0</v>
      </c>
    </row>
    <row r="217" spans="1:9">
      <c r="A217" s="530"/>
      <c r="B217" s="530"/>
      <c r="C217" s="530"/>
      <c r="D217" s="530"/>
      <c r="E217" s="530"/>
      <c r="F217" s="530"/>
      <c r="G217" s="540">
        <f t="shared" si="9"/>
        <v>0</v>
      </c>
      <c r="H217" s="540" t="str">
        <f t="shared" si="10"/>
        <v/>
      </c>
      <c r="I217" s="540">
        <f t="shared" si="11"/>
        <v>0</v>
      </c>
    </row>
    <row r="218" spans="1:9">
      <c r="A218" s="530"/>
      <c r="B218" s="530"/>
      <c r="C218" s="530"/>
      <c r="D218" s="530"/>
      <c r="E218" s="530"/>
      <c r="F218" s="530"/>
      <c r="G218" s="540">
        <f t="shared" si="9"/>
        <v>0</v>
      </c>
      <c r="H218" s="540" t="str">
        <f t="shared" si="10"/>
        <v/>
      </c>
      <c r="I218" s="540">
        <f t="shared" si="11"/>
        <v>0</v>
      </c>
    </row>
    <row r="219" spans="1:9">
      <c r="A219" s="530"/>
      <c r="B219" s="530"/>
      <c r="C219" s="530"/>
      <c r="D219" s="530"/>
      <c r="E219" s="530"/>
      <c r="F219" s="530"/>
      <c r="G219" s="540">
        <f t="shared" si="9"/>
        <v>0</v>
      </c>
      <c r="H219" s="540" t="str">
        <f t="shared" si="10"/>
        <v/>
      </c>
      <c r="I219" s="540">
        <f t="shared" si="11"/>
        <v>0</v>
      </c>
    </row>
    <row r="220" spans="1:9">
      <c r="A220" s="530"/>
      <c r="B220" s="530"/>
      <c r="C220" s="530"/>
      <c r="D220" s="530"/>
      <c r="E220" s="530"/>
      <c r="F220" s="530"/>
      <c r="G220" s="540">
        <f t="shared" si="9"/>
        <v>0</v>
      </c>
      <c r="H220" s="540" t="str">
        <f t="shared" si="10"/>
        <v/>
      </c>
      <c r="I220" s="540">
        <f t="shared" si="11"/>
        <v>0</v>
      </c>
    </row>
    <row r="221" spans="1:9">
      <c r="A221" s="530"/>
      <c r="B221" s="530"/>
      <c r="C221" s="530"/>
      <c r="D221" s="530"/>
      <c r="E221" s="530"/>
      <c r="F221" s="530"/>
      <c r="G221" s="540">
        <f t="shared" si="9"/>
        <v>0</v>
      </c>
      <c r="H221" s="540" t="str">
        <f t="shared" si="10"/>
        <v/>
      </c>
      <c r="I221" s="540">
        <f t="shared" si="11"/>
        <v>0</v>
      </c>
    </row>
    <row r="222" spans="1:9">
      <c r="A222" s="530"/>
      <c r="B222" s="530"/>
      <c r="C222" s="530"/>
      <c r="D222" s="530"/>
      <c r="E222" s="530"/>
      <c r="F222" s="530"/>
      <c r="G222" s="540">
        <f t="shared" si="9"/>
        <v>0</v>
      </c>
      <c r="H222" s="540" t="str">
        <f t="shared" si="10"/>
        <v/>
      </c>
      <c r="I222" s="540">
        <f t="shared" si="11"/>
        <v>0</v>
      </c>
    </row>
    <row r="223" spans="1:9">
      <c r="A223" s="530"/>
      <c r="B223" s="530"/>
      <c r="C223" s="530"/>
      <c r="D223" s="530"/>
      <c r="E223" s="530"/>
      <c r="F223" s="530"/>
      <c r="G223" s="540">
        <f t="shared" si="9"/>
        <v>0</v>
      </c>
      <c r="H223" s="540" t="str">
        <f t="shared" si="10"/>
        <v/>
      </c>
      <c r="I223" s="540">
        <f t="shared" si="11"/>
        <v>0</v>
      </c>
    </row>
    <row r="224" spans="1:9">
      <c r="A224" s="530"/>
      <c r="B224" s="530"/>
      <c r="C224" s="530"/>
      <c r="D224" s="530"/>
      <c r="E224" s="530"/>
      <c r="F224" s="530"/>
      <c r="G224" s="540">
        <f t="shared" si="9"/>
        <v>0</v>
      </c>
      <c r="H224" s="540" t="str">
        <f t="shared" si="10"/>
        <v/>
      </c>
      <c r="I224" s="540">
        <f t="shared" si="11"/>
        <v>0</v>
      </c>
    </row>
    <row r="225" spans="1:9">
      <c r="A225" s="530"/>
      <c r="B225" s="530"/>
      <c r="C225" s="530"/>
      <c r="D225" s="530"/>
      <c r="E225" s="530"/>
      <c r="F225" s="530"/>
      <c r="G225" s="540">
        <f t="shared" si="9"/>
        <v>0</v>
      </c>
      <c r="H225" s="540" t="str">
        <f t="shared" si="10"/>
        <v/>
      </c>
      <c r="I225" s="540">
        <f t="shared" si="11"/>
        <v>0</v>
      </c>
    </row>
    <row r="226" spans="1:9">
      <c r="A226" s="530"/>
      <c r="B226" s="530"/>
      <c r="C226" s="530"/>
      <c r="D226" s="530"/>
      <c r="E226" s="530"/>
      <c r="F226" s="530"/>
      <c r="G226" s="540">
        <f t="shared" si="9"/>
        <v>0</v>
      </c>
      <c r="H226" s="540" t="str">
        <f t="shared" si="10"/>
        <v/>
      </c>
      <c r="I226" s="540">
        <f t="shared" si="11"/>
        <v>0</v>
      </c>
    </row>
    <row r="227" spans="1:9">
      <c r="A227" s="530"/>
      <c r="B227" s="530"/>
      <c r="C227" s="530"/>
      <c r="D227" s="530"/>
      <c r="E227" s="530"/>
      <c r="F227" s="530"/>
      <c r="G227" s="540">
        <f t="shared" si="9"/>
        <v>0</v>
      </c>
      <c r="H227" s="540" t="str">
        <f t="shared" si="10"/>
        <v/>
      </c>
      <c r="I227" s="540">
        <f t="shared" si="11"/>
        <v>0</v>
      </c>
    </row>
    <row r="228" spans="1:9">
      <c r="A228" s="530"/>
      <c r="B228" s="530"/>
      <c r="C228" s="530"/>
      <c r="D228" s="530"/>
      <c r="E228" s="530"/>
      <c r="F228" s="530"/>
      <c r="G228" s="540">
        <f t="shared" si="9"/>
        <v>0</v>
      </c>
      <c r="H228" s="540" t="str">
        <f t="shared" si="10"/>
        <v/>
      </c>
      <c r="I228" s="540">
        <f t="shared" si="11"/>
        <v>0</v>
      </c>
    </row>
    <row r="229" spans="1:9">
      <c r="A229" s="530"/>
      <c r="B229" s="530"/>
      <c r="C229" s="530"/>
      <c r="D229" s="530"/>
      <c r="E229" s="530"/>
      <c r="F229" s="530"/>
      <c r="G229" s="540">
        <f t="shared" si="9"/>
        <v>0</v>
      </c>
      <c r="H229" s="540" t="str">
        <f t="shared" si="10"/>
        <v/>
      </c>
      <c r="I229" s="540">
        <f t="shared" si="11"/>
        <v>0</v>
      </c>
    </row>
    <row r="230" spans="1:9">
      <c r="A230" s="530"/>
      <c r="B230" s="530"/>
      <c r="C230" s="530"/>
      <c r="D230" s="530"/>
      <c r="E230" s="530"/>
      <c r="F230" s="530"/>
      <c r="G230" s="540">
        <f t="shared" si="9"/>
        <v>0</v>
      </c>
      <c r="H230" s="540" t="str">
        <f t="shared" si="10"/>
        <v/>
      </c>
      <c r="I230" s="540">
        <f t="shared" si="11"/>
        <v>0</v>
      </c>
    </row>
    <row r="231" spans="1:9">
      <c r="A231" s="530"/>
      <c r="B231" s="530"/>
      <c r="C231" s="530"/>
      <c r="D231" s="530"/>
      <c r="E231" s="530"/>
      <c r="F231" s="530"/>
      <c r="G231" s="540">
        <f t="shared" si="9"/>
        <v>0</v>
      </c>
      <c r="H231" s="540" t="str">
        <f t="shared" si="10"/>
        <v/>
      </c>
      <c r="I231" s="540">
        <f t="shared" si="11"/>
        <v>0</v>
      </c>
    </row>
    <row r="232" spans="1:9">
      <c r="A232" s="530"/>
      <c r="B232" s="530"/>
      <c r="C232" s="530"/>
      <c r="D232" s="530"/>
      <c r="E232" s="530"/>
      <c r="F232" s="530"/>
      <c r="G232" s="540">
        <f t="shared" si="9"/>
        <v>0</v>
      </c>
      <c r="H232" s="540" t="str">
        <f t="shared" si="10"/>
        <v/>
      </c>
      <c r="I232" s="540">
        <f t="shared" si="11"/>
        <v>0</v>
      </c>
    </row>
    <row r="233" spans="1:9">
      <c r="A233" s="530"/>
      <c r="B233" s="530"/>
      <c r="C233" s="530"/>
      <c r="D233" s="530"/>
      <c r="E233" s="530"/>
      <c r="F233" s="530"/>
      <c r="G233" s="540">
        <f t="shared" si="9"/>
        <v>0</v>
      </c>
      <c r="H233" s="540" t="str">
        <f t="shared" si="10"/>
        <v/>
      </c>
      <c r="I233" s="540">
        <f t="shared" si="11"/>
        <v>0</v>
      </c>
    </row>
    <row r="234" spans="1:9">
      <c r="A234" s="530"/>
      <c r="B234" s="530"/>
      <c r="C234" s="530"/>
      <c r="D234" s="530"/>
      <c r="E234" s="530"/>
      <c r="F234" s="530"/>
      <c r="G234" s="540">
        <f t="shared" si="9"/>
        <v>0</v>
      </c>
      <c r="H234" s="540" t="str">
        <f t="shared" si="10"/>
        <v/>
      </c>
      <c r="I234" s="540">
        <f t="shared" si="11"/>
        <v>0</v>
      </c>
    </row>
    <row r="235" spans="1:9">
      <c r="A235" s="530"/>
      <c r="B235" s="530"/>
      <c r="C235" s="530"/>
      <c r="D235" s="530"/>
      <c r="E235" s="530"/>
      <c r="F235" s="530"/>
      <c r="G235" s="540">
        <f t="shared" si="9"/>
        <v>0</v>
      </c>
      <c r="H235" s="540" t="str">
        <f t="shared" si="10"/>
        <v/>
      </c>
      <c r="I235" s="540">
        <f t="shared" si="11"/>
        <v>0</v>
      </c>
    </row>
    <row r="236" spans="1:9">
      <c r="A236" s="530"/>
      <c r="B236" s="530"/>
      <c r="C236" s="530"/>
      <c r="D236" s="530"/>
      <c r="E236" s="530"/>
      <c r="F236" s="530"/>
      <c r="G236" s="540">
        <f t="shared" si="9"/>
        <v>0</v>
      </c>
      <c r="H236" s="540" t="str">
        <f t="shared" si="10"/>
        <v/>
      </c>
      <c r="I236" s="540">
        <f t="shared" si="11"/>
        <v>0</v>
      </c>
    </row>
    <row r="237" spans="1:9">
      <c r="A237" s="530"/>
      <c r="B237" s="530"/>
      <c r="C237" s="530"/>
      <c r="D237" s="530"/>
      <c r="E237" s="530"/>
      <c r="F237" s="530"/>
      <c r="G237" s="540">
        <f t="shared" si="9"/>
        <v>0</v>
      </c>
      <c r="H237" s="540" t="str">
        <f t="shared" si="10"/>
        <v/>
      </c>
      <c r="I237" s="540">
        <f t="shared" si="11"/>
        <v>0</v>
      </c>
    </row>
    <row r="238" spans="1:9">
      <c r="A238" s="530"/>
      <c r="B238" s="530"/>
      <c r="C238" s="530"/>
      <c r="D238" s="530"/>
      <c r="E238" s="530"/>
      <c r="F238" s="530"/>
      <c r="G238" s="540">
        <f t="shared" si="9"/>
        <v>0</v>
      </c>
      <c r="H238" s="540" t="str">
        <f t="shared" si="10"/>
        <v/>
      </c>
      <c r="I238" s="540">
        <f t="shared" si="11"/>
        <v>0</v>
      </c>
    </row>
    <row r="239" spans="1:9">
      <c r="A239" s="530"/>
      <c r="B239" s="530"/>
      <c r="C239" s="530"/>
      <c r="D239" s="530"/>
      <c r="E239" s="530"/>
      <c r="F239" s="530"/>
      <c r="G239" s="540">
        <f t="shared" si="9"/>
        <v>0</v>
      </c>
      <c r="H239" s="540" t="str">
        <f t="shared" si="10"/>
        <v/>
      </c>
      <c r="I239" s="540">
        <f t="shared" si="11"/>
        <v>0</v>
      </c>
    </row>
    <row r="240" spans="1:9">
      <c r="A240" s="530"/>
      <c r="B240" s="530"/>
      <c r="C240" s="530"/>
      <c r="D240" s="530"/>
      <c r="E240" s="530"/>
      <c r="F240" s="530"/>
      <c r="G240" s="540">
        <f t="shared" si="9"/>
        <v>0</v>
      </c>
      <c r="H240" s="540" t="str">
        <f t="shared" si="10"/>
        <v/>
      </c>
      <c r="I240" s="540">
        <f t="shared" si="11"/>
        <v>0</v>
      </c>
    </row>
    <row r="241" spans="1:9">
      <c r="A241" s="530"/>
      <c r="B241" s="530"/>
      <c r="C241" s="530"/>
      <c r="D241" s="530"/>
      <c r="E241" s="530"/>
      <c r="F241" s="530"/>
      <c r="G241" s="540">
        <f t="shared" si="9"/>
        <v>0</v>
      </c>
      <c r="H241" s="540" t="str">
        <f t="shared" si="10"/>
        <v/>
      </c>
      <c r="I241" s="540">
        <f t="shared" si="11"/>
        <v>0</v>
      </c>
    </row>
    <row r="242" spans="1:9">
      <c r="A242" s="530"/>
      <c r="B242" s="530"/>
      <c r="C242" s="530"/>
      <c r="D242" s="530"/>
      <c r="E242" s="530"/>
      <c r="F242" s="530"/>
      <c r="G242" s="540">
        <f t="shared" si="9"/>
        <v>0</v>
      </c>
      <c r="H242" s="540" t="str">
        <f t="shared" si="10"/>
        <v/>
      </c>
      <c r="I242" s="540">
        <f t="shared" si="11"/>
        <v>0</v>
      </c>
    </row>
    <row r="243" spans="1:9">
      <c r="A243" s="530"/>
      <c r="B243" s="530"/>
      <c r="C243" s="530"/>
      <c r="D243" s="530"/>
      <c r="E243" s="530"/>
      <c r="F243" s="530"/>
      <c r="G243" s="540">
        <f t="shared" si="9"/>
        <v>0</v>
      </c>
      <c r="H243" s="540" t="str">
        <f t="shared" si="10"/>
        <v/>
      </c>
      <c r="I243" s="540">
        <f t="shared" si="11"/>
        <v>0</v>
      </c>
    </row>
    <row r="244" spans="1:9">
      <c r="A244" s="530"/>
      <c r="B244" s="530"/>
      <c r="C244" s="530"/>
      <c r="D244" s="530"/>
      <c r="E244" s="530"/>
      <c r="F244" s="530"/>
      <c r="G244" s="540">
        <f t="shared" si="9"/>
        <v>0</v>
      </c>
      <c r="H244" s="540" t="str">
        <f t="shared" si="10"/>
        <v/>
      </c>
      <c r="I244" s="540">
        <f t="shared" si="11"/>
        <v>0</v>
      </c>
    </row>
    <row r="245" spans="1:9">
      <c r="A245" s="530"/>
      <c r="B245" s="530"/>
      <c r="C245" s="530"/>
      <c r="D245" s="530"/>
      <c r="E245" s="530"/>
      <c r="F245" s="530"/>
      <c r="G245" s="540">
        <f t="shared" si="9"/>
        <v>0</v>
      </c>
      <c r="H245" s="540" t="str">
        <f t="shared" si="10"/>
        <v/>
      </c>
      <c r="I245" s="540">
        <f t="shared" si="11"/>
        <v>0</v>
      </c>
    </row>
    <row r="246" spans="1:9">
      <c r="A246" s="530"/>
      <c r="B246" s="530"/>
      <c r="C246" s="530"/>
      <c r="D246" s="530"/>
      <c r="E246" s="530"/>
      <c r="F246" s="530"/>
      <c r="G246" s="540">
        <f t="shared" si="9"/>
        <v>0</v>
      </c>
      <c r="H246" s="540" t="str">
        <f t="shared" si="10"/>
        <v/>
      </c>
      <c r="I246" s="540">
        <f t="shared" si="11"/>
        <v>0</v>
      </c>
    </row>
    <row r="247" spans="1:9">
      <c r="A247" s="530"/>
      <c r="B247" s="530"/>
      <c r="C247" s="530"/>
      <c r="D247" s="530"/>
      <c r="E247" s="530"/>
      <c r="F247" s="530"/>
      <c r="G247" s="540">
        <f t="shared" si="9"/>
        <v>0</v>
      </c>
      <c r="H247" s="540" t="str">
        <f t="shared" si="10"/>
        <v/>
      </c>
      <c r="I247" s="540">
        <f t="shared" si="11"/>
        <v>0</v>
      </c>
    </row>
    <row r="248" spans="1:9">
      <c r="A248" s="530"/>
      <c r="B248" s="530"/>
      <c r="C248" s="530"/>
      <c r="D248" s="530"/>
      <c r="E248" s="530"/>
      <c r="F248" s="530"/>
      <c r="G248" s="540">
        <f t="shared" si="9"/>
        <v>0</v>
      </c>
      <c r="H248" s="540" t="str">
        <f t="shared" si="10"/>
        <v/>
      </c>
      <c r="I248" s="540">
        <f t="shared" si="11"/>
        <v>0</v>
      </c>
    </row>
    <row r="249" spans="1:9">
      <c r="A249" s="530"/>
      <c r="B249" s="530"/>
      <c r="C249" s="530"/>
      <c r="D249" s="530"/>
      <c r="E249" s="530"/>
      <c r="F249" s="530"/>
      <c r="G249" s="540">
        <f t="shared" si="9"/>
        <v>0</v>
      </c>
      <c r="H249" s="540" t="str">
        <f t="shared" si="10"/>
        <v/>
      </c>
      <c r="I249" s="540">
        <f t="shared" si="11"/>
        <v>0</v>
      </c>
    </row>
    <row r="250" spans="1:9">
      <c r="A250" s="530"/>
      <c r="B250" s="530"/>
      <c r="C250" s="530"/>
      <c r="D250" s="530"/>
      <c r="E250" s="530"/>
      <c r="F250" s="530"/>
      <c r="G250" s="540">
        <f t="shared" si="9"/>
        <v>0</v>
      </c>
      <c r="H250" s="540" t="str">
        <f t="shared" si="10"/>
        <v/>
      </c>
      <c r="I250" s="540">
        <f t="shared" si="11"/>
        <v>0</v>
      </c>
    </row>
    <row r="251" spans="1:9">
      <c r="A251" s="530"/>
      <c r="B251" s="530"/>
      <c r="C251" s="530"/>
      <c r="D251" s="530"/>
      <c r="E251" s="530"/>
      <c r="F251" s="530"/>
      <c r="G251" s="540">
        <f t="shared" si="9"/>
        <v>0</v>
      </c>
      <c r="H251" s="540" t="str">
        <f t="shared" si="10"/>
        <v/>
      </c>
      <c r="I251" s="540">
        <f t="shared" si="11"/>
        <v>0</v>
      </c>
    </row>
    <row r="252" spans="1:9">
      <c r="A252" s="530"/>
      <c r="B252" s="530"/>
      <c r="C252" s="530"/>
      <c r="D252" s="530"/>
      <c r="E252" s="530"/>
      <c r="F252" s="530"/>
      <c r="G252" s="540">
        <f t="shared" si="9"/>
        <v>0</v>
      </c>
      <c r="H252" s="540" t="str">
        <f t="shared" si="10"/>
        <v/>
      </c>
      <c r="I252" s="540">
        <f t="shared" si="11"/>
        <v>0</v>
      </c>
    </row>
    <row r="253" spans="1:9">
      <c r="A253" s="530"/>
      <c r="B253" s="530"/>
      <c r="C253" s="530"/>
      <c r="D253" s="530"/>
      <c r="E253" s="530"/>
      <c r="F253" s="530"/>
      <c r="G253" s="540">
        <f t="shared" si="9"/>
        <v>0</v>
      </c>
      <c r="H253" s="540" t="str">
        <f t="shared" si="10"/>
        <v/>
      </c>
      <c r="I253" s="540">
        <f t="shared" si="11"/>
        <v>0</v>
      </c>
    </row>
    <row r="254" spans="1:9">
      <c r="A254" s="530"/>
      <c r="B254" s="530"/>
      <c r="C254" s="530"/>
      <c r="D254" s="530"/>
      <c r="E254" s="530"/>
      <c r="F254" s="530"/>
      <c r="G254" s="540">
        <f t="shared" si="9"/>
        <v>0</v>
      </c>
      <c r="H254" s="540" t="str">
        <f t="shared" si="10"/>
        <v/>
      </c>
      <c r="I254" s="540">
        <f t="shared" si="11"/>
        <v>0</v>
      </c>
    </row>
    <row r="255" spans="1:9">
      <c r="A255" s="530"/>
      <c r="B255" s="530"/>
      <c r="C255" s="530"/>
      <c r="D255" s="530"/>
      <c r="E255" s="530"/>
      <c r="F255" s="530"/>
      <c r="G255" s="540">
        <f t="shared" si="9"/>
        <v>0</v>
      </c>
      <c r="H255" s="540" t="str">
        <f t="shared" si="10"/>
        <v/>
      </c>
      <c r="I255" s="540">
        <f t="shared" si="11"/>
        <v>0</v>
      </c>
    </row>
    <row r="256" spans="1:9">
      <c r="A256" s="530"/>
      <c r="B256" s="530"/>
      <c r="C256" s="530"/>
      <c r="D256" s="530"/>
      <c r="E256" s="530"/>
      <c r="F256" s="530"/>
      <c r="G256" s="540">
        <f t="shared" si="9"/>
        <v>0</v>
      </c>
      <c r="H256" s="540" t="str">
        <f t="shared" si="10"/>
        <v/>
      </c>
      <c r="I256" s="540">
        <f t="shared" si="11"/>
        <v>0</v>
      </c>
    </row>
    <row r="257" spans="1:9">
      <c r="A257" s="530"/>
      <c r="B257" s="530"/>
      <c r="C257" s="530"/>
      <c r="D257" s="530"/>
      <c r="E257" s="530"/>
      <c r="F257" s="530"/>
      <c r="G257" s="540">
        <f t="shared" si="9"/>
        <v>0</v>
      </c>
      <c r="H257" s="540" t="str">
        <f t="shared" si="10"/>
        <v/>
      </c>
      <c r="I257" s="540">
        <f t="shared" si="11"/>
        <v>0</v>
      </c>
    </row>
    <row r="258" spans="1:9">
      <c r="A258" s="530"/>
      <c r="B258" s="530"/>
      <c r="C258" s="530"/>
      <c r="D258" s="530"/>
      <c r="E258" s="530"/>
      <c r="F258" s="530"/>
      <c r="G258" s="540">
        <f t="shared" si="9"/>
        <v>0</v>
      </c>
      <c r="H258" s="540" t="str">
        <f t="shared" si="10"/>
        <v/>
      </c>
      <c r="I258" s="540">
        <f t="shared" si="11"/>
        <v>0</v>
      </c>
    </row>
    <row r="259" spans="1:9">
      <c r="A259" s="530"/>
      <c r="B259" s="530"/>
      <c r="C259" s="530"/>
      <c r="D259" s="530"/>
      <c r="E259" s="530"/>
      <c r="F259" s="530"/>
      <c r="G259" s="540">
        <f t="shared" si="9"/>
        <v>0</v>
      </c>
      <c r="H259" s="540" t="str">
        <f t="shared" si="10"/>
        <v/>
      </c>
      <c r="I259" s="540">
        <f t="shared" si="11"/>
        <v>0</v>
      </c>
    </row>
    <row r="260" spans="1:9">
      <c r="A260" s="530"/>
      <c r="B260" s="530"/>
      <c r="C260" s="530"/>
      <c r="D260" s="530"/>
      <c r="E260" s="530"/>
      <c r="F260" s="530"/>
      <c r="G260" s="540">
        <f t="shared" si="9"/>
        <v>0</v>
      </c>
      <c r="H260" s="540" t="str">
        <f t="shared" si="10"/>
        <v/>
      </c>
      <c r="I260" s="540">
        <f t="shared" si="11"/>
        <v>0</v>
      </c>
    </row>
    <row r="261" spans="1:9">
      <c r="A261" s="530"/>
      <c r="B261" s="530"/>
      <c r="C261" s="530"/>
      <c r="D261" s="530"/>
      <c r="E261" s="530"/>
      <c r="F261" s="530"/>
      <c r="G261" s="540">
        <f t="shared" si="9"/>
        <v>0</v>
      </c>
      <c r="H261" s="540" t="str">
        <f t="shared" si="10"/>
        <v/>
      </c>
      <c r="I261" s="540">
        <f t="shared" si="11"/>
        <v>0</v>
      </c>
    </row>
    <row r="262" spans="1:9">
      <c r="A262" s="530"/>
      <c r="B262" s="530"/>
      <c r="C262" s="530"/>
      <c r="D262" s="530"/>
      <c r="E262" s="530"/>
      <c r="F262" s="530"/>
      <c r="G262" s="540">
        <f t="shared" si="9"/>
        <v>0</v>
      </c>
      <c r="H262" s="540" t="str">
        <f t="shared" si="10"/>
        <v/>
      </c>
      <c r="I262" s="540">
        <f t="shared" si="11"/>
        <v>0</v>
      </c>
    </row>
    <row r="263" spans="1:9">
      <c r="A263" s="530"/>
      <c r="B263" s="530"/>
      <c r="C263" s="530"/>
      <c r="D263" s="530"/>
      <c r="E263" s="530"/>
      <c r="F263" s="530"/>
      <c r="G263" s="540">
        <f t="shared" si="9"/>
        <v>0</v>
      </c>
      <c r="H263" s="540" t="str">
        <f t="shared" si="10"/>
        <v/>
      </c>
      <c r="I263" s="540">
        <f t="shared" si="11"/>
        <v>0</v>
      </c>
    </row>
    <row r="264" spans="1:9">
      <c r="A264" s="530"/>
      <c r="B264" s="530"/>
      <c r="C264" s="530"/>
      <c r="D264" s="530"/>
      <c r="E264" s="530"/>
      <c r="F264" s="530"/>
      <c r="G264" s="540">
        <f t="shared" si="9"/>
        <v>0</v>
      </c>
      <c r="H264" s="540" t="str">
        <f t="shared" si="10"/>
        <v/>
      </c>
      <c r="I264" s="540">
        <f t="shared" si="11"/>
        <v>0</v>
      </c>
    </row>
    <row r="265" spans="1:9">
      <c r="A265" s="530"/>
      <c r="B265" s="530"/>
      <c r="C265" s="530"/>
      <c r="D265" s="530"/>
      <c r="E265" s="530"/>
      <c r="F265" s="530"/>
      <c r="G265" s="540">
        <f t="shared" si="9"/>
        <v>0</v>
      </c>
      <c r="H265" s="540" t="str">
        <f t="shared" si="10"/>
        <v/>
      </c>
      <c r="I265" s="540">
        <f t="shared" si="11"/>
        <v>0</v>
      </c>
    </row>
    <row r="266" spans="1:9">
      <c r="A266" s="530"/>
      <c r="B266" s="530"/>
      <c r="C266" s="530"/>
      <c r="D266" s="530"/>
      <c r="E266" s="530"/>
      <c r="F266" s="530"/>
      <c r="G266" s="540">
        <f t="shared" si="9"/>
        <v>0</v>
      </c>
      <c r="H266" s="540" t="str">
        <f t="shared" si="10"/>
        <v/>
      </c>
      <c r="I266" s="540">
        <f t="shared" si="11"/>
        <v>0</v>
      </c>
    </row>
    <row r="267" spans="1:9">
      <c r="A267" s="530"/>
      <c r="B267" s="530"/>
      <c r="C267" s="530"/>
      <c r="D267" s="530"/>
      <c r="E267" s="530"/>
      <c r="F267" s="530"/>
      <c r="G267" s="540">
        <f t="shared" si="9"/>
        <v>0</v>
      </c>
      <c r="H267" s="540" t="str">
        <f t="shared" si="10"/>
        <v/>
      </c>
      <c r="I267" s="540">
        <f t="shared" si="11"/>
        <v>0</v>
      </c>
    </row>
    <row r="268" spans="1:9">
      <c r="A268" s="530"/>
      <c r="B268" s="530"/>
      <c r="C268" s="530"/>
      <c r="D268" s="530"/>
      <c r="E268" s="530"/>
      <c r="F268" s="530"/>
      <c r="G268" s="540">
        <f t="shared" si="9"/>
        <v>0</v>
      </c>
      <c r="H268" s="540" t="str">
        <f t="shared" si="10"/>
        <v/>
      </c>
      <c r="I268" s="540">
        <f t="shared" si="11"/>
        <v>0</v>
      </c>
    </row>
    <row r="269" spans="1:9">
      <c r="A269" s="530"/>
      <c r="B269" s="530"/>
      <c r="C269" s="530"/>
      <c r="D269" s="530"/>
      <c r="E269" s="530"/>
      <c r="F269" s="530"/>
      <c r="G269" s="540">
        <f t="shared" si="9"/>
        <v>0</v>
      </c>
      <c r="H269" s="540" t="str">
        <f t="shared" si="10"/>
        <v/>
      </c>
      <c r="I269" s="540">
        <f t="shared" si="11"/>
        <v>0</v>
      </c>
    </row>
    <row r="270" spans="1:9">
      <c r="A270" s="530"/>
      <c r="B270" s="530"/>
      <c r="C270" s="530"/>
      <c r="D270" s="530"/>
      <c r="E270" s="530"/>
      <c r="F270" s="530"/>
      <c r="G270" s="540">
        <f t="shared" si="9"/>
        <v>0</v>
      </c>
      <c r="H270" s="540" t="str">
        <f t="shared" si="10"/>
        <v/>
      </c>
      <c r="I270" s="540">
        <f t="shared" si="11"/>
        <v>0</v>
      </c>
    </row>
    <row r="271" spans="1:9">
      <c r="A271" s="530"/>
      <c r="B271" s="530"/>
      <c r="C271" s="530"/>
      <c r="D271" s="530"/>
      <c r="E271" s="530"/>
      <c r="F271" s="530"/>
      <c r="G271" s="540">
        <f t="shared" ref="G271:G334" si="12">E271*F271</f>
        <v>0</v>
      </c>
      <c r="H271" s="540" t="str">
        <f t="shared" ref="H271:H334" si="13">IF(LEN(A271)&gt;0,IF(AND(LEN(A271)&gt;0,LEN(B271)&gt;0,LEN(C271)&gt;0,LEN(D271)&gt;0,LEN(E271)&gt;0,LEN(F271)&gt;0,LEN(G271)&gt;0),"OK","Not Complete"),"")</f>
        <v/>
      </c>
      <c r="I271" s="540">
        <f t="shared" ref="I271:I334" si="14">IF(H271="ok",F271,0)</f>
        <v>0</v>
      </c>
    </row>
    <row r="272" spans="1:9">
      <c r="A272" s="530"/>
      <c r="B272" s="530"/>
      <c r="C272" s="530"/>
      <c r="D272" s="530"/>
      <c r="E272" s="530"/>
      <c r="F272" s="530"/>
      <c r="G272" s="540">
        <f t="shared" si="12"/>
        <v>0</v>
      </c>
      <c r="H272" s="540" t="str">
        <f t="shared" si="13"/>
        <v/>
      </c>
      <c r="I272" s="540">
        <f t="shared" si="14"/>
        <v>0</v>
      </c>
    </row>
    <row r="273" spans="1:9">
      <c r="A273" s="530"/>
      <c r="B273" s="530"/>
      <c r="C273" s="530"/>
      <c r="D273" s="530"/>
      <c r="E273" s="530"/>
      <c r="F273" s="530"/>
      <c r="G273" s="540">
        <f t="shared" si="12"/>
        <v>0</v>
      </c>
      <c r="H273" s="540" t="str">
        <f t="shared" si="13"/>
        <v/>
      </c>
      <c r="I273" s="540">
        <f t="shared" si="14"/>
        <v>0</v>
      </c>
    </row>
    <row r="274" spans="1:9">
      <c r="A274" s="530"/>
      <c r="B274" s="530"/>
      <c r="C274" s="530"/>
      <c r="D274" s="530"/>
      <c r="E274" s="530"/>
      <c r="F274" s="530"/>
      <c r="G274" s="540">
        <f t="shared" si="12"/>
        <v>0</v>
      </c>
      <c r="H274" s="540" t="str">
        <f t="shared" si="13"/>
        <v/>
      </c>
      <c r="I274" s="540">
        <f t="shared" si="14"/>
        <v>0</v>
      </c>
    </row>
    <row r="275" spans="1:9">
      <c r="A275" s="530"/>
      <c r="B275" s="530"/>
      <c r="C275" s="530"/>
      <c r="D275" s="530"/>
      <c r="E275" s="530"/>
      <c r="F275" s="530"/>
      <c r="G275" s="540">
        <f t="shared" si="12"/>
        <v>0</v>
      </c>
      <c r="H275" s="540" t="str">
        <f t="shared" si="13"/>
        <v/>
      </c>
      <c r="I275" s="540">
        <f t="shared" si="14"/>
        <v>0</v>
      </c>
    </row>
    <row r="276" spans="1:9">
      <c r="A276" s="530"/>
      <c r="B276" s="530"/>
      <c r="C276" s="530"/>
      <c r="D276" s="530"/>
      <c r="E276" s="530"/>
      <c r="F276" s="530"/>
      <c r="G276" s="540">
        <f t="shared" si="12"/>
        <v>0</v>
      </c>
      <c r="H276" s="540" t="str">
        <f t="shared" si="13"/>
        <v/>
      </c>
      <c r="I276" s="540">
        <f t="shared" si="14"/>
        <v>0</v>
      </c>
    </row>
    <row r="277" spans="1:9">
      <c r="A277" s="530"/>
      <c r="B277" s="530"/>
      <c r="C277" s="530"/>
      <c r="D277" s="530"/>
      <c r="E277" s="530"/>
      <c r="F277" s="530"/>
      <c r="G277" s="540">
        <f t="shared" si="12"/>
        <v>0</v>
      </c>
      <c r="H277" s="540" t="str">
        <f t="shared" si="13"/>
        <v/>
      </c>
      <c r="I277" s="540">
        <f t="shared" si="14"/>
        <v>0</v>
      </c>
    </row>
    <row r="278" spans="1:9">
      <c r="A278" s="530"/>
      <c r="B278" s="530"/>
      <c r="C278" s="530"/>
      <c r="D278" s="530"/>
      <c r="E278" s="530"/>
      <c r="F278" s="530"/>
      <c r="G278" s="540">
        <f t="shared" si="12"/>
        <v>0</v>
      </c>
      <c r="H278" s="540" t="str">
        <f t="shared" si="13"/>
        <v/>
      </c>
      <c r="I278" s="540">
        <f t="shared" si="14"/>
        <v>0</v>
      </c>
    </row>
    <row r="279" spans="1:9">
      <c r="A279" s="530"/>
      <c r="B279" s="530"/>
      <c r="C279" s="530"/>
      <c r="D279" s="530"/>
      <c r="E279" s="530"/>
      <c r="F279" s="530"/>
      <c r="G279" s="540">
        <f t="shared" si="12"/>
        <v>0</v>
      </c>
      <c r="H279" s="540" t="str">
        <f t="shared" si="13"/>
        <v/>
      </c>
      <c r="I279" s="540">
        <f t="shared" si="14"/>
        <v>0</v>
      </c>
    </row>
    <row r="280" spans="1:9">
      <c r="A280" s="530"/>
      <c r="B280" s="530"/>
      <c r="C280" s="530"/>
      <c r="D280" s="530"/>
      <c r="E280" s="530"/>
      <c r="F280" s="530"/>
      <c r="G280" s="540">
        <f t="shared" si="12"/>
        <v>0</v>
      </c>
      <c r="H280" s="540" t="str">
        <f t="shared" si="13"/>
        <v/>
      </c>
      <c r="I280" s="540">
        <f t="shared" si="14"/>
        <v>0</v>
      </c>
    </row>
    <row r="281" spans="1:9">
      <c r="A281" s="530"/>
      <c r="B281" s="530"/>
      <c r="C281" s="530"/>
      <c r="D281" s="530"/>
      <c r="E281" s="530"/>
      <c r="F281" s="530"/>
      <c r="G281" s="540">
        <f t="shared" si="12"/>
        <v>0</v>
      </c>
      <c r="H281" s="540" t="str">
        <f t="shared" si="13"/>
        <v/>
      </c>
      <c r="I281" s="540">
        <f t="shared" si="14"/>
        <v>0</v>
      </c>
    </row>
    <row r="282" spans="1:9">
      <c r="A282" s="530"/>
      <c r="B282" s="530"/>
      <c r="C282" s="530"/>
      <c r="D282" s="530"/>
      <c r="E282" s="530"/>
      <c r="F282" s="530"/>
      <c r="G282" s="540">
        <f t="shared" si="12"/>
        <v>0</v>
      </c>
      <c r="H282" s="540" t="str">
        <f t="shared" si="13"/>
        <v/>
      </c>
      <c r="I282" s="540">
        <f t="shared" si="14"/>
        <v>0</v>
      </c>
    </row>
    <row r="283" spans="1:9">
      <c r="A283" s="530"/>
      <c r="B283" s="530"/>
      <c r="C283" s="530"/>
      <c r="D283" s="530"/>
      <c r="E283" s="530"/>
      <c r="F283" s="530"/>
      <c r="G283" s="540">
        <f t="shared" si="12"/>
        <v>0</v>
      </c>
      <c r="H283" s="540" t="str">
        <f t="shared" si="13"/>
        <v/>
      </c>
      <c r="I283" s="540">
        <f t="shared" si="14"/>
        <v>0</v>
      </c>
    </row>
    <row r="284" spans="1:9">
      <c r="A284" s="530"/>
      <c r="B284" s="530"/>
      <c r="C284" s="530"/>
      <c r="D284" s="530"/>
      <c r="E284" s="530"/>
      <c r="F284" s="530"/>
      <c r="G284" s="540">
        <f t="shared" si="12"/>
        <v>0</v>
      </c>
      <c r="H284" s="540" t="str">
        <f t="shared" si="13"/>
        <v/>
      </c>
      <c r="I284" s="540">
        <f t="shared" si="14"/>
        <v>0</v>
      </c>
    </row>
    <row r="285" spans="1:9">
      <c r="A285" s="530"/>
      <c r="B285" s="530"/>
      <c r="C285" s="530"/>
      <c r="D285" s="530"/>
      <c r="E285" s="530"/>
      <c r="F285" s="530"/>
      <c r="G285" s="540">
        <f t="shared" si="12"/>
        <v>0</v>
      </c>
      <c r="H285" s="540" t="str">
        <f t="shared" si="13"/>
        <v/>
      </c>
      <c r="I285" s="540">
        <f t="shared" si="14"/>
        <v>0</v>
      </c>
    </row>
    <row r="286" spans="1:9">
      <c r="A286" s="530"/>
      <c r="B286" s="530"/>
      <c r="C286" s="530"/>
      <c r="D286" s="530"/>
      <c r="E286" s="530"/>
      <c r="F286" s="530"/>
      <c r="G286" s="540">
        <f t="shared" si="12"/>
        <v>0</v>
      </c>
      <c r="H286" s="540" t="str">
        <f t="shared" si="13"/>
        <v/>
      </c>
      <c r="I286" s="540">
        <f t="shared" si="14"/>
        <v>0</v>
      </c>
    </row>
    <row r="287" spans="1:9">
      <c r="A287" s="530"/>
      <c r="B287" s="530"/>
      <c r="C287" s="530"/>
      <c r="D287" s="530"/>
      <c r="E287" s="530"/>
      <c r="F287" s="530"/>
      <c r="G287" s="540">
        <f t="shared" si="12"/>
        <v>0</v>
      </c>
      <c r="H287" s="540" t="str">
        <f t="shared" si="13"/>
        <v/>
      </c>
      <c r="I287" s="540">
        <f t="shared" si="14"/>
        <v>0</v>
      </c>
    </row>
    <row r="288" spans="1:9">
      <c r="A288" s="530"/>
      <c r="B288" s="530"/>
      <c r="C288" s="530"/>
      <c r="D288" s="530"/>
      <c r="E288" s="530"/>
      <c r="F288" s="530"/>
      <c r="G288" s="540">
        <f t="shared" si="12"/>
        <v>0</v>
      </c>
      <c r="H288" s="540" t="str">
        <f t="shared" si="13"/>
        <v/>
      </c>
      <c r="I288" s="540">
        <f t="shared" si="14"/>
        <v>0</v>
      </c>
    </row>
    <row r="289" spans="1:9">
      <c r="A289" s="530"/>
      <c r="B289" s="530"/>
      <c r="C289" s="530"/>
      <c r="D289" s="530"/>
      <c r="E289" s="530"/>
      <c r="F289" s="530"/>
      <c r="G289" s="540">
        <f t="shared" si="12"/>
        <v>0</v>
      </c>
      <c r="H289" s="540" t="str">
        <f t="shared" si="13"/>
        <v/>
      </c>
      <c r="I289" s="540">
        <f t="shared" si="14"/>
        <v>0</v>
      </c>
    </row>
    <row r="290" spans="1:9">
      <c r="A290" s="530"/>
      <c r="B290" s="530"/>
      <c r="C290" s="530"/>
      <c r="D290" s="530"/>
      <c r="E290" s="530"/>
      <c r="F290" s="530"/>
      <c r="G290" s="540">
        <f t="shared" si="12"/>
        <v>0</v>
      </c>
      <c r="H290" s="540" t="str">
        <f t="shared" si="13"/>
        <v/>
      </c>
      <c r="I290" s="540">
        <f t="shared" si="14"/>
        <v>0</v>
      </c>
    </row>
    <row r="291" spans="1:9">
      <c r="A291" s="530"/>
      <c r="B291" s="530"/>
      <c r="C291" s="530"/>
      <c r="D291" s="530"/>
      <c r="E291" s="530"/>
      <c r="F291" s="530"/>
      <c r="G291" s="540">
        <f t="shared" si="12"/>
        <v>0</v>
      </c>
      <c r="H291" s="540" t="str">
        <f t="shared" si="13"/>
        <v/>
      </c>
      <c r="I291" s="540">
        <f t="shared" si="14"/>
        <v>0</v>
      </c>
    </row>
    <row r="292" spans="1:9">
      <c r="A292" s="530"/>
      <c r="B292" s="530"/>
      <c r="C292" s="530"/>
      <c r="D292" s="530"/>
      <c r="E292" s="530"/>
      <c r="F292" s="530"/>
      <c r="G292" s="540">
        <f t="shared" si="12"/>
        <v>0</v>
      </c>
      <c r="H292" s="540" t="str">
        <f t="shared" si="13"/>
        <v/>
      </c>
      <c r="I292" s="540">
        <f t="shared" si="14"/>
        <v>0</v>
      </c>
    </row>
    <row r="293" spans="1:9">
      <c r="A293" s="530"/>
      <c r="B293" s="530"/>
      <c r="C293" s="530"/>
      <c r="D293" s="530"/>
      <c r="E293" s="530"/>
      <c r="F293" s="530"/>
      <c r="G293" s="540">
        <f t="shared" si="12"/>
        <v>0</v>
      </c>
      <c r="H293" s="540" t="str">
        <f t="shared" si="13"/>
        <v/>
      </c>
      <c r="I293" s="540">
        <f t="shared" si="14"/>
        <v>0</v>
      </c>
    </row>
    <row r="294" spans="1:9">
      <c r="A294" s="530"/>
      <c r="B294" s="530"/>
      <c r="C294" s="530"/>
      <c r="D294" s="530"/>
      <c r="E294" s="530"/>
      <c r="F294" s="530"/>
      <c r="G294" s="540">
        <f t="shared" si="12"/>
        <v>0</v>
      </c>
      <c r="H294" s="540" t="str">
        <f t="shared" si="13"/>
        <v/>
      </c>
      <c r="I294" s="540">
        <f t="shared" si="14"/>
        <v>0</v>
      </c>
    </row>
    <row r="295" spans="1:9">
      <c r="A295" s="530"/>
      <c r="B295" s="530"/>
      <c r="C295" s="530"/>
      <c r="D295" s="530"/>
      <c r="E295" s="530"/>
      <c r="F295" s="530"/>
      <c r="G295" s="540">
        <f t="shared" si="12"/>
        <v>0</v>
      </c>
      <c r="H295" s="540" t="str">
        <f t="shared" si="13"/>
        <v/>
      </c>
      <c r="I295" s="540">
        <f t="shared" si="14"/>
        <v>0</v>
      </c>
    </row>
    <row r="296" spans="1:9">
      <c r="A296" s="530"/>
      <c r="B296" s="530"/>
      <c r="C296" s="530"/>
      <c r="D296" s="530"/>
      <c r="E296" s="530"/>
      <c r="F296" s="530"/>
      <c r="G296" s="540">
        <f t="shared" si="12"/>
        <v>0</v>
      </c>
      <c r="H296" s="540" t="str">
        <f t="shared" si="13"/>
        <v/>
      </c>
      <c r="I296" s="540">
        <f t="shared" si="14"/>
        <v>0</v>
      </c>
    </row>
    <row r="297" spans="1:9">
      <c r="A297" s="530"/>
      <c r="B297" s="530"/>
      <c r="C297" s="530"/>
      <c r="D297" s="530"/>
      <c r="E297" s="530"/>
      <c r="F297" s="530"/>
      <c r="G297" s="540">
        <f t="shared" si="12"/>
        <v>0</v>
      </c>
      <c r="H297" s="540" t="str">
        <f t="shared" si="13"/>
        <v/>
      </c>
      <c r="I297" s="540">
        <f t="shared" si="14"/>
        <v>0</v>
      </c>
    </row>
    <row r="298" spans="1:9">
      <c r="A298" s="530"/>
      <c r="B298" s="530"/>
      <c r="C298" s="530"/>
      <c r="D298" s="530"/>
      <c r="E298" s="530"/>
      <c r="F298" s="530"/>
      <c r="G298" s="540">
        <f t="shared" si="12"/>
        <v>0</v>
      </c>
      <c r="H298" s="540" t="str">
        <f t="shared" si="13"/>
        <v/>
      </c>
      <c r="I298" s="540">
        <f t="shared" si="14"/>
        <v>0</v>
      </c>
    </row>
    <row r="299" spans="1:9">
      <c r="A299" s="530"/>
      <c r="B299" s="530"/>
      <c r="C299" s="530"/>
      <c r="D299" s="530"/>
      <c r="E299" s="530"/>
      <c r="F299" s="530"/>
      <c r="G299" s="540">
        <f t="shared" si="12"/>
        <v>0</v>
      </c>
      <c r="H299" s="540" t="str">
        <f t="shared" si="13"/>
        <v/>
      </c>
      <c r="I299" s="540">
        <f t="shared" si="14"/>
        <v>0</v>
      </c>
    </row>
    <row r="300" spans="1:9">
      <c r="A300" s="530"/>
      <c r="B300" s="530"/>
      <c r="C300" s="530"/>
      <c r="D300" s="530"/>
      <c r="E300" s="530"/>
      <c r="F300" s="530"/>
      <c r="G300" s="540">
        <f t="shared" si="12"/>
        <v>0</v>
      </c>
      <c r="H300" s="540" t="str">
        <f t="shared" si="13"/>
        <v/>
      </c>
      <c r="I300" s="540">
        <f t="shared" si="14"/>
        <v>0</v>
      </c>
    </row>
    <row r="301" spans="1:9">
      <c r="A301" s="530"/>
      <c r="B301" s="530"/>
      <c r="C301" s="530"/>
      <c r="D301" s="530"/>
      <c r="E301" s="530"/>
      <c r="F301" s="530"/>
      <c r="G301" s="540">
        <f t="shared" si="12"/>
        <v>0</v>
      </c>
      <c r="H301" s="540" t="str">
        <f t="shared" si="13"/>
        <v/>
      </c>
      <c r="I301" s="540">
        <f t="shared" si="14"/>
        <v>0</v>
      </c>
    </row>
    <row r="302" spans="1:9">
      <c r="A302" s="530"/>
      <c r="B302" s="530"/>
      <c r="C302" s="530"/>
      <c r="D302" s="530"/>
      <c r="E302" s="530"/>
      <c r="F302" s="530"/>
      <c r="G302" s="540">
        <f t="shared" si="12"/>
        <v>0</v>
      </c>
      <c r="H302" s="540" t="str">
        <f t="shared" si="13"/>
        <v/>
      </c>
      <c r="I302" s="540">
        <f t="shared" si="14"/>
        <v>0</v>
      </c>
    </row>
    <row r="303" spans="1:9">
      <c r="A303" s="530"/>
      <c r="B303" s="530"/>
      <c r="C303" s="530"/>
      <c r="D303" s="530"/>
      <c r="E303" s="530"/>
      <c r="F303" s="530"/>
      <c r="G303" s="540">
        <f t="shared" si="12"/>
        <v>0</v>
      </c>
      <c r="H303" s="540" t="str">
        <f t="shared" si="13"/>
        <v/>
      </c>
      <c r="I303" s="540">
        <f t="shared" si="14"/>
        <v>0</v>
      </c>
    </row>
    <row r="304" spans="1:9">
      <c r="A304" s="530"/>
      <c r="B304" s="530"/>
      <c r="C304" s="530"/>
      <c r="D304" s="530"/>
      <c r="E304" s="530"/>
      <c r="F304" s="530"/>
      <c r="G304" s="540">
        <f t="shared" si="12"/>
        <v>0</v>
      </c>
      <c r="H304" s="540" t="str">
        <f t="shared" si="13"/>
        <v/>
      </c>
      <c r="I304" s="540">
        <f t="shared" si="14"/>
        <v>0</v>
      </c>
    </row>
    <row r="305" spans="1:9">
      <c r="A305" s="530"/>
      <c r="B305" s="530"/>
      <c r="C305" s="530"/>
      <c r="D305" s="530"/>
      <c r="E305" s="530"/>
      <c r="F305" s="530"/>
      <c r="G305" s="540">
        <f t="shared" si="12"/>
        <v>0</v>
      </c>
      <c r="H305" s="540" t="str">
        <f t="shared" si="13"/>
        <v/>
      </c>
      <c r="I305" s="540">
        <f t="shared" si="14"/>
        <v>0</v>
      </c>
    </row>
    <row r="306" spans="1:9">
      <c r="A306" s="530"/>
      <c r="B306" s="530"/>
      <c r="C306" s="530"/>
      <c r="D306" s="530"/>
      <c r="E306" s="530"/>
      <c r="F306" s="530"/>
      <c r="G306" s="540">
        <f t="shared" si="12"/>
        <v>0</v>
      </c>
      <c r="H306" s="540" t="str">
        <f t="shared" si="13"/>
        <v/>
      </c>
      <c r="I306" s="540">
        <f t="shared" si="14"/>
        <v>0</v>
      </c>
    </row>
    <row r="307" spans="1:9">
      <c r="A307" s="530"/>
      <c r="B307" s="530"/>
      <c r="C307" s="530"/>
      <c r="D307" s="530"/>
      <c r="E307" s="530"/>
      <c r="F307" s="530"/>
      <c r="G307" s="540">
        <f t="shared" si="12"/>
        <v>0</v>
      </c>
      <c r="H307" s="540" t="str">
        <f t="shared" si="13"/>
        <v/>
      </c>
      <c r="I307" s="540">
        <f t="shared" si="14"/>
        <v>0</v>
      </c>
    </row>
    <row r="308" spans="1:9">
      <c r="A308" s="530"/>
      <c r="B308" s="530"/>
      <c r="C308" s="530"/>
      <c r="D308" s="530"/>
      <c r="E308" s="530"/>
      <c r="F308" s="530"/>
      <c r="G308" s="540">
        <f t="shared" si="12"/>
        <v>0</v>
      </c>
      <c r="H308" s="540" t="str">
        <f t="shared" si="13"/>
        <v/>
      </c>
      <c r="I308" s="540">
        <f t="shared" si="14"/>
        <v>0</v>
      </c>
    </row>
    <row r="309" spans="1:9">
      <c r="A309" s="530"/>
      <c r="B309" s="530"/>
      <c r="C309" s="530"/>
      <c r="D309" s="530"/>
      <c r="E309" s="530"/>
      <c r="F309" s="530"/>
      <c r="G309" s="540">
        <f t="shared" si="12"/>
        <v>0</v>
      </c>
      <c r="H309" s="540" t="str">
        <f t="shared" si="13"/>
        <v/>
      </c>
      <c r="I309" s="540">
        <f t="shared" si="14"/>
        <v>0</v>
      </c>
    </row>
    <row r="310" spans="1:9">
      <c r="A310" s="530"/>
      <c r="B310" s="530"/>
      <c r="C310" s="530"/>
      <c r="D310" s="530"/>
      <c r="E310" s="530"/>
      <c r="F310" s="530"/>
      <c r="G310" s="540">
        <f t="shared" si="12"/>
        <v>0</v>
      </c>
      <c r="H310" s="540" t="str">
        <f t="shared" si="13"/>
        <v/>
      </c>
      <c r="I310" s="540">
        <f t="shared" si="14"/>
        <v>0</v>
      </c>
    </row>
    <row r="311" spans="1:9">
      <c r="A311" s="530"/>
      <c r="B311" s="530"/>
      <c r="C311" s="530"/>
      <c r="D311" s="530"/>
      <c r="E311" s="530"/>
      <c r="F311" s="530"/>
      <c r="G311" s="540">
        <f t="shared" si="12"/>
        <v>0</v>
      </c>
      <c r="H311" s="540" t="str">
        <f t="shared" si="13"/>
        <v/>
      </c>
      <c r="I311" s="540">
        <f t="shared" si="14"/>
        <v>0</v>
      </c>
    </row>
    <row r="312" spans="1:9">
      <c r="A312" s="530"/>
      <c r="B312" s="530"/>
      <c r="C312" s="530"/>
      <c r="D312" s="530"/>
      <c r="E312" s="530"/>
      <c r="F312" s="530"/>
      <c r="G312" s="540">
        <f t="shared" si="12"/>
        <v>0</v>
      </c>
      <c r="H312" s="540" t="str">
        <f t="shared" si="13"/>
        <v/>
      </c>
      <c r="I312" s="540">
        <f t="shared" si="14"/>
        <v>0</v>
      </c>
    </row>
    <row r="313" spans="1:9">
      <c r="A313" s="530"/>
      <c r="B313" s="530"/>
      <c r="C313" s="530"/>
      <c r="D313" s="530"/>
      <c r="E313" s="530"/>
      <c r="F313" s="530"/>
      <c r="G313" s="540">
        <f t="shared" si="12"/>
        <v>0</v>
      </c>
      <c r="H313" s="540" t="str">
        <f t="shared" si="13"/>
        <v/>
      </c>
      <c r="I313" s="540">
        <f t="shared" si="14"/>
        <v>0</v>
      </c>
    </row>
    <row r="314" spans="1:9">
      <c r="A314" s="530"/>
      <c r="B314" s="530"/>
      <c r="C314" s="530"/>
      <c r="D314" s="530"/>
      <c r="E314" s="530"/>
      <c r="F314" s="530"/>
      <c r="G314" s="540">
        <f t="shared" si="12"/>
        <v>0</v>
      </c>
      <c r="H314" s="540" t="str">
        <f t="shared" si="13"/>
        <v/>
      </c>
      <c r="I314" s="540">
        <f t="shared" si="14"/>
        <v>0</v>
      </c>
    </row>
    <row r="315" spans="1:9">
      <c r="A315" s="530"/>
      <c r="B315" s="530"/>
      <c r="C315" s="530"/>
      <c r="D315" s="530"/>
      <c r="E315" s="530"/>
      <c r="F315" s="530"/>
      <c r="G315" s="540">
        <f t="shared" si="12"/>
        <v>0</v>
      </c>
      <c r="H315" s="540" t="str">
        <f t="shared" si="13"/>
        <v/>
      </c>
      <c r="I315" s="540">
        <f t="shared" si="14"/>
        <v>0</v>
      </c>
    </row>
    <row r="316" spans="1:9">
      <c r="A316" s="530"/>
      <c r="B316" s="530"/>
      <c r="C316" s="530"/>
      <c r="D316" s="530"/>
      <c r="E316" s="530"/>
      <c r="F316" s="530"/>
      <c r="G316" s="540">
        <f t="shared" si="12"/>
        <v>0</v>
      </c>
      <c r="H316" s="540" t="str">
        <f t="shared" si="13"/>
        <v/>
      </c>
      <c r="I316" s="540">
        <f t="shared" si="14"/>
        <v>0</v>
      </c>
    </row>
    <row r="317" spans="1:9">
      <c r="A317" s="530"/>
      <c r="B317" s="530"/>
      <c r="C317" s="530"/>
      <c r="D317" s="530"/>
      <c r="E317" s="530"/>
      <c r="F317" s="530"/>
      <c r="G317" s="540">
        <f t="shared" si="12"/>
        <v>0</v>
      </c>
      <c r="H317" s="540" t="str">
        <f t="shared" si="13"/>
        <v/>
      </c>
      <c r="I317" s="540">
        <f t="shared" si="14"/>
        <v>0</v>
      </c>
    </row>
    <row r="318" spans="1:9">
      <c r="A318" s="530"/>
      <c r="B318" s="530"/>
      <c r="C318" s="530"/>
      <c r="D318" s="530"/>
      <c r="E318" s="530"/>
      <c r="F318" s="530"/>
      <c r="G318" s="540">
        <f t="shared" si="12"/>
        <v>0</v>
      </c>
      <c r="H318" s="540" t="str">
        <f t="shared" si="13"/>
        <v/>
      </c>
      <c r="I318" s="540">
        <f t="shared" si="14"/>
        <v>0</v>
      </c>
    </row>
    <row r="319" spans="1:9">
      <c r="A319" s="530"/>
      <c r="B319" s="530"/>
      <c r="C319" s="530"/>
      <c r="D319" s="530"/>
      <c r="E319" s="530"/>
      <c r="F319" s="530"/>
      <c r="G319" s="540">
        <f t="shared" si="12"/>
        <v>0</v>
      </c>
      <c r="H319" s="540" t="str">
        <f t="shared" si="13"/>
        <v/>
      </c>
      <c r="I319" s="540">
        <f t="shared" si="14"/>
        <v>0</v>
      </c>
    </row>
    <row r="320" spans="1:9">
      <c r="A320" s="530"/>
      <c r="B320" s="530"/>
      <c r="C320" s="530"/>
      <c r="D320" s="530"/>
      <c r="E320" s="530"/>
      <c r="F320" s="530"/>
      <c r="G320" s="540">
        <f t="shared" si="12"/>
        <v>0</v>
      </c>
      <c r="H320" s="540" t="str">
        <f t="shared" si="13"/>
        <v/>
      </c>
      <c r="I320" s="540">
        <f t="shared" si="14"/>
        <v>0</v>
      </c>
    </row>
    <row r="321" spans="1:9">
      <c r="A321" s="530"/>
      <c r="B321" s="530"/>
      <c r="C321" s="530"/>
      <c r="D321" s="530"/>
      <c r="E321" s="530"/>
      <c r="F321" s="530"/>
      <c r="G321" s="540">
        <f t="shared" si="12"/>
        <v>0</v>
      </c>
      <c r="H321" s="540" t="str">
        <f t="shared" si="13"/>
        <v/>
      </c>
      <c r="I321" s="540">
        <f t="shared" si="14"/>
        <v>0</v>
      </c>
    </row>
    <row r="322" spans="1:9">
      <c r="A322" s="530"/>
      <c r="B322" s="530"/>
      <c r="C322" s="530"/>
      <c r="D322" s="530"/>
      <c r="E322" s="530"/>
      <c r="F322" s="530"/>
      <c r="G322" s="540">
        <f t="shared" si="12"/>
        <v>0</v>
      </c>
      <c r="H322" s="540" t="str">
        <f t="shared" si="13"/>
        <v/>
      </c>
      <c r="I322" s="540">
        <f t="shared" si="14"/>
        <v>0</v>
      </c>
    </row>
    <row r="323" spans="1:9">
      <c r="A323" s="530"/>
      <c r="B323" s="530"/>
      <c r="C323" s="530"/>
      <c r="D323" s="530"/>
      <c r="E323" s="530"/>
      <c r="F323" s="530"/>
      <c r="G323" s="540">
        <f t="shared" si="12"/>
        <v>0</v>
      </c>
      <c r="H323" s="540" t="str">
        <f t="shared" si="13"/>
        <v/>
      </c>
      <c r="I323" s="540">
        <f t="shared" si="14"/>
        <v>0</v>
      </c>
    </row>
    <row r="324" spans="1:9">
      <c r="A324" s="530"/>
      <c r="B324" s="530"/>
      <c r="C324" s="530"/>
      <c r="D324" s="530"/>
      <c r="E324" s="530"/>
      <c r="F324" s="530"/>
      <c r="G324" s="540">
        <f t="shared" si="12"/>
        <v>0</v>
      </c>
      <c r="H324" s="540" t="str">
        <f t="shared" si="13"/>
        <v/>
      </c>
      <c r="I324" s="540">
        <f t="shared" si="14"/>
        <v>0</v>
      </c>
    </row>
    <row r="325" spans="1:9">
      <c r="A325" s="530"/>
      <c r="B325" s="530"/>
      <c r="C325" s="530"/>
      <c r="D325" s="530"/>
      <c r="E325" s="530"/>
      <c r="F325" s="530"/>
      <c r="G325" s="540">
        <f t="shared" si="12"/>
        <v>0</v>
      </c>
      <c r="H325" s="540" t="str">
        <f t="shared" si="13"/>
        <v/>
      </c>
      <c r="I325" s="540">
        <f t="shared" si="14"/>
        <v>0</v>
      </c>
    </row>
    <row r="326" spans="1:9">
      <c r="A326" s="530"/>
      <c r="B326" s="530"/>
      <c r="C326" s="530"/>
      <c r="D326" s="530"/>
      <c r="E326" s="530"/>
      <c r="F326" s="530"/>
      <c r="G326" s="540">
        <f t="shared" si="12"/>
        <v>0</v>
      </c>
      <c r="H326" s="540" t="str">
        <f t="shared" si="13"/>
        <v/>
      </c>
      <c r="I326" s="540">
        <f t="shared" si="14"/>
        <v>0</v>
      </c>
    </row>
    <row r="327" spans="1:9">
      <c r="A327" s="530"/>
      <c r="B327" s="530"/>
      <c r="C327" s="530"/>
      <c r="D327" s="530"/>
      <c r="E327" s="530"/>
      <c r="F327" s="530"/>
      <c r="G327" s="540">
        <f t="shared" si="12"/>
        <v>0</v>
      </c>
      <c r="H327" s="540" t="str">
        <f t="shared" si="13"/>
        <v/>
      </c>
      <c r="I327" s="540">
        <f t="shared" si="14"/>
        <v>0</v>
      </c>
    </row>
    <row r="328" spans="1:9">
      <c r="A328" s="530"/>
      <c r="B328" s="530"/>
      <c r="C328" s="530"/>
      <c r="D328" s="530"/>
      <c r="E328" s="530"/>
      <c r="F328" s="530"/>
      <c r="G328" s="540">
        <f t="shared" si="12"/>
        <v>0</v>
      </c>
      <c r="H328" s="540" t="str">
        <f t="shared" si="13"/>
        <v/>
      </c>
      <c r="I328" s="540">
        <f t="shared" si="14"/>
        <v>0</v>
      </c>
    </row>
    <row r="329" spans="1:9">
      <c r="A329" s="530"/>
      <c r="B329" s="530"/>
      <c r="C329" s="530"/>
      <c r="D329" s="530"/>
      <c r="E329" s="530"/>
      <c r="F329" s="530"/>
      <c r="G329" s="540">
        <f t="shared" si="12"/>
        <v>0</v>
      </c>
      <c r="H329" s="540" t="str">
        <f t="shared" si="13"/>
        <v/>
      </c>
      <c r="I329" s="540">
        <f t="shared" si="14"/>
        <v>0</v>
      </c>
    </row>
    <row r="330" spans="1:9">
      <c r="A330" s="530"/>
      <c r="B330" s="530"/>
      <c r="C330" s="530"/>
      <c r="D330" s="530"/>
      <c r="E330" s="530"/>
      <c r="F330" s="530"/>
      <c r="G330" s="540">
        <f t="shared" si="12"/>
        <v>0</v>
      </c>
      <c r="H330" s="540" t="str">
        <f t="shared" si="13"/>
        <v/>
      </c>
      <c r="I330" s="540">
        <f t="shared" si="14"/>
        <v>0</v>
      </c>
    </row>
    <row r="331" spans="1:9">
      <c r="A331" s="530"/>
      <c r="B331" s="530"/>
      <c r="C331" s="530"/>
      <c r="D331" s="530"/>
      <c r="E331" s="530"/>
      <c r="F331" s="530"/>
      <c r="G331" s="540">
        <f t="shared" si="12"/>
        <v>0</v>
      </c>
      <c r="H331" s="540" t="str">
        <f t="shared" si="13"/>
        <v/>
      </c>
      <c r="I331" s="540">
        <f t="shared" si="14"/>
        <v>0</v>
      </c>
    </row>
    <row r="332" spans="1:9">
      <c r="A332" s="530"/>
      <c r="B332" s="530"/>
      <c r="C332" s="530"/>
      <c r="D332" s="530"/>
      <c r="E332" s="530"/>
      <c r="F332" s="530"/>
      <c r="G332" s="540">
        <f t="shared" si="12"/>
        <v>0</v>
      </c>
      <c r="H332" s="540" t="str">
        <f t="shared" si="13"/>
        <v/>
      </c>
      <c r="I332" s="540">
        <f t="shared" si="14"/>
        <v>0</v>
      </c>
    </row>
    <row r="333" spans="1:9">
      <c r="A333" s="530"/>
      <c r="B333" s="530"/>
      <c r="C333" s="530"/>
      <c r="D333" s="530"/>
      <c r="E333" s="530"/>
      <c r="F333" s="530"/>
      <c r="G333" s="540">
        <f t="shared" si="12"/>
        <v>0</v>
      </c>
      <c r="H333" s="540" t="str">
        <f t="shared" si="13"/>
        <v/>
      </c>
      <c r="I333" s="540">
        <f t="shared" si="14"/>
        <v>0</v>
      </c>
    </row>
    <row r="334" spans="1:9">
      <c r="A334" s="530"/>
      <c r="B334" s="530"/>
      <c r="C334" s="530"/>
      <c r="D334" s="530"/>
      <c r="E334" s="530"/>
      <c r="F334" s="530"/>
      <c r="G334" s="540">
        <f t="shared" si="12"/>
        <v>0</v>
      </c>
      <c r="H334" s="540" t="str">
        <f t="shared" si="13"/>
        <v/>
      </c>
      <c r="I334" s="540">
        <f t="shared" si="14"/>
        <v>0</v>
      </c>
    </row>
    <row r="335" spans="1:9">
      <c r="A335" s="530"/>
      <c r="B335" s="530"/>
      <c r="C335" s="530"/>
      <c r="D335" s="530"/>
      <c r="E335" s="530"/>
      <c r="F335" s="530"/>
      <c r="G335" s="540">
        <f t="shared" ref="G335:G398" si="15">E335*F335</f>
        <v>0</v>
      </c>
      <c r="H335" s="540" t="str">
        <f t="shared" ref="H335:H398" si="16">IF(LEN(A335)&gt;0,IF(AND(LEN(A335)&gt;0,LEN(B335)&gt;0,LEN(C335)&gt;0,LEN(D335)&gt;0,LEN(E335)&gt;0,LEN(F335)&gt;0,LEN(G335)&gt;0),"OK","Not Complete"),"")</f>
        <v/>
      </c>
      <c r="I335" s="540">
        <f t="shared" ref="I335:I398" si="17">IF(H335="ok",F335,0)</f>
        <v>0</v>
      </c>
    </row>
    <row r="336" spans="1:9">
      <c r="A336" s="530"/>
      <c r="B336" s="530"/>
      <c r="C336" s="530"/>
      <c r="D336" s="530"/>
      <c r="E336" s="530"/>
      <c r="F336" s="530"/>
      <c r="G336" s="540">
        <f t="shared" si="15"/>
        <v>0</v>
      </c>
      <c r="H336" s="540" t="str">
        <f t="shared" si="16"/>
        <v/>
      </c>
      <c r="I336" s="540">
        <f t="shared" si="17"/>
        <v>0</v>
      </c>
    </row>
    <row r="337" spans="1:9">
      <c r="A337" s="530"/>
      <c r="B337" s="530"/>
      <c r="C337" s="530"/>
      <c r="D337" s="530"/>
      <c r="E337" s="530"/>
      <c r="F337" s="530"/>
      <c r="G337" s="540">
        <f t="shared" si="15"/>
        <v>0</v>
      </c>
      <c r="H337" s="540" t="str">
        <f t="shared" si="16"/>
        <v/>
      </c>
      <c r="I337" s="540">
        <f t="shared" si="17"/>
        <v>0</v>
      </c>
    </row>
    <row r="338" spans="1:9">
      <c r="A338" s="530"/>
      <c r="B338" s="530"/>
      <c r="C338" s="530"/>
      <c r="D338" s="530"/>
      <c r="E338" s="530"/>
      <c r="F338" s="530"/>
      <c r="G338" s="540">
        <f t="shared" si="15"/>
        <v>0</v>
      </c>
      <c r="H338" s="540" t="str">
        <f t="shared" si="16"/>
        <v/>
      </c>
      <c r="I338" s="540">
        <f t="shared" si="17"/>
        <v>0</v>
      </c>
    </row>
    <row r="339" spans="1:9">
      <c r="A339" s="530"/>
      <c r="B339" s="530"/>
      <c r="C339" s="530"/>
      <c r="D339" s="530"/>
      <c r="E339" s="530"/>
      <c r="F339" s="530"/>
      <c r="G339" s="540">
        <f t="shared" si="15"/>
        <v>0</v>
      </c>
      <c r="H339" s="540" t="str">
        <f t="shared" si="16"/>
        <v/>
      </c>
      <c r="I339" s="540">
        <f t="shared" si="17"/>
        <v>0</v>
      </c>
    </row>
    <row r="340" spans="1:9">
      <c r="A340" s="530"/>
      <c r="B340" s="530"/>
      <c r="C340" s="530"/>
      <c r="D340" s="530"/>
      <c r="E340" s="530"/>
      <c r="F340" s="530"/>
      <c r="G340" s="540">
        <f t="shared" si="15"/>
        <v>0</v>
      </c>
      <c r="H340" s="540" t="str">
        <f t="shared" si="16"/>
        <v/>
      </c>
      <c r="I340" s="540">
        <f t="shared" si="17"/>
        <v>0</v>
      </c>
    </row>
    <row r="341" spans="1:9">
      <c r="A341" s="530"/>
      <c r="B341" s="530"/>
      <c r="C341" s="530"/>
      <c r="D341" s="530"/>
      <c r="E341" s="530"/>
      <c r="F341" s="530"/>
      <c r="G341" s="540">
        <f t="shared" si="15"/>
        <v>0</v>
      </c>
      <c r="H341" s="540" t="str">
        <f t="shared" si="16"/>
        <v/>
      </c>
      <c r="I341" s="540">
        <f t="shared" si="17"/>
        <v>0</v>
      </c>
    </row>
    <row r="342" spans="1:9">
      <c r="A342" s="530"/>
      <c r="B342" s="530"/>
      <c r="C342" s="530"/>
      <c r="D342" s="530"/>
      <c r="E342" s="530"/>
      <c r="F342" s="530"/>
      <c r="G342" s="540">
        <f t="shared" si="15"/>
        <v>0</v>
      </c>
      <c r="H342" s="540" t="str">
        <f t="shared" si="16"/>
        <v/>
      </c>
      <c r="I342" s="540">
        <f t="shared" si="17"/>
        <v>0</v>
      </c>
    </row>
    <row r="343" spans="1:9">
      <c r="A343" s="530"/>
      <c r="B343" s="530"/>
      <c r="C343" s="530"/>
      <c r="D343" s="530"/>
      <c r="E343" s="530"/>
      <c r="F343" s="530"/>
      <c r="G343" s="540">
        <f t="shared" si="15"/>
        <v>0</v>
      </c>
      <c r="H343" s="540" t="str">
        <f t="shared" si="16"/>
        <v/>
      </c>
      <c r="I343" s="540">
        <f t="shared" si="17"/>
        <v>0</v>
      </c>
    </row>
    <row r="344" spans="1:9">
      <c r="A344" s="530"/>
      <c r="B344" s="530"/>
      <c r="C344" s="530"/>
      <c r="D344" s="530"/>
      <c r="E344" s="530"/>
      <c r="F344" s="530"/>
      <c r="G344" s="540">
        <f t="shared" si="15"/>
        <v>0</v>
      </c>
      <c r="H344" s="540" t="str">
        <f t="shared" si="16"/>
        <v/>
      </c>
      <c r="I344" s="540">
        <f t="shared" si="17"/>
        <v>0</v>
      </c>
    </row>
    <row r="345" spans="1:9">
      <c r="A345" s="530"/>
      <c r="B345" s="530"/>
      <c r="C345" s="530"/>
      <c r="D345" s="530"/>
      <c r="E345" s="530"/>
      <c r="F345" s="530"/>
      <c r="G345" s="540">
        <f t="shared" si="15"/>
        <v>0</v>
      </c>
      <c r="H345" s="540" t="str">
        <f t="shared" si="16"/>
        <v/>
      </c>
      <c r="I345" s="540">
        <f t="shared" si="17"/>
        <v>0</v>
      </c>
    </row>
    <row r="346" spans="1:9">
      <c r="A346" s="530"/>
      <c r="B346" s="530"/>
      <c r="C346" s="530"/>
      <c r="D346" s="530"/>
      <c r="E346" s="530"/>
      <c r="F346" s="530"/>
      <c r="G346" s="540">
        <f t="shared" si="15"/>
        <v>0</v>
      </c>
      <c r="H346" s="540" t="str">
        <f t="shared" si="16"/>
        <v/>
      </c>
      <c r="I346" s="540">
        <f t="shared" si="17"/>
        <v>0</v>
      </c>
    </row>
    <row r="347" spans="1:9">
      <c r="A347" s="530"/>
      <c r="B347" s="530"/>
      <c r="C347" s="530"/>
      <c r="D347" s="530"/>
      <c r="E347" s="530"/>
      <c r="F347" s="530"/>
      <c r="G347" s="540">
        <f t="shared" si="15"/>
        <v>0</v>
      </c>
      <c r="H347" s="540" t="str">
        <f t="shared" si="16"/>
        <v/>
      </c>
      <c r="I347" s="540">
        <f t="shared" si="17"/>
        <v>0</v>
      </c>
    </row>
    <row r="348" spans="1:9">
      <c r="A348" s="530"/>
      <c r="B348" s="530"/>
      <c r="C348" s="530"/>
      <c r="D348" s="530"/>
      <c r="E348" s="530"/>
      <c r="F348" s="530"/>
      <c r="G348" s="540">
        <f t="shared" si="15"/>
        <v>0</v>
      </c>
      <c r="H348" s="540" t="str">
        <f t="shared" si="16"/>
        <v/>
      </c>
      <c r="I348" s="540">
        <f t="shared" si="17"/>
        <v>0</v>
      </c>
    </row>
    <row r="349" spans="1:9">
      <c r="A349" s="530"/>
      <c r="B349" s="530"/>
      <c r="C349" s="530"/>
      <c r="D349" s="530"/>
      <c r="E349" s="530"/>
      <c r="F349" s="530"/>
      <c r="G349" s="540">
        <f t="shared" si="15"/>
        <v>0</v>
      </c>
      <c r="H349" s="540" t="str">
        <f t="shared" si="16"/>
        <v/>
      </c>
      <c r="I349" s="540">
        <f t="shared" si="17"/>
        <v>0</v>
      </c>
    </row>
    <row r="350" spans="1:9">
      <c r="A350" s="530"/>
      <c r="B350" s="530"/>
      <c r="C350" s="530"/>
      <c r="D350" s="530"/>
      <c r="E350" s="530"/>
      <c r="F350" s="530"/>
      <c r="G350" s="540">
        <f t="shared" si="15"/>
        <v>0</v>
      </c>
      <c r="H350" s="540" t="str">
        <f t="shared" si="16"/>
        <v/>
      </c>
      <c r="I350" s="540">
        <f t="shared" si="17"/>
        <v>0</v>
      </c>
    </row>
    <row r="351" spans="1:9">
      <c r="A351" s="530"/>
      <c r="B351" s="530"/>
      <c r="C351" s="530"/>
      <c r="D351" s="530"/>
      <c r="E351" s="530"/>
      <c r="F351" s="530"/>
      <c r="G351" s="540">
        <f t="shared" si="15"/>
        <v>0</v>
      </c>
      <c r="H351" s="540" t="str">
        <f t="shared" si="16"/>
        <v/>
      </c>
      <c r="I351" s="540">
        <f t="shared" si="17"/>
        <v>0</v>
      </c>
    </row>
    <row r="352" spans="1:9">
      <c r="A352" s="530"/>
      <c r="B352" s="530"/>
      <c r="C352" s="530"/>
      <c r="D352" s="530"/>
      <c r="E352" s="530"/>
      <c r="F352" s="530"/>
      <c r="G352" s="540">
        <f t="shared" si="15"/>
        <v>0</v>
      </c>
      <c r="H352" s="540" t="str">
        <f t="shared" si="16"/>
        <v/>
      </c>
      <c r="I352" s="540">
        <f t="shared" si="17"/>
        <v>0</v>
      </c>
    </row>
    <row r="353" spans="1:9">
      <c r="A353" s="530"/>
      <c r="B353" s="530"/>
      <c r="C353" s="530"/>
      <c r="D353" s="530"/>
      <c r="E353" s="530"/>
      <c r="F353" s="530"/>
      <c r="G353" s="540">
        <f t="shared" si="15"/>
        <v>0</v>
      </c>
      <c r="H353" s="540" t="str">
        <f t="shared" si="16"/>
        <v/>
      </c>
      <c r="I353" s="540">
        <f t="shared" si="17"/>
        <v>0</v>
      </c>
    </row>
    <row r="354" spans="1:9">
      <c r="A354" s="530"/>
      <c r="B354" s="530"/>
      <c r="C354" s="530"/>
      <c r="D354" s="530"/>
      <c r="E354" s="530"/>
      <c r="F354" s="530"/>
      <c r="G354" s="540">
        <f t="shared" si="15"/>
        <v>0</v>
      </c>
      <c r="H354" s="540" t="str">
        <f t="shared" si="16"/>
        <v/>
      </c>
      <c r="I354" s="540">
        <f t="shared" si="17"/>
        <v>0</v>
      </c>
    </row>
    <row r="355" spans="1:9">
      <c r="A355" s="530"/>
      <c r="B355" s="530"/>
      <c r="C355" s="530"/>
      <c r="D355" s="530"/>
      <c r="E355" s="530"/>
      <c r="F355" s="530"/>
      <c r="G355" s="540">
        <f t="shared" si="15"/>
        <v>0</v>
      </c>
      <c r="H355" s="540" t="str">
        <f t="shared" si="16"/>
        <v/>
      </c>
      <c r="I355" s="540">
        <f t="shared" si="17"/>
        <v>0</v>
      </c>
    </row>
    <row r="356" spans="1:9">
      <c r="A356" s="530"/>
      <c r="B356" s="530"/>
      <c r="C356" s="530"/>
      <c r="D356" s="530"/>
      <c r="E356" s="530"/>
      <c r="F356" s="530"/>
      <c r="G356" s="540">
        <f t="shared" si="15"/>
        <v>0</v>
      </c>
      <c r="H356" s="540" t="str">
        <f t="shared" si="16"/>
        <v/>
      </c>
      <c r="I356" s="540">
        <f t="shared" si="17"/>
        <v>0</v>
      </c>
    </row>
    <row r="357" spans="1:9">
      <c r="A357" s="530"/>
      <c r="B357" s="530"/>
      <c r="C357" s="530"/>
      <c r="D357" s="530"/>
      <c r="E357" s="530"/>
      <c r="F357" s="530"/>
      <c r="G357" s="540">
        <f t="shared" si="15"/>
        <v>0</v>
      </c>
      <c r="H357" s="540" t="str">
        <f t="shared" si="16"/>
        <v/>
      </c>
      <c r="I357" s="540">
        <f t="shared" si="17"/>
        <v>0</v>
      </c>
    </row>
    <row r="358" spans="1:9">
      <c r="A358" s="530"/>
      <c r="B358" s="530"/>
      <c r="C358" s="530"/>
      <c r="D358" s="530"/>
      <c r="E358" s="530"/>
      <c r="F358" s="530"/>
      <c r="G358" s="540">
        <f t="shared" si="15"/>
        <v>0</v>
      </c>
      <c r="H358" s="540" t="str">
        <f t="shared" si="16"/>
        <v/>
      </c>
      <c r="I358" s="540">
        <f t="shared" si="17"/>
        <v>0</v>
      </c>
    </row>
    <row r="359" spans="1:9">
      <c r="A359" s="530"/>
      <c r="B359" s="530"/>
      <c r="C359" s="530"/>
      <c r="D359" s="530"/>
      <c r="E359" s="530"/>
      <c r="F359" s="530"/>
      <c r="G359" s="540">
        <f t="shared" si="15"/>
        <v>0</v>
      </c>
      <c r="H359" s="540" t="str">
        <f t="shared" si="16"/>
        <v/>
      </c>
      <c r="I359" s="540">
        <f t="shared" si="17"/>
        <v>0</v>
      </c>
    </row>
    <row r="360" spans="1:9">
      <c r="A360" s="530"/>
      <c r="B360" s="530"/>
      <c r="C360" s="530"/>
      <c r="D360" s="530"/>
      <c r="E360" s="530"/>
      <c r="F360" s="530"/>
      <c r="G360" s="540">
        <f t="shared" si="15"/>
        <v>0</v>
      </c>
      <c r="H360" s="540" t="str">
        <f t="shared" si="16"/>
        <v/>
      </c>
      <c r="I360" s="540">
        <f t="shared" si="17"/>
        <v>0</v>
      </c>
    </row>
    <row r="361" spans="1:9">
      <c r="A361" s="530"/>
      <c r="B361" s="530"/>
      <c r="C361" s="530"/>
      <c r="D361" s="530"/>
      <c r="E361" s="530"/>
      <c r="F361" s="530"/>
      <c r="G361" s="540">
        <f t="shared" si="15"/>
        <v>0</v>
      </c>
      <c r="H361" s="540" t="str">
        <f t="shared" si="16"/>
        <v/>
      </c>
      <c r="I361" s="540">
        <f t="shared" si="17"/>
        <v>0</v>
      </c>
    </row>
    <row r="362" spans="1:9">
      <c r="A362" s="530"/>
      <c r="B362" s="530"/>
      <c r="C362" s="530"/>
      <c r="D362" s="530"/>
      <c r="E362" s="530"/>
      <c r="F362" s="530"/>
      <c r="G362" s="540">
        <f t="shared" si="15"/>
        <v>0</v>
      </c>
      <c r="H362" s="540" t="str">
        <f t="shared" si="16"/>
        <v/>
      </c>
      <c r="I362" s="540">
        <f t="shared" si="17"/>
        <v>0</v>
      </c>
    </row>
    <row r="363" spans="1:9">
      <c r="A363" s="530"/>
      <c r="B363" s="530"/>
      <c r="C363" s="530"/>
      <c r="D363" s="530"/>
      <c r="E363" s="530"/>
      <c r="F363" s="530"/>
      <c r="G363" s="540">
        <f t="shared" si="15"/>
        <v>0</v>
      </c>
      <c r="H363" s="540" t="str">
        <f t="shared" si="16"/>
        <v/>
      </c>
      <c r="I363" s="540">
        <f t="shared" si="17"/>
        <v>0</v>
      </c>
    </row>
    <row r="364" spans="1:9">
      <c r="A364" s="530"/>
      <c r="B364" s="530"/>
      <c r="C364" s="530"/>
      <c r="D364" s="530"/>
      <c r="E364" s="530"/>
      <c r="F364" s="530"/>
      <c r="G364" s="540">
        <f t="shared" si="15"/>
        <v>0</v>
      </c>
      <c r="H364" s="540" t="str">
        <f t="shared" si="16"/>
        <v/>
      </c>
      <c r="I364" s="540">
        <f t="shared" si="17"/>
        <v>0</v>
      </c>
    </row>
    <row r="365" spans="1:9">
      <c r="A365" s="530"/>
      <c r="B365" s="530"/>
      <c r="C365" s="530"/>
      <c r="D365" s="530"/>
      <c r="E365" s="530"/>
      <c r="F365" s="530"/>
      <c r="G365" s="540">
        <f t="shared" si="15"/>
        <v>0</v>
      </c>
      <c r="H365" s="540" t="str">
        <f t="shared" si="16"/>
        <v/>
      </c>
      <c r="I365" s="540">
        <f t="shared" si="17"/>
        <v>0</v>
      </c>
    </row>
    <row r="366" spans="1:9">
      <c r="A366" s="530"/>
      <c r="B366" s="530"/>
      <c r="C366" s="530"/>
      <c r="D366" s="530"/>
      <c r="E366" s="530"/>
      <c r="F366" s="530"/>
      <c r="G366" s="540">
        <f t="shared" si="15"/>
        <v>0</v>
      </c>
      <c r="H366" s="540" t="str">
        <f t="shared" si="16"/>
        <v/>
      </c>
      <c r="I366" s="540">
        <f t="shared" si="17"/>
        <v>0</v>
      </c>
    </row>
    <row r="367" spans="1:9">
      <c r="A367" s="530"/>
      <c r="B367" s="530"/>
      <c r="C367" s="530"/>
      <c r="D367" s="530"/>
      <c r="E367" s="530"/>
      <c r="F367" s="530"/>
      <c r="G367" s="540">
        <f t="shared" si="15"/>
        <v>0</v>
      </c>
      <c r="H367" s="540" t="str">
        <f t="shared" si="16"/>
        <v/>
      </c>
      <c r="I367" s="540">
        <f t="shared" si="17"/>
        <v>0</v>
      </c>
    </row>
    <row r="368" spans="1:9">
      <c r="A368" s="530"/>
      <c r="B368" s="530"/>
      <c r="C368" s="530"/>
      <c r="D368" s="530"/>
      <c r="E368" s="530"/>
      <c r="F368" s="530"/>
      <c r="G368" s="540">
        <f t="shared" si="15"/>
        <v>0</v>
      </c>
      <c r="H368" s="540" t="str">
        <f t="shared" si="16"/>
        <v/>
      </c>
      <c r="I368" s="540">
        <f t="shared" si="17"/>
        <v>0</v>
      </c>
    </row>
    <row r="369" spans="1:9">
      <c r="A369" s="530"/>
      <c r="B369" s="530"/>
      <c r="C369" s="530"/>
      <c r="D369" s="530"/>
      <c r="E369" s="530"/>
      <c r="F369" s="530"/>
      <c r="G369" s="540">
        <f t="shared" si="15"/>
        <v>0</v>
      </c>
      <c r="H369" s="540" t="str">
        <f t="shared" si="16"/>
        <v/>
      </c>
      <c r="I369" s="540">
        <f t="shared" si="17"/>
        <v>0</v>
      </c>
    </row>
    <row r="370" spans="1:9">
      <c r="A370" s="530"/>
      <c r="B370" s="530"/>
      <c r="C370" s="530"/>
      <c r="D370" s="530"/>
      <c r="E370" s="530"/>
      <c r="F370" s="530"/>
      <c r="G370" s="540">
        <f t="shared" si="15"/>
        <v>0</v>
      </c>
      <c r="H370" s="540" t="str">
        <f t="shared" si="16"/>
        <v/>
      </c>
      <c r="I370" s="540">
        <f t="shared" si="17"/>
        <v>0</v>
      </c>
    </row>
    <row r="371" spans="1:9">
      <c r="A371" s="530"/>
      <c r="B371" s="530"/>
      <c r="C371" s="530"/>
      <c r="D371" s="530"/>
      <c r="E371" s="530"/>
      <c r="F371" s="530"/>
      <c r="G371" s="540">
        <f t="shared" si="15"/>
        <v>0</v>
      </c>
      <c r="H371" s="540" t="str">
        <f t="shared" si="16"/>
        <v/>
      </c>
      <c r="I371" s="540">
        <f t="shared" si="17"/>
        <v>0</v>
      </c>
    </row>
    <row r="372" spans="1:9">
      <c r="A372" s="530"/>
      <c r="B372" s="530"/>
      <c r="C372" s="530"/>
      <c r="D372" s="530"/>
      <c r="E372" s="530"/>
      <c r="F372" s="530"/>
      <c r="G372" s="540">
        <f t="shared" si="15"/>
        <v>0</v>
      </c>
      <c r="H372" s="540" t="str">
        <f t="shared" si="16"/>
        <v/>
      </c>
      <c r="I372" s="540">
        <f t="shared" si="17"/>
        <v>0</v>
      </c>
    </row>
    <row r="373" spans="1:9">
      <c r="A373" s="530"/>
      <c r="B373" s="530"/>
      <c r="C373" s="530"/>
      <c r="D373" s="530"/>
      <c r="E373" s="530"/>
      <c r="F373" s="530"/>
      <c r="G373" s="540">
        <f t="shared" si="15"/>
        <v>0</v>
      </c>
      <c r="H373" s="540" t="str">
        <f t="shared" si="16"/>
        <v/>
      </c>
      <c r="I373" s="540">
        <f t="shared" si="17"/>
        <v>0</v>
      </c>
    </row>
    <row r="374" spans="1:9">
      <c r="A374" s="530"/>
      <c r="B374" s="530"/>
      <c r="C374" s="530"/>
      <c r="D374" s="530"/>
      <c r="E374" s="530"/>
      <c r="F374" s="530"/>
      <c r="G374" s="540">
        <f t="shared" si="15"/>
        <v>0</v>
      </c>
      <c r="H374" s="540" t="str">
        <f t="shared" si="16"/>
        <v/>
      </c>
      <c r="I374" s="540">
        <f t="shared" si="17"/>
        <v>0</v>
      </c>
    </row>
    <row r="375" spans="1:9">
      <c r="A375" s="530"/>
      <c r="B375" s="530"/>
      <c r="C375" s="530"/>
      <c r="D375" s="530"/>
      <c r="E375" s="530"/>
      <c r="F375" s="530"/>
      <c r="G375" s="540">
        <f t="shared" si="15"/>
        <v>0</v>
      </c>
      <c r="H375" s="540" t="str">
        <f t="shared" si="16"/>
        <v/>
      </c>
      <c r="I375" s="540">
        <f t="shared" si="17"/>
        <v>0</v>
      </c>
    </row>
    <row r="376" spans="1:9">
      <c r="A376" s="530"/>
      <c r="B376" s="530"/>
      <c r="C376" s="530"/>
      <c r="D376" s="530"/>
      <c r="E376" s="530"/>
      <c r="F376" s="530"/>
      <c r="G376" s="540">
        <f t="shared" si="15"/>
        <v>0</v>
      </c>
      <c r="H376" s="540" t="str">
        <f t="shared" si="16"/>
        <v/>
      </c>
      <c r="I376" s="540">
        <f t="shared" si="17"/>
        <v>0</v>
      </c>
    </row>
    <row r="377" spans="1:9">
      <c r="A377" s="530"/>
      <c r="B377" s="530"/>
      <c r="C377" s="530"/>
      <c r="D377" s="530"/>
      <c r="E377" s="530"/>
      <c r="F377" s="530"/>
      <c r="G377" s="540">
        <f t="shared" si="15"/>
        <v>0</v>
      </c>
      <c r="H377" s="540" t="str">
        <f t="shared" si="16"/>
        <v/>
      </c>
      <c r="I377" s="540">
        <f t="shared" si="17"/>
        <v>0</v>
      </c>
    </row>
    <row r="378" spans="1:9">
      <c r="A378" s="530"/>
      <c r="B378" s="530"/>
      <c r="C378" s="530"/>
      <c r="D378" s="530"/>
      <c r="E378" s="530"/>
      <c r="F378" s="530"/>
      <c r="G378" s="540">
        <f t="shared" si="15"/>
        <v>0</v>
      </c>
      <c r="H378" s="540" t="str">
        <f t="shared" si="16"/>
        <v/>
      </c>
      <c r="I378" s="540">
        <f t="shared" si="17"/>
        <v>0</v>
      </c>
    </row>
    <row r="379" spans="1:9">
      <c r="A379" s="530"/>
      <c r="B379" s="530"/>
      <c r="C379" s="530"/>
      <c r="D379" s="530"/>
      <c r="E379" s="530"/>
      <c r="F379" s="530"/>
      <c r="G379" s="540">
        <f t="shared" si="15"/>
        <v>0</v>
      </c>
      <c r="H379" s="540" t="str">
        <f t="shared" si="16"/>
        <v/>
      </c>
      <c r="I379" s="540">
        <f t="shared" si="17"/>
        <v>0</v>
      </c>
    </row>
    <row r="380" spans="1:9">
      <c r="A380" s="530"/>
      <c r="B380" s="530"/>
      <c r="C380" s="530"/>
      <c r="D380" s="530"/>
      <c r="E380" s="530"/>
      <c r="F380" s="530"/>
      <c r="G380" s="540">
        <f t="shared" si="15"/>
        <v>0</v>
      </c>
      <c r="H380" s="540" t="str">
        <f t="shared" si="16"/>
        <v/>
      </c>
      <c r="I380" s="540">
        <f t="shared" si="17"/>
        <v>0</v>
      </c>
    </row>
    <row r="381" spans="1:9">
      <c r="A381" s="530"/>
      <c r="B381" s="530"/>
      <c r="C381" s="530"/>
      <c r="D381" s="530"/>
      <c r="E381" s="530"/>
      <c r="F381" s="530"/>
      <c r="G381" s="540">
        <f t="shared" si="15"/>
        <v>0</v>
      </c>
      <c r="H381" s="540" t="str">
        <f t="shared" si="16"/>
        <v/>
      </c>
      <c r="I381" s="540">
        <f t="shared" si="17"/>
        <v>0</v>
      </c>
    </row>
    <row r="382" spans="1:9">
      <c r="A382" s="530"/>
      <c r="B382" s="530"/>
      <c r="C382" s="530"/>
      <c r="D382" s="530"/>
      <c r="E382" s="530"/>
      <c r="F382" s="530"/>
      <c r="G382" s="540">
        <f t="shared" si="15"/>
        <v>0</v>
      </c>
      <c r="H382" s="540" t="str">
        <f t="shared" si="16"/>
        <v/>
      </c>
      <c r="I382" s="540">
        <f t="shared" si="17"/>
        <v>0</v>
      </c>
    </row>
    <row r="383" spans="1:9">
      <c r="A383" s="530"/>
      <c r="B383" s="530"/>
      <c r="C383" s="530"/>
      <c r="D383" s="530"/>
      <c r="E383" s="530"/>
      <c r="F383" s="530"/>
      <c r="G383" s="540">
        <f t="shared" si="15"/>
        <v>0</v>
      </c>
      <c r="H383" s="540" t="str">
        <f t="shared" si="16"/>
        <v/>
      </c>
      <c r="I383" s="540">
        <f t="shared" si="17"/>
        <v>0</v>
      </c>
    </row>
    <row r="384" spans="1:9">
      <c r="A384" s="530"/>
      <c r="B384" s="530"/>
      <c r="C384" s="530"/>
      <c r="D384" s="530"/>
      <c r="E384" s="530"/>
      <c r="F384" s="530"/>
      <c r="G384" s="540">
        <f t="shared" si="15"/>
        <v>0</v>
      </c>
      <c r="H384" s="540" t="str">
        <f t="shared" si="16"/>
        <v/>
      </c>
      <c r="I384" s="540">
        <f t="shared" si="17"/>
        <v>0</v>
      </c>
    </row>
    <row r="385" spans="1:9">
      <c r="A385" s="530"/>
      <c r="B385" s="530"/>
      <c r="C385" s="530"/>
      <c r="D385" s="530"/>
      <c r="E385" s="530"/>
      <c r="F385" s="530"/>
      <c r="G385" s="540">
        <f t="shared" si="15"/>
        <v>0</v>
      </c>
      <c r="H385" s="540" t="str">
        <f t="shared" si="16"/>
        <v/>
      </c>
      <c r="I385" s="540">
        <f t="shared" si="17"/>
        <v>0</v>
      </c>
    </row>
    <row r="386" spans="1:9">
      <c r="A386" s="530"/>
      <c r="B386" s="530"/>
      <c r="C386" s="530"/>
      <c r="D386" s="530"/>
      <c r="E386" s="530"/>
      <c r="F386" s="530"/>
      <c r="G386" s="540">
        <f t="shared" si="15"/>
        <v>0</v>
      </c>
      <c r="H386" s="540" t="str">
        <f t="shared" si="16"/>
        <v/>
      </c>
      <c r="I386" s="540">
        <f t="shared" si="17"/>
        <v>0</v>
      </c>
    </row>
    <row r="387" spans="1:9">
      <c r="A387" s="530"/>
      <c r="B387" s="530"/>
      <c r="C387" s="530"/>
      <c r="D387" s="530"/>
      <c r="E387" s="530"/>
      <c r="F387" s="530"/>
      <c r="G387" s="540">
        <f t="shared" si="15"/>
        <v>0</v>
      </c>
      <c r="H387" s="540" t="str">
        <f t="shared" si="16"/>
        <v/>
      </c>
      <c r="I387" s="540">
        <f t="shared" si="17"/>
        <v>0</v>
      </c>
    </row>
    <row r="388" spans="1:9">
      <c r="A388" s="530"/>
      <c r="B388" s="530"/>
      <c r="C388" s="530"/>
      <c r="D388" s="530"/>
      <c r="E388" s="530"/>
      <c r="F388" s="530"/>
      <c r="G388" s="540">
        <f t="shared" si="15"/>
        <v>0</v>
      </c>
      <c r="H388" s="540" t="str">
        <f t="shared" si="16"/>
        <v/>
      </c>
      <c r="I388" s="540">
        <f t="shared" si="17"/>
        <v>0</v>
      </c>
    </row>
    <row r="389" spans="1:9">
      <c r="A389" s="530"/>
      <c r="B389" s="530"/>
      <c r="C389" s="530"/>
      <c r="D389" s="530"/>
      <c r="E389" s="530"/>
      <c r="F389" s="530"/>
      <c r="G389" s="540">
        <f t="shared" si="15"/>
        <v>0</v>
      </c>
      <c r="H389" s="540" t="str">
        <f t="shared" si="16"/>
        <v/>
      </c>
      <c r="I389" s="540">
        <f t="shared" si="17"/>
        <v>0</v>
      </c>
    </row>
    <row r="390" spans="1:9">
      <c r="A390" s="530"/>
      <c r="B390" s="530"/>
      <c r="C390" s="530"/>
      <c r="D390" s="530"/>
      <c r="E390" s="530"/>
      <c r="F390" s="530"/>
      <c r="G390" s="540">
        <f t="shared" si="15"/>
        <v>0</v>
      </c>
      <c r="H390" s="540" t="str">
        <f t="shared" si="16"/>
        <v/>
      </c>
      <c r="I390" s="540">
        <f t="shared" si="17"/>
        <v>0</v>
      </c>
    </row>
    <row r="391" spans="1:9">
      <c r="A391" s="530"/>
      <c r="B391" s="530"/>
      <c r="C391" s="530"/>
      <c r="D391" s="530"/>
      <c r="E391" s="530"/>
      <c r="F391" s="530"/>
      <c r="G391" s="540">
        <f t="shared" si="15"/>
        <v>0</v>
      </c>
      <c r="H391" s="540" t="str">
        <f t="shared" si="16"/>
        <v/>
      </c>
      <c r="I391" s="540">
        <f t="shared" si="17"/>
        <v>0</v>
      </c>
    </row>
    <row r="392" spans="1:9">
      <c r="A392" s="530"/>
      <c r="B392" s="530"/>
      <c r="C392" s="530"/>
      <c r="D392" s="530"/>
      <c r="E392" s="530"/>
      <c r="F392" s="530"/>
      <c r="G392" s="540">
        <f t="shared" si="15"/>
        <v>0</v>
      </c>
      <c r="H392" s="540" t="str">
        <f t="shared" si="16"/>
        <v/>
      </c>
      <c r="I392" s="540">
        <f t="shared" si="17"/>
        <v>0</v>
      </c>
    </row>
    <row r="393" spans="1:9">
      <c r="A393" s="530"/>
      <c r="B393" s="530"/>
      <c r="C393" s="530"/>
      <c r="D393" s="530"/>
      <c r="E393" s="530"/>
      <c r="F393" s="530"/>
      <c r="G393" s="540">
        <f t="shared" si="15"/>
        <v>0</v>
      </c>
      <c r="H393" s="540" t="str">
        <f t="shared" si="16"/>
        <v/>
      </c>
      <c r="I393" s="540">
        <f t="shared" si="17"/>
        <v>0</v>
      </c>
    </row>
    <row r="394" spans="1:9">
      <c r="A394" s="530"/>
      <c r="B394" s="530"/>
      <c r="C394" s="530"/>
      <c r="D394" s="530"/>
      <c r="E394" s="530"/>
      <c r="F394" s="530"/>
      <c r="G394" s="540">
        <f t="shared" si="15"/>
        <v>0</v>
      </c>
      <c r="H394" s="540" t="str">
        <f t="shared" si="16"/>
        <v/>
      </c>
      <c r="I394" s="540">
        <f t="shared" si="17"/>
        <v>0</v>
      </c>
    </row>
    <row r="395" spans="1:9">
      <c r="A395" s="530"/>
      <c r="B395" s="530"/>
      <c r="C395" s="530"/>
      <c r="D395" s="530"/>
      <c r="E395" s="530"/>
      <c r="F395" s="530"/>
      <c r="G395" s="540">
        <f t="shared" si="15"/>
        <v>0</v>
      </c>
      <c r="H395" s="540" t="str">
        <f t="shared" si="16"/>
        <v/>
      </c>
      <c r="I395" s="540">
        <f t="shared" si="17"/>
        <v>0</v>
      </c>
    </row>
    <row r="396" spans="1:9">
      <c r="A396" s="530"/>
      <c r="B396" s="530"/>
      <c r="C396" s="530"/>
      <c r="D396" s="530"/>
      <c r="E396" s="530"/>
      <c r="F396" s="530"/>
      <c r="G396" s="540">
        <f t="shared" si="15"/>
        <v>0</v>
      </c>
      <c r="H396" s="540" t="str">
        <f t="shared" si="16"/>
        <v/>
      </c>
      <c r="I396" s="540">
        <f t="shared" si="17"/>
        <v>0</v>
      </c>
    </row>
    <row r="397" spans="1:9">
      <c r="A397" s="530"/>
      <c r="B397" s="530"/>
      <c r="C397" s="530"/>
      <c r="D397" s="530"/>
      <c r="E397" s="530"/>
      <c r="F397" s="530"/>
      <c r="G397" s="540">
        <f t="shared" si="15"/>
        <v>0</v>
      </c>
      <c r="H397" s="540" t="str">
        <f t="shared" si="16"/>
        <v/>
      </c>
      <c r="I397" s="540">
        <f t="shared" si="17"/>
        <v>0</v>
      </c>
    </row>
    <row r="398" spans="1:9">
      <c r="A398" s="530"/>
      <c r="B398" s="530"/>
      <c r="C398" s="530"/>
      <c r="D398" s="530"/>
      <c r="E398" s="530"/>
      <c r="F398" s="530"/>
      <c r="G398" s="540">
        <f t="shared" si="15"/>
        <v>0</v>
      </c>
      <c r="H398" s="540" t="str">
        <f t="shared" si="16"/>
        <v/>
      </c>
      <c r="I398" s="540">
        <f t="shared" si="17"/>
        <v>0</v>
      </c>
    </row>
    <row r="399" spans="1:9">
      <c r="A399" s="530"/>
      <c r="B399" s="530"/>
      <c r="C399" s="530"/>
      <c r="D399" s="530"/>
      <c r="E399" s="530"/>
      <c r="F399" s="530"/>
      <c r="G399" s="540">
        <f t="shared" ref="G399:G462" si="18">E399*F399</f>
        <v>0</v>
      </c>
      <c r="H399" s="540" t="str">
        <f t="shared" ref="H399:H462" si="19">IF(LEN(A399)&gt;0,IF(AND(LEN(A399)&gt;0,LEN(B399)&gt;0,LEN(C399)&gt;0,LEN(D399)&gt;0,LEN(E399)&gt;0,LEN(F399)&gt;0,LEN(G399)&gt;0),"OK","Not Complete"),"")</f>
        <v/>
      </c>
      <c r="I399" s="540">
        <f t="shared" ref="I399:I462" si="20">IF(H399="ok",F399,0)</f>
        <v>0</v>
      </c>
    </row>
    <row r="400" spans="1:9">
      <c r="A400" s="530"/>
      <c r="B400" s="530"/>
      <c r="C400" s="530"/>
      <c r="D400" s="530"/>
      <c r="E400" s="530"/>
      <c r="F400" s="530"/>
      <c r="G400" s="540">
        <f t="shared" si="18"/>
        <v>0</v>
      </c>
      <c r="H400" s="540" t="str">
        <f t="shared" si="19"/>
        <v/>
      </c>
      <c r="I400" s="540">
        <f t="shared" si="20"/>
        <v>0</v>
      </c>
    </row>
    <row r="401" spans="1:9">
      <c r="A401" s="530"/>
      <c r="B401" s="530"/>
      <c r="C401" s="530"/>
      <c r="D401" s="530"/>
      <c r="E401" s="530"/>
      <c r="F401" s="530"/>
      <c r="G401" s="540">
        <f t="shared" si="18"/>
        <v>0</v>
      </c>
      <c r="H401" s="540" t="str">
        <f t="shared" si="19"/>
        <v/>
      </c>
      <c r="I401" s="540">
        <f t="shared" si="20"/>
        <v>0</v>
      </c>
    </row>
    <row r="402" spans="1:9">
      <c r="A402" s="530"/>
      <c r="B402" s="530"/>
      <c r="C402" s="530"/>
      <c r="D402" s="530"/>
      <c r="E402" s="530"/>
      <c r="F402" s="530"/>
      <c r="G402" s="540">
        <f t="shared" si="18"/>
        <v>0</v>
      </c>
      <c r="H402" s="540" t="str">
        <f t="shared" si="19"/>
        <v/>
      </c>
      <c r="I402" s="540">
        <f t="shared" si="20"/>
        <v>0</v>
      </c>
    </row>
    <row r="403" spans="1:9">
      <c r="A403" s="530"/>
      <c r="B403" s="530"/>
      <c r="C403" s="530"/>
      <c r="D403" s="530"/>
      <c r="E403" s="530"/>
      <c r="F403" s="530"/>
      <c r="G403" s="540">
        <f t="shared" si="18"/>
        <v>0</v>
      </c>
      <c r="H403" s="540" t="str">
        <f t="shared" si="19"/>
        <v/>
      </c>
      <c r="I403" s="540">
        <f t="shared" si="20"/>
        <v>0</v>
      </c>
    </row>
    <row r="404" spans="1:9">
      <c r="A404" s="530"/>
      <c r="B404" s="530"/>
      <c r="C404" s="530"/>
      <c r="D404" s="530"/>
      <c r="E404" s="530"/>
      <c r="F404" s="530"/>
      <c r="G404" s="540">
        <f t="shared" si="18"/>
        <v>0</v>
      </c>
      <c r="H404" s="540" t="str">
        <f t="shared" si="19"/>
        <v/>
      </c>
      <c r="I404" s="540">
        <f t="shared" si="20"/>
        <v>0</v>
      </c>
    </row>
    <row r="405" spans="1:9">
      <c r="A405" s="530"/>
      <c r="B405" s="530"/>
      <c r="C405" s="530"/>
      <c r="D405" s="530"/>
      <c r="E405" s="530"/>
      <c r="F405" s="530"/>
      <c r="G405" s="540">
        <f t="shared" si="18"/>
        <v>0</v>
      </c>
      <c r="H405" s="540" t="str">
        <f t="shared" si="19"/>
        <v/>
      </c>
      <c r="I405" s="540">
        <f t="shared" si="20"/>
        <v>0</v>
      </c>
    </row>
    <row r="406" spans="1:9">
      <c r="A406" s="530"/>
      <c r="B406" s="530"/>
      <c r="C406" s="530"/>
      <c r="D406" s="530"/>
      <c r="E406" s="530"/>
      <c r="F406" s="530"/>
      <c r="G406" s="540">
        <f t="shared" si="18"/>
        <v>0</v>
      </c>
      <c r="H406" s="540" t="str">
        <f t="shared" si="19"/>
        <v/>
      </c>
      <c r="I406" s="540">
        <f t="shared" si="20"/>
        <v>0</v>
      </c>
    </row>
    <row r="407" spans="1:9">
      <c r="A407" s="530"/>
      <c r="B407" s="530"/>
      <c r="C407" s="530"/>
      <c r="D407" s="530"/>
      <c r="E407" s="530"/>
      <c r="F407" s="530"/>
      <c r="G407" s="540">
        <f t="shared" si="18"/>
        <v>0</v>
      </c>
      <c r="H407" s="540" t="str">
        <f t="shared" si="19"/>
        <v/>
      </c>
      <c r="I407" s="540">
        <f t="shared" si="20"/>
        <v>0</v>
      </c>
    </row>
    <row r="408" spans="1:9">
      <c r="A408" s="530"/>
      <c r="B408" s="530"/>
      <c r="C408" s="530"/>
      <c r="D408" s="530"/>
      <c r="E408" s="530"/>
      <c r="F408" s="530"/>
      <c r="G408" s="540">
        <f t="shared" si="18"/>
        <v>0</v>
      </c>
      <c r="H408" s="540" t="str">
        <f t="shared" si="19"/>
        <v/>
      </c>
      <c r="I408" s="540">
        <f t="shared" si="20"/>
        <v>0</v>
      </c>
    </row>
    <row r="409" spans="1:9">
      <c r="A409" s="530"/>
      <c r="B409" s="530"/>
      <c r="C409" s="530"/>
      <c r="D409" s="530"/>
      <c r="E409" s="530"/>
      <c r="F409" s="530"/>
      <c r="G409" s="540">
        <f t="shared" si="18"/>
        <v>0</v>
      </c>
      <c r="H409" s="540" t="str">
        <f t="shared" si="19"/>
        <v/>
      </c>
      <c r="I409" s="540">
        <f t="shared" si="20"/>
        <v>0</v>
      </c>
    </row>
    <row r="410" spans="1:9">
      <c r="A410" s="530"/>
      <c r="B410" s="530"/>
      <c r="C410" s="530"/>
      <c r="D410" s="530"/>
      <c r="E410" s="530"/>
      <c r="F410" s="530"/>
      <c r="G410" s="540">
        <f t="shared" si="18"/>
        <v>0</v>
      </c>
      <c r="H410" s="540" t="str">
        <f t="shared" si="19"/>
        <v/>
      </c>
      <c r="I410" s="540">
        <f t="shared" si="20"/>
        <v>0</v>
      </c>
    </row>
    <row r="411" spans="1:9">
      <c r="A411" s="530"/>
      <c r="B411" s="530"/>
      <c r="C411" s="530"/>
      <c r="D411" s="530"/>
      <c r="E411" s="530"/>
      <c r="F411" s="530"/>
      <c r="G411" s="540">
        <f t="shared" si="18"/>
        <v>0</v>
      </c>
      <c r="H411" s="540" t="str">
        <f t="shared" si="19"/>
        <v/>
      </c>
      <c r="I411" s="540">
        <f t="shared" si="20"/>
        <v>0</v>
      </c>
    </row>
    <row r="412" spans="1:9">
      <c r="A412" s="530"/>
      <c r="B412" s="530"/>
      <c r="C412" s="530"/>
      <c r="D412" s="530"/>
      <c r="E412" s="530"/>
      <c r="F412" s="530"/>
      <c r="G412" s="540">
        <f t="shared" si="18"/>
        <v>0</v>
      </c>
      <c r="H412" s="540" t="str">
        <f t="shared" si="19"/>
        <v/>
      </c>
      <c r="I412" s="540">
        <f t="shared" si="20"/>
        <v>0</v>
      </c>
    </row>
    <row r="413" spans="1:9">
      <c r="A413" s="530"/>
      <c r="B413" s="530"/>
      <c r="C413" s="530"/>
      <c r="D413" s="530"/>
      <c r="E413" s="530"/>
      <c r="F413" s="530"/>
      <c r="G413" s="540">
        <f t="shared" si="18"/>
        <v>0</v>
      </c>
      <c r="H413" s="540" t="str">
        <f t="shared" si="19"/>
        <v/>
      </c>
      <c r="I413" s="540">
        <f t="shared" si="20"/>
        <v>0</v>
      </c>
    </row>
    <row r="414" spans="1:9">
      <c r="A414" s="530"/>
      <c r="B414" s="530"/>
      <c r="C414" s="530"/>
      <c r="D414" s="530"/>
      <c r="E414" s="530"/>
      <c r="F414" s="530"/>
      <c r="G414" s="540">
        <f t="shared" si="18"/>
        <v>0</v>
      </c>
      <c r="H414" s="540" t="str">
        <f t="shared" si="19"/>
        <v/>
      </c>
      <c r="I414" s="540">
        <f t="shared" si="20"/>
        <v>0</v>
      </c>
    </row>
    <row r="415" spans="1:9">
      <c r="A415" s="530"/>
      <c r="B415" s="530"/>
      <c r="C415" s="530"/>
      <c r="D415" s="530"/>
      <c r="E415" s="530"/>
      <c r="F415" s="530"/>
      <c r="G415" s="540">
        <f t="shared" si="18"/>
        <v>0</v>
      </c>
      <c r="H415" s="540" t="str">
        <f t="shared" si="19"/>
        <v/>
      </c>
      <c r="I415" s="540">
        <f t="shared" si="20"/>
        <v>0</v>
      </c>
    </row>
    <row r="416" spans="1:9">
      <c r="A416" s="530"/>
      <c r="B416" s="530"/>
      <c r="C416" s="530"/>
      <c r="D416" s="530"/>
      <c r="E416" s="530"/>
      <c r="F416" s="530"/>
      <c r="G416" s="540">
        <f t="shared" si="18"/>
        <v>0</v>
      </c>
      <c r="H416" s="540" t="str">
        <f t="shared" si="19"/>
        <v/>
      </c>
      <c r="I416" s="540">
        <f t="shared" si="20"/>
        <v>0</v>
      </c>
    </row>
    <row r="417" spans="1:9">
      <c r="A417" s="530"/>
      <c r="B417" s="530"/>
      <c r="C417" s="530"/>
      <c r="D417" s="530"/>
      <c r="E417" s="530"/>
      <c r="F417" s="530"/>
      <c r="G417" s="540">
        <f t="shared" si="18"/>
        <v>0</v>
      </c>
      <c r="H417" s="540" t="str">
        <f t="shared" si="19"/>
        <v/>
      </c>
      <c r="I417" s="540">
        <f t="shared" si="20"/>
        <v>0</v>
      </c>
    </row>
    <row r="418" spans="1:9">
      <c r="A418" s="530"/>
      <c r="B418" s="530"/>
      <c r="C418" s="530"/>
      <c r="D418" s="530"/>
      <c r="E418" s="530"/>
      <c r="F418" s="530"/>
      <c r="G418" s="540">
        <f t="shared" si="18"/>
        <v>0</v>
      </c>
      <c r="H418" s="540" t="str">
        <f t="shared" si="19"/>
        <v/>
      </c>
      <c r="I418" s="540">
        <f t="shared" si="20"/>
        <v>0</v>
      </c>
    </row>
    <row r="419" spans="1:9">
      <c r="A419" s="530"/>
      <c r="B419" s="530"/>
      <c r="C419" s="530"/>
      <c r="D419" s="530"/>
      <c r="E419" s="530"/>
      <c r="F419" s="530"/>
      <c r="G419" s="540">
        <f t="shared" si="18"/>
        <v>0</v>
      </c>
      <c r="H419" s="540" t="str">
        <f t="shared" si="19"/>
        <v/>
      </c>
      <c r="I419" s="540">
        <f t="shared" si="20"/>
        <v>0</v>
      </c>
    </row>
    <row r="420" spans="1:9">
      <c r="A420" s="530"/>
      <c r="B420" s="530"/>
      <c r="C420" s="530"/>
      <c r="D420" s="530"/>
      <c r="E420" s="530"/>
      <c r="F420" s="530"/>
      <c r="G420" s="540">
        <f t="shared" si="18"/>
        <v>0</v>
      </c>
      <c r="H420" s="540" t="str">
        <f t="shared" si="19"/>
        <v/>
      </c>
      <c r="I420" s="540">
        <f t="shared" si="20"/>
        <v>0</v>
      </c>
    </row>
    <row r="421" spans="1:9">
      <c r="A421" s="530"/>
      <c r="B421" s="530"/>
      <c r="C421" s="530"/>
      <c r="D421" s="530"/>
      <c r="E421" s="530"/>
      <c r="F421" s="530"/>
      <c r="G421" s="540">
        <f t="shared" si="18"/>
        <v>0</v>
      </c>
      <c r="H421" s="540" t="str">
        <f t="shared" si="19"/>
        <v/>
      </c>
      <c r="I421" s="540">
        <f t="shared" si="20"/>
        <v>0</v>
      </c>
    </row>
    <row r="422" spans="1:9">
      <c r="A422" s="530"/>
      <c r="B422" s="530"/>
      <c r="C422" s="530"/>
      <c r="D422" s="530"/>
      <c r="E422" s="530"/>
      <c r="F422" s="530"/>
      <c r="G422" s="540">
        <f t="shared" si="18"/>
        <v>0</v>
      </c>
      <c r="H422" s="540" t="str">
        <f t="shared" si="19"/>
        <v/>
      </c>
      <c r="I422" s="540">
        <f t="shared" si="20"/>
        <v>0</v>
      </c>
    </row>
    <row r="423" spans="1:9">
      <c r="A423" s="530"/>
      <c r="B423" s="530"/>
      <c r="C423" s="530"/>
      <c r="D423" s="530"/>
      <c r="E423" s="530"/>
      <c r="F423" s="530"/>
      <c r="G423" s="540">
        <f t="shared" si="18"/>
        <v>0</v>
      </c>
      <c r="H423" s="540" t="str">
        <f t="shared" si="19"/>
        <v/>
      </c>
      <c r="I423" s="540">
        <f t="shared" si="20"/>
        <v>0</v>
      </c>
    </row>
    <row r="424" spans="1:9">
      <c r="A424" s="530"/>
      <c r="B424" s="530"/>
      <c r="C424" s="530"/>
      <c r="D424" s="530"/>
      <c r="E424" s="530"/>
      <c r="F424" s="530"/>
      <c r="G424" s="540">
        <f t="shared" si="18"/>
        <v>0</v>
      </c>
      <c r="H424" s="540" t="str">
        <f t="shared" si="19"/>
        <v/>
      </c>
      <c r="I424" s="540">
        <f t="shared" si="20"/>
        <v>0</v>
      </c>
    </row>
    <row r="425" spans="1:9">
      <c r="A425" s="530"/>
      <c r="B425" s="530"/>
      <c r="C425" s="530"/>
      <c r="D425" s="530"/>
      <c r="E425" s="530"/>
      <c r="F425" s="530"/>
      <c r="G425" s="540">
        <f t="shared" si="18"/>
        <v>0</v>
      </c>
      <c r="H425" s="540" t="str">
        <f t="shared" si="19"/>
        <v/>
      </c>
      <c r="I425" s="540">
        <f t="shared" si="20"/>
        <v>0</v>
      </c>
    </row>
    <row r="426" spans="1:9">
      <c r="A426" s="530"/>
      <c r="B426" s="530"/>
      <c r="C426" s="530"/>
      <c r="D426" s="530"/>
      <c r="E426" s="530"/>
      <c r="F426" s="530"/>
      <c r="G426" s="540">
        <f t="shared" si="18"/>
        <v>0</v>
      </c>
      <c r="H426" s="540" t="str">
        <f t="shared" si="19"/>
        <v/>
      </c>
      <c r="I426" s="540">
        <f t="shared" si="20"/>
        <v>0</v>
      </c>
    </row>
    <row r="427" spans="1:9">
      <c r="A427" s="530"/>
      <c r="B427" s="530"/>
      <c r="C427" s="530"/>
      <c r="D427" s="530"/>
      <c r="E427" s="530"/>
      <c r="F427" s="530"/>
      <c r="G427" s="540">
        <f t="shared" si="18"/>
        <v>0</v>
      </c>
      <c r="H427" s="540" t="str">
        <f t="shared" si="19"/>
        <v/>
      </c>
      <c r="I427" s="540">
        <f t="shared" si="20"/>
        <v>0</v>
      </c>
    </row>
    <row r="428" spans="1:9">
      <c r="A428" s="530"/>
      <c r="B428" s="530"/>
      <c r="C428" s="530"/>
      <c r="D428" s="530"/>
      <c r="E428" s="530"/>
      <c r="F428" s="530"/>
      <c r="G428" s="540">
        <f t="shared" si="18"/>
        <v>0</v>
      </c>
      <c r="H428" s="540" t="str">
        <f t="shared" si="19"/>
        <v/>
      </c>
      <c r="I428" s="540">
        <f t="shared" si="20"/>
        <v>0</v>
      </c>
    </row>
    <row r="429" spans="1:9">
      <c r="A429" s="530"/>
      <c r="B429" s="530"/>
      <c r="C429" s="530"/>
      <c r="D429" s="530"/>
      <c r="E429" s="530"/>
      <c r="F429" s="530"/>
      <c r="G429" s="540">
        <f t="shared" si="18"/>
        <v>0</v>
      </c>
      <c r="H429" s="540" t="str">
        <f t="shared" si="19"/>
        <v/>
      </c>
      <c r="I429" s="540">
        <f t="shared" si="20"/>
        <v>0</v>
      </c>
    </row>
    <row r="430" spans="1:9">
      <c r="A430" s="530"/>
      <c r="B430" s="530"/>
      <c r="C430" s="530"/>
      <c r="D430" s="530"/>
      <c r="E430" s="530"/>
      <c r="F430" s="530"/>
      <c r="G430" s="540">
        <f t="shared" si="18"/>
        <v>0</v>
      </c>
      <c r="H430" s="540" t="str">
        <f t="shared" si="19"/>
        <v/>
      </c>
      <c r="I430" s="540">
        <f t="shared" si="20"/>
        <v>0</v>
      </c>
    </row>
    <row r="431" spans="1:9">
      <c r="A431" s="530"/>
      <c r="B431" s="530"/>
      <c r="C431" s="530"/>
      <c r="D431" s="530"/>
      <c r="E431" s="530"/>
      <c r="F431" s="530"/>
      <c r="G431" s="540">
        <f t="shared" si="18"/>
        <v>0</v>
      </c>
      <c r="H431" s="540" t="str">
        <f t="shared" si="19"/>
        <v/>
      </c>
      <c r="I431" s="540">
        <f t="shared" si="20"/>
        <v>0</v>
      </c>
    </row>
    <row r="432" spans="1:9">
      <c r="A432" s="530"/>
      <c r="B432" s="530"/>
      <c r="C432" s="530"/>
      <c r="D432" s="530"/>
      <c r="E432" s="530"/>
      <c r="F432" s="530"/>
      <c r="G432" s="540">
        <f t="shared" si="18"/>
        <v>0</v>
      </c>
      <c r="H432" s="540" t="str">
        <f t="shared" si="19"/>
        <v/>
      </c>
      <c r="I432" s="540">
        <f t="shared" si="20"/>
        <v>0</v>
      </c>
    </row>
    <row r="433" spans="1:9">
      <c r="A433" s="530"/>
      <c r="B433" s="530"/>
      <c r="C433" s="530"/>
      <c r="D433" s="530"/>
      <c r="E433" s="530"/>
      <c r="F433" s="530"/>
      <c r="G433" s="540">
        <f t="shared" si="18"/>
        <v>0</v>
      </c>
      <c r="H433" s="540" t="str">
        <f t="shared" si="19"/>
        <v/>
      </c>
      <c r="I433" s="540">
        <f t="shared" si="20"/>
        <v>0</v>
      </c>
    </row>
    <row r="434" spans="1:9">
      <c r="A434" s="530"/>
      <c r="B434" s="530"/>
      <c r="C434" s="530"/>
      <c r="D434" s="530"/>
      <c r="E434" s="530"/>
      <c r="F434" s="530"/>
      <c r="G434" s="540">
        <f t="shared" si="18"/>
        <v>0</v>
      </c>
      <c r="H434" s="540" t="str">
        <f t="shared" si="19"/>
        <v/>
      </c>
      <c r="I434" s="540">
        <f t="shared" si="20"/>
        <v>0</v>
      </c>
    </row>
    <row r="435" spans="1:9">
      <c r="A435" s="530"/>
      <c r="B435" s="530"/>
      <c r="C435" s="530"/>
      <c r="D435" s="530"/>
      <c r="E435" s="530"/>
      <c r="F435" s="530"/>
      <c r="G435" s="540">
        <f t="shared" si="18"/>
        <v>0</v>
      </c>
      <c r="H435" s="540" t="str">
        <f t="shared" si="19"/>
        <v/>
      </c>
      <c r="I435" s="540">
        <f t="shared" si="20"/>
        <v>0</v>
      </c>
    </row>
    <row r="436" spans="1:9">
      <c r="A436" s="530"/>
      <c r="B436" s="530"/>
      <c r="C436" s="530"/>
      <c r="D436" s="530"/>
      <c r="E436" s="530"/>
      <c r="F436" s="530"/>
      <c r="G436" s="540">
        <f t="shared" si="18"/>
        <v>0</v>
      </c>
      <c r="H436" s="540" t="str">
        <f t="shared" si="19"/>
        <v/>
      </c>
      <c r="I436" s="540">
        <f t="shared" si="20"/>
        <v>0</v>
      </c>
    </row>
    <row r="437" spans="1:9">
      <c r="A437" s="530"/>
      <c r="B437" s="530"/>
      <c r="C437" s="530"/>
      <c r="D437" s="530"/>
      <c r="E437" s="530"/>
      <c r="F437" s="530"/>
      <c r="G437" s="540">
        <f t="shared" si="18"/>
        <v>0</v>
      </c>
      <c r="H437" s="540" t="str">
        <f t="shared" si="19"/>
        <v/>
      </c>
      <c r="I437" s="540">
        <f t="shared" si="20"/>
        <v>0</v>
      </c>
    </row>
    <row r="438" spans="1:9">
      <c r="A438" s="530"/>
      <c r="B438" s="530"/>
      <c r="C438" s="530"/>
      <c r="D438" s="530"/>
      <c r="E438" s="530"/>
      <c r="F438" s="530"/>
      <c r="G438" s="540">
        <f t="shared" si="18"/>
        <v>0</v>
      </c>
      <c r="H438" s="540" t="str">
        <f t="shared" si="19"/>
        <v/>
      </c>
      <c r="I438" s="540">
        <f t="shared" si="20"/>
        <v>0</v>
      </c>
    </row>
    <row r="439" spans="1:9">
      <c r="A439" s="530"/>
      <c r="B439" s="530"/>
      <c r="C439" s="530"/>
      <c r="D439" s="530"/>
      <c r="E439" s="530"/>
      <c r="F439" s="530"/>
      <c r="G439" s="540">
        <f t="shared" si="18"/>
        <v>0</v>
      </c>
      <c r="H439" s="540" t="str">
        <f t="shared" si="19"/>
        <v/>
      </c>
      <c r="I439" s="540">
        <f t="shared" si="20"/>
        <v>0</v>
      </c>
    </row>
    <row r="440" spans="1:9">
      <c r="A440" s="530"/>
      <c r="B440" s="530"/>
      <c r="C440" s="530"/>
      <c r="D440" s="530"/>
      <c r="E440" s="530"/>
      <c r="F440" s="530"/>
      <c r="G440" s="540">
        <f t="shared" si="18"/>
        <v>0</v>
      </c>
      <c r="H440" s="540" t="str">
        <f t="shared" si="19"/>
        <v/>
      </c>
      <c r="I440" s="540">
        <f t="shared" si="20"/>
        <v>0</v>
      </c>
    </row>
    <row r="441" spans="1:9">
      <c r="A441" s="530"/>
      <c r="B441" s="530"/>
      <c r="C441" s="530"/>
      <c r="D441" s="530"/>
      <c r="E441" s="530"/>
      <c r="F441" s="530"/>
      <c r="G441" s="540">
        <f t="shared" si="18"/>
        <v>0</v>
      </c>
      <c r="H441" s="540" t="str">
        <f t="shared" si="19"/>
        <v/>
      </c>
      <c r="I441" s="540">
        <f t="shared" si="20"/>
        <v>0</v>
      </c>
    </row>
    <row r="442" spans="1:9">
      <c r="A442" s="530"/>
      <c r="B442" s="530"/>
      <c r="C442" s="530"/>
      <c r="D442" s="530"/>
      <c r="E442" s="530"/>
      <c r="F442" s="530"/>
      <c r="G442" s="540">
        <f t="shared" si="18"/>
        <v>0</v>
      </c>
      <c r="H442" s="540" t="str">
        <f t="shared" si="19"/>
        <v/>
      </c>
      <c r="I442" s="540">
        <f t="shared" si="20"/>
        <v>0</v>
      </c>
    </row>
    <row r="443" spans="1:9">
      <c r="A443" s="530"/>
      <c r="B443" s="530"/>
      <c r="C443" s="530"/>
      <c r="D443" s="530"/>
      <c r="E443" s="530"/>
      <c r="F443" s="530"/>
      <c r="G443" s="540">
        <f t="shared" si="18"/>
        <v>0</v>
      </c>
      <c r="H443" s="540" t="str">
        <f t="shared" si="19"/>
        <v/>
      </c>
      <c r="I443" s="540">
        <f t="shared" si="20"/>
        <v>0</v>
      </c>
    </row>
    <row r="444" spans="1:9">
      <c r="A444" s="530"/>
      <c r="B444" s="530"/>
      <c r="C444" s="530"/>
      <c r="D444" s="530"/>
      <c r="E444" s="530"/>
      <c r="F444" s="530"/>
      <c r="G444" s="540">
        <f t="shared" si="18"/>
        <v>0</v>
      </c>
      <c r="H444" s="540" t="str">
        <f t="shared" si="19"/>
        <v/>
      </c>
      <c r="I444" s="540">
        <f t="shared" si="20"/>
        <v>0</v>
      </c>
    </row>
    <row r="445" spans="1:9">
      <c r="A445" s="530"/>
      <c r="B445" s="530"/>
      <c r="C445" s="530"/>
      <c r="D445" s="530"/>
      <c r="E445" s="530"/>
      <c r="F445" s="530"/>
      <c r="G445" s="540">
        <f t="shared" si="18"/>
        <v>0</v>
      </c>
      <c r="H445" s="540" t="str">
        <f t="shared" si="19"/>
        <v/>
      </c>
      <c r="I445" s="540">
        <f t="shared" si="20"/>
        <v>0</v>
      </c>
    </row>
    <row r="446" spans="1:9">
      <c r="A446" s="530"/>
      <c r="B446" s="530"/>
      <c r="C446" s="530"/>
      <c r="D446" s="530"/>
      <c r="E446" s="530"/>
      <c r="F446" s="530"/>
      <c r="G446" s="540">
        <f t="shared" si="18"/>
        <v>0</v>
      </c>
      <c r="H446" s="540" t="str">
        <f t="shared" si="19"/>
        <v/>
      </c>
      <c r="I446" s="540">
        <f t="shared" si="20"/>
        <v>0</v>
      </c>
    </row>
    <row r="447" spans="1:9">
      <c r="A447" s="530"/>
      <c r="B447" s="530"/>
      <c r="C447" s="530"/>
      <c r="D447" s="530"/>
      <c r="E447" s="530"/>
      <c r="F447" s="530"/>
      <c r="G447" s="540">
        <f t="shared" si="18"/>
        <v>0</v>
      </c>
      <c r="H447" s="540" t="str">
        <f t="shared" si="19"/>
        <v/>
      </c>
      <c r="I447" s="540">
        <f t="shared" si="20"/>
        <v>0</v>
      </c>
    </row>
    <row r="448" spans="1:9">
      <c r="A448" s="530"/>
      <c r="B448" s="530"/>
      <c r="C448" s="530"/>
      <c r="D448" s="530"/>
      <c r="E448" s="530"/>
      <c r="F448" s="530"/>
      <c r="G448" s="540">
        <f t="shared" si="18"/>
        <v>0</v>
      </c>
      <c r="H448" s="540" t="str">
        <f t="shared" si="19"/>
        <v/>
      </c>
      <c r="I448" s="540">
        <f t="shared" si="20"/>
        <v>0</v>
      </c>
    </row>
    <row r="449" spans="1:9">
      <c r="A449" s="530"/>
      <c r="B449" s="530"/>
      <c r="C449" s="530"/>
      <c r="D449" s="530"/>
      <c r="E449" s="530"/>
      <c r="F449" s="530"/>
      <c r="G449" s="540">
        <f t="shared" si="18"/>
        <v>0</v>
      </c>
      <c r="H449" s="540" t="str">
        <f t="shared" si="19"/>
        <v/>
      </c>
      <c r="I449" s="540">
        <f t="shared" si="20"/>
        <v>0</v>
      </c>
    </row>
    <row r="450" spans="1:9">
      <c r="A450" s="530"/>
      <c r="B450" s="530"/>
      <c r="C450" s="530"/>
      <c r="D450" s="530"/>
      <c r="E450" s="530"/>
      <c r="F450" s="530"/>
      <c r="G450" s="540">
        <f t="shared" si="18"/>
        <v>0</v>
      </c>
      <c r="H450" s="540" t="str">
        <f t="shared" si="19"/>
        <v/>
      </c>
      <c r="I450" s="540">
        <f t="shared" si="20"/>
        <v>0</v>
      </c>
    </row>
    <row r="451" spans="1:9">
      <c r="A451" s="530"/>
      <c r="B451" s="530"/>
      <c r="C451" s="530"/>
      <c r="D451" s="530"/>
      <c r="E451" s="530"/>
      <c r="F451" s="530"/>
      <c r="G451" s="540">
        <f t="shared" si="18"/>
        <v>0</v>
      </c>
      <c r="H451" s="540" t="str">
        <f t="shared" si="19"/>
        <v/>
      </c>
      <c r="I451" s="540">
        <f t="shared" si="20"/>
        <v>0</v>
      </c>
    </row>
    <row r="452" spans="1:9">
      <c r="A452" s="530"/>
      <c r="B452" s="530"/>
      <c r="C452" s="530"/>
      <c r="D452" s="530"/>
      <c r="E452" s="530"/>
      <c r="F452" s="530"/>
      <c r="G452" s="540">
        <f t="shared" si="18"/>
        <v>0</v>
      </c>
      <c r="H452" s="540" t="str">
        <f t="shared" si="19"/>
        <v/>
      </c>
      <c r="I452" s="540">
        <f t="shared" si="20"/>
        <v>0</v>
      </c>
    </row>
    <row r="453" spans="1:9">
      <c r="A453" s="530"/>
      <c r="B453" s="530"/>
      <c r="C453" s="530"/>
      <c r="D453" s="530"/>
      <c r="E453" s="530"/>
      <c r="F453" s="530"/>
      <c r="G453" s="540">
        <f t="shared" si="18"/>
        <v>0</v>
      </c>
      <c r="H453" s="540" t="str">
        <f t="shared" si="19"/>
        <v/>
      </c>
      <c r="I453" s="540">
        <f t="shared" si="20"/>
        <v>0</v>
      </c>
    </row>
    <row r="454" spans="1:9">
      <c r="A454" s="530"/>
      <c r="B454" s="530"/>
      <c r="C454" s="530"/>
      <c r="D454" s="530"/>
      <c r="E454" s="530"/>
      <c r="F454" s="530"/>
      <c r="G454" s="540">
        <f t="shared" si="18"/>
        <v>0</v>
      </c>
      <c r="H454" s="540" t="str">
        <f t="shared" si="19"/>
        <v/>
      </c>
      <c r="I454" s="540">
        <f t="shared" si="20"/>
        <v>0</v>
      </c>
    </row>
    <row r="455" spans="1:9">
      <c r="A455" s="530"/>
      <c r="B455" s="530"/>
      <c r="C455" s="530"/>
      <c r="D455" s="530"/>
      <c r="E455" s="530"/>
      <c r="F455" s="530"/>
      <c r="G455" s="540">
        <f t="shared" si="18"/>
        <v>0</v>
      </c>
      <c r="H455" s="540" t="str">
        <f t="shared" si="19"/>
        <v/>
      </c>
      <c r="I455" s="540">
        <f t="shared" si="20"/>
        <v>0</v>
      </c>
    </row>
    <row r="456" spans="1:9">
      <c r="A456" s="530"/>
      <c r="B456" s="530"/>
      <c r="C456" s="530"/>
      <c r="D456" s="530"/>
      <c r="E456" s="530"/>
      <c r="F456" s="530"/>
      <c r="G456" s="540">
        <f t="shared" si="18"/>
        <v>0</v>
      </c>
      <c r="H456" s="540" t="str">
        <f t="shared" si="19"/>
        <v/>
      </c>
      <c r="I456" s="540">
        <f t="shared" si="20"/>
        <v>0</v>
      </c>
    </row>
    <row r="457" spans="1:9">
      <c r="A457" s="530"/>
      <c r="B457" s="530"/>
      <c r="C457" s="530"/>
      <c r="D457" s="530"/>
      <c r="E457" s="530"/>
      <c r="F457" s="530"/>
      <c r="G457" s="540">
        <f t="shared" si="18"/>
        <v>0</v>
      </c>
      <c r="H457" s="540" t="str">
        <f t="shared" si="19"/>
        <v/>
      </c>
      <c r="I457" s="540">
        <f t="shared" si="20"/>
        <v>0</v>
      </c>
    </row>
    <row r="458" spans="1:9">
      <c r="A458" s="530"/>
      <c r="B458" s="530"/>
      <c r="C458" s="530"/>
      <c r="D458" s="530"/>
      <c r="E458" s="530"/>
      <c r="F458" s="530"/>
      <c r="G458" s="540">
        <f t="shared" si="18"/>
        <v>0</v>
      </c>
      <c r="H458" s="540" t="str">
        <f t="shared" si="19"/>
        <v/>
      </c>
      <c r="I458" s="540">
        <f t="shared" si="20"/>
        <v>0</v>
      </c>
    </row>
    <row r="459" spans="1:9">
      <c r="A459" s="530"/>
      <c r="B459" s="530"/>
      <c r="C459" s="530"/>
      <c r="D459" s="530"/>
      <c r="E459" s="530"/>
      <c r="F459" s="530"/>
      <c r="G459" s="540">
        <f t="shared" si="18"/>
        <v>0</v>
      </c>
      <c r="H459" s="540" t="str">
        <f t="shared" si="19"/>
        <v/>
      </c>
      <c r="I459" s="540">
        <f t="shared" si="20"/>
        <v>0</v>
      </c>
    </row>
    <row r="460" spans="1:9">
      <c r="A460" s="530"/>
      <c r="B460" s="530"/>
      <c r="C460" s="530"/>
      <c r="D460" s="530"/>
      <c r="E460" s="530"/>
      <c r="F460" s="530"/>
      <c r="G460" s="540">
        <f t="shared" si="18"/>
        <v>0</v>
      </c>
      <c r="H460" s="540" t="str">
        <f t="shared" si="19"/>
        <v/>
      </c>
      <c r="I460" s="540">
        <f t="shared" si="20"/>
        <v>0</v>
      </c>
    </row>
    <row r="461" spans="1:9">
      <c r="A461" s="530"/>
      <c r="B461" s="530"/>
      <c r="C461" s="530"/>
      <c r="D461" s="530"/>
      <c r="E461" s="530"/>
      <c r="F461" s="530"/>
      <c r="G461" s="540">
        <f t="shared" si="18"/>
        <v>0</v>
      </c>
      <c r="H461" s="540" t="str">
        <f t="shared" si="19"/>
        <v/>
      </c>
      <c r="I461" s="540">
        <f t="shared" si="20"/>
        <v>0</v>
      </c>
    </row>
    <row r="462" spans="1:9">
      <c r="A462" s="530"/>
      <c r="B462" s="530"/>
      <c r="C462" s="530"/>
      <c r="D462" s="530"/>
      <c r="E462" s="530"/>
      <c r="F462" s="530"/>
      <c r="G462" s="540">
        <f t="shared" si="18"/>
        <v>0</v>
      </c>
      <c r="H462" s="540" t="str">
        <f t="shared" si="19"/>
        <v/>
      </c>
      <c r="I462" s="540">
        <f t="shared" si="20"/>
        <v>0</v>
      </c>
    </row>
    <row r="463" spans="1:9">
      <c r="A463" s="530"/>
      <c r="B463" s="530"/>
      <c r="C463" s="530"/>
      <c r="D463" s="530"/>
      <c r="E463" s="530"/>
      <c r="F463" s="530"/>
      <c r="G463" s="540">
        <f t="shared" ref="G463:G526" si="21">E463*F463</f>
        <v>0</v>
      </c>
      <c r="H463" s="540" t="str">
        <f t="shared" ref="H463:H526" si="22">IF(LEN(A463)&gt;0,IF(AND(LEN(A463)&gt;0,LEN(B463)&gt;0,LEN(C463)&gt;0,LEN(D463)&gt;0,LEN(E463)&gt;0,LEN(F463)&gt;0,LEN(G463)&gt;0),"OK","Not Complete"),"")</f>
        <v/>
      </c>
      <c r="I463" s="540">
        <f t="shared" ref="I463:I526" si="23">IF(H463="ok",F463,0)</f>
        <v>0</v>
      </c>
    </row>
    <row r="464" spans="1:9">
      <c r="A464" s="530"/>
      <c r="B464" s="530"/>
      <c r="C464" s="530"/>
      <c r="D464" s="530"/>
      <c r="E464" s="530"/>
      <c r="F464" s="530"/>
      <c r="G464" s="540">
        <f t="shared" si="21"/>
        <v>0</v>
      </c>
      <c r="H464" s="540" t="str">
        <f t="shared" si="22"/>
        <v/>
      </c>
      <c r="I464" s="540">
        <f t="shared" si="23"/>
        <v>0</v>
      </c>
    </row>
    <row r="465" spans="1:9">
      <c r="A465" s="530"/>
      <c r="B465" s="530"/>
      <c r="C465" s="530"/>
      <c r="D465" s="530"/>
      <c r="E465" s="530"/>
      <c r="F465" s="530"/>
      <c r="G465" s="540">
        <f t="shared" si="21"/>
        <v>0</v>
      </c>
      <c r="H465" s="540" t="str">
        <f t="shared" si="22"/>
        <v/>
      </c>
      <c r="I465" s="540">
        <f t="shared" si="23"/>
        <v>0</v>
      </c>
    </row>
    <row r="466" spans="1:9">
      <c r="A466" s="530"/>
      <c r="B466" s="530"/>
      <c r="C466" s="530"/>
      <c r="D466" s="530"/>
      <c r="E466" s="530"/>
      <c r="F466" s="530"/>
      <c r="G466" s="540">
        <f t="shared" si="21"/>
        <v>0</v>
      </c>
      <c r="H466" s="540" t="str">
        <f t="shared" si="22"/>
        <v/>
      </c>
      <c r="I466" s="540">
        <f t="shared" si="23"/>
        <v>0</v>
      </c>
    </row>
    <row r="467" spans="1:9">
      <c r="A467" s="530"/>
      <c r="B467" s="530"/>
      <c r="C467" s="530"/>
      <c r="D467" s="530"/>
      <c r="E467" s="530"/>
      <c r="F467" s="530"/>
      <c r="G467" s="540">
        <f t="shared" si="21"/>
        <v>0</v>
      </c>
      <c r="H467" s="540" t="str">
        <f t="shared" si="22"/>
        <v/>
      </c>
      <c r="I467" s="540">
        <f t="shared" si="23"/>
        <v>0</v>
      </c>
    </row>
    <row r="468" spans="1:9">
      <c r="A468" s="530"/>
      <c r="B468" s="530"/>
      <c r="C468" s="530"/>
      <c r="D468" s="530"/>
      <c r="E468" s="530"/>
      <c r="F468" s="530"/>
      <c r="G468" s="540">
        <f t="shared" si="21"/>
        <v>0</v>
      </c>
      <c r="H468" s="540" t="str">
        <f t="shared" si="22"/>
        <v/>
      </c>
      <c r="I468" s="540">
        <f t="shared" si="23"/>
        <v>0</v>
      </c>
    </row>
    <row r="469" spans="1:9">
      <c r="A469" s="530"/>
      <c r="B469" s="530"/>
      <c r="C469" s="530"/>
      <c r="D469" s="530"/>
      <c r="E469" s="530"/>
      <c r="F469" s="530"/>
      <c r="G469" s="540">
        <f t="shared" si="21"/>
        <v>0</v>
      </c>
      <c r="H469" s="540" t="str">
        <f t="shared" si="22"/>
        <v/>
      </c>
      <c r="I469" s="540">
        <f t="shared" si="23"/>
        <v>0</v>
      </c>
    </row>
    <row r="470" spans="1:9">
      <c r="A470" s="530"/>
      <c r="B470" s="530"/>
      <c r="C470" s="530"/>
      <c r="D470" s="530"/>
      <c r="E470" s="530"/>
      <c r="F470" s="530"/>
      <c r="G470" s="540">
        <f t="shared" si="21"/>
        <v>0</v>
      </c>
      <c r="H470" s="540" t="str">
        <f t="shared" si="22"/>
        <v/>
      </c>
      <c r="I470" s="540">
        <f t="shared" si="23"/>
        <v>0</v>
      </c>
    </row>
    <row r="471" spans="1:9">
      <c r="A471" s="530"/>
      <c r="B471" s="530"/>
      <c r="C471" s="530"/>
      <c r="D471" s="530"/>
      <c r="E471" s="530"/>
      <c r="F471" s="530"/>
      <c r="G471" s="540">
        <f t="shared" si="21"/>
        <v>0</v>
      </c>
      <c r="H471" s="540" t="str">
        <f t="shared" si="22"/>
        <v/>
      </c>
      <c r="I471" s="540">
        <f t="shared" si="23"/>
        <v>0</v>
      </c>
    </row>
    <row r="472" spans="1:9">
      <c r="A472" s="530"/>
      <c r="B472" s="530"/>
      <c r="C472" s="530"/>
      <c r="D472" s="530"/>
      <c r="E472" s="530"/>
      <c r="F472" s="530"/>
      <c r="G472" s="540">
        <f t="shared" si="21"/>
        <v>0</v>
      </c>
      <c r="H472" s="540" t="str">
        <f t="shared" si="22"/>
        <v/>
      </c>
      <c r="I472" s="540">
        <f t="shared" si="23"/>
        <v>0</v>
      </c>
    </row>
    <row r="473" spans="1:9">
      <c r="A473" s="530"/>
      <c r="B473" s="530"/>
      <c r="C473" s="530"/>
      <c r="D473" s="530"/>
      <c r="E473" s="530"/>
      <c r="F473" s="530"/>
      <c r="G473" s="540">
        <f t="shared" si="21"/>
        <v>0</v>
      </c>
      <c r="H473" s="540" t="str">
        <f t="shared" si="22"/>
        <v/>
      </c>
      <c r="I473" s="540">
        <f t="shared" si="23"/>
        <v>0</v>
      </c>
    </row>
    <row r="474" spans="1:9">
      <c r="A474" s="530"/>
      <c r="B474" s="530"/>
      <c r="C474" s="530"/>
      <c r="D474" s="530"/>
      <c r="E474" s="530"/>
      <c r="F474" s="530"/>
      <c r="G474" s="540">
        <f t="shared" si="21"/>
        <v>0</v>
      </c>
      <c r="H474" s="540" t="str">
        <f t="shared" si="22"/>
        <v/>
      </c>
      <c r="I474" s="540">
        <f t="shared" si="23"/>
        <v>0</v>
      </c>
    </row>
    <row r="475" spans="1:9">
      <c r="A475" s="530"/>
      <c r="B475" s="530"/>
      <c r="C475" s="530"/>
      <c r="D475" s="530"/>
      <c r="E475" s="530"/>
      <c r="F475" s="530"/>
      <c r="G475" s="540">
        <f t="shared" si="21"/>
        <v>0</v>
      </c>
      <c r="H475" s="540" t="str">
        <f t="shared" si="22"/>
        <v/>
      </c>
      <c r="I475" s="540">
        <f t="shared" si="23"/>
        <v>0</v>
      </c>
    </row>
    <row r="476" spans="1:9">
      <c r="A476" s="530"/>
      <c r="B476" s="530"/>
      <c r="C476" s="530"/>
      <c r="D476" s="530"/>
      <c r="E476" s="530"/>
      <c r="F476" s="530"/>
      <c r="G476" s="540">
        <f t="shared" si="21"/>
        <v>0</v>
      </c>
      <c r="H476" s="540" t="str">
        <f t="shared" si="22"/>
        <v/>
      </c>
      <c r="I476" s="540">
        <f t="shared" si="23"/>
        <v>0</v>
      </c>
    </row>
    <row r="477" spans="1:9">
      <c r="A477" s="530"/>
      <c r="B477" s="530"/>
      <c r="C477" s="530"/>
      <c r="D477" s="530"/>
      <c r="E477" s="530"/>
      <c r="F477" s="530"/>
      <c r="G477" s="540">
        <f t="shared" si="21"/>
        <v>0</v>
      </c>
      <c r="H477" s="540" t="str">
        <f t="shared" si="22"/>
        <v/>
      </c>
      <c r="I477" s="540">
        <f t="shared" si="23"/>
        <v>0</v>
      </c>
    </row>
    <row r="478" spans="1:9">
      <c r="A478" s="530"/>
      <c r="B478" s="530"/>
      <c r="C478" s="530"/>
      <c r="D478" s="530"/>
      <c r="E478" s="530"/>
      <c r="F478" s="530"/>
      <c r="G478" s="540">
        <f t="shared" si="21"/>
        <v>0</v>
      </c>
      <c r="H478" s="540" t="str">
        <f t="shared" si="22"/>
        <v/>
      </c>
      <c r="I478" s="540">
        <f t="shared" si="23"/>
        <v>0</v>
      </c>
    </row>
    <row r="479" spans="1:9">
      <c r="A479" s="530"/>
      <c r="B479" s="530"/>
      <c r="C479" s="530"/>
      <c r="D479" s="530"/>
      <c r="E479" s="530"/>
      <c r="F479" s="530"/>
      <c r="G479" s="540">
        <f t="shared" si="21"/>
        <v>0</v>
      </c>
      <c r="H479" s="540" t="str">
        <f t="shared" si="22"/>
        <v/>
      </c>
      <c r="I479" s="540">
        <f t="shared" si="23"/>
        <v>0</v>
      </c>
    </row>
    <row r="480" spans="1:9">
      <c r="A480" s="530"/>
      <c r="B480" s="530"/>
      <c r="C480" s="530"/>
      <c r="D480" s="530"/>
      <c r="E480" s="530"/>
      <c r="F480" s="530"/>
      <c r="G480" s="540">
        <f t="shared" si="21"/>
        <v>0</v>
      </c>
      <c r="H480" s="540" t="str">
        <f t="shared" si="22"/>
        <v/>
      </c>
      <c r="I480" s="540">
        <f t="shared" si="23"/>
        <v>0</v>
      </c>
    </row>
    <row r="481" spans="1:9">
      <c r="A481" s="530"/>
      <c r="B481" s="530"/>
      <c r="C481" s="530"/>
      <c r="D481" s="530"/>
      <c r="E481" s="530"/>
      <c r="F481" s="530"/>
      <c r="G481" s="540">
        <f t="shared" si="21"/>
        <v>0</v>
      </c>
      <c r="H481" s="540" t="str">
        <f t="shared" si="22"/>
        <v/>
      </c>
      <c r="I481" s="540">
        <f t="shared" si="23"/>
        <v>0</v>
      </c>
    </row>
    <row r="482" spans="1:9">
      <c r="A482" s="530"/>
      <c r="B482" s="530"/>
      <c r="C482" s="530"/>
      <c r="D482" s="530"/>
      <c r="E482" s="530"/>
      <c r="F482" s="530"/>
      <c r="G482" s="540">
        <f t="shared" si="21"/>
        <v>0</v>
      </c>
      <c r="H482" s="540" t="str">
        <f t="shared" si="22"/>
        <v/>
      </c>
      <c r="I482" s="540">
        <f t="shared" si="23"/>
        <v>0</v>
      </c>
    </row>
    <row r="483" spans="1:9">
      <c r="A483" s="530"/>
      <c r="B483" s="530"/>
      <c r="C483" s="530"/>
      <c r="D483" s="530"/>
      <c r="E483" s="530"/>
      <c r="F483" s="530"/>
      <c r="G483" s="540">
        <f t="shared" si="21"/>
        <v>0</v>
      </c>
      <c r="H483" s="540" t="str">
        <f t="shared" si="22"/>
        <v/>
      </c>
      <c r="I483" s="540">
        <f t="shared" si="23"/>
        <v>0</v>
      </c>
    </row>
    <row r="484" spans="1:9">
      <c r="A484" s="530"/>
      <c r="B484" s="530"/>
      <c r="C484" s="530"/>
      <c r="D484" s="530"/>
      <c r="E484" s="530"/>
      <c r="F484" s="530"/>
      <c r="G484" s="540">
        <f t="shared" si="21"/>
        <v>0</v>
      </c>
      <c r="H484" s="540" t="str">
        <f t="shared" si="22"/>
        <v/>
      </c>
      <c r="I484" s="540">
        <f t="shared" si="23"/>
        <v>0</v>
      </c>
    </row>
    <row r="485" spans="1:9">
      <c r="A485" s="530"/>
      <c r="B485" s="530"/>
      <c r="C485" s="530"/>
      <c r="D485" s="530"/>
      <c r="E485" s="530"/>
      <c r="F485" s="530"/>
      <c r="G485" s="540">
        <f t="shared" si="21"/>
        <v>0</v>
      </c>
      <c r="H485" s="540" t="str">
        <f t="shared" si="22"/>
        <v/>
      </c>
      <c r="I485" s="540">
        <f t="shared" si="23"/>
        <v>0</v>
      </c>
    </row>
    <row r="486" spans="1:9">
      <c r="A486" s="530"/>
      <c r="B486" s="530"/>
      <c r="C486" s="530"/>
      <c r="D486" s="530"/>
      <c r="E486" s="530"/>
      <c r="F486" s="530"/>
      <c r="G486" s="540">
        <f t="shared" si="21"/>
        <v>0</v>
      </c>
      <c r="H486" s="540" t="str">
        <f t="shared" si="22"/>
        <v/>
      </c>
      <c r="I486" s="540">
        <f t="shared" si="23"/>
        <v>0</v>
      </c>
    </row>
    <row r="487" spans="1:9">
      <c r="A487" s="530"/>
      <c r="B487" s="530"/>
      <c r="C487" s="530"/>
      <c r="D487" s="530"/>
      <c r="E487" s="530"/>
      <c r="F487" s="530"/>
      <c r="G487" s="540">
        <f t="shared" si="21"/>
        <v>0</v>
      </c>
      <c r="H487" s="540" t="str">
        <f t="shared" si="22"/>
        <v/>
      </c>
      <c r="I487" s="540">
        <f t="shared" si="23"/>
        <v>0</v>
      </c>
    </row>
    <row r="488" spans="1:9">
      <c r="A488" s="530"/>
      <c r="B488" s="530"/>
      <c r="C488" s="530"/>
      <c r="D488" s="530"/>
      <c r="E488" s="530"/>
      <c r="F488" s="530"/>
      <c r="G488" s="540">
        <f t="shared" si="21"/>
        <v>0</v>
      </c>
      <c r="H488" s="540" t="str">
        <f t="shared" si="22"/>
        <v/>
      </c>
      <c r="I488" s="540">
        <f t="shared" si="23"/>
        <v>0</v>
      </c>
    </row>
    <row r="489" spans="1:9">
      <c r="A489" s="530"/>
      <c r="B489" s="530"/>
      <c r="C489" s="530"/>
      <c r="D489" s="530"/>
      <c r="E489" s="530"/>
      <c r="F489" s="530"/>
      <c r="G489" s="540">
        <f t="shared" si="21"/>
        <v>0</v>
      </c>
      <c r="H489" s="540" t="str">
        <f t="shared" si="22"/>
        <v/>
      </c>
      <c r="I489" s="540">
        <f t="shared" si="23"/>
        <v>0</v>
      </c>
    </row>
    <row r="490" spans="1:9">
      <c r="A490" s="530"/>
      <c r="B490" s="530"/>
      <c r="C490" s="530"/>
      <c r="D490" s="530"/>
      <c r="E490" s="530"/>
      <c r="F490" s="530"/>
      <c r="G490" s="540">
        <f t="shared" si="21"/>
        <v>0</v>
      </c>
      <c r="H490" s="540" t="str">
        <f t="shared" si="22"/>
        <v/>
      </c>
      <c r="I490" s="540">
        <f t="shared" si="23"/>
        <v>0</v>
      </c>
    </row>
    <row r="491" spans="1:9">
      <c r="A491" s="530"/>
      <c r="B491" s="530"/>
      <c r="C491" s="530"/>
      <c r="D491" s="530"/>
      <c r="E491" s="530"/>
      <c r="F491" s="530"/>
      <c r="G491" s="540">
        <f t="shared" si="21"/>
        <v>0</v>
      </c>
      <c r="H491" s="540" t="str">
        <f t="shared" si="22"/>
        <v/>
      </c>
      <c r="I491" s="540">
        <f t="shared" si="23"/>
        <v>0</v>
      </c>
    </row>
    <row r="492" spans="1:9">
      <c r="A492" s="530"/>
      <c r="B492" s="530"/>
      <c r="C492" s="530"/>
      <c r="D492" s="530"/>
      <c r="E492" s="530"/>
      <c r="F492" s="530"/>
      <c r="G492" s="540">
        <f t="shared" si="21"/>
        <v>0</v>
      </c>
      <c r="H492" s="540" t="str">
        <f t="shared" si="22"/>
        <v/>
      </c>
      <c r="I492" s="540">
        <f t="shared" si="23"/>
        <v>0</v>
      </c>
    </row>
    <row r="493" spans="1:9">
      <c r="A493" s="530"/>
      <c r="B493" s="530"/>
      <c r="C493" s="530"/>
      <c r="D493" s="530"/>
      <c r="E493" s="530"/>
      <c r="F493" s="530"/>
      <c r="G493" s="540">
        <f t="shared" si="21"/>
        <v>0</v>
      </c>
      <c r="H493" s="540" t="str">
        <f t="shared" si="22"/>
        <v/>
      </c>
      <c r="I493" s="540">
        <f t="shared" si="23"/>
        <v>0</v>
      </c>
    </row>
    <row r="494" spans="1:9">
      <c r="A494" s="530"/>
      <c r="B494" s="530"/>
      <c r="C494" s="530"/>
      <c r="D494" s="530"/>
      <c r="E494" s="530"/>
      <c r="F494" s="530"/>
      <c r="G494" s="540">
        <f t="shared" si="21"/>
        <v>0</v>
      </c>
      <c r="H494" s="540" t="str">
        <f t="shared" si="22"/>
        <v/>
      </c>
      <c r="I494" s="540">
        <f t="shared" si="23"/>
        <v>0</v>
      </c>
    </row>
    <row r="495" spans="1:9">
      <c r="A495" s="530"/>
      <c r="B495" s="530"/>
      <c r="C495" s="530"/>
      <c r="D495" s="530"/>
      <c r="E495" s="530"/>
      <c r="F495" s="530"/>
      <c r="G495" s="540">
        <f t="shared" si="21"/>
        <v>0</v>
      </c>
      <c r="H495" s="540" t="str">
        <f t="shared" si="22"/>
        <v/>
      </c>
      <c r="I495" s="540">
        <f t="shared" si="23"/>
        <v>0</v>
      </c>
    </row>
    <row r="496" spans="1:9">
      <c r="A496" s="530"/>
      <c r="B496" s="530"/>
      <c r="C496" s="530"/>
      <c r="D496" s="530"/>
      <c r="E496" s="530"/>
      <c r="F496" s="530"/>
      <c r="G496" s="540">
        <f t="shared" si="21"/>
        <v>0</v>
      </c>
      <c r="H496" s="540" t="str">
        <f t="shared" si="22"/>
        <v/>
      </c>
      <c r="I496" s="540">
        <f t="shared" si="23"/>
        <v>0</v>
      </c>
    </row>
    <row r="497" spans="1:9">
      <c r="A497" s="530"/>
      <c r="B497" s="530"/>
      <c r="C497" s="530"/>
      <c r="D497" s="530"/>
      <c r="E497" s="530"/>
      <c r="F497" s="530"/>
      <c r="G497" s="540">
        <f t="shared" si="21"/>
        <v>0</v>
      </c>
      <c r="H497" s="540" t="str">
        <f t="shared" si="22"/>
        <v/>
      </c>
      <c r="I497" s="540">
        <f t="shared" si="23"/>
        <v>0</v>
      </c>
    </row>
    <row r="498" spans="1:9">
      <c r="A498" s="530"/>
      <c r="B498" s="530"/>
      <c r="C498" s="530"/>
      <c r="D498" s="530"/>
      <c r="E498" s="530"/>
      <c r="F498" s="530"/>
      <c r="G498" s="540">
        <f t="shared" si="21"/>
        <v>0</v>
      </c>
      <c r="H498" s="540" t="str">
        <f t="shared" si="22"/>
        <v/>
      </c>
      <c r="I498" s="540">
        <f t="shared" si="23"/>
        <v>0</v>
      </c>
    </row>
    <row r="499" spans="1:9">
      <c r="A499" s="530"/>
      <c r="B499" s="530"/>
      <c r="C499" s="530"/>
      <c r="D499" s="530"/>
      <c r="E499" s="530"/>
      <c r="F499" s="530"/>
      <c r="G499" s="540">
        <f t="shared" si="21"/>
        <v>0</v>
      </c>
      <c r="H499" s="540" t="str">
        <f t="shared" si="22"/>
        <v/>
      </c>
      <c r="I499" s="540">
        <f t="shared" si="23"/>
        <v>0</v>
      </c>
    </row>
    <row r="500" spans="1:9">
      <c r="A500" s="530"/>
      <c r="B500" s="530"/>
      <c r="C500" s="530"/>
      <c r="D500" s="530"/>
      <c r="E500" s="530"/>
      <c r="F500" s="530"/>
      <c r="G500" s="540">
        <f t="shared" si="21"/>
        <v>0</v>
      </c>
      <c r="H500" s="540" t="str">
        <f t="shared" si="22"/>
        <v/>
      </c>
      <c r="I500" s="540">
        <f t="shared" si="23"/>
        <v>0</v>
      </c>
    </row>
    <row r="501" spans="1:9">
      <c r="A501" s="530"/>
      <c r="B501" s="530"/>
      <c r="C501" s="530"/>
      <c r="D501" s="530"/>
      <c r="E501" s="530"/>
      <c r="F501" s="530"/>
      <c r="G501" s="540">
        <f t="shared" si="21"/>
        <v>0</v>
      </c>
      <c r="H501" s="540" t="str">
        <f t="shared" si="22"/>
        <v/>
      </c>
      <c r="I501" s="540">
        <f t="shared" si="23"/>
        <v>0</v>
      </c>
    </row>
    <row r="502" spans="1:9">
      <c r="A502" s="530"/>
      <c r="B502" s="530"/>
      <c r="C502" s="530"/>
      <c r="D502" s="530"/>
      <c r="E502" s="530"/>
      <c r="F502" s="530"/>
      <c r="G502" s="540">
        <f t="shared" si="21"/>
        <v>0</v>
      </c>
      <c r="H502" s="540" t="str">
        <f t="shared" si="22"/>
        <v/>
      </c>
      <c r="I502" s="540">
        <f t="shared" si="23"/>
        <v>0</v>
      </c>
    </row>
    <row r="503" spans="1:9">
      <c r="A503" s="530"/>
      <c r="B503" s="530"/>
      <c r="C503" s="530"/>
      <c r="D503" s="530"/>
      <c r="E503" s="530"/>
      <c r="F503" s="530"/>
      <c r="G503" s="540">
        <f t="shared" si="21"/>
        <v>0</v>
      </c>
      <c r="H503" s="540" t="str">
        <f t="shared" si="22"/>
        <v/>
      </c>
      <c r="I503" s="540">
        <f t="shared" si="23"/>
        <v>0</v>
      </c>
    </row>
    <row r="504" spans="1:9">
      <c r="A504" s="530"/>
      <c r="B504" s="530"/>
      <c r="C504" s="530"/>
      <c r="D504" s="530"/>
      <c r="E504" s="530"/>
      <c r="F504" s="530"/>
      <c r="G504" s="540">
        <f t="shared" si="21"/>
        <v>0</v>
      </c>
      <c r="H504" s="540" t="str">
        <f t="shared" si="22"/>
        <v/>
      </c>
      <c r="I504" s="540">
        <f t="shared" si="23"/>
        <v>0</v>
      </c>
    </row>
    <row r="505" spans="1:9">
      <c r="A505" s="530"/>
      <c r="B505" s="530"/>
      <c r="C505" s="530"/>
      <c r="D505" s="530"/>
      <c r="E505" s="530"/>
      <c r="F505" s="530"/>
      <c r="G505" s="540">
        <f t="shared" si="21"/>
        <v>0</v>
      </c>
      <c r="H505" s="540" t="str">
        <f t="shared" si="22"/>
        <v/>
      </c>
      <c r="I505" s="540">
        <f t="shared" si="23"/>
        <v>0</v>
      </c>
    </row>
    <row r="506" spans="1:9">
      <c r="A506" s="530"/>
      <c r="B506" s="530"/>
      <c r="C506" s="530"/>
      <c r="D506" s="530"/>
      <c r="E506" s="530"/>
      <c r="F506" s="530"/>
      <c r="G506" s="540">
        <f t="shared" si="21"/>
        <v>0</v>
      </c>
      <c r="H506" s="540" t="str">
        <f t="shared" si="22"/>
        <v/>
      </c>
      <c r="I506" s="540">
        <f t="shared" si="23"/>
        <v>0</v>
      </c>
    </row>
    <row r="507" spans="1:9">
      <c r="A507" s="530"/>
      <c r="B507" s="530"/>
      <c r="C507" s="530"/>
      <c r="D507" s="530"/>
      <c r="E507" s="530"/>
      <c r="F507" s="530"/>
      <c r="G507" s="540">
        <f t="shared" si="21"/>
        <v>0</v>
      </c>
      <c r="H507" s="540" t="str">
        <f t="shared" si="22"/>
        <v/>
      </c>
      <c r="I507" s="540">
        <f t="shared" si="23"/>
        <v>0</v>
      </c>
    </row>
    <row r="508" spans="1:9">
      <c r="A508" s="530"/>
      <c r="B508" s="530"/>
      <c r="C508" s="530"/>
      <c r="D508" s="530"/>
      <c r="E508" s="530"/>
      <c r="F508" s="530"/>
      <c r="G508" s="540">
        <f t="shared" si="21"/>
        <v>0</v>
      </c>
      <c r="H508" s="540" t="str">
        <f t="shared" si="22"/>
        <v/>
      </c>
      <c r="I508" s="540">
        <f t="shared" si="23"/>
        <v>0</v>
      </c>
    </row>
    <row r="509" spans="1:9">
      <c r="A509" s="530"/>
      <c r="B509" s="530"/>
      <c r="C509" s="530"/>
      <c r="D509" s="530"/>
      <c r="E509" s="530"/>
      <c r="F509" s="530"/>
      <c r="G509" s="540">
        <f t="shared" si="21"/>
        <v>0</v>
      </c>
      <c r="H509" s="540" t="str">
        <f t="shared" si="22"/>
        <v/>
      </c>
      <c r="I509" s="540">
        <f t="shared" si="23"/>
        <v>0</v>
      </c>
    </row>
    <row r="510" spans="1:9">
      <c r="A510" s="530"/>
      <c r="B510" s="530"/>
      <c r="C510" s="530"/>
      <c r="D510" s="530"/>
      <c r="E510" s="530"/>
      <c r="F510" s="530"/>
      <c r="G510" s="540">
        <f t="shared" si="21"/>
        <v>0</v>
      </c>
      <c r="H510" s="540" t="str">
        <f t="shared" si="22"/>
        <v/>
      </c>
      <c r="I510" s="540">
        <f t="shared" si="23"/>
        <v>0</v>
      </c>
    </row>
    <row r="511" spans="1:9">
      <c r="A511" s="530"/>
      <c r="B511" s="530"/>
      <c r="C511" s="530"/>
      <c r="D511" s="530"/>
      <c r="E511" s="530"/>
      <c r="F511" s="530"/>
      <c r="G511" s="540">
        <f t="shared" si="21"/>
        <v>0</v>
      </c>
      <c r="H511" s="540" t="str">
        <f t="shared" si="22"/>
        <v/>
      </c>
      <c r="I511" s="540">
        <f t="shared" si="23"/>
        <v>0</v>
      </c>
    </row>
    <row r="512" spans="1:9">
      <c r="A512" s="530"/>
      <c r="B512" s="530"/>
      <c r="C512" s="530"/>
      <c r="D512" s="530"/>
      <c r="E512" s="530"/>
      <c r="F512" s="530"/>
      <c r="G512" s="540">
        <f t="shared" si="21"/>
        <v>0</v>
      </c>
      <c r="H512" s="540" t="str">
        <f t="shared" si="22"/>
        <v/>
      </c>
      <c r="I512" s="540">
        <f t="shared" si="23"/>
        <v>0</v>
      </c>
    </row>
    <row r="513" spans="1:9">
      <c r="A513" s="530"/>
      <c r="B513" s="530"/>
      <c r="C513" s="530"/>
      <c r="D513" s="530"/>
      <c r="E513" s="530"/>
      <c r="F513" s="530"/>
      <c r="G513" s="540">
        <f t="shared" si="21"/>
        <v>0</v>
      </c>
      <c r="H513" s="540" t="str">
        <f t="shared" si="22"/>
        <v/>
      </c>
      <c r="I513" s="540">
        <f t="shared" si="23"/>
        <v>0</v>
      </c>
    </row>
    <row r="514" spans="1:9">
      <c r="A514" s="530"/>
      <c r="B514" s="530"/>
      <c r="C514" s="530"/>
      <c r="D514" s="530"/>
      <c r="E514" s="530"/>
      <c r="F514" s="530"/>
      <c r="G514" s="540">
        <f t="shared" si="21"/>
        <v>0</v>
      </c>
      <c r="H514" s="540" t="str">
        <f t="shared" si="22"/>
        <v/>
      </c>
      <c r="I514" s="540">
        <f t="shared" si="23"/>
        <v>0</v>
      </c>
    </row>
    <row r="515" spans="1:9">
      <c r="A515" s="530"/>
      <c r="B515" s="530"/>
      <c r="C515" s="530"/>
      <c r="D515" s="530"/>
      <c r="E515" s="530"/>
      <c r="F515" s="530"/>
      <c r="G515" s="540">
        <f t="shared" si="21"/>
        <v>0</v>
      </c>
      <c r="H515" s="540" t="str">
        <f t="shared" si="22"/>
        <v/>
      </c>
      <c r="I515" s="540">
        <f t="shared" si="23"/>
        <v>0</v>
      </c>
    </row>
    <row r="516" spans="1:9">
      <c r="A516" s="530"/>
      <c r="B516" s="530"/>
      <c r="C516" s="530"/>
      <c r="D516" s="530"/>
      <c r="E516" s="530"/>
      <c r="F516" s="530"/>
      <c r="G516" s="540">
        <f t="shared" si="21"/>
        <v>0</v>
      </c>
      <c r="H516" s="540" t="str">
        <f t="shared" si="22"/>
        <v/>
      </c>
      <c r="I516" s="540">
        <f t="shared" si="23"/>
        <v>0</v>
      </c>
    </row>
    <row r="517" spans="1:9">
      <c r="A517" s="530"/>
      <c r="B517" s="530"/>
      <c r="C517" s="530"/>
      <c r="D517" s="530"/>
      <c r="E517" s="530"/>
      <c r="F517" s="530"/>
      <c r="G517" s="540">
        <f t="shared" si="21"/>
        <v>0</v>
      </c>
      <c r="H517" s="540" t="str">
        <f t="shared" si="22"/>
        <v/>
      </c>
      <c r="I517" s="540">
        <f t="shared" si="23"/>
        <v>0</v>
      </c>
    </row>
    <row r="518" spans="1:9">
      <c r="A518" s="530"/>
      <c r="B518" s="530"/>
      <c r="C518" s="530"/>
      <c r="D518" s="530"/>
      <c r="E518" s="530"/>
      <c r="F518" s="530"/>
      <c r="G518" s="540">
        <f t="shared" si="21"/>
        <v>0</v>
      </c>
      <c r="H518" s="540" t="str">
        <f t="shared" si="22"/>
        <v/>
      </c>
      <c r="I518" s="540">
        <f t="shared" si="23"/>
        <v>0</v>
      </c>
    </row>
    <row r="519" spans="1:9">
      <c r="A519" s="530"/>
      <c r="B519" s="530"/>
      <c r="C519" s="530"/>
      <c r="D519" s="530"/>
      <c r="E519" s="530"/>
      <c r="F519" s="530"/>
      <c r="G519" s="540">
        <f t="shared" si="21"/>
        <v>0</v>
      </c>
      <c r="H519" s="540" t="str">
        <f t="shared" si="22"/>
        <v/>
      </c>
      <c r="I519" s="540">
        <f t="shared" si="23"/>
        <v>0</v>
      </c>
    </row>
    <row r="520" spans="1:9">
      <c r="A520" s="530"/>
      <c r="B520" s="530"/>
      <c r="C520" s="530"/>
      <c r="D520" s="530"/>
      <c r="E520" s="530"/>
      <c r="F520" s="530"/>
      <c r="G520" s="540">
        <f t="shared" si="21"/>
        <v>0</v>
      </c>
      <c r="H520" s="540" t="str">
        <f t="shared" si="22"/>
        <v/>
      </c>
      <c r="I520" s="540">
        <f t="shared" si="23"/>
        <v>0</v>
      </c>
    </row>
    <row r="521" spans="1:9">
      <c r="A521" s="530"/>
      <c r="B521" s="530"/>
      <c r="C521" s="530"/>
      <c r="D521" s="530"/>
      <c r="E521" s="530"/>
      <c r="F521" s="530"/>
      <c r="G521" s="540">
        <f t="shared" si="21"/>
        <v>0</v>
      </c>
      <c r="H521" s="540" t="str">
        <f t="shared" si="22"/>
        <v/>
      </c>
      <c r="I521" s="540">
        <f t="shared" si="23"/>
        <v>0</v>
      </c>
    </row>
    <row r="522" spans="1:9">
      <c r="A522" s="530"/>
      <c r="B522" s="530"/>
      <c r="C522" s="530"/>
      <c r="D522" s="530"/>
      <c r="E522" s="530"/>
      <c r="F522" s="530"/>
      <c r="G522" s="540">
        <f t="shared" si="21"/>
        <v>0</v>
      </c>
      <c r="H522" s="540" t="str">
        <f t="shared" si="22"/>
        <v/>
      </c>
      <c r="I522" s="540">
        <f t="shared" si="23"/>
        <v>0</v>
      </c>
    </row>
    <row r="523" spans="1:9">
      <c r="A523" s="530"/>
      <c r="B523" s="530"/>
      <c r="C523" s="530"/>
      <c r="D523" s="530"/>
      <c r="E523" s="530"/>
      <c r="F523" s="530"/>
      <c r="G523" s="540">
        <f t="shared" si="21"/>
        <v>0</v>
      </c>
      <c r="H523" s="540" t="str">
        <f t="shared" si="22"/>
        <v/>
      </c>
      <c r="I523" s="540">
        <f t="shared" si="23"/>
        <v>0</v>
      </c>
    </row>
    <row r="524" spans="1:9">
      <c r="A524" s="530"/>
      <c r="B524" s="530"/>
      <c r="C524" s="530"/>
      <c r="D524" s="530"/>
      <c r="E524" s="530"/>
      <c r="F524" s="530"/>
      <c r="G524" s="540">
        <f t="shared" si="21"/>
        <v>0</v>
      </c>
      <c r="H524" s="540" t="str">
        <f t="shared" si="22"/>
        <v/>
      </c>
      <c r="I524" s="540">
        <f t="shared" si="23"/>
        <v>0</v>
      </c>
    </row>
    <row r="525" spans="1:9">
      <c r="A525" s="530"/>
      <c r="B525" s="530"/>
      <c r="C525" s="530"/>
      <c r="D525" s="530"/>
      <c r="E525" s="530"/>
      <c r="F525" s="530"/>
      <c r="G525" s="540">
        <f t="shared" si="21"/>
        <v>0</v>
      </c>
      <c r="H525" s="540" t="str">
        <f t="shared" si="22"/>
        <v/>
      </c>
      <c r="I525" s="540">
        <f t="shared" si="23"/>
        <v>0</v>
      </c>
    </row>
    <row r="526" spans="1:9">
      <c r="A526" s="530"/>
      <c r="B526" s="530"/>
      <c r="C526" s="530"/>
      <c r="D526" s="530"/>
      <c r="E526" s="530"/>
      <c r="F526" s="530"/>
      <c r="G526" s="540">
        <f t="shared" si="21"/>
        <v>0</v>
      </c>
      <c r="H526" s="540" t="str">
        <f t="shared" si="22"/>
        <v/>
      </c>
      <c r="I526" s="540">
        <f t="shared" si="23"/>
        <v>0</v>
      </c>
    </row>
    <row r="527" spans="1:9">
      <c r="A527" s="530"/>
      <c r="B527" s="530"/>
      <c r="C527" s="530"/>
      <c r="D527" s="530"/>
      <c r="E527" s="530"/>
      <c r="F527" s="530"/>
      <c r="G527" s="540">
        <f t="shared" ref="G527:G590" si="24">E527*F527</f>
        <v>0</v>
      </c>
      <c r="H527" s="540" t="str">
        <f t="shared" ref="H527:H590" si="25">IF(LEN(A527)&gt;0,IF(AND(LEN(A527)&gt;0,LEN(B527)&gt;0,LEN(C527)&gt;0,LEN(D527)&gt;0,LEN(E527)&gt;0,LEN(F527)&gt;0,LEN(G527)&gt;0),"OK","Not Complete"),"")</f>
        <v/>
      </c>
      <c r="I527" s="540">
        <f t="shared" ref="I527:I590" si="26">IF(H527="ok",F527,0)</f>
        <v>0</v>
      </c>
    </row>
    <row r="528" spans="1:9">
      <c r="A528" s="530"/>
      <c r="B528" s="530"/>
      <c r="C528" s="530"/>
      <c r="D528" s="530"/>
      <c r="E528" s="530"/>
      <c r="F528" s="530"/>
      <c r="G528" s="540">
        <f t="shared" si="24"/>
        <v>0</v>
      </c>
      <c r="H528" s="540" t="str">
        <f t="shared" si="25"/>
        <v/>
      </c>
      <c r="I528" s="540">
        <f t="shared" si="26"/>
        <v>0</v>
      </c>
    </row>
    <row r="529" spans="1:9">
      <c r="A529" s="530"/>
      <c r="B529" s="530"/>
      <c r="C529" s="530"/>
      <c r="D529" s="530"/>
      <c r="E529" s="530"/>
      <c r="F529" s="530"/>
      <c r="G529" s="540">
        <f t="shared" si="24"/>
        <v>0</v>
      </c>
      <c r="H529" s="540" t="str">
        <f t="shared" si="25"/>
        <v/>
      </c>
      <c r="I529" s="540">
        <f t="shared" si="26"/>
        <v>0</v>
      </c>
    </row>
    <row r="530" spans="1:9">
      <c r="A530" s="530"/>
      <c r="B530" s="530"/>
      <c r="C530" s="530"/>
      <c r="D530" s="530"/>
      <c r="E530" s="530"/>
      <c r="F530" s="530"/>
      <c r="G530" s="540">
        <f t="shared" si="24"/>
        <v>0</v>
      </c>
      <c r="H530" s="540" t="str">
        <f t="shared" si="25"/>
        <v/>
      </c>
      <c r="I530" s="540">
        <f t="shared" si="26"/>
        <v>0</v>
      </c>
    </row>
    <row r="531" spans="1:9">
      <c r="A531" s="530"/>
      <c r="B531" s="530"/>
      <c r="C531" s="530"/>
      <c r="D531" s="530"/>
      <c r="E531" s="530"/>
      <c r="F531" s="530"/>
      <c r="G531" s="540">
        <f t="shared" si="24"/>
        <v>0</v>
      </c>
      <c r="H531" s="540" t="str">
        <f t="shared" si="25"/>
        <v/>
      </c>
      <c r="I531" s="540">
        <f t="shared" si="26"/>
        <v>0</v>
      </c>
    </row>
    <row r="532" spans="1:9">
      <c r="A532" s="530"/>
      <c r="B532" s="530"/>
      <c r="C532" s="530"/>
      <c r="D532" s="530"/>
      <c r="E532" s="530"/>
      <c r="F532" s="530"/>
      <c r="G532" s="540">
        <f t="shared" si="24"/>
        <v>0</v>
      </c>
      <c r="H532" s="540" t="str">
        <f t="shared" si="25"/>
        <v/>
      </c>
      <c r="I532" s="540">
        <f t="shared" si="26"/>
        <v>0</v>
      </c>
    </row>
    <row r="533" spans="1:9">
      <c r="A533" s="530"/>
      <c r="B533" s="530"/>
      <c r="C533" s="530"/>
      <c r="D533" s="530"/>
      <c r="E533" s="530"/>
      <c r="F533" s="530"/>
      <c r="G533" s="540">
        <f t="shared" si="24"/>
        <v>0</v>
      </c>
      <c r="H533" s="540" t="str">
        <f t="shared" si="25"/>
        <v/>
      </c>
      <c r="I533" s="540">
        <f t="shared" si="26"/>
        <v>0</v>
      </c>
    </row>
    <row r="534" spans="1:9">
      <c r="A534" s="530"/>
      <c r="B534" s="530"/>
      <c r="C534" s="530"/>
      <c r="D534" s="530"/>
      <c r="E534" s="530"/>
      <c r="F534" s="530"/>
      <c r="G534" s="540">
        <f t="shared" si="24"/>
        <v>0</v>
      </c>
      <c r="H534" s="540" t="str">
        <f t="shared" si="25"/>
        <v/>
      </c>
      <c r="I534" s="540">
        <f t="shared" si="26"/>
        <v>0</v>
      </c>
    </row>
    <row r="535" spans="1:9">
      <c r="A535" s="530"/>
      <c r="B535" s="530"/>
      <c r="C535" s="530"/>
      <c r="D535" s="530"/>
      <c r="E535" s="530"/>
      <c r="F535" s="530"/>
      <c r="G535" s="540">
        <f t="shared" si="24"/>
        <v>0</v>
      </c>
      <c r="H535" s="540" t="str">
        <f t="shared" si="25"/>
        <v/>
      </c>
      <c r="I535" s="540">
        <f t="shared" si="26"/>
        <v>0</v>
      </c>
    </row>
    <row r="536" spans="1:9">
      <c r="A536" s="530"/>
      <c r="B536" s="530"/>
      <c r="C536" s="530"/>
      <c r="D536" s="530"/>
      <c r="E536" s="530"/>
      <c r="F536" s="530"/>
      <c r="G536" s="540">
        <f t="shared" si="24"/>
        <v>0</v>
      </c>
      <c r="H536" s="540" t="str">
        <f t="shared" si="25"/>
        <v/>
      </c>
      <c r="I536" s="540">
        <f t="shared" si="26"/>
        <v>0</v>
      </c>
    </row>
    <row r="537" spans="1:9">
      <c r="A537" s="530"/>
      <c r="B537" s="530"/>
      <c r="C537" s="530"/>
      <c r="D537" s="530"/>
      <c r="E537" s="530"/>
      <c r="F537" s="530"/>
      <c r="G537" s="540">
        <f t="shared" si="24"/>
        <v>0</v>
      </c>
      <c r="H537" s="540" t="str">
        <f t="shared" si="25"/>
        <v/>
      </c>
      <c r="I537" s="540">
        <f t="shared" si="26"/>
        <v>0</v>
      </c>
    </row>
    <row r="538" spans="1:9">
      <c r="A538" s="530"/>
      <c r="B538" s="530"/>
      <c r="C538" s="530"/>
      <c r="D538" s="530"/>
      <c r="E538" s="530"/>
      <c r="F538" s="530"/>
      <c r="G538" s="540">
        <f t="shared" si="24"/>
        <v>0</v>
      </c>
      <c r="H538" s="540" t="str">
        <f t="shared" si="25"/>
        <v/>
      </c>
      <c r="I538" s="540">
        <f t="shared" si="26"/>
        <v>0</v>
      </c>
    </row>
    <row r="539" spans="1:9">
      <c r="A539" s="530"/>
      <c r="B539" s="530"/>
      <c r="C539" s="530"/>
      <c r="D539" s="530"/>
      <c r="E539" s="530"/>
      <c r="F539" s="530"/>
      <c r="G539" s="540">
        <f t="shared" si="24"/>
        <v>0</v>
      </c>
      <c r="H539" s="540" t="str">
        <f t="shared" si="25"/>
        <v/>
      </c>
      <c r="I539" s="540">
        <f t="shared" si="26"/>
        <v>0</v>
      </c>
    </row>
    <row r="540" spans="1:9">
      <c r="A540" s="530"/>
      <c r="B540" s="530"/>
      <c r="C540" s="530"/>
      <c r="D540" s="530"/>
      <c r="E540" s="530"/>
      <c r="F540" s="530"/>
      <c r="G540" s="540">
        <f t="shared" si="24"/>
        <v>0</v>
      </c>
      <c r="H540" s="540" t="str">
        <f t="shared" si="25"/>
        <v/>
      </c>
      <c r="I540" s="540">
        <f t="shared" si="26"/>
        <v>0</v>
      </c>
    </row>
    <row r="541" spans="1:9">
      <c r="A541" s="530"/>
      <c r="B541" s="530"/>
      <c r="C541" s="530"/>
      <c r="D541" s="530"/>
      <c r="E541" s="530"/>
      <c r="F541" s="530"/>
      <c r="G541" s="540">
        <f t="shared" si="24"/>
        <v>0</v>
      </c>
      <c r="H541" s="540" t="str">
        <f t="shared" si="25"/>
        <v/>
      </c>
      <c r="I541" s="540">
        <f t="shared" si="26"/>
        <v>0</v>
      </c>
    </row>
    <row r="542" spans="1:9">
      <c r="A542" s="530"/>
      <c r="B542" s="530"/>
      <c r="C542" s="530"/>
      <c r="D542" s="530"/>
      <c r="E542" s="530"/>
      <c r="F542" s="530"/>
      <c r="G542" s="540">
        <f t="shared" si="24"/>
        <v>0</v>
      </c>
      <c r="H542" s="540" t="str">
        <f t="shared" si="25"/>
        <v/>
      </c>
      <c r="I542" s="540">
        <f t="shared" si="26"/>
        <v>0</v>
      </c>
    </row>
    <row r="543" spans="1:9">
      <c r="A543" s="530"/>
      <c r="B543" s="530"/>
      <c r="C543" s="530"/>
      <c r="D543" s="530"/>
      <c r="E543" s="530"/>
      <c r="F543" s="530"/>
      <c r="G543" s="540">
        <f t="shared" si="24"/>
        <v>0</v>
      </c>
      <c r="H543" s="540" t="str">
        <f t="shared" si="25"/>
        <v/>
      </c>
      <c r="I543" s="540">
        <f t="shared" si="26"/>
        <v>0</v>
      </c>
    </row>
    <row r="544" spans="1:9">
      <c r="A544" s="530"/>
      <c r="B544" s="530"/>
      <c r="C544" s="530"/>
      <c r="D544" s="530"/>
      <c r="E544" s="530"/>
      <c r="F544" s="530"/>
      <c r="G544" s="540">
        <f t="shared" si="24"/>
        <v>0</v>
      </c>
      <c r="H544" s="540" t="str">
        <f t="shared" si="25"/>
        <v/>
      </c>
      <c r="I544" s="540">
        <f t="shared" si="26"/>
        <v>0</v>
      </c>
    </row>
    <row r="545" spans="1:9">
      <c r="A545" s="530"/>
      <c r="B545" s="530"/>
      <c r="C545" s="530"/>
      <c r="D545" s="530"/>
      <c r="E545" s="530"/>
      <c r="F545" s="530"/>
      <c r="G545" s="540">
        <f t="shared" si="24"/>
        <v>0</v>
      </c>
      <c r="H545" s="540" t="str">
        <f t="shared" si="25"/>
        <v/>
      </c>
      <c r="I545" s="540">
        <f t="shared" si="26"/>
        <v>0</v>
      </c>
    </row>
    <row r="546" spans="1:9">
      <c r="A546" s="530"/>
      <c r="B546" s="530"/>
      <c r="C546" s="530"/>
      <c r="D546" s="530"/>
      <c r="E546" s="530"/>
      <c r="F546" s="530"/>
      <c r="G546" s="540">
        <f t="shared" si="24"/>
        <v>0</v>
      </c>
      <c r="H546" s="540" t="str">
        <f t="shared" si="25"/>
        <v/>
      </c>
      <c r="I546" s="540">
        <f t="shared" si="26"/>
        <v>0</v>
      </c>
    </row>
    <row r="547" spans="1:9">
      <c r="A547" s="530"/>
      <c r="B547" s="530"/>
      <c r="C547" s="530"/>
      <c r="D547" s="530"/>
      <c r="E547" s="530"/>
      <c r="F547" s="530"/>
      <c r="G547" s="540">
        <f t="shared" si="24"/>
        <v>0</v>
      </c>
      <c r="H547" s="540" t="str">
        <f t="shared" si="25"/>
        <v/>
      </c>
      <c r="I547" s="540">
        <f t="shared" si="26"/>
        <v>0</v>
      </c>
    </row>
    <row r="548" spans="1:9">
      <c r="A548" s="530"/>
      <c r="B548" s="530"/>
      <c r="C548" s="530"/>
      <c r="D548" s="530"/>
      <c r="E548" s="530"/>
      <c r="F548" s="530"/>
      <c r="G548" s="540">
        <f t="shared" si="24"/>
        <v>0</v>
      </c>
      <c r="H548" s="540" t="str">
        <f t="shared" si="25"/>
        <v/>
      </c>
      <c r="I548" s="540">
        <f t="shared" si="26"/>
        <v>0</v>
      </c>
    </row>
    <row r="549" spans="1:9">
      <c r="A549" s="530"/>
      <c r="B549" s="530"/>
      <c r="C549" s="530"/>
      <c r="D549" s="530"/>
      <c r="E549" s="530"/>
      <c r="F549" s="530"/>
      <c r="G549" s="540">
        <f t="shared" si="24"/>
        <v>0</v>
      </c>
      <c r="H549" s="540" t="str">
        <f t="shared" si="25"/>
        <v/>
      </c>
      <c r="I549" s="540">
        <f t="shared" si="26"/>
        <v>0</v>
      </c>
    </row>
    <row r="550" spans="1:9">
      <c r="A550" s="530"/>
      <c r="B550" s="530"/>
      <c r="C550" s="530"/>
      <c r="D550" s="530"/>
      <c r="E550" s="530"/>
      <c r="F550" s="530"/>
      <c r="G550" s="540">
        <f t="shared" si="24"/>
        <v>0</v>
      </c>
      <c r="H550" s="540" t="str">
        <f t="shared" si="25"/>
        <v/>
      </c>
      <c r="I550" s="540">
        <f t="shared" si="26"/>
        <v>0</v>
      </c>
    </row>
    <row r="551" spans="1:9">
      <c r="A551" s="530"/>
      <c r="B551" s="530"/>
      <c r="C551" s="530"/>
      <c r="D551" s="530"/>
      <c r="E551" s="530"/>
      <c r="F551" s="530"/>
      <c r="G551" s="540">
        <f t="shared" si="24"/>
        <v>0</v>
      </c>
      <c r="H551" s="540" t="str">
        <f t="shared" si="25"/>
        <v/>
      </c>
      <c r="I551" s="540">
        <f t="shared" si="26"/>
        <v>0</v>
      </c>
    </row>
    <row r="552" spans="1:9">
      <c r="A552" s="530"/>
      <c r="B552" s="530"/>
      <c r="C552" s="530"/>
      <c r="D552" s="530"/>
      <c r="E552" s="530"/>
      <c r="F552" s="530"/>
      <c r="G552" s="540">
        <f t="shared" si="24"/>
        <v>0</v>
      </c>
      <c r="H552" s="540" t="str">
        <f t="shared" si="25"/>
        <v/>
      </c>
      <c r="I552" s="540">
        <f t="shared" si="26"/>
        <v>0</v>
      </c>
    </row>
    <row r="553" spans="1:9">
      <c r="A553" s="530"/>
      <c r="B553" s="530"/>
      <c r="C553" s="530"/>
      <c r="D553" s="530"/>
      <c r="E553" s="530"/>
      <c r="F553" s="530"/>
      <c r="G553" s="540">
        <f t="shared" si="24"/>
        <v>0</v>
      </c>
      <c r="H553" s="540" t="str">
        <f t="shared" si="25"/>
        <v/>
      </c>
      <c r="I553" s="540">
        <f t="shared" si="26"/>
        <v>0</v>
      </c>
    </row>
    <row r="554" spans="1:9">
      <c r="A554" s="530"/>
      <c r="B554" s="530"/>
      <c r="C554" s="530"/>
      <c r="D554" s="530"/>
      <c r="E554" s="530"/>
      <c r="F554" s="530"/>
      <c r="G554" s="540">
        <f t="shared" si="24"/>
        <v>0</v>
      </c>
      <c r="H554" s="540" t="str">
        <f t="shared" si="25"/>
        <v/>
      </c>
      <c r="I554" s="540">
        <f t="shared" si="26"/>
        <v>0</v>
      </c>
    </row>
    <row r="555" spans="1:9">
      <c r="A555" s="530"/>
      <c r="B555" s="530"/>
      <c r="C555" s="530"/>
      <c r="D555" s="530"/>
      <c r="E555" s="530"/>
      <c r="F555" s="530"/>
      <c r="G555" s="540">
        <f t="shared" si="24"/>
        <v>0</v>
      </c>
      <c r="H555" s="540" t="str">
        <f t="shared" si="25"/>
        <v/>
      </c>
      <c r="I555" s="540">
        <f t="shared" si="26"/>
        <v>0</v>
      </c>
    </row>
    <row r="556" spans="1:9">
      <c r="A556" s="530"/>
      <c r="B556" s="530"/>
      <c r="C556" s="530"/>
      <c r="D556" s="530"/>
      <c r="E556" s="530"/>
      <c r="F556" s="530"/>
      <c r="G556" s="540">
        <f t="shared" si="24"/>
        <v>0</v>
      </c>
      <c r="H556" s="540" t="str">
        <f t="shared" si="25"/>
        <v/>
      </c>
      <c r="I556" s="540">
        <f t="shared" si="26"/>
        <v>0</v>
      </c>
    </row>
    <row r="557" spans="1:9">
      <c r="A557" s="530"/>
      <c r="B557" s="530"/>
      <c r="C557" s="530"/>
      <c r="D557" s="530"/>
      <c r="E557" s="530"/>
      <c r="F557" s="530"/>
      <c r="G557" s="540">
        <f t="shared" si="24"/>
        <v>0</v>
      </c>
      <c r="H557" s="540" t="str">
        <f t="shared" si="25"/>
        <v/>
      </c>
      <c r="I557" s="540">
        <f t="shared" si="26"/>
        <v>0</v>
      </c>
    </row>
    <row r="558" spans="1:9">
      <c r="A558" s="530"/>
      <c r="B558" s="530"/>
      <c r="C558" s="530"/>
      <c r="D558" s="530"/>
      <c r="E558" s="530"/>
      <c r="F558" s="530"/>
      <c r="G558" s="540">
        <f t="shared" si="24"/>
        <v>0</v>
      </c>
      <c r="H558" s="540" t="str">
        <f t="shared" si="25"/>
        <v/>
      </c>
      <c r="I558" s="540">
        <f t="shared" si="26"/>
        <v>0</v>
      </c>
    </row>
    <row r="559" spans="1:9">
      <c r="A559" s="530"/>
      <c r="B559" s="530"/>
      <c r="C559" s="530"/>
      <c r="D559" s="530"/>
      <c r="E559" s="530"/>
      <c r="F559" s="530"/>
      <c r="G559" s="540">
        <f t="shared" si="24"/>
        <v>0</v>
      </c>
      <c r="H559" s="540" t="str">
        <f t="shared" si="25"/>
        <v/>
      </c>
      <c r="I559" s="540">
        <f t="shared" si="26"/>
        <v>0</v>
      </c>
    </row>
    <row r="560" spans="1:9">
      <c r="A560" s="530"/>
      <c r="B560" s="530"/>
      <c r="C560" s="530"/>
      <c r="D560" s="530"/>
      <c r="E560" s="530"/>
      <c r="F560" s="530"/>
      <c r="G560" s="540">
        <f t="shared" si="24"/>
        <v>0</v>
      </c>
      <c r="H560" s="540" t="str">
        <f t="shared" si="25"/>
        <v/>
      </c>
      <c r="I560" s="540">
        <f t="shared" si="26"/>
        <v>0</v>
      </c>
    </row>
    <row r="561" spans="1:9">
      <c r="A561" s="530"/>
      <c r="B561" s="530"/>
      <c r="C561" s="530"/>
      <c r="D561" s="530"/>
      <c r="E561" s="530"/>
      <c r="F561" s="530"/>
      <c r="G561" s="540">
        <f t="shared" si="24"/>
        <v>0</v>
      </c>
      <c r="H561" s="540" t="str">
        <f t="shared" si="25"/>
        <v/>
      </c>
      <c r="I561" s="540">
        <f t="shared" si="26"/>
        <v>0</v>
      </c>
    </row>
    <row r="562" spans="1:9">
      <c r="A562" s="530"/>
      <c r="B562" s="530"/>
      <c r="C562" s="530"/>
      <c r="D562" s="530"/>
      <c r="E562" s="530"/>
      <c r="F562" s="530"/>
      <c r="G562" s="540">
        <f t="shared" si="24"/>
        <v>0</v>
      </c>
      <c r="H562" s="540" t="str">
        <f t="shared" si="25"/>
        <v/>
      </c>
      <c r="I562" s="540">
        <f t="shared" si="26"/>
        <v>0</v>
      </c>
    </row>
    <row r="563" spans="1:9">
      <c r="A563" s="530"/>
      <c r="B563" s="530"/>
      <c r="C563" s="530"/>
      <c r="D563" s="530"/>
      <c r="E563" s="530"/>
      <c r="F563" s="530"/>
      <c r="G563" s="540">
        <f t="shared" si="24"/>
        <v>0</v>
      </c>
      <c r="H563" s="540" t="str">
        <f t="shared" si="25"/>
        <v/>
      </c>
      <c r="I563" s="540">
        <f t="shared" si="26"/>
        <v>0</v>
      </c>
    </row>
    <row r="564" spans="1:9">
      <c r="A564" s="530"/>
      <c r="B564" s="530"/>
      <c r="C564" s="530"/>
      <c r="D564" s="530"/>
      <c r="E564" s="530"/>
      <c r="F564" s="530"/>
      <c r="G564" s="540">
        <f t="shared" si="24"/>
        <v>0</v>
      </c>
      <c r="H564" s="540" t="str">
        <f t="shared" si="25"/>
        <v/>
      </c>
      <c r="I564" s="540">
        <f t="shared" si="26"/>
        <v>0</v>
      </c>
    </row>
    <row r="565" spans="1:9">
      <c r="A565" s="530"/>
      <c r="B565" s="530"/>
      <c r="C565" s="530"/>
      <c r="D565" s="530"/>
      <c r="E565" s="530"/>
      <c r="F565" s="530"/>
      <c r="G565" s="540">
        <f t="shared" si="24"/>
        <v>0</v>
      </c>
      <c r="H565" s="540" t="str">
        <f t="shared" si="25"/>
        <v/>
      </c>
      <c r="I565" s="540">
        <f t="shared" si="26"/>
        <v>0</v>
      </c>
    </row>
    <row r="566" spans="1:9">
      <c r="A566" s="530"/>
      <c r="B566" s="530"/>
      <c r="C566" s="530"/>
      <c r="D566" s="530"/>
      <c r="E566" s="530"/>
      <c r="F566" s="530"/>
      <c r="G566" s="540">
        <f t="shared" si="24"/>
        <v>0</v>
      </c>
      <c r="H566" s="540" t="str">
        <f t="shared" si="25"/>
        <v/>
      </c>
      <c r="I566" s="540">
        <f t="shared" si="26"/>
        <v>0</v>
      </c>
    </row>
    <row r="567" spans="1:9">
      <c r="A567" s="530"/>
      <c r="B567" s="530"/>
      <c r="C567" s="530"/>
      <c r="D567" s="530"/>
      <c r="E567" s="530"/>
      <c r="F567" s="530"/>
      <c r="G567" s="540">
        <f t="shared" si="24"/>
        <v>0</v>
      </c>
      <c r="H567" s="540" t="str">
        <f t="shared" si="25"/>
        <v/>
      </c>
      <c r="I567" s="540">
        <f t="shared" si="26"/>
        <v>0</v>
      </c>
    </row>
    <row r="568" spans="1:9">
      <c r="A568" s="530"/>
      <c r="B568" s="530"/>
      <c r="C568" s="530"/>
      <c r="D568" s="530"/>
      <c r="E568" s="530"/>
      <c r="F568" s="530"/>
      <c r="G568" s="540">
        <f t="shared" si="24"/>
        <v>0</v>
      </c>
      <c r="H568" s="540" t="str">
        <f t="shared" si="25"/>
        <v/>
      </c>
      <c r="I568" s="540">
        <f t="shared" si="26"/>
        <v>0</v>
      </c>
    </row>
    <row r="569" spans="1:9">
      <c r="A569" s="530"/>
      <c r="B569" s="530"/>
      <c r="C569" s="530"/>
      <c r="D569" s="530"/>
      <c r="E569" s="530"/>
      <c r="F569" s="530"/>
      <c r="G569" s="540">
        <f t="shared" si="24"/>
        <v>0</v>
      </c>
      <c r="H569" s="540" t="str">
        <f t="shared" si="25"/>
        <v/>
      </c>
      <c r="I569" s="540">
        <f t="shared" si="26"/>
        <v>0</v>
      </c>
    </row>
    <row r="570" spans="1:9">
      <c r="A570" s="530"/>
      <c r="B570" s="530"/>
      <c r="C570" s="530"/>
      <c r="D570" s="530"/>
      <c r="E570" s="530"/>
      <c r="F570" s="530"/>
      <c r="G570" s="540">
        <f t="shared" si="24"/>
        <v>0</v>
      </c>
      <c r="H570" s="540" t="str">
        <f t="shared" si="25"/>
        <v/>
      </c>
      <c r="I570" s="540">
        <f t="shared" si="26"/>
        <v>0</v>
      </c>
    </row>
    <row r="571" spans="1:9">
      <c r="A571" s="530"/>
      <c r="B571" s="530"/>
      <c r="C571" s="530"/>
      <c r="D571" s="530"/>
      <c r="E571" s="530"/>
      <c r="F571" s="530"/>
      <c r="G571" s="540">
        <f t="shared" si="24"/>
        <v>0</v>
      </c>
      <c r="H571" s="540" t="str">
        <f t="shared" si="25"/>
        <v/>
      </c>
      <c r="I571" s="540">
        <f t="shared" si="26"/>
        <v>0</v>
      </c>
    </row>
    <row r="572" spans="1:9">
      <c r="A572" s="530"/>
      <c r="B572" s="530"/>
      <c r="C572" s="530"/>
      <c r="D572" s="530"/>
      <c r="E572" s="530"/>
      <c r="F572" s="530"/>
      <c r="G572" s="540">
        <f t="shared" si="24"/>
        <v>0</v>
      </c>
      <c r="H572" s="540" t="str">
        <f t="shared" si="25"/>
        <v/>
      </c>
      <c r="I572" s="540">
        <f t="shared" si="26"/>
        <v>0</v>
      </c>
    </row>
    <row r="573" spans="1:9">
      <c r="A573" s="530"/>
      <c r="B573" s="530"/>
      <c r="C573" s="530"/>
      <c r="D573" s="530"/>
      <c r="E573" s="530"/>
      <c r="F573" s="530"/>
      <c r="G573" s="540">
        <f t="shared" si="24"/>
        <v>0</v>
      </c>
      <c r="H573" s="540" t="str">
        <f t="shared" si="25"/>
        <v/>
      </c>
      <c r="I573" s="540">
        <f t="shared" si="26"/>
        <v>0</v>
      </c>
    </row>
    <row r="574" spans="1:9">
      <c r="A574" s="530"/>
      <c r="B574" s="530"/>
      <c r="C574" s="530"/>
      <c r="D574" s="530"/>
      <c r="E574" s="530"/>
      <c r="F574" s="530"/>
      <c r="G574" s="540">
        <f t="shared" si="24"/>
        <v>0</v>
      </c>
      <c r="H574" s="540" t="str">
        <f t="shared" si="25"/>
        <v/>
      </c>
      <c r="I574" s="540">
        <f t="shared" si="26"/>
        <v>0</v>
      </c>
    </row>
    <row r="575" spans="1:9">
      <c r="A575" s="530"/>
      <c r="B575" s="530"/>
      <c r="C575" s="530"/>
      <c r="D575" s="530"/>
      <c r="E575" s="530"/>
      <c r="F575" s="530"/>
      <c r="G575" s="540">
        <f t="shared" si="24"/>
        <v>0</v>
      </c>
      <c r="H575" s="540" t="str">
        <f t="shared" si="25"/>
        <v/>
      </c>
      <c r="I575" s="540">
        <f t="shared" si="26"/>
        <v>0</v>
      </c>
    </row>
    <row r="576" spans="1:9">
      <c r="A576" s="530"/>
      <c r="B576" s="530"/>
      <c r="C576" s="530"/>
      <c r="D576" s="530"/>
      <c r="E576" s="530"/>
      <c r="F576" s="530"/>
      <c r="G576" s="540">
        <f t="shared" si="24"/>
        <v>0</v>
      </c>
      <c r="H576" s="540" t="str">
        <f t="shared" si="25"/>
        <v/>
      </c>
      <c r="I576" s="540">
        <f t="shared" si="26"/>
        <v>0</v>
      </c>
    </row>
    <row r="577" spans="1:9">
      <c r="A577" s="530"/>
      <c r="B577" s="530"/>
      <c r="C577" s="530"/>
      <c r="D577" s="530"/>
      <c r="E577" s="530"/>
      <c r="F577" s="530"/>
      <c r="G577" s="540">
        <f t="shared" si="24"/>
        <v>0</v>
      </c>
      <c r="H577" s="540" t="str">
        <f t="shared" si="25"/>
        <v/>
      </c>
      <c r="I577" s="540">
        <f t="shared" si="26"/>
        <v>0</v>
      </c>
    </row>
    <row r="578" spans="1:9">
      <c r="A578" s="530"/>
      <c r="B578" s="530"/>
      <c r="C578" s="530"/>
      <c r="D578" s="530"/>
      <c r="E578" s="530"/>
      <c r="F578" s="530"/>
      <c r="G578" s="540">
        <f t="shared" si="24"/>
        <v>0</v>
      </c>
      <c r="H578" s="540" t="str">
        <f t="shared" si="25"/>
        <v/>
      </c>
      <c r="I578" s="540">
        <f t="shared" si="26"/>
        <v>0</v>
      </c>
    </row>
    <row r="579" spans="1:9">
      <c r="A579" s="530"/>
      <c r="B579" s="530"/>
      <c r="C579" s="530"/>
      <c r="D579" s="530"/>
      <c r="E579" s="530"/>
      <c r="F579" s="530"/>
      <c r="G579" s="540">
        <f t="shared" si="24"/>
        <v>0</v>
      </c>
      <c r="H579" s="540" t="str">
        <f t="shared" si="25"/>
        <v/>
      </c>
      <c r="I579" s="540">
        <f t="shared" si="26"/>
        <v>0</v>
      </c>
    </row>
    <row r="580" spans="1:9">
      <c r="A580" s="530"/>
      <c r="B580" s="530"/>
      <c r="C580" s="530"/>
      <c r="D580" s="530"/>
      <c r="E580" s="530"/>
      <c r="F580" s="530"/>
      <c r="G580" s="540">
        <f t="shared" si="24"/>
        <v>0</v>
      </c>
      <c r="H580" s="540" t="str">
        <f t="shared" si="25"/>
        <v/>
      </c>
      <c r="I580" s="540">
        <f t="shared" si="26"/>
        <v>0</v>
      </c>
    </row>
    <row r="581" spans="1:9">
      <c r="A581" s="530"/>
      <c r="B581" s="530"/>
      <c r="C581" s="530"/>
      <c r="D581" s="530"/>
      <c r="E581" s="530"/>
      <c r="F581" s="530"/>
      <c r="G581" s="540">
        <f t="shared" si="24"/>
        <v>0</v>
      </c>
      <c r="H581" s="540" t="str">
        <f t="shared" si="25"/>
        <v/>
      </c>
      <c r="I581" s="540">
        <f t="shared" si="26"/>
        <v>0</v>
      </c>
    </row>
    <row r="582" spans="1:9">
      <c r="A582" s="530"/>
      <c r="B582" s="530"/>
      <c r="C582" s="530"/>
      <c r="D582" s="530"/>
      <c r="E582" s="530"/>
      <c r="F582" s="530"/>
      <c r="G582" s="540">
        <f t="shared" si="24"/>
        <v>0</v>
      </c>
      <c r="H582" s="540" t="str">
        <f t="shared" si="25"/>
        <v/>
      </c>
      <c r="I582" s="540">
        <f t="shared" si="26"/>
        <v>0</v>
      </c>
    </row>
    <row r="583" spans="1:9">
      <c r="A583" s="530"/>
      <c r="B583" s="530"/>
      <c r="C583" s="530"/>
      <c r="D583" s="530"/>
      <c r="E583" s="530"/>
      <c r="F583" s="530"/>
      <c r="G583" s="540">
        <f t="shared" si="24"/>
        <v>0</v>
      </c>
      <c r="H583" s="540" t="str">
        <f t="shared" si="25"/>
        <v/>
      </c>
      <c r="I583" s="540">
        <f t="shared" si="26"/>
        <v>0</v>
      </c>
    </row>
    <row r="584" spans="1:9">
      <c r="A584" s="530"/>
      <c r="B584" s="530"/>
      <c r="C584" s="530"/>
      <c r="D584" s="530"/>
      <c r="E584" s="530"/>
      <c r="F584" s="530"/>
      <c r="G584" s="540">
        <f t="shared" si="24"/>
        <v>0</v>
      </c>
      <c r="H584" s="540" t="str">
        <f t="shared" si="25"/>
        <v/>
      </c>
      <c r="I584" s="540">
        <f t="shared" si="26"/>
        <v>0</v>
      </c>
    </row>
    <row r="585" spans="1:9">
      <c r="A585" s="530"/>
      <c r="B585" s="530"/>
      <c r="C585" s="530"/>
      <c r="D585" s="530"/>
      <c r="E585" s="530"/>
      <c r="F585" s="530"/>
      <c r="G585" s="540">
        <f t="shared" si="24"/>
        <v>0</v>
      </c>
      <c r="H585" s="540" t="str">
        <f t="shared" si="25"/>
        <v/>
      </c>
      <c r="I585" s="540">
        <f t="shared" si="26"/>
        <v>0</v>
      </c>
    </row>
    <row r="586" spans="1:9">
      <c r="A586" s="530"/>
      <c r="B586" s="530"/>
      <c r="C586" s="530"/>
      <c r="D586" s="530"/>
      <c r="E586" s="530"/>
      <c r="F586" s="530"/>
      <c r="G586" s="540">
        <f t="shared" si="24"/>
        <v>0</v>
      </c>
      <c r="H586" s="540" t="str">
        <f t="shared" si="25"/>
        <v/>
      </c>
      <c r="I586" s="540">
        <f t="shared" si="26"/>
        <v>0</v>
      </c>
    </row>
    <row r="587" spans="1:9">
      <c r="A587" s="530"/>
      <c r="B587" s="530"/>
      <c r="C587" s="530"/>
      <c r="D587" s="530"/>
      <c r="E587" s="530"/>
      <c r="F587" s="530"/>
      <c r="G587" s="540">
        <f t="shared" si="24"/>
        <v>0</v>
      </c>
      <c r="H587" s="540" t="str">
        <f t="shared" si="25"/>
        <v/>
      </c>
      <c r="I587" s="540">
        <f t="shared" si="26"/>
        <v>0</v>
      </c>
    </row>
    <row r="588" spans="1:9">
      <c r="A588" s="530"/>
      <c r="B588" s="530"/>
      <c r="C588" s="530"/>
      <c r="D588" s="530"/>
      <c r="E588" s="530"/>
      <c r="F588" s="530"/>
      <c r="G588" s="540">
        <f t="shared" si="24"/>
        <v>0</v>
      </c>
      <c r="H588" s="540" t="str">
        <f t="shared" si="25"/>
        <v/>
      </c>
      <c r="I588" s="540">
        <f t="shared" si="26"/>
        <v>0</v>
      </c>
    </row>
    <row r="589" spans="1:9">
      <c r="A589" s="530"/>
      <c r="B589" s="530"/>
      <c r="C589" s="530"/>
      <c r="D589" s="530"/>
      <c r="E589" s="530"/>
      <c r="F589" s="530"/>
      <c r="G589" s="540">
        <f t="shared" si="24"/>
        <v>0</v>
      </c>
      <c r="H589" s="540" t="str">
        <f t="shared" si="25"/>
        <v/>
      </c>
      <c r="I589" s="540">
        <f t="shared" si="26"/>
        <v>0</v>
      </c>
    </row>
    <row r="590" spans="1:9">
      <c r="A590" s="530"/>
      <c r="B590" s="530"/>
      <c r="C590" s="530"/>
      <c r="D590" s="530"/>
      <c r="E590" s="530"/>
      <c r="F590" s="530"/>
      <c r="G590" s="540">
        <f t="shared" si="24"/>
        <v>0</v>
      </c>
      <c r="H590" s="540" t="str">
        <f t="shared" si="25"/>
        <v/>
      </c>
      <c r="I590" s="540">
        <f t="shared" si="26"/>
        <v>0</v>
      </c>
    </row>
    <row r="591" spans="1:9">
      <c r="A591" s="530"/>
      <c r="B591" s="530"/>
      <c r="C591" s="530"/>
      <c r="D591" s="530"/>
      <c r="E591" s="530"/>
      <c r="F591" s="530"/>
      <c r="G591" s="540">
        <f t="shared" ref="G591:G654" si="27">E591*F591</f>
        <v>0</v>
      </c>
      <c r="H591" s="540" t="str">
        <f t="shared" ref="H591:H654" si="28">IF(LEN(A591)&gt;0,IF(AND(LEN(A591)&gt;0,LEN(B591)&gt;0,LEN(C591)&gt;0,LEN(D591)&gt;0,LEN(E591)&gt;0,LEN(F591)&gt;0,LEN(G591)&gt;0),"OK","Not Complete"),"")</f>
        <v/>
      </c>
      <c r="I591" s="540">
        <f t="shared" ref="I591:I654" si="29">IF(H591="ok",F591,0)</f>
        <v>0</v>
      </c>
    </row>
    <row r="592" spans="1:9">
      <c r="A592" s="530"/>
      <c r="B592" s="530"/>
      <c r="C592" s="530"/>
      <c r="D592" s="530"/>
      <c r="E592" s="530"/>
      <c r="F592" s="530"/>
      <c r="G592" s="540">
        <f t="shared" si="27"/>
        <v>0</v>
      </c>
      <c r="H592" s="540" t="str">
        <f t="shared" si="28"/>
        <v/>
      </c>
      <c r="I592" s="540">
        <f t="shared" si="29"/>
        <v>0</v>
      </c>
    </row>
    <row r="593" spans="1:9">
      <c r="A593" s="530"/>
      <c r="B593" s="530"/>
      <c r="C593" s="530"/>
      <c r="D593" s="530"/>
      <c r="E593" s="530"/>
      <c r="F593" s="530"/>
      <c r="G593" s="540">
        <f t="shared" si="27"/>
        <v>0</v>
      </c>
      <c r="H593" s="540" t="str">
        <f t="shared" si="28"/>
        <v/>
      </c>
      <c r="I593" s="540">
        <f t="shared" si="29"/>
        <v>0</v>
      </c>
    </row>
    <row r="594" spans="1:9">
      <c r="A594" s="530"/>
      <c r="B594" s="530"/>
      <c r="C594" s="530"/>
      <c r="D594" s="530"/>
      <c r="E594" s="530"/>
      <c r="F594" s="530"/>
      <c r="G594" s="540">
        <f t="shared" si="27"/>
        <v>0</v>
      </c>
      <c r="H594" s="540" t="str">
        <f t="shared" si="28"/>
        <v/>
      </c>
      <c r="I594" s="540">
        <f t="shared" si="29"/>
        <v>0</v>
      </c>
    </row>
    <row r="595" spans="1:9">
      <c r="A595" s="530"/>
      <c r="B595" s="530"/>
      <c r="C595" s="530"/>
      <c r="D595" s="530"/>
      <c r="E595" s="530"/>
      <c r="F595" s="530"/>
      <c r="G595" s="540">
        <f t="shared" si="27"/>
        <v>0</v>
      </c>
      <c r="H595" s="540" t="str">
        <f t="shared" si="28"/>
        <v/>
      </c>
      <c r="I595" s="540">
        <f t="shared" si="29"/>
        <v>0</v>
      </c>
    </row>
    <row r="596" spans="1:9">
      <c r="A596" s="530"/>
      <c r="B596" s="530"/>
      <c r="C596" s="530"/>
      <c r="D596" s="530"/>
      <c r="E596" s="530"/>
      <c r="F596" s="530"/>
      <c r="G596" s="540">
        <f t="shared" si="27"/>
        <v>0</v>
      </c>
      <c r="H596" s="540" t="str">
        <f t="shared" si="28"/>
        <v/>
      </c>
      <c r="I596" s="540">
        <f t="shared" si="29"/>
        <v>0</v>
      </c>
    </row>
    <row r="597" spans="1:9">
      <c r="A597" s="530"/>
      <c r="B597" s="530"/>
      <c r="C597" s="530"/>
      <c r="D597" s="530"/>
      <c r="E597" s="530"/>
      <c r="F597" s="530"/>
      <c r="G597" s="540">
        <f t="shared" si="27"/>
        <v>0</v>
      </c>
      <c r="H597" s="540" t="str">
        <f t="shared" si="28"/>
        <v/>
      </c>
      <c r="I597" s="540">
        <f t="shared" si="29"/>
        <v>0</v>
      </c>
    </row>
    <row r="598" spans="1:9">
      <c r="A598" s="530"/>
      <c r="B598" s="530"/>
      <c r="C598" s="530"/>
      <c r="D598" s="530"/>
      <c r="E598" s="530"/>
      <c r="F598" s="530"/>
      <c r="G598" s="540">
        <f t="shared" si="27"/>
        <v>0</v>
      </c>
      <c r="H598" s="540" t="str">
        <f t="shared" si="28"/>
        <v/>
      </c>
      <c r="I598" s="540">
        <f t="shared" si="29"/>
        <v>0</v>
      </c>
    </row>
    <row r="599" spans="1:9">
      <c r="A599" s="530"/>
      <c r="B599" s="530"/>
      <c r="C599" s="530"/>
      <c r="D599" s="530"/>
      <c r="E599" s="530"/>
      <c r="F599" s="530"/>
      <c r="G599" s="540">
        <f t="shared" si="27"/>
        <v>0</v>
      </c>
      <c r="H599" s="540" t="str">
        <f t="shared" si="28"/>
        <v/>
      </c>
      <c r="I599" s="540">
        <f t="shared" si="29"/>
        <v>0</v>
      </c>
    </row>
    <row r="600" spans="1:9">
      <c r="A600" s="530"/>
      <c r="B600" s="530"/>
      <c r="C600" s="530"/>
      <c r="D600" s="530"/>
      <c r="E600" s="530"/>
      <c r="F600" s="530"/>
      <c r="G600" s="540">
        <f t="shared" si="27"/>
        <v>0</v>
      </c>
      <c r="H600" s="540" t="str">
        <f t="shared" si="28"/>
        <v/>
      </c>
      <c r="I600" s="540">
        <f t="shared" si="29"/>
        <v>0</v>
      </c>
    </row>
    <row r="601" spans="1:9">
      <c r="A601" s="530"/>
      <c r="B601" s="530"/>
      <c r="C601" s="530"/>
      <c r="D601" s="530"/>
      <c r="E601" s="530"/>
      <c r="F601" s="530"/>
      <c r="G601" s="540">
        <f t="shared" si="27"/>
        <v>0</v>
      </c>
      <c r="H601" s="540" t="str">
        <f t="shared" si="28"/>
        <v/>
      </c>
      <c r="I601" s="540">
        <f t="shared" si="29"/>
        <v>0</v>
      </c>
    </row>
    <row r="602" spans="1:9">
      <c r="A602" s="530"/>
      <c r="B602" s="530"/>
      <c r="C602" s="530"/>
      <c r="D602" s="530"/>
      <c r="E602" s="530"/>
      <c r="F602" s="530"/>
      <c r="G602" s="540">
        <f t="shared" si="27"/>
        <v>0</v>
      </c>
      <c r="H602" s="540" t="str">
        <f t="shared" si="28"/>
        <v/>
      </c>
      <c r="I602" s="540">
        <f t="shared" si="29"/>
        <v>0</v>
      </c>
    </row>
    <row r="603" spans="1:9">
      <c r="A603" s="530"/>
      <c r="B603" s="530"/>
      <c r="C603" s="530"/>
      <c r="D603" s="530"/>
      <c r="E603" s="530"/>
      <c r="F603" s="530"/>
      <c r="G603" s="540">
        <f t="shared" si="27"/>
        <v>0</v>
      </c>
      <c r="H603" s="540" t="str">
        <f t="shared" si="28"/>
        <v/>
      </c>
      <c r="I603" s="540">
        <f t="shared" si="29"/>
        <v>0</v>
      </c>
    </row>
    <row r="604" spans="1:9">
      <c r="A604" s="530"/>
      <c r="B604" s="530"/>
      <c r="C604" s="530"/>
      <c r="D604" s="530"/>
      <c r="E604" s="530"/>
      <c r="F604" s="530"/>
      <c r="G604" s="540">
        <f t="shared" si="27"/>
        <v>0</v>
      </c>
      <c r="H604" s="540" t="str">
        <f t="shared" si="28"/>
        <v/>
      </c>
      <c r="I604" s="540">
        <f t="shared" si="29"/>
        <v>0</v>
      </c>
    </row>
    <row r="605" spans="1:9">
      <c r="A605" s="530"/>
      <c r="B605" s="530"/>
      <c r="C605" s="530"/>
      <c r="D605" s="530"/>
      <c r="E605" s="530"/>
      <c r="F605" s="530"/>
      <c r="G605" s="540">
        <f t="shared" si="27"/>
        <v>0</v>
      </c>
      <c r="H605" s="540" t="str">
        <f t="shared" si="28"/>
        <v/>
      </c>
      <c r="I605" s="540">
        <f t="shared" si="29"/>
        <v>0</v>
      </c>
    </row>
    <row r="606" spans="1:9">
      <c r="A606" s="530"/>
      <c r="B606" s="530"/>
      <c r="C606" s="530"/>
      <c r="D606" s="530"/>
      <c r="E606" s="530"/>
      <c r="F606" s="530"/>
      <c r="G606" s="540">
        <f t="shared" si="27"/>
        <v>0</v>
      </c>
      <c r="H606" s="540" t="str">
        <f t="shared" si="28"/>
        <v/>
      </c>
      <c r="I606" s="540">
        <f t="shared" si="29"/>
        <v>0</v>
      </c>
    </row>
    <row r="607" spans="1:9">
      <c r="A607" s="530"/>
      <c r="B607" s="530"/>
      <c r="C607" s="530"/>
      <c r="D607" s="530"/>
      <c r="E607" s="530"/>
      <c r="F607" s="530"/>
      <c r="G607" s="540">
        <f t="shared" si="27"/>
        <v>0</v>
      </c>
      <c r="H607" s="540" t="str">
        <f t="shared" si="28"/>
        <v/>
      </c>
      <c r="I607" s="540">
        <f t="shared" si="29"/>
        <v>0</v>
      </c>
    </row>
    <row r="608" spans="1:9">
      <c r="A608" s="530"/>
      <c r="B608" s="530"/>
      <c r="C608" s="530"/>
      <c r="D608" s="530"/>
      <c r="E608" s="530"/>
      <c r="F608" s="530"/>
      <c r="G608" s="540">
        <f t="shared" si="27"/>
        <v>0</v>
      </c>
      <c r="H608" s="540" t="str">
        <f t="shared" si="28"/>
        <v/>
      </c>
      <c r="I608" s="540">
        <f t="shared" si="29"/>
        <v>0</v>
      </c>
    </row>
    <row r="609" spans="1:9">
      <c r="A609" s="530"/>
      <c r="B609" s="530"/>
      <c r="C609" s="530"/>
      <c r="D609" s="530"/>
      <c r="E609" s="530"/>
      <c r="F609" s="530"/>
      <c r="G609" s="540">
        <f t="shared" si="27"/>
        <v>0</v>
      </c>
      <c r="H609" s="540" t="str">
        <f t="shared" si="28"/>
        <v/>
      </c>
      <c r="I609" s="540">
        <f t="shared" si="29"/>
        <v>0</v>
      </c>
    </row>
    <row r="610" spans="1:9">
      <c r="A610" s="530"/>
      <c r="B610" s="530"/>
      <c r="C610" s="530"/>
      <c r="D610" s="530"/>
      <c r="E610" s="530"/>
      <c r="F610" s="530"/>
      <c r="G610" s="540">
        <f t="shared" si="27"/>
        <v>0</v>
      </c>
      <c r="H610" s="540" t="str">
        <f t="shared" si="28"/>
        <v/>
      </c>
      <c r="I610" s="540">
        <f t="shared" si="29"/>
        <v>0</v>
      </c>
    </row>
    <row r="611" spans="1:9">
      <c r="A611" s="530"/>
      <c r="B611" s="530"/>
      <c r="C611" s="530"/>
      <c r="D611" s="530"/>
      <c r="E611" s="530"/>
      <c r="F611" s="530"/>
      <c r="G611" s="540">
        <f t="shared" si="27"/>
        <v>0</v>
      </c>
      <c r="H611" s="540" t="str">
        <f t="shared" si="28"/>
        <v/>
      </c>
      <c r="I611" s="540">
        <f t="shared" si="29"/>
        <v>0</v>
      </c>
    </row>
    <row r="612" spans="1:9">
      <c r="A612" s="530"/>
      <c r="B612" s="530"/>
      <c r="C612" s="530"/>
      <c r="D612" s="530"/>
      <c r="E612" s="530"/>
      <c r="F612" s="530"/>
      <c r="G612" s="540">
        <f t="shared" si="27"/>
        <v>0</v>
      </c>
      <c r="H612" s="540" t="str">
        <f t="shared" si="28"/>
        <v/>
      </c>
      <c r="I612" s="540">
        <f t="shared" si="29"/>
        <v>0</v>
      </c>
    </row>
    <row r="613" spans="1:9">
      <c r="A613" s="530"/>
      <c r="B613" s="530"/>
      <c r="C613" s="530"/>
      <c r="D613" s="530"/>
      <c r="E613" s="530"/>
      <c r="F613" s="530"/>
      <c r="G613" s="540">
        <f t="shared" si="27"/>
        <v>0</v>
      </c>
      <c r="H613" s="540" t="str">
        <f t="shared" si="28"/>
        <v/>
      </c>
      <c r="I613" s="540">
        <f t="shared" si="29"/>
        <v>0</v>
      </c>
    </row>
    <row r="614" spans="1:9">
      <c r="A614" s="530"/>
      <c r="B614" s="530"/>
      <c r="C614" s="530"/>
      <c r="D614" s="530"/>
      <c r="E614" s="530"/>
      <c r="F614" s="530"/>
      <c r="G614" s="540">
        <f t="shared" si="27"/>
        <v>0</v>
      </c>
      <c r="H614" s="540" t="str">
        <f t="shared" si="28"/>
        <v/>
      </c>
      <c r="I614" s="540">
        <f t="shared" si="29"/>
        <v>0</v>
      </c>
    </row>
    <row r="615" spans="1:9">
      <c r="A615" s="530"/>
      <c r="B615" s="530"/>
      <c r="C615" s="530"/>
      <c r="D615" s="530"/>
      <c r="E615" s="530"/>
      <c r="F615" s="530"/>
      <c r="G615" s="540">
        <f t="shared" si="27"/>
        <v>0</v>
      </c>
      <c r="H615" s="540" t="str">
        <f t="shared" si="28"/>
        <v/>
      </c>
      <c r="I615" s="540">
        <f t="shared" si="29"/>
        <v>0</v>
      </c>
    </row>
    <row r="616" spans="1:9">
      <c r="A616" s="530"/>
      <c r="B616" s="530"/>
      <c r="C616" s="530"/>
      <c r="D616" s="530"/>
      <c r="E616" s="530"/>
      <c r="F616" s="530"/>
      <c r="G616" s="540">
        <f t="shared" si="27"/>
        <v>0</v>
      </c>
      <c r="H616" s="540" t="str">
        <f t="shared" si="28"/>
        <v/>
      </c>
      <c r="I616" s="540">
        <f t="shared" si="29"/>
        <v>0</v>
      </c>
    </row>
    <row r="617" spans="1:9">
      <c r="A617" s="530"/>
      <c r="B617" s="530"/>
      <c r="C617" s="530"/>
      <c r="D617" s="530"/>
      <c r="E617" s="530"/>
      <c r="F617" s="530"/>
      <c r="G617" s="540">
        <f t="shared" si="27"/>
        <v>0</v>
      </c>
      <c r="H617" s="540" t="str">
        <f t="shared" si="28"/>
        <v/>
      </c>
      <c r="I617" s="540">
        <f t="shared" si="29"/>
        <v>0</v>
      </c>
    </row>
    <row r="618" spans="1:9">
      <c r="A618" s="530"/>
      <c r="B618" s="530"/>
      <c r="C618" s="530"/>
      <c r="D618" s="530"/>
      <c r="E618" s="530"/>
      <c r="F618" s="530"/>
      <c r="G618" s="540">
        <f t="shared" si="27"/>
        <v>0</v>
      </c>
      <c r="H618" s="540" t="str">
        <f t="shared" si="28"/>
        <v/>
      </c>
      <c r="I618" s="540">
        <f t="shared" si="29"/>
        <v>0</v>
      </c>
    </row>
    <row r="619" spans="1:9">
      <c r="A619" s="530"/>
      <c r="B619" s="530"/>
      <c r="C619" s="530"/>
      <c r="D619" s="530"/>
      <c r="E619" s="530"/>
      <c r="F619" s="530"/>
      <c r="G619" s="540">
        <f t="shared" si="27"/>
        <v>0</v>
      </c>
      <c r="H619" s="540" t="str">
        <f t="shared" si="28"/>
        <v/>
      </c>
      <c r="I619" s="540">
        <f t="shared" si="29"/>
        <v>0</v>
      </c>
    </row>
    <row r="620" spans="1:9">
      <c r="A620" s="530"/>
      <c r="B620" s="530"/>
      <c r="C620" s="530"/>
      <c r="D620" s="530"/>
      <c r="E620" s="530"/>
      <c r="F620" s="530"/>
      <c r="G620" s="540">
        <f t="shared" si="27"/>
        <v>0</v>
      </c>
      <c r="H620" s="540" t="str">
        <f t="shared" si="28"/>
        <v/>
      </c>
      <c r="I620" s="540">
        <f t="shared" si="29"/>
        <v>0</v>
      </c>
    </row>
    <row r="621" spans="1:9">
      <c r="A621" s="530"/>
      <c r="B621" s="530"/>
      <c r="C621" s="530"/>
      <c r="D621" s="530"/>
      <c r="E621" s="530"/>
      <c r="F621" s="530"/>
      <c r="G621" s="540">
        <f t="shared" si="27"/>
        <v>0</v>
      </c>
      <c r="H621" s="540" t="str">
        <f t="shared" si="28"/>
        <v/>
      </c>
      <c r="I621" s="540">
        <f t="shared" si="29"/>
        <v>0</v>
      </c>
    </row>
    <row r="622" spans="1:9">
      <c r="A622" s="530"/>
      <c r="B622" s="530"/>
      <c r="C622" s="530"/>
      <c r="D622" s="530"/>
      <c r="E622" s="530"/>
      <c r="F622" s="530"/>
      <c r="G622" s="540">
        <f t="shared" si="27"/>
        <v>0</v>
      </c>
      <c r="H622" s="540" t="str">
        <f t="shared" si="28"/>
        <v/>
      </c>
      <c r="I622" s="540">
        <f t="shared" si="29"/>
        <v>0</v>
      </c>
    </row>
    <row r="623" spans="1:9">
      <c r="A623" s="530"/>
      <c r="B623" s="530"/>
      <c r="C623" s="530"/>
      <c r="D623" s="530"/>
      <c r="E623" s="530"/>
      <c r="F623" s="530"/>
      <c r="G623" s="540">
        <f t="shared" si="27"/>
        <v>0</v>
      </c>
      <c r="H623" s="540" t="str">
        <f t="shared" si="28"/>
        <v/>
      </c>
      <c r="I623" s="540">
        <f t="shared" si="29"/>
        <v>0</v>
      </c>
    </row>
    <row r="624" spans="1:9">
      <c r="A624" s="530"/>
      <c r="B624" s="530"/>
      <c r="C624" s="530"/>
      <c r="D624" s="530"/>
      <c r="E624" s="530"/>
      <c r="F624" s="530"/>
      <c r="G624" s="540">
        <f t="shared" si="27"/>
        <v>0</v>
      </c>
      <c r="H624" s="540" t="str">
        <f t="shared" si="28"/>
        <v/>
      </c>
      <c r="I624" s="540">
        <f t="shared" si="29"/>
        <v>0</v>
      </c>
    </row>
    <row r="625" spans="1:9">
      <c r="A625" s="530"/>
      <c r="B625" s="530"/>
      <c r="C625" s="530"/>
      <c r="D625" s="530"/>
      <c r="E625" s="530"/>
      <c r="F625" s="530"/>
      <c r="G625" s="540">
        <f t="shared" si="27"/>
        <v>0</v>
      </c>
      <c r="H625" s="540" t="str">
        <f t="shared" si="28"/>
        <v/>
      </c>
      <c r="I625" s="540">
        <f t="shared" si="29"/>
        <v>0</v>
      </c>
    </row>
    <row r="626" spans="1:9">
      <c r="A626" s="530"/>
      <c r="B626" s="530"/>
      <c r="C626" s="530"/>
      <c r="D626" s="530"/>
      <c r="E626" s="530"/>
      <c r="F626" s="530"/>
      <c r="G626" s="540">
        <f t="shared" si="27"/>
        <v>0</v>
      </c>
      <c r="H626" s="540" t="str">
        <f t="shared" si="28"/>
        <v/>
      </c>
      <c r="I626" s="540">
        <f t="shared" si="29"/>
        <v>0</v>
      </c>
    </row>
    <row r="627" spans="1:9">
      <c r="A627" s="530"/>
      <c r="B627" s="530"/>
      <c r="C627" s="530"/>
      <c r="D627" s="530"/>
      <c r="E627" s="530"/>
      <c r="F627" s="530"/>
      <c r="G627" s="540">
        <f t="shared" si="27"/>
        <v>0</v>
      </c>
      <c r="H627" s="540" t="str">
        <f t="shared" si="28"/>
        <v/>
      </c>
      <c r="I627" s="540">
        <f t="shared" si="29"/>
        <v>0</v>
      </c>
    </row>
    <row r="628" spans="1:9">
      <c r="A628" s="530"/>
      <c r="B628" s="530"/>
      <c r="C628" s="530"/>
      <c r="D628" s="530"/>
      <c r="E628" s="530"/>
      <c r="F628" s="530"/>
      <c r="G628" s="540">
        <f t="shared" si="27"/>
        <v>0</v>
      </c>
      <c r="H628" s="540" t="str">
        <f t="shared" si="28"/>
        <v/>
      </c>
      <c r="I628" s="540">
        <f t="shared" si="29"/>
        <v>0</v>
      </c>
    </row>
    <row r="629" spans="1:9">
      <c r="A629" s="530"/>
      <c r="B629" s="530"/>
      <c r="C629" s="530"/>
      <c r="D629" s="530"/>
      <c r="E629" s="530"/>
      <c r="F629" s="530"/>
      <c r="G629" s="540">
        <f t="shared" si="27"/>
        <v>0</v>
      </c>
      <c r="H629" s="540" t="str">
        <f t="shared" si="28"/>
        <v/>
      </c>
      <c r="I629" s="540">
        <f t="shared" si="29"/>
        <v>0</v>
      </c>
    </row>
    <row r="630" spans="1:9">
      <c r="A630" s="530"/>
      <c r="B630" s="530"/>
      <c r="C630" s="530"/>
      <c r="D630" s="530"/>
      <c r="E630" s="530"/>
      <c r="F630" s="530"/>
      <c r="G630" s="540">
        <f t="shared" si="27"/>
        <v>0</v>
      </c>
      <c r="H630" s="540" t="str">
        <f t="shared" si="28"/>
        <v/>
      </c>
      <c r="I630" s="540">
        <f t="shared" si="29"/>
        <v>0</v>
      </c>
    </row>
    <row r="631" spans="1:9">
      <c r="A631" s="530"/>
      <c r="B631" s="530"/>
      <c r="C631" s="530"/>
      <c r="D631" s="530"/>
      <c r="E631" s="530"/>
      <c r="F631" s="530"/>
      <c r="G631" s="540">
        <f t="shared" si="27"/>
        <v>0</v>
      </c>
      <c r="H631" s="540" t="str">
        <f t="shared" si="28"/>
        <v/>
      </c>
      <c r="I631" s="540">
        <f t="shared" si="29"/>
        <v>0</v>
      </c>
    </row>
    <row r="632" spans="1:9">
      <c r="A632" s="530"/>
      <c r="B632" s="530"/>
      <c r="C632" s="530"/>
      <c r="D632" s="530"/>
      <c r="E632" s="530"/>
      <c r="F632" s="530"/>
      <c r="G632" s="540">
        <f t="shared" si="27"/>
        <v>0</v>
      </c>
      <c r="H632" s="540" t="str">
        <f t="shared" si="28"/>
        <v/>
      </c>
      <c r="I632" s="540">
        <f t="shared" si="29"/>
        <v>0</v>
      </c>
    </row>
    <row r="633" spans="1:9">
      <c r="A633" s="530"/>
      <c r="B633" s="530"/>
      <c r="C633" s="530"/>
      <c r="D633" s="530"/>
      <c r="E633" s="530"/>
      <c r="F633" s="530"/>
      <c r="G633" s="540">
        <f t="shared" si="27"/>
        <v>0</v>
      </c>
      <c r="H633" s="540" t="str">
        <f t="shared" si="28"/>
        <v/>
      </c>
      <c r="I633" s="540">
        <f t="shared" si="29"/>
        <v>0</v>
      </c>
    </row>
    <row r="634" spans="1:9">
      <c r="A634" s="530"/>
      <c r="B634" s="530"/>
      <c r="C634" s="530"/>
      <c r="D634" s="530"/>
      <c r="E634" s="530"/>
      <c r="F634" s="530"/>
      <c r="G634" s="540">
        <f t="shared" si="27"/>
        <v>0</v>
      </c>
      <c r="H634" s="540" t="str">
        <f t="shared" si="28"/>
        <v/>
      </c>
      <c r="I634" s="540">
        <f t="shared" si="29"/>
        <v>0</v>
      </c>
    </row>
    <row r="635" spans="1:9">
      <c r="A635" s="530"/>
      <c r="B635" s="530"/>
      <c r="C635" s="530"/>
      <c r="D635" s="530"/>
      <c r="E635" s="530"/>
      <c r="F635" s="530"/>
      <c r="G635" s="540">
        <f t="shared" si="27"/>
        <v>0</v>
      </c>
      <c r="H635" s="540" t="str">
        <f t="shared" si="28"/>
        <v/>
      </c>
      <c r="I635" s="540">
        <f t="shared" si="29"/>
        <v>0</v>
      </c>
    </row>
    <row r="636" spans="1:9">
      <c r="A636" s="530"/>
      <c r="B636" s="530"/>
      <c r="C636" s="530"/>
      <c r="D636" s="530"/>
      <c r="E636" s="530"/>
      <c r="F636" s="530"/>
      <c r="G636" s="540">
        <f t="shared" si="27"/>
        <v>0</v>
      </c>
      <c r="H636" s="540" t="str">
        <f t="shared" si="28"/>
        <v/>
      </c>
      <c r="I636" s="540">
        <f t="shared" si="29"/>
        <v>0</v>
      </c>
    </row>
    <row r="637" spans="1:9">
      <c r="A637" s="530"/>
      <c r="B637" s="530"/>
      <c r="C637" s="530"/>
      <c r="D637" s="530"/>
      <c r="E637" s="530"/>
      <c r="F637" s="530"/>
      <c r="G637" s="540">
        <f t="shared" si="27"/>
        <v>0</v>
      </c>
      <c r="H637" s="540" t="str">
        <f t="shared" si="28"/>
        <v/>
      </c>
      <c r="I637" s="540">
        <f t="shared" si="29"/>
        <v>0</v>
      </c>
    </row>
    <row r="638" spans="1:9">
      <c r="A638" s="530"/>
      <c r="B638" s="530"/>
      <c r="C638" s="530"/>
      <c r="D638" s="530"/>
      <c r="E638" s="530"/>
      <c r="F638" s="530"/>
      <c r="G638" s="540">
        <f t="shared" si="27"/>
        <v>0</v>
      </c>
      <c r="H638" s="540" t="str">
        <f t="shared" si="28"/>
        <v/>
      </c>
      <c r="I638" s="540">
        <f t="shared" si="29"/>
        <v>0</v>
      </c>
    </row>
    <row r="639" spans="1:9">
      <c r="A639" s="530"/>
      <c r="B639" s="530"/>
      <c r="C639" s="530"/>
      <c r="D639" s="530"/>
      <c r="E639" s="530"/>
      <c r="F639" s="530"/>
      <c r="G639" s="540">
        <f t="shared" si="27"/>
        <v>0</v>
      </c>
      <c r="H639" s="540" t="str">
        <f t="shared" si="28"/>
        <v/>
      </c>
      <c r="I639" s="540">
        <f t="shared" si="29"/>
        <v>0</v>
      </c>
    </row>
    <row r="640" spans="1:9">
      <c r="A640" s="530"/>
      <c r="B640" s="530"/>
      <c r="C640" s="530"/>
      <c r="D640" s="530"/>
      <c r="E640" s="530"/>
      <c r="F640" s="530"/>
      <c r="G640" s="540">
        <f t="shared" si="27"/>
        <v>0</v>
      </c>
      <c r="H640" s="540" t="str">
        <f t="shared" si="28"/>
        <v/>
      </c>
      <c r="I640" s="540">
        <f t="shared" si="29"/>
        <v>0</v>
      </c>
    </row>
    <row r="641" spans="1:9">
      <c r="A641" s="530"/>
      <c r="B641" s="530"/>
      <c r="C641" s="530"/>
      <c r="D641" s="530"/>
      <c r="E641" s="530"/>
      <c r="F641" s="530"/>
      <c r="G641" s="540">
        <f t="shared" si="27"/>
        <v>0</v>
      </c>
      <c r="H641" s="540" t="str">
        <f t="shared" si="28"/>
        <v/>
      </c>
      <c r="I641" s="540">
        <f t="shared" si="29"/>
        <v>0</v>
      </c>
    </row>
    <row r="642" spans="1:9">
      <c r="A642" s="530"/>
      <c r="B642" s="530"/>
      <c r="C642" s="530"/>
      <c r="D642" s="530"/>
      <c r="E642" s="530"/>
      <c r="F642" s="530"/>
      <c r="G642" s="540">
        <f t="shared" si="27"/>
        <v>0</v>
      </c>
      <c r="H642" s="540" t="str">
        <f t="shared" si="28"/>
        <v/>
      </c>
      <c r="I642" s="540">
        <f t="shared" si="29"/>
        <v>0</v>
      </c>
    </row>
    <row r="643" spans="1:9">
      <c r="A643" s="530"/>
      <c r="B643" s="530"/>
      <c r="C643" s="530"/>
      <c r="D643" s="530"/>
      <c r="E643" s="530"/>
      <c r="F643" s="530"/>
      <c r="G643" s="540">
        <f t="shared" si="27"/>
        <v>0</v>
      </c>
      <c r="H643" s="540" t="str">
        <f t="shared" si="28"/>
        <v/>
      </c>
      <c r="I643" s="540">
        <f t="shared" si="29"/>
        <v>0</v>
      </c>
    </row>
    <row r="644" spans="1:9">
      <c r="A644" s="530"/>
      <c r="B644" s="530"/>
      <c r="C644" s="530"/>
      <c r="D644" s="530"/>
      <c r="E644" s="530"/>
      <c r="F644" s="530"/>
      <c r="G644" s="540">
        <f t="shared" si="27"/>
        <v>0</v>
      </c>
      <c r="H644" s="540" t="str">
        <f t="shared" si="28"/>
        <v/>
      </c>
      <c r="I644" s="540">
        <f t="shared" si="29"/>
        <v>0</v>
      </c>
    </row>
    <row r="645" spans="1:9">
      <c r="A645" s="530"/>
      <c r="B645" s="530"/>
      <c r="C645" s="530"/>
      <c r="D645" s="530"/>
      <c r="E645" s="530"/>
      <c r="F645" s="530"/>
      <c r="G645" s="540">
        <f t="shared" si="27"/>
        <v>0</v>
      </c>
      <c r="H645" s="540" t="str">
        <f t="shared" si="28"/>
        <v/>
      </c>
      <c r="I645" s="540">
        <f t="shared" si="29"/>
        <v>0</v>
      </c>
    </row>
    <row r="646" spans="1:9">
      <c r="A646" s="530"/>
      <c r="B646" s="530"/>
      <c r="C646" s="530"/>
      <c r="D646" s="530"/>
      <c r="E646" s="530"/>
      <c r="F646" s="530"/>
      <c r="G646" s="540">
        <f t="shared" si="27"/>
        <v>0</v>
      </c>
      <c r="H646" s="540" t="str">
        <f t="shared" si="28"/>
        <v/>
      </c>
      <c r="I646" s="540">
        <f t="shared" si="29"/>
        <v>0</v>
      </c>
    </row>
    <row r="647" spans="1:9">
      <c r="A647" s="530"/>
      <c r="B647" s="530"/>
      <c r="C647" s="530"/>
      <c r="D647" s="530"/>
      <c r="E647" s="530"/>
      <c r="F647" s="530"/>
      <c r="G647" s="540">
        <f t="shared" si="27"/>
        <v>0</v>
      </c>
      <c r="H647" s="540" t="str">
        <f t="shared" si="28"/>
        <v/>
      </c>
      <c r="I647" s="540">
        <f t="shared" si="29"/>
        <v>0</v>
      </c>
    </row>
    <row r="648" spans="1:9">
      <c r="A648" s="530"/>
      <c r="B648" s="530"/>
      <c r="C648" s="530"/>
      <c r="D648" s="530"/>
      <c r="E648" s="530"/>
      <c r="F648" s="530"/>
      <c r="G648" s="540">
        <f t="shared" si="27"/>
        <v>0</v>
      </c>
      <c r="H648" s="540" t="str">
        <f t="shared" si="28"/>
        <v/>
      </c>
      <c r="I648" s="540">
        <f t="shared" si="29"/>
        <v>0</v>
      </c>
    </row>
    <row r="649" spans="1:9">
      <c r="A649" s="530"/>
      <c r="B649" s="530"/>
      <c r="C649" s="530"/>
      <c r="D649" s="530"/>
      <c r="E649" s="530"/>
      <c r="F649" s="530"/>
      <c r="G649" s="540">
        <f t="shared" si="27"/>
        <v>0</v>
      </c>
      <c r="H649" s="540" t="str">
        <f t="shared" si="28"/>
        <v/>
      </c>
      <c r="I649" s="540">
        <f t="shared" si="29"/>
        <v>0</v>
      </c>
    </row>
    <row r="650" spans="1:9">
      <c r="A650" s="530"/>
      <c r="B650" s="530"/>
      <c r="C650" s="530"/>
      <c r="D650" s="530"/>
      <c r="E650" s="530"/>
      <c r="F650" s="530"/>
      <c r="G650" s="540">
        <f t="shared" si="27"/>
        <v>0</v>
      </c>
      <c r="H650" s="540" t="str">
        <f t="shared" si="28"/>
        <v/>
      </c>
      <c r="I650" s="540">
        <f t="shared" si="29"/>
        <v>0</v>
      </c>
    </row>
    <row r="651" spans="1:9">
      <c r="A651" s="530"/>
      <c r="B651" s="530"/>
      <c r="C651" s="530"/>
      <c r="D651" s="530"/>
      <c r="E651" s="530"/>
      <c r="F651" s="530"/>
      <c r="G651" s="540">
        <f t="shared" si="27"/>
        <v>0</v>
      </c>
      <c r="H651" s="540" t="str">
        <f t="shared" si="28"/>
        <v/>
      </c>
      <c r="I651" s="540">
        <f t="shared" si="29"/>
        <v>0</v>
      </c>
    </row>
    <row r="652" spans="1:9">
      <c r="A652" s="530"/>
      <c r="B652" s="530"/>
      <c r="C652" s="530"/>
      <c r="D652" s="530"/>
      <c r="E652" s="530"/>
      <c r="F652" s="530"/>
      <c r="G652" s="540">
        <f t="shared" si="27"/>
        <v>0</v>
      </c>
      <c r="H652" s="540" t="str">
        <f t="shared" si="28"/>
        <v/>
      </c>
      <c r="I652" s="540">
        <f t="shared" si="29"/>
        <v>0</v>
      </c>
    </row>
    <row r="653" spans="1:9">
      <c r="A653" s="530"/>
      <c r="B653" s="530"/>
      <c r="C653" s="530"/>
      <c r="D653" s="530"/>
      <c r="E653" s="530"/>
      <c r="F653" s="530"/>
      <c r="G653" s="540">
        <f t="shared" si="27"/>
        <v>0</v>
      </c>
      <c r="H653" s="540" t="str">
        <f t="shared" si="28"/>
        <v/>
      </c>
      <c r="I653" s="540">
        <f t="shared" si="29"/>
        <v>0</v>
      </c>
    </row>
    <row r="654" spans="1:9">
      <c r="A654" s="530"/>
      <c r="B654" s="530"/>
      <c r="C654" s="530"/>
      <c r="D654" s="530"/>
      <c r="E654" s="530"/>
      <c r="F654" s="530"/>
      <c r="G654" s="540">
        <f t="shared" si="27"/>
        <v>0</v>
      </c>
      <c r="H654" s="540" t="str">
        <f t="shared" si="28"/>
        <v/>
      </c>
      <c r="I654" s="540">
        <f t="shared" si="29"/>
        <v>0</v>
      </c>
    </row>
    <row r="655" spans="1:9">
      <c r="A655" s="530"/>
      <c r="B655" s="530"/>
      <c r="C655" s="530"/>
      <c r="D655" s="530"/>
      <c r="E655" s="530"/>
      <c r="F655" s="530"/>
      <c r="G655" s="540">
        <f t="shared" ref="G655:G718" si="30">E655*F655</f>
        <v>0</v>
      </c>
      <c r="H655" s="540" t="str">
        <f t="shared" ref="H655:H718" si="31">IF(LEN(A655)&gt;0,IF(AND(LEN(A655)&gt;0,LEN(B655)&gt;0,LEN(C655)&gt;0,LEN(D655)&gt;0,LEN(E655)&gt;0,LEN(F655)&gt;0,LEN(G655)&gt;0),"OK","Not Complete"),"")</f>
        <v/>
      </c>
      <c r="I655" s="540">
        <f t="shared" ref="I655:I718" si="32">IF(H655="ok",F655,0)</f>
        <v>0</v>
      </c>
    </row>
    <row r="656" spans="1:9">
      <c r="A656" s="530"/>
      <c r="B656" s="530"/>
      <c r="C656" s="530"/>
      <c r="D656" s="530"/>
      <c r="E656" s="530"/>
      <c r="F656" s="530"/>
      <c r="G656" s="540">
        <f t="shared" si="30"/>
        <v>0</v>
      </c>
      <c r="H656" s="540" t="str">
        <f t="shared" si="31"/>
        <v/>
      </c>
      <c r="I656" s="540">
        <f t="shared" si="32"/>
        <v>0</v>
      </c>
    </row>
    <row r="657" spans="1:9">
      <c r="A657" s="530"/>
      <c r="B657" s="530"/>
      <c r="C657" s="530"/>
      <c r="D657" s="530"/>
      <c r="E657" s="530"/>
      <c r="F657" s="530"/>
      <c r="G657" s="540">
        <f t="shared" si="30"/>
        <v>0</v>
      </c>
      <c r="H657" s="540" t="str">
        <f t="shared" si="31"/>
        <v/>
      </c>
      <c r="I657" s="540">
        <f t="shared" si="32"/>
        <v>0</v>
      </c>
    </row>
    <row r="658" spans="1:9">
      <c r="A658" s="530"/>
      <c r="B658" s="530"/>
      <c r="C658" s="530"/>
      <c r="D658" s="530"/>
      <c r="E658" s="530"/>
      <c r="F658" s="530"/>
      <c r="G658" s="540">
        <f t="shared" si="30"/>
        <v>0</v>
      </c>
      <c r="H658" s="540" t="str">
        <f t="shared" si="31"/>
        <v/>
      </c>
      <c r="I658" s="540">
        <f t="shared" si="32"/>
        <v>0</v>
      </c>
    </row>
    <row r="659" spans="1:9">
      <c r="A659" s="530"/>
      <c r="B659" s="530"/>
      <c r="C659" s="530"/>
      <c r="D659" s="530"/>
      <c r="E659" s="530"/>
      <c r="F659" s="530"/>
      <c r="G659" s="540">
        <f t="shared" si="30"/>
        <v>0</v>
      </c>
      <c r="H659" s="540" t="str">
        <f t="shared" si="31"/>
        <v/>
      </c>
      <c r="I659" s="540">
        <f t="shared" si="32"/>
        <v>0</v>
      </c>
    </row>
    <row r="660" spans="1:9">
      <c r="A660" s="530"/>
      <c r="B660" s="530"/>
      <c r="C660" s="530"/>
      <c r="D660" s="530"/>
      <c r="E660" s="530"/>
      <c r="F660" s="530"/>
      <c r="G660" s="540">
        <f t="shared" si="30"/>
        <v>0</v>
      </c>
      <c r="H660" s="540" t="str">
        <f t="shared" si="31"/>
        <v/>
      </c>
      <c r="I660" s="540">
        <f t="shared" si="32"/>
        <v>0</v>
      </c>
    </row>
    <row r="661" spans="1:9">
      <c r="A661" s="530"/>
      <c r="B661" s="530"/>
      <c r="C661" s="530"/>
      <c r="D661" s="530"/>
      <c r="E661" s="530"/>
      <c r="F661" s="530"/>
      <c r="G661" s="540">
        <f t="shared" si="30"/>
        <v>0</v>
      </c>
      <c r="H661" s="540" t="str">
        <f t="shared" si="31"/>
        <v/>
      </c>
      <c r="I661" s="540">
        <f t="shared" si="32"/>
        <v>0</v>
      </c>
    </row>
    <row r="662" spans="1:9">
      <c r="A662" s="530"/>
      <c r="B662" s="530"/>
      <c r="C662" s="530"/>
      <c r="D662" s="530"/>
      <c r="E662" s="530"/>
      <c r="F662" s="530"/>
      <c r="G662" s="540">
        <f t="shared" si="30"/>
        <v>0</v>
      </c>
      <c r="H662" s="540" t="str">
        <f t="shared" si="31"/>
        <v/>
      </c>
      <c r="I662" s="540">
        <f t="shared" si="32"/>
        <v>0</v>
      </c>
    </row>
    <row r="663" spans="1:9">
      <c r="A663" s="530"/>
      <c r="B663" s="530"/>
      <c r="C663" s="530"/>
      <c r="D663" s="530"/>
      <c r="E663" s="530"/>
      <c r="F663" s="530"/>
      <c r="G663" s="540">
        <f t="shared" si="30"/>
        <v>0</v>
      </c>
      <c r="H663" s="540" t="str">
        <f t="shared" si="31"/>
        <v/>
      </c>
      <c r="I663" s="540">
        <f t="shared" si="32"/>
        <v>0</v>
      </c>
    </row>
    <row r="664" spans="1:9">
      <c r="A664" s="530"/>
      <c r="B664" s="530"/>
      <c r="C664" s="530"/>
      <c r="D664" s="530"/>
      <c r="E664" s="530"/>
      <c r="F664" s="530"/>
      <c r="G664" s="540">
        <f t="shared" si="30"/>
        <v>0</v>
      </c>
      <c r="H664" s="540" t="str">
        <f t="shared" si="31"/>
        <v/>
      </c>
      <c r="I664" s="540">
        <f t="shared" si="32"/>
        <v>0</v>
      </c>
    </row>
    <row r="665" spans="1:9">
      <c r="A665" s="530"/>
      <c r="B665" s="530"/>
      <c r="C665" s="530"/>
      <c r="D665" s="530"/>
      <c r="E665" s="530"/>
      <c r="F665" s="530"/>
      <c r="G665" s="540">
        <f t="shared" si="30"/>
        <v>0</v>
      </c>
      <c r="H665" s="540" t="str">
        <f t="shared" si="31"/>
        <v/>
      </c>
      <c r="I665" s="540">
        <f t="shared" si="32"/>
        <v>0</v>
      </c>
    </row>
    <row r="666" spans="1:9">
      <c r="A666" s="530"/>
      <c r="B666" s="530"/>
      <c r="C666" s="530"/>
      <c r="D666" s="530"/>
      <c r="E666" s="530"/>
      <c r="F666" s="530"/>
      <c r="G666" s="540">
        <f t="shared" si="30"/>
        <v>0</v>
      </c>
      <c r="H666" s="540" t="str">
        <f t="shared" si="31"/>
        <v/>
      </c>
      <c r="I666" s="540">
        <f t="shared" si="32"/>
        <v>0</v>
      </c>
    </row>
    <row r="667" spans="1:9">
      <c r="A667" s="530"/>
      <c r="B667" s="530"/>
      <c r="C667" s="530"/>
      <c r="D667" s="530"/>
      <c r="E667" s="530"/>
      <c r="F667" s="530"/>
      <c r="G667" s="540">
        <f t="shared" si="30"/>
        <v>0</v>
      </c>
      <c r="H667" s="540" t="str">
        <f t="shared" si="31"/>
        <v/>
      </c>
      <c r="I667" s="540">
        <f t="shared" si="32"/>
        <v>0</v>
      </c>
    </row>
    <row r="668" spans="1:9">
      <c r="A668" s="530"/>
      <c r="B668" s="530"/>
      <c r="C668" s="530"/>
      <c r="D668" s="530"/>
      <c r="E668" s="530"/>
      <c r="F668" s="530"/>
      <c r="G668" s="540">
        <f t="shared" si="30"/>
        <v>0</v>
      </c>
      <c r="H668" s="540" t="str">
        <f t="shared" si="31"/>
        <v/>
      </c>
      <c r="I668" s="540">
        <f t="shared" si="32"/>
        <v>0</v>
      </c>
    </row>
    <row r="669" spans="1:9">
      <c r="A669" s="530"/>
      <c r="B669" s="530"/>
      <c r="C669" s="530"/>
      <c r="D669" s="530"/>
      <c r="E669" s="530"/>
      <c r="F669" s="530"/>
      <c r="G669" s="540">
        <f t="shared" si="30"/>
        <v>0</v>
      </c>
      <c r="H669" s="540" t="str">
        <f t="shared" si="31"/>
        <v/>
      </c>
      <c r="I669" s="540">
        <f t="shared" si="32"/>
        <v>0</v>
      </c>
    </row>
    <row r="670" spans="1:9">
      <c r="A670" s="530"/>
      <c r="B670" s="530"/>
      <c r="C670" s="530"/>
      <c r="D670" s="530"/>
      <c r="E670" s="530"/>
      <c r="F670" s="530"/>
      <c r="G670" s="540">
        <f t="shared" si="30"/>
        <v>0</v>
      </c>
      <c r="H670" s="540" t="str">
        <f t="shared" si="31"/>
        <v/>
      </c>
      <c r="I670" s="540">
        <f t="shared" si="32"/>
        <v>0</v>
      </c>
    </row>
    <row r="671" spans="1:9">
      <c r="A671" s="530"/>
      <c r="B671" s="530"/>
      <c r="C671" s="530"/>
      <c r="D671" s="530"/>
      <c r="E671" s="530"/>
      <c r="F671" s="530"/>
      <c r="G671" s="540">
        <f t="shared" si="30"/>
        <v>0</v>
      </c>
      <c r="H671" s="540" t="str">
        <f t="shared" si="31"/>
        <v/>
      </c>
      <c r="I671" s="540">
        <f t="shared" si="32"/>
        <v>0</v>
      </c>
    </row>
    <row r="672" spans="1:9">
      <c r="A672" s="530"/>
      <c r="B672" s="530"/>
      <c r="C672" s="530"/>
      <c r="D672" s="530"/>
      <c r="E672" s="530"/>
      <c r="F672" s="530"/>
      <c r="G672" s="540">
        <f t="shared" si="30"/>
        <v>0</v>
      </c>
      <c r="H672" s="540" t="str">
        <f t="shared" si="31"/>
        <v/>
      </c>
      <c r="I672" s="540">
        <f t="shared" si="32"/>
        <v>0</v>
      </c>
    </row>
    <row r="673" spans="1:9">
      <c r="A673" s="530"/>
      <c r="B673" s="530"/>
      <c r="C673" s="530"/>
      <c r="D673" s="530"/>
      <c r="E673" s="530"/>
      <c r="F673" s="530"/>
      <c r="G673" s="540">
        <f t="shared" si="30"/>
        <v>0</v>
      </c>
      <c r="H673" s="540" t="str">
        <f t="shared" si="31"/>
        <v/>
      </c>
      <c r="I673" s="540">
        <f t="shared" si="32"/>
        <v>0</v>
      </c>
    </row>
    <row r="674" spans="1:9">
      <c r="A674" s="530"/>
      <c r="B674" s="530"/>
      <c r="C674" s="530"/>
      <c r="D674" s="530"/>
      <c r="E674" s="530"/>
      <c r="F674" s="530"/>
      <c r="G674" s="540">
        <f t="shared" si="30"/>
        <v>0</v>
      </c>
      <c r="H674" s="540" t="str">
        <f t="shared" si="31"/>
        <v/>
      </c>
      <c r="I674" s="540">
        <f t="shared" si="32"/>
        <v>0</v>
      </c>
    </row>
    <row r="675" spans="1:9">
      <c r="A675" s="530"/>
      <c r="B675" s="530"/>
      <c r="C675" s="530"/>
      <c r="D675" s="530"/>
      <c r="E675" s="530"/>
      <c r="F675" s="530"/>
      <c r="G675" s="540">
        <f t="shared" si="30"/>
        <v>0</v>
      </c>
      <c r="H675" s="540" t="str">
        <f t="shared" si="31"/>
        <v/>
      </c>
      <c r="I675" s="540">
        <f t="shared" si="32"/>
        <v>0</v>
      </c>
    </row>
    <row r="676" spans="1:9">
      <c r="A676" s="530"/>
      <c r="B676" s="530"/>
      <c r="C676" s="530"/>
      <c r="D676" s="530"/>
      <c r="E676" s="530"/>
      <c r="F676" s="530"/>
      <c r="G676" s="540">
        <f t="shared" si="30"/>
        <v>0</v>
      </c>
      <c r="H676" s="540" t="str">
        <f t="shared" si="31"/>
        <v/>
      </c>
      <c r="I676" s="540">
        <f t="shared" si="32"/>
        <v>0</v>
      </c>
    </row>
    <row r="677" spans="1:9">
      <c r="A677" s="530"/>
      <c r="B677" s="530"/>
      <c r="C677" s="530"/>
      <c r="D677" s="530"/>
      <c r="E677" s="530"/>
      <c r="F677" s="530"/>
      <c r="G677" s="540">
        <f t="shared" si="30"/>
        <v>0</v>
      </c>
      <c r="H677" s="540" t="str">
        <f t="shared" si="31"/>
        <v/>
      </c>
      <c r="I677" s="540">
        <f t="shared" si="32"/>
        <v>0</v>
      </c>
    </row>
    <row r="678" spans="1:9">
      <c r="A678" s="530"/>
      <c r="B678" s="530"/>
      <c r="C678" s="530"/>
      <c r="D678" s="530"/>
      <c r="E678" s="530"/>
      <c r="F678" s="530"/>
      <c r="G678" s="540">
        <f t="shared" si="30"/>
        <v>0</v>
      </c>
      <c r="H678" s="540" t="str">
        <f t="shared" si="31"/>
        <v/>
      </c>
      <c r="I678" s="540">
        <f t="shared" si="32"/>
        <v>0</v>
      </c>
    </row>
    <row r="679" spans="1:9">
      <c r="A679" s="530"/>
      <c r="B679" s="530"/>
      <c r="C679" s="530"/>
      <c r="D679" s="530"/>
      <c r="E679" s="530"/>
      <c r="F679" s="530"/>
      <c r="G679" s="540">
        <f t="shared" si="30"/>
        <v>0</v>
      </c>
      <c r="H679" s="540" t="str">
        <f t="shared" si="31"/>
        <v/>
      </c>
      <c r="I679" s="540">
        <f t="shared" si="32"/>
        <v>0</v>
      </c>
    </row>
    <row r="680" spans="1:9">
      <c r="A680" s="530"/>
      <c r="B680" s="530"/>
      <c r="C680" s="530"/>
      <c r="D680" s="530"/>
      <c r="E680" s="530"/>
      <c r="F680" s="530"/>
      <c r="G680" s="540">
        <f t="shared" si="30"/>
        <v>0</v>
      </c>
      <c r="H680" s="540" t="str">
        <f t="shared" si="31"/>
        <v/>
      </c>
      <c r="I680" s="540">
        <f t="shared" si="32"/>
        <v>0</v>
      </c>
    </row>
    <row r="681" spans="1:9">
      <c r="A681" s="530"/>
      <c r="B681" s="530"/>
      <c r="C681" s="530"/>
      <c r="D681" s="530"/>
      <c r="E681" s="530"/>
      <c r="F681" s="530"/>
      <c r="G681" s="540">
        <f t="shared" si="30"/>
        <v>0</v>
      </c>
      <c r="H681" s="540" t="str">
        <f t="shared" si="31"/>
        <v/>
      </c>
      <c r="I681" s="540">
        <f t="shared" si="32"/>
        <v>0</v>
      </c>
    </row>
    <row r="682" spans="1:9">
      <c r="A682" s="530"/>
      <c r="B682" s="530"/>
      <c r="C682" s="530"/>
      <c r="D682" s="530"/>
      <c r="E682" s="530"/>
      <c r="F682" s="530"/>
      <c r="G682" s="540">
        <f t="shared" si="30"/>
        <v>0</v>
      </c>
      <c r="H682" s="540" t="str">
        <f t="shared" si="31"/>
        <v/>
      </c>
      <c r="I682" s="540">
        <f t="shared" si="32"/>
        <v>0</v>
      </c>
    </row>
    <row r="683" spans="1:9">
      <c r="A683" s="530"/>
      <c r="B683" s="530"/>
      <c r="C683" s="530"/>
      <c r="D683" s="530"/>
      <c r="E683" s="530"/>
      <c r="F683" s="530"/>
      <c r="G683" s="540">
        <f t="shared" si="30"/>
        <v>0</v>
      </c>
      <c r="H683" s="540" t="str">
        <f t="shared" si="31"/>
        <v/>
      </c>
      <c r="I683" s="540">
        <f t="shared" si="32"/>
        <v>0</v>
      </c>
    </row>
    <row r="684" spans="1:9">
      <c r="A684" s="530"/>
      <c r="B684" s="530"/>
      <c r="C684" s="530"/>
      <c r="D684" s="530"/>
      <c r="E684" s="530"/>
      <c r="F684" s="530"/>
      <c r="G684" s="540">
        <f t="shared" si="30"/>
        <v>0</v>
      </c>
      <c r="H684" s="540" t="str">
        <f t="shared" si="31"/>
        <v/>
      </c>
      <c r="I684" s="540">
        <f t="shared" si="32"/>
        <v>0</v>
      </c>
    </row>
    <row r="685" spans="1:9">
      <c r="A685" s="530"/>
      <c r="B685" s="530"/>
      <c r="C685" s="530"/>
      <c r="D685" s="530"/>
      <c r="E685" s="530"/>
      <c r="F685" s="530"/>
      <c r="G685" s="540">
        <f t="shared" si="30"/>
        <v>0</v>
      </c>
      <c r="H685" s="540" t="str">
        <f t="shared" si="31"/>
        <v/>
      </c>
      <c r="I685" s="540">
        <f t="shared" si="32"/>
        <v>0</v>
      </c>
    </row>
    <row r="686" spans="1:9">
      <c r="A686" s="530"/>
      <c r="B686" s="530"/>
      <c r="C686" s="530"/>
      <c r="D686" s="530"/>
      <c r="E686" s="530"/>
      <c r="F686" s="530"/>
      <c r="G686" s="540">
        <f t="shared" si="30"/>
        <v>0</v>
      </c>
      <c r="H686" s="540" t="str">
        <f t="shared" si="31"/>
        <v/>
      </c>
      <c r="I686" s="540">
        <f t="shared" si="32"/>
        <v>0</v>
      </c>
    </row>
    <row r="687" spans="1:9">
      <c r="A687" s="530"/>
      <c r="B687" s="530"/>
      <c r="C687" s="530"/>
      <c r="D687" s="530"/>
      <c r="E687" s="530"/>
      <c r="F687" s="530"/>
      <c r="G687" s="540">
        <f t="shared" si="30"/>
        <v>0</v>
      </c>
      <c r="H687" s="540" t="str">
        <f t="shared" si="31"/>
        <v/>
      </c>
      <c r="I687" s="540">
        <f t="shared" si="32"/>
        <v>0</v>
      </c>
    </row>
    <row r="688" spans="1:9">
      <c r="A688" s="530"/>
      <c r="B688" s="530"/>
      <c r="C688" s="530"/>
      <c r="D688" s="530"/>
      <c r="E688" s="530"/>
      <c r="F688" s="530"/>
      <c r="G688" s="540">
        <f t="shared" si="30"/>
        <v>0</v>
      </c>
      <c r="H688" s="540" t="str">
        <f t="shared" si="31"/>
        <v/>
      </c>
      <c r="I688" s="540">
        <f t="shared" si="32"/>
        <v>0</v>
      </c>
    </row>
    <row r="689" spans="1:9">
      <c r="A689" s="530"/>
      <c r="B689" s="530"/>
      <c r="C689" s="530"/>
      <c r="D689" s="530"/>
      <c r="E689" s="530"/>
      <c r="F689" s="530"/>
      <c r="G689" s="540">
        <f t="shared" si="30"/>
        <v>0</v>
      </c>
      <c r="H689" s="540" t="str">
        <f t="shared" si="31"/>
        <v/>
      </c>
      <c r="I689" s="540">
        <f t="shared" si="32"/>
        <v>0</v>
      </c>
    </row>
    <row r="690" spans="1:9">
      <c r="A690" s="530"/>
      <c r="B690" s="530"/>
      <c r="C690" s="530"/>
      <c r="D690" s="530"/>
      <c r="E690" s="530"/>
      <c r="F690" s="530"/>
      <c r="G690" s="540">
        <f t="shared" si="30"/>
        <v>0</v>
      </c>
      <c r="H690" s="540" t="str">
        <f t="shared" si="31"/>
        <v/>
      </c>
      <c r="I690" s="540">
        <f t="shared" si="32"/>
        <v>0</v>
      </c>
    </row>
    <row r="691" spans="1:9">
      <c r="A691" s="530"/>
      <c r="B691" s="530"/>
      <c r="C691" s="530"/>
      <c r="D691" s="530"/>
      <c r="E691" s="530"/>
      <c r="F691" s="530"/>
      <c r="G691" s="540">
        <f t="shared" si="30"/>
        <v>0</v>
      </c>
      <c r="H691" s="540" t="str">
        <f t="shared" si="31"/>
        <v/>
      </c>
      <c r="I691" s="540">
        <f t="shared" si="32"/>
        <v>0</v>
      </c>
    </row>
    <row r="692" spans="1:9">
      <c r="A692" s="530"/>
      <c r="B692" s="530"/>
      <c r="C692" s="530"/>
      <c r="D692" s="530"/>
      <c r="E692" s="530"/>
      <c r="F692" s="530"/>
      <c r="G692" s="540">
        <f t="shared" si="30"/>
        <v>0</v>
      </c>
      <c r="H692" s="540" t="str">
        <f t="shared" si="31"/>
        <v/>
      </c>
      <c r="I692" s="540">
        <f t="shared" si="32"/>
        <v>0</v>
      </c>
    </row>
    <row r="693" spans="1:9">
      <c r="A693" s="530"/>
      <c r="B693" s="530"/>
      <c r="C693" s="530"/>
      <c r="D693" s="530"/>
      <c r="E693" s="530"/>
      <c r="F693" s="530"/>
      <c r="G693" s="540">
        <f t="shared" si="30"/>
        <v>0</v>
      </c>
      <c r="H693" s="540" t="str">
        <f t="shared" si="31"/>
        <v/>
      </c>
      <c r="I693" s="540">
        <f t="shared" si="32"/>
        <v>0</v>
      </c>
    </row>
    <row r="694" spans="1:9">
      <c r="A694" s="530"/>
      <c r="B694" s="530"/>
      <c r="C694" s="530"/>
      <c r="D694" s="530"/>
      <c r="E694" s="530"/>
      <c r="F694" s="530"/>
      <c r="G694" s="540">
        <f t="shared" si="30"/>
        <v>0</v>
      </c>
      <c r="H694" s="540" t="str">
        <f t="shared" si="31"/>
        <v/>
      </c>
      <c r="I694" s="540">
        <f t="shared" si="32"/>
        <v>0</v>
      </c>
    </row>
    <row r="695" spans="1:9">
      <c r="A695" s="530"/>
      <c r="B695" s="530"/>
      <c r="C695" s="530"/>
      <c r="D695" s="530"/>
      <c r="E695" s="530"/>
      <c r="F695" s="530"/>
      <c r="G695" s="540">
        <f t="shared" si="30"/>
        <v>0</v>
      </c>
      <c r="H695" s="540" t="str">
        <f t="shared" si="31"/>
        <v/>
      </c>
      <c r="I695" s="540">
        <f t="shared" si="32"/>
        <v>0</v>
      </c>
    </row>
    <row r="696" spans="1:9">
      <c r="A696" s="530"/>
      <c r="B696" s="530"/>
      <c r="C696" s="530"/>
      <c r="D696" s="530"/>
      <c r="E696" s="530"/>
      <c r="F696" s="530"/>
      <c r="G696" s="540">
        <f t="shared" si="30"/>
        <v>0</v>
      </c>
      <c r="H696" s="540" t="str">
        <f t="shared" si="31"/>
        <v/>
      </c>
      <c r="I696" s="540">
        <f t="shared" si="32"/>
        <v>0</v>
      </c>
    </row>
    <row r="697" spans="1:9">
      <c r="A697" s="530"/>
      <c r="B697" s="530"/>
      <c r="C697" s="530"/>
      <c r="D697" s="530"/>
      <c r="E697" s="530"/>
      <c r="F697" s="530"/>
      <c r="G697" s="540">
        <f t="shared" si="30"/>
        <v>0</v>
      </c>
      <c r="H697" s="540" t="str">
        <f t="shared" si="31"/>
        <v/>
      </c>
      <c r="I697" s="540">
        <f t="shared" si="32"/>
        <v>0</v>
      </c>
    </row>
    <row r="698" spans="1:9">
      <c r="A698" s="530"/>
      <c r="B698" s="530"/>
      <c r="C698" s="530"/>
      <c r="D698" s="530"/>
      <c r="E698" s="530"/>
      <c r="F698" s="530"/>
      <c r="G698" s="540">
        <f t="shared" si="30"/>
        <v>0</v>
      </c>
      <c r="H698" s="540" t="str">
        <f t="shared" si="31"/>
        <v/>
      </c>
      <c r="I698" s="540">
        <f t="shared" si="32"/>
        <v>0</v>
      </c>
    </row>
    <row r="699" spans="1:9">
      <c r="A699" s="530"/>
      <c r="B699" s="530"/>
      <c r="C699" s="530"/>
      <c r="D699" s="530"/>
      <c r="E699" s="530"/>
      <c r="F699" s="530"/>
      <c r="G699" s="540">
        <f t="shared" si="30"/>
        <v>0</v>
      </c>
      <c r="H699" s="540" t="str">
        <f t="shared" si="31"/>
        <v/>
      </c>
      <c r="I699" s="540">
        <f t="shared" si="32"/>
        <v>0</v>
      </c>
    </row>
    <row r="700" spans="1:9">
      <c r="A700" s="530"/>
      <c r="B700" s="530"/>
      <c r="C700" s="530"/>
      <c r="D700" s="530"/>
      <c r="E700" s="530"/>
      <c r="F700" s="530"/>
      <c r="G700" s="540">
        <f t="shared" si="30"/>
        <v>0</v>
      </c>
      <c r="H700" s="540" t="str">
        <f t="shared" si="31"/>
        <v/>
      </c>
      <c r="I700" s="540">
        <f t="shared" si="32"/>
        <v>0</v>
      </c>
    </row>
    <row r="701" spans="1:9">
      <c r="A701" s="530"/>
      <c r="B701" s="530"/>
      <c r="C701" s="530"/>
      <c r="D701" s="530"/>
      <c r="E701" s="530"/>
      <c r="F701" s="530"/>
      <c r="G701" s="540">
        <f t="shared" si="30"/>
        <v>0</v>
      </c>
      <c r="H701" s="540" t="str">
        <f t="shared" si="31"/>
        <v/>
      </c>
      <c r="I701" s="540">
        <f t="shared" si="32"/>
        <v>0</v>
      </c>
    </row>
    <row r="702" spans="1:9">
      <c r="A702" s="530"/>
      <c r="B702" s="530"/>
      <c r="C702" s="530"/>
      <c r="D702" s="530"/>
      <c r="E702" s="530"/>
      <c r="F702" s="530"/>
      <c r="G702" s="540">
        <f t="shared" si="30"/>
        <v>0</v>
      </c>
      <c r="H702" s="540" t="str">
        <f t="shared" si="31"/>
        <v/>
      </c>
      <c r="I702" s="540">
        <f t="shared" si="32"/>
        <v>0</v>
      </c>
    </row>
    <row r="703" spans="1:9">
      <c r="A703" s="530"/>
      <c r="B703" s="530"/>
      <c r="C703" s="530"/>
      <c r="D703" s="530"/>
      <c r="E703" s="530"/>
      <c r="F703" s="530"/>
      <c r="G703" s="540">
        <f t="shared" si="30"/>
        <v>0</v>
      </c>
      <c r="H703" s="540" t="str">
        <f t="shared" si="31"/>
        <v/>
      </c>
      <c r="I703" s="540">
        <f t="shared" si="32"/>
        <v>0</v>
      </c>
    </row>
    <row r="704" spans="1:9">
      <c r="A704" s="530"/>
      <c r="B704" s="530"/>
      <c r="C704" s="530"/>
      <c r="D704" s="530"/>
      <c r="E704" s="530"/>
      <c r="F704" s="530"/>
      <c r="G704" s="540">
        <f t="shared" si="30"/>
        <v>0</v>
      </c>
      <c r="H704" s="540" t="str">
        <f t="shared" si="31"/>
        <v/>
      </c>
      <c r="I704" s="540">
        <f t="shared" si="32"/>
        <v>0</v>
      </c>
    </row>
    <row r="705" spans="1:9">
      <c r="A705" s="530"/>
      <c r="B705" s="530"/>
      <c r="C705" s="530"/>
      <c r="D705" s="530"/>
      <c r="E705" s="530"/>
      <c r="F705" s="530"/>
      <c r="G705" s="540">
        <f t="shared" si="30"/>
        <v>0</v>
      </c>
      <c r="H705" s="540" t="str">
        <f t="shared" si="31"/>
        <v/>
      </c>
      <c r="I705" s="540">
        <f t="shared" si="32"/>
        <v>0</v>
      </c>
    </row>
    <row r="706" spans="1:9">
      <c r="A706" s="530"/>
      <c r="B706" s="530"/>
      <c r="C706" s="530"/>
      <c r="D706" s="530"/>
      <c r="E706" s="530"/>
      <c r="F706" s="530"/>
      <c r="G706" s="540">
        <f t="shared" si="30"/>
        <v>0</v>
      </c>
      <c r="H706" s="540" t="str">
        <f t="shared" si="31"/>
        <v/>
      </c>
      <c r="I706" s="540">
        <f t="shared" si="32"/>
        <v>0</v>
      </c>
    </row>
    <row r="707" spans="1:9">
      <c r="A707" s="530"/>
      <c r="B707" s="530"/>
      <c r="C707" s="530"/>
      <c r="D707" s="530"/>
      <c r="E707" s="530"/>
      <c r="F707" s="530"/>
      <c r="G707" s="540">
        <f t="shared" si="30"/>
        <v>0</v>
      </c>
      <c r="H707" s="540" t="str">
        <f t="shared" si="31"/>
        <v/>
      </c>
      <c r="I707" s="540">
        <f t="shared" si="32"/>
        <v>0</v>
      </c>
    </row>
    <row r="708" spans="1:9">
      <c r="A708" s="530"/>
      <c r="B708" s="530"/>
      <c r="C708" s="530"/>
      <c r="D708" s="530"/>
      <c r="E708" s="530"/>
      <c r="F708" s="530"/>
      <c r="G708" s="540">
        <f t="shared" si="30"/>
        <v>0</v>
      </c>
      <c r="H708" s="540" t="str">
        <f t="shared" si="31"/>
        <v/>
      </c>
      <c r="I708" s="540">
        <f t="shared" si="32"/>
        <v>0</v>
      </c>
    </row>
    <row r="709" spans="1:9">
      <c r="A709" s="530"/>
      <c r="B709" s="530"/>
      <c r="C709" s="530"/>
      <c r="D709" s="530"/>
      <c r="E709" s="530"/>
      <c r="F709" s="530"/>
      <c r="G709" s="540">
        <f t="shared" si="30"/>
        <v>0</v>
      </c>
      <c r="H709" s="540" t="str">
        <f t="shared" si="31"/>
        <v/>
      </c>
      <c r="I709" s="540">
        <f t="shared" si="32"/>
        <v>0</v>
      </c>
    </row>
    <row r="710" spans="1:9">
      <c r="A710" s="530"/>
      <c r="B710" s="530"/>
      <c r="C710" s="530"/>
      <c r="D710" s="530"/>
      <c r="E710" s="530"/>
      <c r="F710" s="530"/>
      <c r="G710" s="540">
        <f t="shared" si="30"/>
        <v>0</v>
      </c>
      <c r="H710" s="540" t="str">
        <f t="shared" si="31"/>
        <v/>
      </c>
      <c r="I710" s="540">
        <f t="shared" si="32"/>
        <v>0</v>
      </c>
    </row>
    <row r="711" spans="1:9">
      <c r="A711" s="530"/>
      <c r="B711" s="530"/>
      <c r="C711" s="530"/>
      <c r="D711" s="530"/>
      <c r="E711" s="530"/>
      <c r="F711" s="530"/>
      <c r="G711" s="540">
        <f t="shared" si="30"/>
        <v>0</v>
      </c>
      <c r="H711" s="540" t="str">
        <f t="shared" si="31"/>
        <v/>
      </c>
      <c r="I711" s="540">
        <f t="shared" si="32"/>
        <v>0</v>
      </c>
    </row>
    <row r="712" spans="1:9">
      <c r="A712" s="530"/>
      <c r="B712" s="530"/>
      <c r="C712" s="530"/>
      <c r="D712" s="530"/>
      <c r="E712" s="530"/>
      <c r="F712" s="530"/>
      <c r="G712" s="540">
        <f t="shared" si="30"/>
        <v>0</v>
      </c>
      <c r="H712" s="540" t="str">
        <f t="shared" si="31"/>
        <v/>
      </c>
      <c r="I712" s="540">
        <f t="shared" si="32"/>
        <v>0</v>
      </c>
    </row>
    <row r="713" spans="1:9">
      <c r="A713" s="530"/>
      <c r="B713" s="530"/>
      <c r="C713" s="530"/>
      <c r="D713" s="530"/>
      <c r="E713" s="530"/>
      <c r="F713" s="530"/>
      <c r="G713" s="540">
        <f t="shared" si="30"/>
        <v>0</v>
      </c>
      <c r="H713" s="540" t="str">
        <f t="shared" si="31"/>
        <v/>
      </c>
      <c r="I713" s="540">
        <f t="shared" si="32"/>
        <v>0</v>
      </c>
    </row>
    <row r="714" spans="1:9">
      <c r="A714" s="530"/>
      <c r="B714" s="530"/>
      <c r="C714" s="530"/>
      <c r="D714" s="530"/>
      <c r="E714" s="530"/>
      <c r="F714" s="530"/>
      <c r="G714" s="540">
        <f t="shared" si="30"/>
        <v>0</v>
      </c>
      <c r="H714" s="540" t="str">
        <f t="shared" si="31"/>
        <v/>
      </c>
      <c r="I714" s="540">
        <f t="shared" si="32"/>
        <v>0</v>
      </c>
    </row>
    <row r="715" spans="1:9">
      <c r="A715" s="530"/>
      <c r="B715" s="530"/>
      <c r="C715" s="530"/>
      <c r="D715" s="530"/>
      <c r="E715" s="530"/>
      <c r="F715" s="530"/>
      <c r="G715" s="540">
        <f t="shared" si="30"/>
        <v>0</v>
      </c>
      <c r="H715" s="540" t="str">
        <f t="shared" si="31"/>
        <v/>
      </c>
      <c r="I715" s="540">
        <f t="shared" si="32"/>
        <v>0</v>
      </c>
    </row>
    <row r="716" spans="1:9">
      <c r="A716" s="530"/>
      <c r="B716" s="530"/>
      <c r="C716" s="530"/>
      <c r="D716" s="530"/>
      <c r="E716" s="530"/>
      <c r="F716" s="530"/>
      <c r="G716" s="540">
        <f t="shared" si="30"/>
        <v>0</v>
      </c>
      <c r="H716" s="540" t="str">
        <f t="shared" si="31"/>
        <v/>
      </c>
      <c r="I716" s="540">
        <f t="shared" si="32"/>
        <v>0</v>
      </c>
    </row>
    <row r="717" spans="1:9">
      <c r="A717" s="530"/>
      <c r="B717" s="530"/>
      <c r="C717" s="530"/>
      <c r="D717" s="530"/>
      <c r="E717" s="530"/>
      <c r="F717" s="530"/>
      <c r="G717" s="540">
        <f t="shared" si="30"/>
        <v>0</v>
      </c>
      <c r="H717" s="540" t="str">
        <f t="shared" si="31"/>
        <v/>
      </c>
      <c r="I717" s="540">
        <f t="shared" si="32"/>
        <v>0</v>
      </c>
    </row>
    <row r="718" spans="1:9">
      <c r="A718" s="530"/>
      <c r="B718" s="530"/>
      <c r="C718" s="530"/>
      <c r="D718" s="530"/>
      <c r="E718" s="530"/>
      <c r="F718" s="530"/>
      <c r="G718" s="540">
        <f t="shared" si="30"/>
        <v>0</v>
      </c>
      <c r="H718" s="540" t="str">
        <f t="shared" si="31"/>
        <v/>
      </c>
      <c r="I718" s="540">
        <f t="shared" si="32"/>
        <v>0</v>
      </c>
    </row>
    <row r="719" spans="1:9">
      <c r="A719" s="530"/>
      <c r="B719" s="530"/>
      <c r="C719" s="530"/>
      <c r="D719" s="530"/>
      <c r="E719" s="530"/>
      <c r="F719" s="530"/>
      <c r="G719" s="540">
        <f t="shared" ref="G719:G782" si="33">E719*F719</f>
        <v>0</v>
      </c>
      <c r="H719" s="540" t="str">
        <f t="shared" ref="H719:H782" si="34">IF(LEN(A719)&gt;0,IF(AND(LEN(A719)&gt;0,LEN(B719)&gt;0,LEN(C719)&gt;0,LEN(D719)&gt;0,LEN(E719)&gt;0,LEN(F719)&gt;0,LEN(G719)&gt;0),"OK","Not Complete"),"")</f>
        <v/>
      </c>
      <c r="I719" s="540">
        <f t="shared" ref="I719:I782" si="35">IF(H719="ok",F719,0)</f>
        <v>0</v>
      </c>
    </row>
    <row r="720" spans="1:9">
      <c r="A720" s="530"/>
      <c r="B720" s="530"/>
      <c r="C720" s="530"/>
      <c r="D720" s="530"/>
      <c r="E720" s="530"/>
      <c r="F720" s="530"/>
      <c r="G720" s="540">
        <f t="shared" si="33"/>
        <v>0</v>
      </c>
      <c r="H720" s="540" t="str">
        <f t="shared" si="34"/>
        <v/>
      </c>
      <c r="I720" s="540">
        <f t="shared" si="35"/>
        <v>0</v>
      </c>
    </row>
    <row r="721" spans="1:9">
      <c r="A721" s="530"/>
      <c r="B721" s="530"/>
      <c r="C721" s="530"/>
      <c r="D721" s="530"/>
      <c r="E721" s="530"/>
      <c r="F721" s="530"/>
      <c r="G721" s="540">
        <f t="shared" si="33"/>
        <v>0</v>
      </c>
      <c r="H721" s="540" t="str">
        <f t="shared" si="34"/>
        <v/>
      </c>
      <c r="I721" s="540">
        <f t="shared" si="35"/>
        <v>0</v>
      </c>
    </row>
    <row r="722" spans="1:9">
      <c r="A722" s="530"/>
      <c r="B722" s="530"/>
      <c r="C722" s="530"/>
      <c r="D722" s="530"/>
      <c r="E722" s="530"/>
      <c r="F722" s="530"/>
      <c r="G722" s="540">
        <f t="shared" si="33"/>
        <v>0</v>
      </c>
      <c r="H722" s="540" t="str">
        <f t="shared" si="34"/>
        <v/>
      </c>
      <c r="I722" s="540">
        <f t="shared" si="35"/>
        <v>0</v>
      </c>
    </row>
    <row r="723" spans="1:9">
      <c r="A723" s="530"/>
      <c r="B723" s="530"/>
      <c r="C723" s="530"/>
      <c r="D723" s="530"/>
      <c r="E723" s="530"/>
      <c r="F723" s="530"/>
      <c r="G723" s="540">
        <f t="shared" si="33"/>
        <v>0</v>
      </c>
      <c r="H723" s="540" t="str">
        <f t="shared" si="34"/>
        <v/>
      </c>
      <c r="I723" s="540">
        <f t="shared" si="35"/>
        <v>0</v>
      </c>
    </row>
    <row r="724" spans="1:9">
      <c r="A724" s="530"/>
      <c r="B724" s="530"/>
      <c r="C724" s="530"/>
      <c r="D724" s="530"/>
      <c r="E724" s="530"/>
      <c r="F724" s="530"/>
      <c r="G724" s="540">
        <f t="shared" si="33"/>
        <v>0</v>
      </c>
      <c r="H724" s="540" t="str">
        <f t="shared" si="34"/>
        <v/>
      </c>
      <c r="I724" s="540">
        <f t="shared" si="35"/>
        <v>0</v>
      </c>
    </row>
    <row r="725" spans="1:9">
      <c r="A725" s="530"/>
      <c r="B725" s="530"/>
      <c r="C725" s="530"/>
      <c r="D725" s="530"/>
      <c r="E725" s="530"/>
      <c r="F725" s="530"/>
      <c r="G725" s="540">
        <f t="shared" si="33"/>
        <v>0</v>
      </c>
      <c r="H725" s="540" t="str">
        <f t="shared" si="34"/>
        <v/>
      </c>
      <c r="I725" s="540">
        <f t="shared" si="35"/>
        <v>0</v>
      </c>
    </row>
    <row r="726" spans="1:9">
      <c r="A726" s="530"/>
      <c r="B726" s="530"/>
      <c r="C726" s="530"/>
      <c r="D726" s="530"/>
      <c r="E726" s="530"/>
      <c r="F726" s="530"/>
      <c r="G726" s="540">
        <f t="shared" si="33"/>
        <v>0</v>
      </c>
      <c r="H726" s="540" t="str">
        <f t="shared" si="34"/>
        <v/>
      </c>
      <c r="I726" s="540">
        <f t="shared" si="35"/>
        <v>0</v>
      </c>
    </row>
    <row r="727" spans="1:9">
      <c r="A727" s="530"/>
      <c r="B727" s="530"/>
      <c r="C727" s="530"/>
      <c r="D727" s="530"/>
      <c r="E727" s="530"/>
      <c r="F727" s="530"/>
      <c r="G727" s="540">
        <f t="shared" si="33"/>
        <v>0</v>
      </c>
      <c r="H727" s="540" t="str">
        <f t="shared" si="34"/>
        <v/>
      </c>
      <c r="I727" s="540">
        <f t="shared" si="35"/>
        <v>0</v>
      </c>
    </row>
    <row r="728" spans="1:9">
      <c r="A728" s="530"/>
      <c r="B728" s="530"/>
      <c r="C728" s="530"/>
      <c r="D728" s="530"/>
      <c r="E728" s="530"/>
      <c r="F728" s="530"/>
      <c r="G728" s="540">
        <f t="shared" si="33"/>
        <v>0</v>
      </c>
      <c r="H728" s="540" t="str">
        <f t="shared" si="34"/>
        <v/>
      </c>
      <c r="I728" s="540">
        <f t="shared" si="35"/>
        <v>0</v>
      </c>
    </row>
    <row r="729" spans="1:9">
      <c r="A729" s="530"/>
      <c r="B729" s="530"/>
      <c r="C729" s="530"/>
      <c r="D729" s="530"/>
      <c r="E729" s="530"/>
      <c r="F729" s="530"/>
      <c r="G729" s="540">
        <f t="shared" si="33"/>
        <v>0</v>
      </c>
      <c r="H729" s="540" t="str">
        <f t="shared" si="34"/>
        <v/>
      </c>
      <c r="I729" s="540">
        <f t="shared" si="35"/>
        <v>0</v>
      </c>
    </row>
    <row r="730" spans="1:9">
      <c r="A730" s="530"/>
      <c r="B730" s="530"/>
      <c r="C730" s="530"/>
      <c r="D730" s="530"/>
      <c r="E730" s="530"/>
      <c r="F730" s="530"/>
      <c r="G730" s="540">
        <f t="shared" si="33"/>
        <v>0</v>
      </c>
      <c r="H730" s="540" t="str">
        <f t="shared" si="34"/>
        <v/>
      </c>
      <c r="I730" s="540">
        <f t="shared" si="35"/>
        <v>0</v>
      </c>
    </row>
    <row r="731" spans="1:9">
      <c r="A731" s="530"/>
      <c r="B731" s="530"/>
      <c r="C731" s="530"/>
      <c r="D731" s="530"/>
      <c r="E731" s="530"/>
      <c r="F731" s="530"/>
      <c r="G731" s="540">
        <f t="shared" si="33"/>
        <v>0</v>
      </c>
      <c r="H731" s="540" t="str">
        <f t="shared" si="34"/>
        <v/>
      </c>
      <c r="I731" s="540">
        <f t="shared" si="35"/>
        <v>0</v>
      </c>
    </row>
    <row r="732" spans="1:9">
      <c r="A732" s="530"/>
      <c r="B732" s="530"/>
      <c r="C732" s="530"/>
      <c r="D732" s="530"/>
      <c r="E732" s="530"/>
      <c r="F732" s="530"/>
      <c r="G732" s="540">
        <f t="shared" si="33"/>
        <v>0</v>
      </c>
      <c r="H732" s="540" t="str">
        <f t="shared" si="34"/>
        <v/>
      </c>
      <c r="I732" s="540">
        <f t="shared" si="35"/>
        <v>0</v>
      </c>
    </row>
    <row r="733" spans="1:9">
      <c r="A733" s="530"/>
      <c r="B733" s="530"/>
      <c r="C733" s="530"/>
      <c r="D733" s="530"/>
      <c r="E733" s="530"/>
      <c r="F733" s="530"/>
      <c r="G733" s="540">
        <f t="shared" si="33"/>
        <v>0</v>
      </c>
      <c r="H733" s="540" t="str">
        <f t="shared" si="34"/>
        <v/>
      </c>
      <c r="I733" s="540">
        <f t="shared" si="35"/>
        <v>0</v>
      </c>
    </row>
    <row r="734" spans="1:9">
      <c r="A734" s="530"/>
      <c r="B734" s="530"/>
      <c r="C734" s="530"/>
      <c r="D734" s="530"/>
      <c r="E734" s="530"/>
      <c r="F734" s="530"/>
      <c r="G734" s="540">
        <f t="shared" si="33"/>
        <v>0</v>
      </c>
      <c r="H734" s="540" t="str">
        <f t="shared" si="34"/>
        <v/>
      </c>
      <c r="I734" s="540">
        <f t="shared" si="35"/>
        <v>0</v>
      </c>
    </row>
    <row r="735" spans="1:9">
      <c r="A735" s="530"/>
      <c r="B735" s="530"/>
      <c r="C735" s="530"/>
      <c r="D735" s="530"/>
      <c r="E735" s="530"/>
      <c r="F735" s="530"/>
      <c r="G735" s="540">
        <f t="shared" si="33"/>
        <v>0</v>
      </c>
      <c r="H735" s="540" t="str">
        <f t="shared" si="34"/>
        <v/>
      </c>
      <c r="I735" s="540">
        <f t="shared" si="35"/>
        <v>0</v>
      </c>
    </row>
    <row r="736" spans="1:9">
      <c r="A736" s="530"/>
      <c r="B736" s="530"/>
      <c r="C736" s="530"/>
      <c r="D736" s="530"/>
      <c r="E736" s="530"/>
      <c r="F736" s="530"/>
      <c r="G736" s="540">
        <f t="shared" si="33"/>
        <v>0</v>
      </c>
      <c r="H736" s="540" t="str">
        <f t="shared" si="34"/>
        <v/>
      </c>
      <c r="I736" s="540">
        <f t="shared" si="35"/>
        <v>0</v>
      </c>
    </row>
    <row r="737" spans="1:9">
      <c r="A737" s="530"/>
      <c r="B737" s="530"/>
      <c r="C737" s="530"/>
      <c r="D737" s="530"/>
      <c r="E737" s="530"/>
      <c r="F737" s="530"/>
      <c r="G737" s="540">
        <f t="shared" si="33"/>
        <v>0</v>
      </c>
      <c r="H737" s="540" t="str">
        <f t="shared" si="34"/>
        <v/>
      </c>
      <c r="I737" s="540">
        <f t="shared" si="35"/>
        <v>0</v>
      </c>
    </row>
    <row r="738" spans="1:9">
      <c r="A738" s="530"/>
      <c r="B738" s="530"/>
      <c r="C738" s="530"/>
      <c r="D738" s="530"/>
      <c r="E738" s="530"/>
      <c r="F738" s="530"/>
      <c r="G738" s="540">
        <f t="shared" si="33"/>
        <v>0</v>
      </c>
      <c r="H738" s="540" t="str">
        <f t="shared" si="34"/>
        <v/>
      </c>
      <c r="I738" s="540">
        <f t="shared" si="35"/>
        <v>0</v>
      </c>
    </row>
    <row r="739" spans="1:9">
      <c r="A739" s="530"/>
      <c r="B739" s="530"/>
      <c r="C739" s="530"/>
      <c r="D739" s="530"/>
      <c r="E739" s="530"/>
      <c r="F739" s="530"/>
      <c r="G739" s="540">
        <f t="shared" si="33"/>
        <v>0</v>
      </c>
      <c r="H739" s="540" t="str">
        <f t="shared" si="34"/>
        <v/>
      </c>
      <c r="I739" s="540">
        <f t="shared" si="35"/>
        <v>0</v>
      </c>
    </row>
    <row r="740" spans="1:9">
      <c r="A740" s="530"/>
      <c r="B740" s="530"/>
      <c r="C740" s="530"/>
      <c r="D740" s="530"/>
      <c r="E740" s="530"/>
      <c r="F740" s="530"/>
      <c r="G740" s="540">
        <f t="shared" si="33"/>
        <v>0</v>
      </c>
      <c r="H740" s="540" t="str">
        <f t="shared" si="34"/>
        <v/>
      </c>
      <c r="I740" s="540">
        <f t="shared" si="35"/>
        <v>0</v>
      </c>
    </row>
    <row r="741" spans="1:9">
      <c r="A741" s="530"/>
      <c r="B741" s="530"/>
      <c r="C741" s="530"/>
      <c r="D741" s="530"/>
      <c r="E741" s="530"/>
      <c r="F741" s="530"/>
      <c r="G741" s="540">
        <f t="shared" si="33"/>
        <v>0</v>
      </c>
      <c r="H741" s="540" t="str">
        <f t="shared" si="34"/>
        <v/>
      </c>
      <c r="I741" s="540">
        <f t="shared" si="35"/>
        <v>0</v>
      </c>
    </row>
    <row r="742" spans="1:9">
      <c r="A742" s="530"/>
      <c r="B742" s="530"/>
      <c r="C742" s="530"/>
      <c r="D742" s="530"/>
      <c r="E742" s="530"/>
      <c r="F742" s="530"/>
      <c r="G742" s="540">
        <f t="shared" si="33"/>
        <v>0</v>
      </c>
      <c r="H742" s="540" t="str">
        <f t="shared" si="34"/>
        <v/>
      </c>
      <c r="I742" s="540">
        <f t="shared" si="35"/>
        <v>0</v>
      </c>
    </row>
    <row r="743" spans="1:9">
      <c r="A743" s="530"/>
      <c r="B743" s="530"/>
      <c r="C743" s="530"/>
      <c r="D743" s="530"/>
      <c r="E743" s="530"/>
      <c r="F743" s="530"/>
      <c r="G743" s="540">
        <f t="shared" si="33"/>
        <v>0</v>
      </c>
      <c r="H743" s="540" t="str">
        <f t="shared" si="34"/>
        <v/>
      </c>
      <c r="I743" s="540">
        <f t="shared" si="35"/>
        <v>0</v>
      </c>
    </row>
    <row r="744" spans="1:9">
      <c r="A744" s="530"/>
      <c r="B744" s="530"/>
      <c r="C744" s="530"/>
      <c r="D744" s="530"/>
      <c r="E744" s="530"/>
      <c r="F744" s="530"/>
      <c r="G744" s="540">
        <f t="shared" si="33"/>
        <v>0</v>
      </c>
      <c r="H744" s="540" t="str">
        <f t="shared" si="34"/>
        <v/>
      </c>
      <c r="I744" s="540">
        <f t="shared" si="35"/>
        <v>0</v>
      </c>
    </row>
    <row r="745" spans="1:9">
      <c r="A745" s="530"/>
      <c r="B745" s="530"/>
      <c r="C745" s="530"/>
      <c r="D745" s="530"/>
      <c r="E745" s="530"/>
      <c r="F745" s="530"/>
      <c r="G745" s="540">
        <f t="shared" si="33"/>
        <v>0</v>
      </c>
      <c r="H745" s="540" t="str">
        <f t="shared" si="34"/>
        <v/>
      </c>
      <c r="I745" s="540">
        <f t="shared" si="35"/>
        <v>0</v>
      </c>
    </row>
    <row r="746" spans="1:9">
      <c r="A746" s="530"/>
      <c r="B746" s="530"/>
      <c r="C746" s="530"/>
      <c r="D746" s="530"/>
      <c r="E746" s="530"/>
      <c r="F746" s="530"/>
      <c r="G746" s="540">
        <f t="shared" si="33"/>
        <v>0</v>
      </c>
      <c r="H746" s="540" t="str">
        <f t="shared" si="34"/>
        <v/>
      </c>
      <c r="I746" s="540">
        <f t="shared" si="35"/>
        <v>0</v>
      </c>
    </row>
    <row r="747" spans="1:9">
      <c r="A747" s="530"/>
      <c r="B747" s="530"/>
      <c r="C747" s="530"/>
      <c r="D747" s="530"/>
      <c r="E747" s="530"/>
      <c r="F747" s="530"/>
      <c r="G747" s="540">
        <f t="shared" si="33"/>
        <v>0</v>
      </c>
      <c r="H747" s="540" t="str">
        <f t="shared" si="34"/>
        <v/>
      </c>
      <c r="I747" s="540">
        <f t="shared" si="35"/>
        <v>0</v>
      </c>
    </row>
    <row r="748" spans="1:9">
      <c r="A748" s="530"/>
      <c r="B748" s="530"/>
      <c r="C748" s="530"/>
      <c r="D748" s="530"/>
      <c r="E748" s="530"/>
      <c r="F748" s="530"/>
      <c r="G748" s="540">
        <f t="shared" si="33"/>
        <v>0</v>
      </c>
      <c r="H748" s="540" t="str">
        <f t="shared" si="34"/>
        <v/>
      </c>
      <c r="I748" s="540">
        <f t="shared" si="35"/>
        <v>0</v>
      </c>
    </row>
    <row r="749" spans="1:9">
      <c r="A749" s="530"/>
      <c r="B749" s="530"/>
      <c r="C749" s="530"/>
      <c r="D749" s="530"/>
      <c r="E749" s="530"/>
      <c r="F749" s="530"/>
      <c r="G749" s="540">
        <f t="shared" si="33"/>
        <v>0</v>
      </c>
      <c r="H749" s="540" t="str">
        <f t="shared" si="34"/>
        <v/>
      </c>
      <c r="I749" s="540">
        <f t="shared" si="35"/>
        <v>0</v>
      </c>
    </row>
    <row r="750" spans="1:9">
      <c r="A750" s="530"/>
      <c r="B750" s="530"/>
      <c r="C750" s="530"/>
      <c r="D750" s="530"/>
      <c r="E750" s="530"/>
      <c r="F750" s="530"/>
      <c r="G750" s="540">
        <f t="shared" si="33"/>
        <v>0</v>
      </c>
      <c r="H750" s="540" t="str">
        <f t="shared" si="34"/>
        <v/>
      </c>
      <c r="I750" s="540">
        <f t="shared" si="35"/>
        <v>0</v>
      </c>
    </row>
    <row r="751" spans="1:9">
      <c r="A751" s="530"/>
      <c r="B751" s="530"/>
      <c r="C751" s="530"/>
      <c r="D751" s="530"/>
      <c r="E751" s="530"/>
      <c r="F751" s="530"/>
      <c r="G751" s="540">
        <f t="shared" si="33"/>
        <v>0</v>
      </c>
      <c r="H751" s="540" t="str">
        <f t="shared" si="34"/>
        <v/>
      </c>
      <c r="I751" s="540">
        <f t="shared" si="35"/>
        <v>0</v>
      </c>
    </row>
    <row r="752" spans="1:9">
      <c r="A752" s="530"/>
      <c r="B752" s="530"/>
      <c r="C752" s="530"/>
      <c r="D752" s="530"/>
      <c r="E752" s="530"/>
      <c r="F752" s="530"/>
      <c r="G752" s="540">
        <f t="shared" si="33"/>
        <v>0</v>
      </c>
      <c r="H752" s="540" t="str">
        <f t="shared" si="34"/>
        <v/>
      </c>
      <c r="I752" s="540">
        <f t="shared" si="35"/>
        <v>0</v>
      </c>
    </row>
    <row r="753" spans="1:9">
      <c r="A753" s="530"/>
      <c r="B753" s="530"/>
      <c r="C753" s="530"/>
      <c r="D753" s="530"/>
      <c r="E753" s="530"/>
      <c r="F753" s="530"/>
      <c r="G753" s="540">
        <f t="shared" si="33"/>
        <v>0</v>
      </c>
      <c r="H753" s="540" t="str">
        <f t="shared" si="34"/>
        <v/>
      </c>
      <c r="I753" s="540">
        <f t="shared" si="35"/>
        <v>0</v>
      </c>
    </row>
    <row r="754" spans="1:9">
      <c r="A754" s="530"/>
      <c r="B754" s="530"/>
      <c r="C754" s="530"/>
      <c r="D754" s="530"/>
      <c r="E754" s="530"/>
      <c r="F754" s="530"/>
      <c r="G754" s="540">
        <f t="shared" si="33"/>
        <v>0</v>
      </c>
      <c r="H754" s="540" t="str">
        <f t="shared" si="34"/>
        <v/>
      </c>
      <c r="I754" s="540">
        <f t="shared" si="35"/>
        <v>0</v>
      </c>
    </row>
    <row r="755" spans="1:9">
      <c r="A755" s="530"/>
      <c r="B755" s="530"/>
      <c r="C755" s="530"/>
      <c r="D755" s="530"/>
      <c r="E755" s="530"/>
      <c r="F755" s="530"/>
      <c r="G755" s="540">
        <f t="shared" si="33"/>
        <v>0</v>
      </c>
      <c r="H755" s="540" t="str">
        <f t="shared" si="34"/>
        <v/>
      </c>
      <c r="I755" s="540">
        <f t="shared" si="35"/>
        <v>0</v>
      </c>
    </row>
    <row r="756" spans="1:9">
      <c r="A756" s="530"/>
      <c r="B756" s="530"/>
      <c r="C756" s="530"/>
      <c r="D756" s="530"/>
      <c r="E756" s="530"/>
      <c r="F756" s="530"/>
      <c r="G756" s="540">
        <f t="shared" si="33"/>
        <v>0</v>
      </c>
      <c r="H756" s="540" t="str">
        <f t="shared" si="34"/>
        <v/>
      </c>
      <c r="I756" s="540">
        <f t="shared" si="35"/>
        <v>0</v>
      </c>
    </row>
    <row r="757" spans="1:9">
      <c r="A757" s="530"/>
      <c r="B757" s="530"/>
      <c r="C757" s="530"/>
      <c r="D757" s="530"/>
      <c r="E757" s="530"/>
      <c r="F757" s="530"/>
      <c r="G757" s="540">
        <f t="shared" si="33"/>
        <v>0</v>
      </c>
      <c r="H757" s="540" t="str">
        <f t="shared" si="34"/>
        <v/>
      </c>
      <c r="I757" s="540">
        <f t="shared" si="35"/>
        <v>0</v>
      </c>
    </row>
    <row r="758" spans="1:9">
      <c r="A758" s="530"/>
      <c r="B758" s="530"/>
      <c r="C758" s="530"/>
      <c r="D758" s="530"/>
      <c r="E758" s="530"/>
      <c r="F758" s="530"/>
      <c r="G758" s="540">
        <f t="shared" si="33"/>
        <v>0</v>
      </c>
      <c r="H758" s="540" t="str">
        <f t="shared" si="34"/>
        <v/>
      </c>
      <c r="I758" s="540">
        <f t="shared" si="35"/>
        <v>0</v>
      </c>
    </row>
    <row r="759" spans="1:9">
      <c r="A759" s="530"/>
      <c r="B759" s="530"/>
      <c r="C759" s="530"/>
      <c r="D759" s="530"/>
      <c r="E759" s="530"/>
      <c r="F759" s="530"/>
      <c r="G759" s="540">
        <f t="shared" si="33"/>
        <v>0</v>
      </c>
      <c r="H759" s="540" t="str">
        <f t="shared" si="34"/>
        <v/>
      </c>
      <c r="I759" s="540">
        <f t="shared" si="35"/>
        <v>0</v>
      </c>
    </row>
    <row r="760" spans="1:9">
      <c r="A760" s="530"/>
      <c r="B760" s="530"/>
      <c r="C760" s="530"/>
      <c r="D760" s="530"/>
      <c r="E760" s="530"/>
      <c r="F760" s="530"/>
      <c r="G760" s="540">
        <f t="shared" si="33"/>
        <v>0</v>
      </c>
      <c r="H760" s="540" t="str">
        <f t="shared" si="34"/>
        <v/>
      </c>
      <c r="I760" s="540">
        <f t="shared" si="35"/>
        <v>0</v>
      </c>
    </row>
    <row r="761" spans="1:9">
      <c r="A761" s="530"/>
      <c r="B761" s="530"/>
      <c r="C761" s="530"/>
      <c r="D761" s="530"/>
      <c r="E761" s="530"/>
      <c r="F761" s="530"/>
      <c r="G761" s="540">
        <f t="shared" si="33"/>
        <v>0</v>
      </c>
      <c r="H761" s="540" t="str">
        <f t="shared" si="34"/>
        <v/>
      </c>
      <c r="I761" s="540">
        <f t="shared" si="35"/>
        <v>0</v>
      </c>
    </row>
    <row r="762" spans="1:9">
      <c r="A762" s="530"/>
      <c r="B762" s="530"/>
      <c r="C762" s="530"/>
      <c r="D762" s="530"/>
      <c r="E762" s="530"/>
      <c r="F762" s="530"/>
      <c r="G762" s="540">
        <f t="shared" si="33"/>
        <v>0</v>
      </c>
      <c r="H762" s="540" t="str">
        <f t="shared" si="34"/>
        <v/>
      </c>
      <c r="I762" s="540">
        <f t="shared" si="35"/>
        <v>0</v>
      </c>
    </row>
    <row r="763" spans="1:9">
      <c r="A763" s="530"/>
      <c r="B763" s="530"/>
      <c r="C763" s="530"/>
      <c r="D763" s="530"/>
      <c r="E763" s="530"/>
      <c r="F763" s="530"/>
      <c r="G763" s="540">
        <f t="shared" si="33"/>
        <v>0</v>
      </c>
      <c r="H763" s="540" t="str">
        <f t="shared" si="34"/>
        <v/>
      </c>
      <c r="I763" s="540">
        <f t="shared" si="35"/>
        <v>0</v>
      </c>
    </row>
    <row r="764" spans="1:9">
      <c r="A764" s="530"/>
      <c r="B764" s="530"/>
      <c r="C764" s="530"/>
      <c r="D764" s="530"/>
      <c r="E764" s="530"/>
      <c r="F764" s="530"/>
      <c r="G764" s="540">
        <f t="shared" si="33"/>
        <v>0</v>
      </c>
      <c r="H764" s="540" t="str">
        <f t="shared" si="34"/>
        <v/>
      </c>
      <c r="I764" s="540">
        <f t="shared" si="35"/>
        <v>0</v>
      </c>
    </row>
    <row r="765" spans="1:9">
      <c r="A765" s="530"/>
      <c r="B765" s="530"/>
      <c r="C765" s="530"/>
      <c r="D765" s="530"/>
      <c r="E765" s="530"/>
      <c r="F765" s="530"/>
      <c r="G765" s="540">
        <f t="shared" si="33"/>
        <v>0</v>
      </c>
      <c r="H765" s="540" t="str">
        <f t="shared" si="34"/>
        <v/>
      </c>
      <c r="I765" s="540">
        <f t="shared" si="35"/>
        <v>0</v>
      </c>
    </row>
    <row r="766" spans="1:9">
      <c r="A766" s="530"/>
      <c r="B766" s="530"/>
      <c r="C766" s="530"/>
      <c r="D766" s="530"/>
      <c r="E766" s="530"/>
      <c r="F766" s="530"/>
      <c r="G766" s="540">
        <f t="shared" si="33"/>
        <v>0</v>
      </c>
      <c r="H766" s="540" t="str">
        <f t="shared" si="34"/>
        <v/>
      </c>
      <c r="I766" s="540">
        <f t="shared" si="35"/>
        <v>0</v>
      </c>
    </row>
    <row r="767" spans="1:9">
      <c r="A767" s="530"/>
      <c r="B767" s="530"/>
      <c r="C767" s="530"/>
      <c r="D767" s="530"/>
      <c r="E767" s="530"/>
      <c r="F767" s="530"/>
      <c r="G767" s="540">
        <f t="shared" si="33"/>
        <v>0</v>
      </c>
      <c r="H767" s="540" t="str">
        <f t="shared" si="34"/>
        <v/>
      </c>
      <c r="I767" s="540">
        <f t="shared" si="35"/>
        <v>0</v>
      </c>
    </row>
    <row r="768" spans="1:9">
      <c r="A768" s="530"/>
      <c r="B768" s="530"/>
      <c r="C768" s="530"/>
      <c r="D768" s="530"/>
      <c r="E768" s="530"/>
      <c r="F768" s="530"/>
      <c r="G768" s="540">
        <f t="shared" si="33"/>
        <v>0</v>
      </c>
      <c r="H768" s="540" t="str">
        <f t="shared" si="34"/>
        <v/>
      </c>
      <c r="I768" s="540">
        <f t="shared" si="35"/>
        <v>0</v>
      </c>
    </row>
    <row r="769" spans="1:9">
      <c r="A769" s="530"/>
      <c r="B769" s="530"/>
      <c r="C769" s="530"/>
      <c r="D769" s="530"/>
      <c r="E769" s="530"/>
      <c r="F769" s="530"/>
      <c r="G769" s="540">
        <f t="shared" si="33"/>
        <v>0</v>
      </c>
      <c r="H769" s="540" t="str">
        <f t="shared" si="34"/>
        <v/>
      </c>
      <c r="I769" s="540">
        <f t="shared" si="35"/>
        <v>0</v>
      </c>
    </row>
    <row r="770" spans="1:9">
      <c r="A770" s="530"/>
      <c r="B770" s="530"/>
      <c r="C770" s="530"/>
      <c r="D770" s="530"/>
      <c r="E770" s="530"/>
      <c r="F770" s="530"/>
      <c r="G770" s="540">
        <f t="shared" si="33"/>
        <v>0</v>
      </c>
      <c r="H770" s="540" t="str">
        <f t="shared" si="34"/>
        <v/>
      </c>
      <c r="I770" s="540">
        <f t="shared" si="35"/>
        <v>0</v>
      </c>
    </row>
    <row r="771" spans="1:9">
      <c r="A771" s="530"/>
      <c r="B771" s="530"/>
      <c r="C771" s="530"/>
      <c r="D771" s="530"/>
      <c r="E771" s="530"/>
      <c r="F771" s="530"/>
      <c r="G771" s="540">
        <f t="shared" si="33"/>
        <v>0</v>
      </c>
      <c r="H771" s="540" t="str">
        <f t="shared" si="34"/>
        <v/>
      </c>
      <c r="I771" s="540">
        <f t="shared" si="35"/>
        <v>0</v>
      </c>
    </row>
    <row r="772" spans="1:9">
      <c r="A772" s="530"/>
      <c r="B772" s="530"/>
      <c r="C772" s="530"/>
      <c r="D772" s="530"/>
      <c r="E772" s="530"/>
      <c r="F772" s="530"/>
      <c r="G772" s="540">
        <f t="shared" si="33"/>
        <v>0</v>
      </c>
      <c r="H772" s="540" t="str">
        <f t="shared" si="34"/>
        <v/>
      </c>
      <c r="I772" s="540">
        <f t="shared" si="35"/>
        <v>0</v>
      </c>
    </row>
    <row r="773" spans="1:9">
      <c r="A773" s="530"/>
      <c r="B773" s="530"/>
      <c r="C773" s="530"/>
      <c r="D773" s="530"/>
      <c r="E773" s="530"/>
      <c r="F773" s="530"/>
      <c r="G773" s="540">
        <f t="shared" si="33"/>
        <v>0</v>
      </c>
      <c r="H773" s="540" t="str">
        <f t="shared" si="34"/>
        <v/>
      </c>
      <c r="I773" s="540">
        <f t="shared" si="35"/>
        <v>0</v>
      </c>
    </row>
    <row r="774" spans="1:9">
      <c r="A774" s="530"/>
      <c r="B774" s="530"/>
      <c r="C774" s="530"/>
      <c r="D774" s="530"/>
      <c r="E774" s="530"/>
      <c r="F774" s="530"/>
      <c r="G774" s="540">
        <f t="shared" si="33"/>
        <v>0</v>
      </c>
      <c r="H774" s="540" t="str">
        <f t="shared" si="34"/>
        <v/>
      </c>
      <c r="I774" s="540">
        <f t="shared" si="35"/>
        <v>0</v>
      </c>
    </row>
    <row r="775" spans="1:9">
      <c r="A775" s="530"/>
      <c r="B775" s="530"/>
      <c r="C775" s="530"/>
      <c r="D775" s="530"/>
      <c r="E775" s="530"/>
      <c r="F775" s="530"/>
      <c r="G775" s="540">
        <f t="shared" si="33"/>
        <v>0</v>
      </c>
      <c r="H775" s="540" t="str">
        <f t="shared" si="34"/>
        <v/>
      </c>
      <c r="I775" s="540">
        <f t="shared" si="35"/>
        <v>0</v>
      </c>
    </row>
    <row r="776" spans="1:9">
      <c r="A776" s="530"/>
      <c r="B776" s="530"/>
      <c r="C776" s="530"/>
      <c r="D776" s="530"/>
      <c r="E776" s="530"/>
      <c r="F776" s="530"/>
      <c r="G776" s="540">
        <f t="shared" si="33"/>
        <v>0</v>
      </c>
      <c r="H776" s="540" t="str">
        <f t="shared" si="34"/>
        <v/>
      </c>
      <c r="I776" s="540">
        <f t="shared" si="35"/>
        <v>0</v>
      </c>
    </row>
    <row r="777" spans="1:9">
      <c r="A777" s="530"/>
      <c r="B777" s="530"/>
      <c r="C777" s="530"/>
      <c r="D777" s="530"/>
      <c r="E777" s="530"/>
      <c r="F777" s="530"/>
      <c r="G777" s="540">
        <f t="shared" si="33"/>
        <v>0</v>
      </c>
      <c r="H777" s="540" t="str">
        <f t="shared" si="34"/>
        <v/>
      </c>
      <c r="I777" s="540">
        <f t="shared" si="35"/>
        <v>0</v>
      </c>
    </row>
    <row r="778" spans="1:9">
      <c r="A778" s="530"/>
      <c r="B778" s="530"/>
      <c r="C778" s="530"/>
      <c r="D778" s="530"/>
      <c r="E778" s="530"/>
      <c r="F778" s="530"/>
      <c r="G778" s="540">
        <f t="shared" si="33"/>
        <v>0</v>
      </c>
      <c r="H778" s="540" t="str">
        <f t="shared" si="34"/>
        <v/>
      </c>
      <c r="I778" s="540">
        <f t="shared" si="35"/>
        <v>0</v>
      </c>
    </row>
    <row r="779" spans="1:9">
      <c r="A779" s="530"/>
      <c r="B779" s="530"/>
      <c r="C779" s="530"/>
      <c r="D779" s="530"/>
      <c r="E779" s="530"/>
      <c r="F779" s="530"/>
      <c r="G779" s="540">
        <f t="shared" si="33"/>
        <v>0</v>
      </c>
      <c r="H779" s="540" t="str">
        <f t="shared" si="34"/>
        <v/>
      </c>
      <c r="I779" s="540">
        <f t="shared" si="35"/>
        <v>0</v>
      </c>
    </row>
    <row r="780" spans="1:9">
      <c r="A780" s="530"/>
      <c r="B780" s="530"/>
      <c r="C780" s="530"/>
      <c r="D780" s="530"/>
      <c r="E780" s="530"/>
      <c r="F780" s="530"/>
      <c r="G780" s="540">
        <f t="shared" si="33"/>
        <v>0</v>
      </c>
      <c r="H780" s="540" t="str">
        <f t="shared" si="34"/>
        <v/>
      </c>
      <c r="I780" s="540">
        <f t="shared" si="35"/>
        <v>0</v>
      </c>
    </row>
    <row r="781" spans="1:9">
      <c r="A781" s="530"/>
      <c r="B781" s="530"/>
      <c r="C781" s="530"/>
      <c r="D781" s="530"/>
      <c r="E781" s="530"/>
      <c r="F781" s="530"/>
      <c r="G781" s="540">
        <f t="shared" si="33"/>
        <v>0</v>
      </c>
      <c r="H781" s="540" t="str">
        <f t="shared" si="34"/>
        <v/>
      </c>
      <c r="I781" s="540">
        <f t="shared" si="35"/>
        <v>0</v>
      </c>
    </row>
    <row r="782" spans="1:9">
      <c r="A782" s="530"/>
      <c r="B782" s="530"/>
      <c r="C782" s="530"/>
      <c r="D782" s="530"/>
      <c r="E782" s="530"/>
      <c r="F782" s="530"/>
      <c r="G782" s="540">
        <f t="shared" si="33"/>
        <v>0</v>
      </c>
      <c r="H782" s="540" t="str">
        <f t="shared" si="34"/>
        <v/>
      </c>
      <c r="I782" s="540">
        <f t="shared" si="35"/>
        <v>0</v>
      </c>
    </row>
    <row r="783" spans="1:9">
      <c r="A783" s="530"/>
      <c r="B783" s="530"/>
      <c r="C783" s="530"/>
      <c r="D783" s="530"/>
      <c r="E783" s="530"/>
      <c r="F783" s="530"/>
      <c r="G783" s="540">
        <f t="shared" ref="G783:G846" si="36">E783*F783</f>
        <v>0</v>
      </c>
      <c r="H783" s="540" t="str">
        <f t="shared" ref="H783:H846" si="37">IF(LEN(A783)&gt;0,IF(AND(LEN(A783)&gt;0,LEN(B783)&gt;0,LEN(C783)&gt;0,LEN(D783)&gt;0,LEN(E783)&gt;0,LEN(F783)&gt;0,LEN(G783)&gt;0),"OK","Not Complete"),"")</f>
        <v/>
      </c>
      <c r="I783" s="540">
        <f t="shared" ref="I783:I846" si="38">IF(H783="ok",F783,0)</f>
        <v>0</v>
      </c>
    </row>
    <row r="784" spans="1:9">
      <c r="A784" s="530"/>
      <c r="B784" s="530"/>
      <c r="C784" s="530"/>
      <c r="D784" s="530"/>
      <c r="E784" s="530"/>
      <c r="F784" s="530"/>
      <c r="G784" s="540">
        <f t="shared" si="36"/>
        <v>0</v>
      </c>
      <c r="H784" s="540" t="str">
        <f t="shared" si="37"/>
        <v/>
      </c>
      <c r="I784" s="540">
        <f t="shared" si="38"/>
        <v>0</v>
      </c>
    </row>
    <row r="785" spans="1:9">
      <c r="A785" s="530"/>
      <c r="B785" s="530"/>
      <c r="C785" s="530"/>
      <c r="D785" s="530"/>
      <c r="E785" s="530"/>
      <c r="F785" s="530"/>
      <c r="G785" s="540">
        <f t="shared" si="36"/>
        <v>0</v>
      </c>
      <c r="H785" s="540" t="str">
        <f t="shared" si="37"/>
        <v/>
      </c>
      <c r="I785" s="540">
        <f t="shared" si="38"/>
        <v>0</v>
      </c>
    </row>
    <row r="786" spans="1:9">
      <c r="A786" s="530"/>
      <c r="B786" s="530"/>
      <c r="C786" s="530"/>
      <c r="D786" s="530"/>
      <c r="E786" s="530"/>
      <c r="F786" s="530"/>
      <c r="G786" s="540">
        <f t="shared" si="36"/>
        <v>0</v>
      </c>
      <c r="H786" s="540" t="str">
        <f t="shared" si="37"/>
        <v/>
      </c>
      <c r="I786" s="540">
        <f t="shared" si="38"/>
        <v>0</v>
      </c>
    </row>
    <row r="787" spans="1:9">
      <c r="A787" s="530"/>
      <c r="B787" s="530"/>
      <c r="C787" s="530"/>
      <c r="D787" s="530"/>
      <c r="E787" s="530"/>
      <c r="F787" s="530"/>
      <c r="G787" s="540">
        <f t="shared" si="36"/>
        <v>0</v>
      </c>
      <c r="H787" s="540" t="str">
        <f t="shared" si="37"/>
        <v/>
      </c>
      <c r="I787" s="540">
        <f t="shared" si="38"/>
        <v>0</v>
      </c>
    </row>
    <row r="788" spans="1:9">
      <c r="A788" s="530"/>
      <c r="B788" s="530"/>
      <c r="C788" s="530"/>
      <c r="D788" s="530"/>
      <c r="E788" s="530"/>
      <c r="F788" s="530"/>
      <c r="G788" s="540">
        <f t="shared" si="36"/>
        <v>0</v>
      </c>
      <c r="H788" s="540" t="str">
        <f t="shared" si="37"/>
        <v/>
      </c>
      <c r="I788" s="540">
        <f t="shared" si="38"/>
        <v>0</v>
      </c>
    </row>
    <row r="789" spans="1:9">
      <c r="A789" s="530"/>
      <c r="B789" s="530"/>
      <c r="C789" s="530"/>
      <c r="D789" s="530"/>
      <c r="E789" s="530"/>
      <c r="F789" s="530"/>
      <c r="G789" s="540">
        <f t="shared" si="36"/>
        <v>0</v>
      </c>
      <c r="H789" s="540" t="str">
        <f t="shared" si="37"/>
        <v/>
      </c>
      <c r="I789" s="540">
        <f t="shared" si="38"/>
        <v>0</v>
      </c>
    </row>
    <row r="790" spans="1:9">
      <c r="A790" s="530"/>
      <c r="B790" s="530"/>
      <c r="C790" s="530"/>
      <c r="D790" s="530"/>
      <c r="E790" s="530"/>
      <c r="F790" s="530"/>
      <c r="G790" s="540">
        <f t="shared" si="36"/>
        <v>0</v>
      </c>
      <c r="H790" s="540" t="str">
        <f t="shared" si="37"/>
        <v/>
      </c>
      <c r="I790" s="540">
        <f t="shared" si="38"/>
        <v>0</v>
      </c>
    </row>
    <row r="791" spans="1:9">
      <c r="A791" s="530"/>
      <c r="B791" s="530"/>
      <c r="C791" s="530"/>
      <c r="D791" s="530"/>
      <c r="E791" s="530"/>
      <c r="F791" s="530"/>
      <c r="G791" s="540">
        <f t="shared" si="36"/>
        <v>0</v>
      </c>
      <c r="H791" s="540" t="str">
        <f t="shared" si="37"/>
        <v/>
      </c>
      <c r="I791" s="540">
        <f t="shared" si="38"/>
        <v>0</v>
      </c>
    </row>
    <row r="792" spans="1:9">
      <c r="A792" s="530"/>
      <c r="B792" s="530"/>
      <c r="C792" s="530"/>
      <c r="D792" s="530"/>
      <c r="E792" s="530"/>
      <c r="F792" s="530"/>
      <c r="G792" s="540">
        <f t="shared" si="36"/>
        <v>0</v>
      </c>
      <c r="H792" s="540" t="str">
        <f t="shared" si="37"/>
        <v/>
      </c>
      <c r="I792" s="540">
        <f t="shared" si="38"/>
        <v>0</v>
      </c>
    </row>
    <row r="793" spans="1:9">
      <c r="A793" s="530"/>
      <c r="B793" s="530"/>
      <c r="C793" s="530"/>
      <c r="D793" s="530"/>
      <c r="E793" s="530"/>
      <c r="F793" s="530"/>
      <c r="G793" s="540">
        <f t="shared" si="36"/>
        <v>0</v>
      </c>
      <c r="H793" s="540" t="str">
        <f t="shared" si="37"/>
        <v/>
      </c>
      <c r="I793" s="540">
        <f t="shared" si="38"/>
        <v>0</v>
      </c>
    </row>
    <row r="794" spans="1:9">
      <c r="A794" s="530"/>
      <c r="B794" s="530"/>
      <c r="C794" s="530"/>
      <c r="D794" s="530"/>
      <c r="E794" s="530"/>
      <c r="F794" s="530"/>
      <c r="G794" s="540">
        <f t="shared" si="36"/>
        <v>0</v>
      </c>
      <c r="H794" s="540" t="str">
        <f t="shared" si="37"/>
        <v/>
      </c>
      <c r="I794" s="540">
        <f t="shared" si="38"/>
        <v>0</v>
      </c>
    </row>
    <row r="795" spans="1:9">
      <c r="A795" s="530"/>
      <c r="B795" s="530"/>
      <c r="C795" s="530"/>
      <c r="D795" s="530"/>
      <c r="E795" s="530"/>
      <c r="F795" s="530"/>
      <c r="G795" s="540">
        <f t="shared" si="36"/>
        <v>0</v>
      </c>
      <c r="H795" s="540" t="str">
        <f t="shared" si="37"/>
        <v/>
      </c>
      <c r="I795" s="540">
        <f t="shared" si="38"/>
        <v>0</v>
      </c>
    </row>
    <row r="796" spans="1:9">
      <c r="A796" s="530"/>
      <c r="B796" s="530"/>
      <c r="C796" s="530"/>
      <c r="D796" s="530"/>
      <c r="E796" s="530"/>
      <c r="F796" s="530"/>
      <c r="G796" s="540">
        <f t="shared" si="36"/>
        <v>0</v>
      </c>
      <c r="H796" s="540" t="str">
        <f t="shared" si="37"/>
        <v/>
      </c>
      <c r="I796" s="540">
        <f t="shared" si="38"/>
        <v>0</v>
      </c>
    </row>
    <row r="797" spans="1:9">
      <c r="A797" s="530"/>
      <c r="B797" s="530"/>
      <c r="C797" s="530"/>
      <c r="D797" s="530"/>
      <c r="E797" s="530"/>
      <c r="F797" s="530"/>
      <c r="G797" s="540">
        <f t="shared" si="36"/>
        <v>0</v>
      </c>
      <c r="H797" s="540" t="str">
        <f t="shared" si="37"/>
        <v/>
      </c>
      <c r="I797" s="540">
        <f t="shared" si="38"/>
        <v>0</v>
      </c>
    </row>
    <row r="798" spans="1:9">
      <c r="A798" s="530"/>
      <c r="B798" s="530"/>
      <c r="C798" s="530"/>
      <c r="D798" s="530"/>
      <c r="E798" s="530"/>
      <c r="F798" s="530"/>
      <c r="G798" s="540">
        <f t="shared" si="36"/>
        <v>0</v>
      </c>
      <c r="H798" s="540" t="str">
        <f t="shared" si="37"/>
        <v/>
      </c>
      <c r="I798" s="540">
        <f t="shared" si="38"/>
        <v>0</v>
      </c>
    </row>
    <row r="799" spans="1:9">
      <c r="A799" s="530"/>
      <c r="B799" s="530"/>
      <c r="C799" s="530"/>
      <c r="D799" s="530"/>
      <c r="E799" s="530"/>
      <c r="F799" s="530"/>
      <c r="G799" s="540">
        <f t="shared" si="36"/>
        <v>0</v>
      </c>
      <c r="H799" s="540" t="str">
        <f t="shared" si="37"/>
        <v/>
      </c>
      <c r="I799" s="540">
        <f t="shared" si="38"/>
        <v>0</v>
      </c>
    </row>
    <row r="800" spans="1:9">
      <c r="A800" s="530"/>
      <c r="B800" s="530"/>
      <c r="C800" s="530"/>
      <c r="D800" s="530"/>
      <c r="E800" s="530"/>
      <c r="F800" s="530"/>
      <c r="G800" s="540">
        <f t="shared" si="36"/>
        <v>0</v>
      </c>
      <c r="H800" s="540" t="str">
        <f t="shared" si="37"/>
        <v/>
      </c>
      <c r="I800" s="540">
        <f t="shared" si="38"/>
        <v>0</v>
      </c>
    </row>
    <row r="801" spans="1:9">
      <c r="A801" s="530"/>
      <c r="B801" s="530"/>
      <c r="C801" s="530"/>
      <c r="D801" s="530"/>
      <c r="E801" s="530"/>
      <c r="F801" s="530"/>
      <c r="G801" s="540">
        <f t="shared" si="36"/>
        <v>0</v>
      </c>
      <c r="H801" s="540" t="str">
        <f t="shared" si="37"/>
        <v/>
      </c>
      <c r="I801" s="540">
        <f t="shared" si="38"/>
        <v>0</v>
      </c>
    </row>
    <row r="802" spans="1:9">
      <c r="A802" s="530"/>
      <c r="B802" s="530"/>
      <c r="C802" s="530"/>
      <c r="D802" s="530"/>
      <c r="E802" s="530"/>
      <c r="F802" s="530"/>
      <c r="G802" s="540">
        <f t="shared" si="36"/>
        <v>0</v>
      </c>
      <c r="H802" s="540" t="str">
        <f t="shared" si="37"/>
        <v/>
      </c>
      <c r="I802" s="540">
        <f t="shared" si="38"/>
        <v>0</v>
      </c>
    </row>
    <row r="803" spans="1:9">
      <c r="A803" s="530"/>
      <c r="B803" s="530"/>
      <c r="C803" s="530"/>
      <c r="D803" s="530"/>
      <c r="E803" s="530"/>
      <c r="F803" s="530"/>
      <c r="G803" s="540">
        <f t="shared" si="36"/>
        <v>0</v>
      </c>
      <c r="H803" s="540" t="str">
        <f t="shared" si="37"/>
        <v/>
      </c>
      <c r="I803" s="540">
        <f t="shared" si="38"/>
        <v>0</v>
      </c>
    </row>
    <row r="804" spans="1:9">
      <c r="A804" s="530"/>
      <c r="B804" s="530"/>
      <c r="C804" s="530"/>
      <c r="D804" s="530"/>
      <c r="E804" s="530"/>
      <c r="F804" s="530"/>
      <c r="G804" s="540">
        <f t="shared" si="36"/>
        <v>0</v>
      </c>
      <c r="H804" s="540" t="str">
        <f t="shared" si="37"/>
        <v/>
      </c>
      <c r="I804" s="540">
        <f t="shared" si="38"/>
        <v>0</v>
      </c>
    </row>
    <row r="805" spans="1:9">
      <c r="A805" s="530"/>
      <c r="B805" s="530"/>
      <c r="C805" s="530"/>
      <c r="D805" s="530"/>
      <c r="E805" s="530"/>
      <c r="F805" s="530"/>
      <c r="G805" s="540">
        <f t="shared" si="36"/>
        <v>0</v>
      </c>
      <c r="H805" s="540" t="str">
        <f t="shared" si="37"/>
        <v/>
      </c>
      <c r="I805" s="540">
        <f t="shared" si="38"/>
        <v>0</v>
      </c>
    </row>
    <row r="806" spans="1:9">
      <c r="A806" s="530"/>
      <c r="B806" s="530"/>
      <c r="C806" s="530"/>
      <c r="D806" s="530"/>
      <c r="E806" s="530"/>
      <c r="F806" s="530"/>
      <c r="G806" s="540">
        <f t="shared" si="36"/>
        <v>0</v>
      </c>
      <c r="H806" s="540" t="str">
        <f t="shared" si="37"/>
        <v/>
      </c>
      <c r="I806" s="540">
        <f t="shared" si="38"/>
        <v>0</v>
      </c>
    </row>
    <row r="807" spans="1:9">
      <c r="A807" s="530"/>
      <c r="B807" s="530"/>
      <c r="C807" s="530"/>
      <c r="D807" s="530"/>
      <c r="E807" s="530"/>
      <c r="F807" s="530"/>
      <c r="G807" s="540">
        <f t="shared" si="36"/>
        <v>0</v>
      </c>
      <c r="H807" s="540" t="str">
        <f t="shared" si="37"/>
        <v/>
      </c>
      <c r="I807" s="540">
        <f t="shared" si="38"/>
        <v>0</v>
      </c>
    </row>
    <row r="808" spans="1:9">
      <c r="A808" s="530"/>
      <c r="B808" s="530"/>
      <c r="C808" s="530"/>
      <c r="D808" s="530"/>
      <c r="E808" s="530"/>
      <c r="F808" s="530"/>
      <c r="G808" s="540">
        <f t="shared" si="36"/>
        <v>0</v>
      </c>
      <c r="H808" s="540" t="str">
        <f t="shared" si="37"/>
        <v/>
      </c>
      <c r="I808" s="540">
        <f t="shared" si="38"/>
        <v>0</v>
      </c>
    </row>
    <row r="809" spans="1:9">
      <c r="A809" s="530"/>
      <c r="B809" s="530"/>
      <c r="C809" s="530"/>
      <c r="D809" s="530"/>
      <c r="E809" s="530"/>
      <c r="F809" s="530"/>
      <c r="G809" s="540">
        <f t="shared" si="36"/>
        <v>0</v>
      </c>
      <c r="H809" s="540" t="str">
        <f t="shared" si="37"/>
        <v/>
      </c>
      <c r="I809" s="540">
        <f t="shared" si="38"/>
        <v>0</v>
      </c>
    </row>
    <row r="810" spans="1:9">
      <c r="A810" s="530"/>
      <c r="B810" s="530"/>
      <c r="C810" s="530"/>
      <c r="D810" s="530"/>
      <c r="E810" s="530"/>
      <c r="F810" s="530"/>
      <c r="G810" s="540">
        <f t="shared" si="36"/>
        <v>0</v>
      </c>
      <c r="H810" s="540" t="str">
        <f t="shared" si="37"/>
        <v/>
      </c>
      <c r="I810" s="540">
        <f t="shared" si="38"/>
        <v>0</v>
      </c>
    </row>
    <row r="811" spans="1:9">
      <c r="A811" s="530"/>
      <c r="B811" s="530"/>
      <c r="C811" s="530"/>
      <c r="D811" s="530"/>
      <c r="E811" s="530"/>
      <c r="F811" s="530"/>
      <c r="G811" s="540">
        <f t="shared" si="36"/>
        <v>0</v>
      </c>
      <c r="H811" s="540" t="str">
        <f t="shared" si="37"/>
        <v/>
      </c>
      <c r="I811" s="540">
        <f t="shared" si="38"/>
        <v>0</v>
      </c>
    </row>
    <row r="812" spans="1:9">
      <c r="A812" s="530"/>
      <c r="B812" s="530"/>
      <c r="C812" s="530"/>
      <c r="D812" s="530"/>
      <c r="E812" s="530"/>
      <c r="F812" s="530"/>
      <c r="G812" s="540">
        <f t="shared" si="36"/>
        <v>0</v>
      </c>
      <c r="H812" s="540" t="str">
        <f t="shared" si="37"/>
        <v/>
      </c>
      <c r="I812" s="540">
        <f t="shared" si="38"/>
        <v>0</v>
      </c>
    </row>
    <row r="813" spans="1:9">
      <c r="A813" s="530"/>
      <c r="B813" s="530"/>
      <c r="C813" s="530"/>
      <c r="D813" s="530"/>
      <c r="E813" s="530"/>
      <c r="F813" s="530"/>
      <c r="G813" s="540">
        <f t="shared" si="36"/>
        <v>0</v>
      </c>
      <c r="H813" s="540" t="str">
        <f t="shared" si="37"/>
        <v/>
      </c>
      <c r="I813" s="540">
        <f t="shared" si="38"/>
        <v>0</v>
      </c>
    </row>
    <row r="814" spans="1:9">
      <c r="A814" s="530"/>
      <c r="B814" s="530"/>
      <c r="C814" s="530"/>
      <c r="D814" s="530"/>
      <c r="E814" s="530"/>
      <c r="F814" s="530"/>
      <c r="G814" s="540">
        <f t="shared" si="36"/>
        <v>0</v>
      </c>
      <c r="H814" s="540" t="str">
        <f t="shared" si="37"/>
        <v/>
      </c>
      <c r="I814" s="540">
        <f t="shared" si="38"/>
        <v>0</v>
      </c>
    </row>
    <row r="815" spans="1:9">
      <c r="A815" s="530"/>
      <c r="B815" s="530"/>
      <c r="C815" s="530"/>
      <c r="D815" s="530"/>
      <c r="E815" s="530"/>
      <c r="F815" s="530"/>
      <c r="G815" s="540">
        <f t="shared" si="36"/>
        <v>0</v>
      </c>
      <c r="H815" s="540" t="str">
        <f t="shared" si="37"/>
        <v/>
      </c>
      <c r="I815" s="540">
        <f t="shared" si="38"/>
        <v>0</v>
      </c>
    </row>
    <row r="816" spans="1:9">
      <c r="A816" s="530"/>
      <c r="B816" s="530"/>
      <c r="C816" s="530"/>
      <c r="D816" s="530"/>
      <c r="E816" s="530"/>
      <c r="F816" s="530"/>
      <c r="G816" s="540">
        <f t="shared" si="36"/>
        <v>0</v>
      </c>
      <c r="H816" s="540" t="str">
        <f t="shared" si="37"/>
        <v/>
      </c>
      <c r="I816" s="540">
        <f t="shared" si="38"/>
        <v>0</v>
      </c>
    </row>
    <row r="817" spans="1:9">
      <c r="A817" s="530"/>
      <c r="B817" s="530"/>
      <c r="C817" s="530"/>
      <c r="D817" s="530"/>
      <c r="E817" s="530"/>
      <c r="F817" s="530"/>
      <c r="G817" s="540">
        <f t="shared" si="36"/>
        <v>0</v>
      </c>
      <c r="H817" s="540" t="str">
        <f t="shared" si="37"/>
        <v/>
      </c>
      <c r="I817" s="540">
        <f t="shared" si="38"/>
        <v>0</v>
      </c>
    </row>
    <row r="818" spans="1:9">
      <c r="A818" s="530"/>
      <c r="B818" s="530"/>
      <c r="C818" s="530"/>
      <c r="D818" s="530"/>
      <c r="E818" s="530"/>
      <c r="F818" s="530"/>
      <c r="G818" s="540">
        <f t="shared" si="36"/>
        <v>0</v>
      </c>
      <c r="H818" s="540" t="str">
        <f t="shared" si="37"/>
        <v/>
      </c>
      <c r="I818" s="540">
        <f t="shared" si="38"/>
        <v>0</v>
      </c>
    </row>
    <row r="819" spans="1:9">
      <c r="A819" s="530"/>
      <c r="B819" s="530"/>
      <c r="C819" s="530"/>
      <c r="D819" s="530"/>
      <c r="E819" s="530"/>
      <c r="F819" s="530"/>
      <c r="G819" s="540">
        <f t="shared" si="36"/>
        <v>0</v>
      </c>
      <c r="H819" s="540" t="str">
        <f t="shared" si="37"/>
        <v/>
      </c>
      <c r="I819" s="540">
        <f t="shared" si="38"/>
        <v>0</v>
      </c>
    </row>
    <row r="820" spans="1:9">
      <c r="A820" s="530"/>
      <c r="B820" s="530"/>
      <c r="C820" s="530"/>
      <c r="D820" s="530"/>
      <c r="E820" s="530"/>
      <c r="F820" s="530"/>
      <c r="G820" s="540">
        <f t="shared" si="36"/>
        <v>0</v>
      </c>
      <c r="H820" s="540" t="str">
        <f t="shared" si="37"/>
        <v/>
      </c>
      <c r="I820" s="540">
        <f t="shared" si="38"/>
        <v>0</v>
      </c>
    </row>
    <row r="821" spans="1:9">
      <c r="A821" s="530"/>
      <c r="B821" s="530"/>
      <c r="C821" s="530"/>
      <c r="D821" s="530"/>
      <c r="E821" s="530"/>
      <c r="F821" s="530"/>
      <c r="G821" s="540">
        <f t="shared" si="36"/>
        <v>0</v>
      </c>
      <c r="H821" s="540" t="str">
        <f t="shared" si="37"/>
        <v/>
      </c>
      <c r="I821" s="540">
        <f t="shared" si="38"/>
        <v>0</v>
      </c>
    </row>
    <row r="822" spans="1:9">
      <c r="A822" s="530"/>
      <c r="B822" s="530"/>
      <c r="C822" s="530"/>
      <c r="D822" s="530"/>
      <c r="E822" s="530"/>
      <c r="F822" s="530"/>
      <c r="G822" s="540">
        <f t="shared" si="36"/>
        <v>0</v>
      </c>
      <c r="H822" s="540" t="str">
        <f t="shared" si="37"/>
        <v/>
      </c>
      <c r="I822" s="540">
        <f t="shared" si="38"/>
        <v>0</v>
      </c>
    </row>
    <row r="823" spans="1:9">
      <c r="A823" s="530"/>
      <c r="B823" s="530"/>
      <c r="C823" s="530"/>
      <c r="D823" s="530"/>
      <c r="E823" s="530"/>
      <c r="F823" s="530"/>
      <c r="G823" s="540">
        <f t="shared" si="36"/>
        <v>0</v>
      </c>
      <c r="H823" s="540" t="str">
        <f t="shared" si="37"/>
        <v/>
      </c>
      <c r="I823" s="540">
        <f t="shared" si="38"/>
        <v>0</v>
      </c>
    </row>
    <row r="824" spans="1:9">
      <c r="A824" s="530"/>
      <c r="B824" s="530"/>
      <c r="C824" s="530"/>
      <c r="D824" s="530"/>
      <c r="E824" s="530"/>
      <c r="F824" s="530"/>
      <c r="G824" s="540">
        <f t="shared" si="36"/>
        <v>0</v>
      </c>
      <c r="H824" s="540" t="str">
        <f t="shared" si="37"/>
        <v/>
      </c>
      <c r="I824" s="540">
        <f t="shared" si="38"/>
        <v>0</v>
      </c>
    </row>
    <row r="825" spans="1:9">
      <c r="A825" s="530"/>
      <c r="B825" s="530"/>
      <c r="C825" s="530"/>
      <c r="D825" s="530"/>
      <c r="E825" s="530"/>
      <c r="F825" s="530"/>
      <c r="G825" s="540">
        <f t="shared" si="36"/>
        <v>0</v>
      </c>
      <c r="H825" s="540" t="str">
        <f t="shared" si="37"/>
        <v/>
      </c>
      <c r="I825" s="540">
        <f t="shared" si="38"/>
        <v>0</v>
      </c>
    </row>
    <row r="826" spans="1:9">
      <c r="A826" s="530"/>
      <c r="B826" s="530"/>
      <c r="C826" s="530"/>
      <c r="D826" s="530"/>
      <c r="E826" s="530"/>
      <c r="F826" s="530"/>
      <c r="G826" s="540">
        <f t="shared" si="36"/>
        <v>0</v>
      </c>
      <c r="H826" s="540" t="str">
        <f t="shared" si="37"/>
        <v/>
      </c>
      <c r="I826" s="540">
        <f t="shared" si="38"/>
        <v>0</v>
      </c>
    </row>
    <row r="827" spans="1:9">
      <c r="A827" s="530"/>
      <c r="B827" s="530"/>
      <c r="C827" s="530"/>
      <c r="D827" s="530"/>
      <c r="E827" s="530"/>
      <c r="F827" s="530"/>
      <c r="G827" s="540">
        <f t="shared" si="36"/>
        <v>0</v>
      </c>
      <c r="H827" s="540" t="str">
        <f t="shared" si="37"/>
        <v/>
      </c>
      <c r="I827" s="540">
        <f t="shared" si="38"/>
        <v>0</v>
      </c>
    </row>
    <row r="828" spans="1:9">
      <c r="A828" s="530"/>
      <c r="B828" s="530"/>
      <c r="C828" s="530"/>
      <c r="D828" s="530"/>
      <c r="E828" s="530"/>
      <c r="F828" s="530"/>
      <c r="G828" s="540">
        <f t="shared" si="36"/>
        <v>0</v>
      </c>
      <c r="H828" s="540" t="str">
        <f t="shared" si="37"/>
        <v/>
      </c>
      <c r="I828" s="540">
        <f t="shared" si="38"/>
        <v>0</v>
      </c>
    </row>
    <row r="829" spans="1:9">
      <c r="A829" s="530"/>
      <c r="B829" s="530"/>
      <c r="C829" s="530"/>
      <c r="D829" s="530"/>
      <c r="E829" s="530"/>
      <c r="F829" s="530"/>
      <c r="G829" s="540">
        <f t="shared" si="36"/>
        <v>0</v>
      </c>
      <c r="H829" s="540" t="str">
        <f t="shared" si="37"/>
        <v/>
      </c>
      <c r="I829" s="540">
        <f t="shared" si="38"/>
        <v>0</v>
      </c>
    </row>
    <row r="830" spans="1:9">
      <c r="A830" s="530"/>
      <c r="B830" s="530"/>
      <c r="C830" s="530"/>
      <c r="D830" s="530"/>
      <c r="E830" s="530"/>
      <c r="F830" s="530"/>
      <c r="G830" s="540">
        <f t="shared" si="36"/>
        <v>0</v>
      </c>
      <c r="H830" s="540" t="str">
        <f t="shared" si="37"/>
        <v/>
      </c>
      <c r="I830" s="540">
        <f t="shared" si="38"/>
        <v>0</v>
      </c>
    </row>
    <row r="831" spans="1:9">
      <c r="A831" s="530"/>
      <c r="B831" s="530"/>
      <c r="C831" s="530"/>
      <c r="D831" s="530"/>
      <c r="E831" s="530"/>
      <c r="F831" s="530"/>
      <c r="G831" s="540">
        <f t="shared" si="36"/>
        <v>0</v>
      </c>
      <c r="H831" s="540" t="str">
        <f t="shared" si="37"/>
        <v/>
      </c>
      <c r="I831" s="540">
        <f t="shared" si="38"/>
        <v>0</v>
      </c>
    </row>
    <row r="832" spans="1:9">
      <c r="A832" s="530"/>
      <c r="B832" s="530"/>
      <c r="C832" s="530"/>
      <c r="D832" s="530"/>
      <c r="E832" s="530"/>
      <c r="F832" s="530"/>
      <c r="G832" s="540">
        <f t="shared" si="36"/>
        <v>0</v>
      </c>
      <c r="H832" s="540" t="str">
        <f t="shared" si="37"/>
        <v/>
      </c>
      <c r="I832" s="540">
        <f t="shared" si="38"/>
        <v>0</v>
      </c>
    </row>
    <row r="833" spans="1:9">
      <c r="A833" s="530"/>
      <c r="B833" s="530"/>
      <c r="C833" s="530"/>
      <c r="D833" s="530"/>
      <c r="E833" s="530"/>
      <c r="F833" s="530"/>
      <c r="G833" s="540">
        <f t="shared" si="36"/>
        <v>0</v>
      </c>
      <c r="H833" s="540" t="str">
        <f t="shared" si="37"/>
        <v/>
      </c>
      <c r="I833" s="540">
        <f t="shared" si="38"/>
        <v>0</v>
      </c>
    </row>
    <row r="834" spans="1:9">
      <c r="A834" s="530"/>
      <c r="B834" s="530"/>
      <c r="C834" s="530"/>
      <c r="D834" s="530"/>
      <c r="E834" s="530"/>
      <c r="F834" s="530"/>
      <c r="G834" s="540">
        <f t="shared" si="36"/>
        <v>0</v>
      </c>
      <c r="H834" s="540" t="str">
        <f t="shared" si="37"/>
        <v/>
      </c>
      <c r="I834" s="540">
        <f t="shared" si="38"/>
        <v>0</v>
      </c>
    </row>
    <row r="835" spans="1:9">
      <c r="A835" s="530"/>
      <c r="B835" s="530"/>
      <c r="C835" s="530"/>
      <c r="D835" s="530"/>
      <c r="E835" s="530"/>
      <c r="F835" s="530"/>
      <c r="G835" s="540">
        <f t="shared" si="36"/>
        <v>0</v>
      </c>
      <c r="H835" s="540" t="str">
        <f t="shared" si="37"/>
        <v/>
      </c>
      <c r="I835" s="540">
        <f t="shared" si="38"/>
        <v>0</v>
      </c>
    </row>
    <row r="836" spans="1:9">
      <c r="A836" s="530"/>
      <c r="B836" s="530"/>
      <c r="C836" s="530"/>
      <c r="D836" s="530"/>
      <c r="E836" s="530"/>
      <c r="F836" s="530"/>
      <c r="G836" s="540">
        <f t="shared" si="36"/>
        <v>0</v>
      </c>
      <c r="H836" s="540" t="str">
        <f t="shared" si="37"/>
        <v/>
      </c>
      <c r="I836" s="540">
        <f t="shared" si="38"/>
        <v>0</v>
      </c>
    </row>
    <row r="837" spans="1:9">
      <c r="A837" s="530"/>
      <c r="B837" s="530"/>
      <c r="C837" s="530"/>
      <c r="D837" s="530"/>
      <c r="E837" s="530"/>
      <c r="F837" s="530"/>
      <c r="G837" s="540">
        <f t="shared" si="36"/>
        <v>0</v>
      </c>
      <c r="H837" s="540" t="str">
        <f t="shared" si="37"/>
        <v/>
      </c>
      <c r="I837" s="540">
        <f t="shared" si="38"/>
        <v>0</v>
      </c>
    </row>
    <row r="838" spans="1:9">
      <c r="A838" s="530"/>
      <c r="B838" s="530"/>
      <c r="C838" s="530"/>
      <c r="D838" s="530"/>
      <c r="E838" s="530"/>
      <c r="F838" s="530"/>
      <c r="G838" s="540">
        <f t="shared" si="36"/>
        <v>0</v>
      </c>
      <c r="H838" s="540" t="str">
        <f t="shared" si="37"/>
        <v/>
      </c>
      <c r="I838" s="540">
        <f t="shared" si="38"/>
        <v>0</v>
      </c>
    </row>
    <row r="839" spans="1:9">
      <c r="A839" s="530"/>
      <c r="B839" s="530"/>
      <c r="C839" s="530"/>
      <c r="D839" s="530"/>
      <c r="E839" s="530"/>
      <c r="F839" s="530"/>
      <c r="G839" s="540">
        <f t="shared" si="36"/>
        <v>0</v>
      </c>
      <c r="H839" s="540" t="str">
        <f t="shared" si="37"/>
        <v/>
      </c>
      <c r="I839" s="540">
        <f t="shared" si="38"/>
        <v>0</v>
      </c>
    </row>
    <row r="840" spans="1:9">
      <c r="A840" s="530"/>
      <c r="B840" s="530"/>
      <c r="C840" s="530"/>
      <c r="D840" s="530"/>
      <c r="E840" s="530"/>
      <c r="F840" s="530"/>
      <c r="G840" s="540">
        <f t="shared" si="36"/>
        <v>0</v>
      </c>
      <c r="H840" s="540" t="str">
        <f t="shared" si="37"/>
        <v/>
      </c>
      <c r="I840" s="540">
        <f t="shared" si="38"/>
        <v>0</v>
      </c>
    </row>
    <row r="841" spans="1:9">
      <c r="A841" s="530"/>
      <c r="B841" s="530"/>
      <c r="C841" s="530"/>
      <c r="D841" s="530"/>
      <c r="E841" s="530"/>
      <c r="F841" s="530"/>
      <c r="G841" s="540">
        <f t="shared" si="36"/>
        <v>0</v>
      </c>
      <c r="H841" s="540" t="str">
        <f t="shared" si="37"/>
        <v/>
      </c>
      <c r="I841" s="540">
        <f t="shared" si="38"/>
        <v>0</v>
      </c>
    </row>
    <row r="842" spans="1:9">
      <c r="A842" s="530"/>
      <c r="B842" s="530"/>
      <c r="C842" s="530"/>
      <c r="D842" s="530"/>
      <c r="E842" s="530"/>
      <c r="F842" s="530"/>
      <c r="G842" s="540">
        <f t="shared" si="36"/>
        <v>0</v>
      </c>
      <c r="H842" s="540" t="str">
        <f t="shared" si="37"/>
        <v/>
      </c>
      <c r="I842" s="540">
        <f t="shared" si="38"/>
        <v>0</v>
      </c>
    </row>
    <row r="843" spans="1:9">
      <c r="A843" s="530"/>
      <c r="B843" s="530"/>
      <c r="C843" s="530"/>
      <c r="D843" s="530"/>
      <c r="E843" s="530"/>
      <c r="F843" s="530"/>
      <c r="G843" s="540">
        <f t="shared" si="36"/>
        <v>0</v>
      </c>
      <c r="H843" s="540" t="str">
        <f t="shared" si="37"/>
        <v/>
      </c>
      <c r="I843" s="540">
        <f t="shared" si="38"/>
        <v>0</v>
      </c>
    </row>
    <row r="844" spans="1:9">
      <c r="A844" s="530"/>
      <c r="B844" s="530"/>
      <c r="C844" s="530"/>
      <c r="D844" s="530"/>
      <c r="E844" s="530"/>
      <c r="F844" s="530"/>
      <c r="G844" s="540">
        <f t="shared" si="36"/>
        <v>0</v>
      </c>
      <c r="H844" s="540" t="str">
        <f t="shared" si="37"/>
        <v/>
      </c>
      <c r="I844" s="540">
        <f t="shared" si="38"/>
        <v>0</v>
      </c>
    </row>
    <row r="845" spans="1:9">
      <c r="A845" s="530"/>
      <c r="B845" s="530"/>
      <c r="C845" s="530"/>
      <c r="D845" s="530"/>
      <c r="E845" s="530"/>
      <c r="F845" s="530"/>
      <c r="G845" s="540">
        <f t="shared" si="36"/>
        <v>0</v>
      </c>
      <c r="H845" s="540" t="str">
        <f t="shared" si="37"/>
        <v/>
      </c>
      <c r="I845" s="540">
        <f t="shared" si="38"/>
        <v>0</v>
      </c>
    </row>
    <row r="846" spans="1:9">
      <c r="A846" s="530"/>
      <c r="B846" s="530"/>
      <c r="C846" s="530"/>
      <c r="D846" s="530"/>
      <c r="E846" s="530"/>
      <c r="F846" s="530"/>
      <c r="G846" s="540">
        <f t="shared" si="36"/>
        <v>0</v>
      </c>
      <c r="H846" s="540" t="str">
        <f t="shared" si="37"/>
        <v/>
      </c>
      <c r="I846" s="540">
        <f t="shared" si="38"/>
        <v>0</v>
      </c>
    </row>
    <row r="847" spans="1:9">
      <c r="A847" s="530"/>
      <c r="B847" s="530"/>
      <c r="C847" s="530"/>
      <c r="D847" s="530"/>
      <c r="E847" s="530"/>
      <c r="F847" s="530"/>
      <c r="G847" s="540">
        <f t="shared" ref="G847:G910" si="39">E847*F847</f>
        <v>0</v>
      </c>
      <c r="H847" s="540" t="str">
        <f t="shared" ref="H847:H910" si="40">IF(LEN(A847)&gt;0,IF(AND(LEN(A847)&gt;0,LEN(B847)&gt;0,LEN(C847)&gt;0,LEN(D847)&gt;0,LEN(E847)&gt;0,LEN(F847)&gt;0,LEN(G847)&gt;0),"OK","Not Complete"),"")</f>
        <v/>
      </c>
      <c r="I847" s="540">
        <f t="shared" ref="I847:I910" si="41">IF(H847="ok",F847,0)</f>
        <v>0</v>
      </c>
    </row>
    <row r="848" spans="1:9">
      <c r="A848" s="530"/>
      <c r="B848" s="530"/>
      <c r="C848" s="530"/>
      <c r="D848" s="530"/>
      <c r="E848" s="530"/>
      <c r="F848" s="530"/>
      <c r="G848" s="540">
        <f t="shared" si="39"/>
        <v>0</v>
      </c>
      <c r="H848" s="540" t="str">
        <f t="shared" si="40"/>
        <v/>
      </c>
      <c r="I848" s="540">
        <f t="shared" si="41"/>
        <v>0</v>
      </c>
    </row>
    <row r="849" spans="1:9">
      <c r="A849" s="530"/>
      <c r="B849" s="530"/>
      <c r="C849" s="530"/>
      <c r="D849" s="530"/>
      <c r="E849" s="530"/>
      <c r="F849" s="530"/>
      <c r="G849" s="540">
        <f t="shared" si="39"/>
        <v>0</v>
      </c>
      <c r="H849" s="540" t="str">
        <f t="shared" si="40"/>
        <v/>
      </c>
      <c r="I849" s="540">
        <f t="shared" si="41"/>
        <v>0</v>
      </c>
    </row>
    <row r="850" spans="1:9">
      <c r="A850" s="530"/>
      <c r="B850" s="530"/>
      <c r="C850" s="530"/>
      <c r="D850" s="530"/>
      <c r="E850" s="530"/>
      <c r="F850" s="530"/>
      <c r="G850" s="540">
        <f t="shared" si="39"/>
        <v>0</v>
      </c>
      <c r="H850" s="540" t="str">
        <f t="shared" si="40"/>
        <v/>
      </c>
      <c r="I850" s="540">
        <f t="shared" si="41"/>
        <v>0</v>
      </c>
    </row>
    <row r="851" spans="1:9">
      <c r="A851" s="530"/>
      <c r="B851" s="530"/>
      <c r="C851" s="530"/>
      <c r="D851" s="530"/>
      <c r="E851" s="530"/>
      <c r="F851" s="530"/>
      <c r="G851" s="540">
        <f t="shared" si="39"/>
        <v>0</v>
      </c>
      <c r="H851" s="540" t="str">
        <f t="shared" si="40"/>
        <v/>
      </c>
      <c r="I851" s="540">
        <f t="shared" si="41"/>
        <v>0</v>
      </c>
    </row>
    <row r="852" spans="1:9">
      <c r="A852" s="530"/>
      <c r="B852" s="530"/>
      <c r="C852" s="530"/>
      <c r="D852" s="530"/>
      <c r="E852" s="530"/>
      <c r="F852" s="530"/>
      <c r="G852" s="540">
        <f t="shared" si="39"/>
        <v>0</v>
      </c>
      <c r="H852" s="540" t="str">
        <f t="shared" si="40"/>
        <v/>
      </c>
      <c r="I852" s="540">
        <f t="shared" si="41"/>
        <v>0</v>
      </c>
    </row>
    <row r="853" spans="1:9">
      <c r="A853" s="530"/>
      <c r="B853" s="530"/>
      <c r="C853" s="530"/>
      <c r="D853" s="530"/>
      <c r="E853" s="530"/>
      <c r="F853" s="530"/>
      <c r="G853" s="540">
        <f t="shared" si="39"/>
        <v>0</v>
      </c>
      <c r="H853" s="540" t="str">
        <f t="shared" si="40"/>
        <v/>
      </c>
      <c r="I853" s="540">
        <f t="shared" si="41"/>
        <v>0</v>
      </c>
    </row>
    <row r="854" spans="1:9">
      <c r="A854" s="530"/>
      <c r="B854" s="530"/>
      <c r="C854" s="530"/>
      <c r="D854" s="530"/>
      <c r="E854" s="530"/>
      <c r="F854" s="530"/>
      <c r="G854" s="540">
        <f t="shared" si="39"/>
        <v>0</v>
      </c>
      <c r="H854" s="540" t="str">
        <f t="shared" si="40"/>
        <v/>
      </c>
      <c r="I854" s="540">
        <f t="shared" si="41"/>
        <v>0</v>
      </c>
    </row>
    <row r="855" spans="1:9">
      <c r="A855" s="530"/>
      <c r="B855" s="530"/>
      <c r="C855" s="530"/>
      <c r="D855" s="530"/>
      <c r="E855" s="530"/>
      <c r="F855" s="530"/>
      <c r="G855" s="540">
        <f t="shared" si="39"/>
        <v>0</v>
      </c>
      <c r="H855" s="540" t="str">
        <f t="shared" si="40"/>
        <v/>
      </c>
      <c r="I855" s="540">
        <f t="shared" si="41"/>
        <v>0</v>
      </c>
    </row>
    <row r="856" spans="1:9">
      <c r="A856" s="530"/>
      <c r="B856" s="530"/>
      <c r="C856" s="530"/>
      <c r="D856" s="530"/>
      <c r="E856" s="530"/>
      <c r="F856" s="530"/>
      <c r="G856" s="540">
        <f t="shared" si="39"/>
        <v>0</v>
      </c>
      <c r="H856" s="540" t="str">
        <f t="shared" si="40"/>
        <v/>
      </c>
      <c r="I856" s="540">
        <f t="shared" si="41"/>
        <v>0</v>
      </c>
    </row>
    <row r="857" spans="1:9">
      <c r="A857" s="530"/>
      <c r="B857" s="530"/>
      <c r="C857" s="530"/>
      <c r="D857" s="530"/>
      <c r="E857" s="530"/>
      <c r="F857" s="530"/>
      <c r="G857" s="540">
        <f t="shared" si="39"/>
        <v>0</v>
      </c>
      <c r="H857" s="540" t="str">
        <f t="shared" si="40"/>
        <v/>
      </c>
      <c r="I857" s="540">
        <f t="shared" si="41"/>
        <v>0</v>
      </c>
    </row>
    <row r="858" spans="1:9">
      <c r="A858" s="530"/>
      <c r="B858" s="530"/>
      <c r="C858" s="530"/>
      <c r="D858" s="530"/>
      <c r="E858" s="530"/>
      <c r="F858" s="530"/>
      <c r="G858" s="540">
        <f t="shared" si="39"/>
        <v>0</v>
      </c>
      <c r="H858" s="540" t="str">
        <f t="shared" si="40"/>
        <v/>
      </c>
      <c r="I858" s="540">
        <f t="shared" si="41"/>
        <v>0</v>
      </c>
    </row>
    <row r="859" spans="1:9">
      <c r="A859" s="530"/>
      <c r="B859" s="530"/>
      <c r="C859" s="530"/>
      <c r="D859" s="530"/>
      <c r="E859" s="530"/>
      <c r="F859" s="530"/>
      <c r="G859" s="540">
        <f t="shared" si="39"/>
        <v>0</v>
      </c>
      <c r="H859" s="540" t="str">
        <f t="shared" si="40"/>
        <v/>
      </c>
      <c r="I859" s="540">
        <f t="shared" si="41"/>
        <v>0</v>
      </c>
    </row>
    <row r="860" spans="1:9">
      <c r="A860" s="530"/>
      <c r="B860" s="530"/>
      <c r="C860" s="530"/>
      <c r="D860" s="530"/>
      <c r="E860" s="530"/>
      <c r="F860" s="530"/>
      <c r="G860" s="540">
        <f t="shared" si="39"/>
        <v>0</v>
      </c>
      <c r="H860" s="540" t="str">
        <f t="shared" si="40"/>
        <v/>
      </c>
      <c r="I860" s="540">
        <f t="shared" si="41"/>
        <v>0</v>
      </c>
    </row>
    <row r="861" spans="1:9">
      <c r="A861" s="530"/>
      <c r="B861" s="530"/>
      <c r="C861" s="530"/>
      <c r="D861" s="530"/>
      <c r="E861" s="530"/>
      <c r="F861" s="530"/>
      <c r="G861" s="540">
        <f t="shared" si="39"/>
        <v>0</v>
      </c>
      <c r="H861" s="540" t="str">
        <f t="shared" si="40"/>
        <v/>
      </c>
      <c r="I861" s="540">
        <f t="shared" si="41"/>
        <v>0</v>
      </c>
    </row>
    <row r="862" spans="1:9">
      <c r="A862" s="530"/>
      <c r="B862" s="530"/>
      <c r="C862" s="530"/>
      <c r="D862" s="530"/>
      <c r="E862" s="530"/>
      <c r="F862" s="530"/>
      <c r="G862" s="540">
        <f t="shared" si="39"/>
        <v>0</v>
      </c>
      <c r="H862" s="540" t="str">
        <f t="shared" si="40"/>
        <v/>
      </c>
      <c r="I862" s="540">
        <f t="shared" si="41"/>
        <v>0</v>
      </c>
    </row>
    <row r="863" spans="1:9">
      <c r="A863" s="530"/>
      <c r="B863" s="530"/>
      <c r="C863" s="530"/>
      <c r="D863" s="530"/>
      <c r="E863" s="530"/>
      <c r="F863" s="530"/>
      <c r="G863" s="540">
        <f t="shared" si="39"/>
        <v>0</v>
      </c>
      <c r="H863" s="540" t="str">
        <f t="shared" si="40"/>
        <v/>
      </c>
      <c r="I863" s="540">
        <f t="shared" si="41"/>
        <v>0</v>
      </c>
    </row>
    <row r="864" spans="1:9">
      <c r="A864" s="530"/>
      <c r="B864" s="530"/>
      <c r="C864" s="530"/>
      <c r="D864" s="530"/>
      <c r="E864" s="530"/>
      <c r="F864" s="530"/>
      <c r="G864" s="540">
        <f t="shared" si="39"/>
        <v>0</v>
      </c>
      <c r="H864" s="540" t="str">
        <f t="shared" si="40"/>
        <v/>
      </c>
      <c r="I864" s="540">
        <f t="shared" si="41"/>
        <v>0</v>
      </c>
    </row>
    <row r="865" spans="1:9">
      <c r="A865" s="530"/>
      <c r="B865" s="530"/>
      <c r="C865" s="530"/>
      <c r="D865" s="530"/>
      <c r="E865" s="530"/>
      <c r="F865" s="530"/>
      <c r="G865" s="540">
        <f t="shared" si="39"/>
        <v>0</v>
      </c>
      <c r="H865" s="540" t="str">
        <f t="shared" si="40"/>
        <v/>
      </c>
      <c r="I865" s="540">
        <f t="shared" si="41"/>
        <v>0</v>
      </c>
    </row>
    <row r="866" spans="1:9">
      <c r="A866" s="530"/>
      <c r="B866" s="530"/>
      <c r="C866" s="530"/>
      <c r="D866" s="530"/>
      <c r="E866" s="530"/>
      <c r="F866" s="530"/>
      <c r="G866" s="540">
        <f t="shared" si="39"/>
        <v>0</v>
      </c>
      <c r="H866" s="540" t="str">
        <f t="shared" si="40"/>
        <v/>
      </c>
      <c r="I866" s="540">
        <f t="shared" si="41"/>
        <v>0</v>
      </c>
    </row>
    <row r="867" spans="1:9">
      <c r="A867" s="530"/>
      <c r="B867" s="530"/>
      <c r="C867" s="530"/>
      <c r="D867" s="530"/>
      <c r="E867" s="530"/>
      <c r="F867" s="530"/>
      <c r="G867" s="540">
        <f t="shared" si="39"/>
        <v>0</v>
      </c>
      <c r="H867" s="540" t="str">
        <f t="shared" si="40"/>
        <v/>
      </c>
      <c r="I867" s="540">
        <f t="shared" si="41"/>
        <v>0</v>
      </c>
    </row>
    <row r="868" spans="1:9">
      <c r="A868" s="530"/>
      <c r="B868" s="530"/>
      <c r="C868" s="530"/>
      <c r="D868" s="530"/>
      <c r="E868" s="530"/>
      <c r="F868" s="530"/>
      <c r="G868" s="540">
        <f t="shared" si="39"/>
        <v>0</v>
      </c>
      <c r="H868" s="540" t="str">
        <f t="shared" si="40"/>
        <v/>
      </c>
      <c r="I868" s="540">
        <f t="shared" si="41"/>
        <v>0</v>
      </c>
    </row>
    <row r="869" spans="1:9">
      <c r="A869" s="530"/>
      <c r="B869" s="530"/>
      <c r="C869" s="530"/>
      <c r="D869" s="530"/>
      <c r="E869" s="530"/>
      <c r="F869" s="530"/>
      <c r="G869" s="540">
        <f t="shared" si="39"/>
        <v>0</v>
      </c>
      <c r="H869" s="540" t="str">
        <f t="shared" si="40"/>
        <v/>
      </c>
      <c r="I869" s="540">
        <f t="shared" si="41"/>
        <v>0</v>
      </c>
    </row>
    <row r="870" spans="1:9">
      <c r="A870" s="530"/>
      <c r="B870" s="530"/>
      <c r="C870" s="530"/>
      <c r="D870" s="530"/>
      <c r="E870" s="530"/>
      <c r="F870" s="530"/>
      <c r="G870" s="540">
        <f t="shared" si="39"/>
        <v>0</v>
      </c>
      <c r="H870" s="540" t="str">
        <f t="shared" si="40"/>
        <v/>
      </c>
      <c r="I870" s="540">
        <f t="shared" si="41"/>
        <v>0</v>
      </c>
    </row>
    <row r="871" spans="1:9">
      <c r="A871" s="530"/>
      <c r="B871" s="530"/>
      <c r="C871" s="530"/>
      <c r="D871" s="530"/>
      <c r="E871" s="530"/>
      <c r="F871" s="530"/>
      <c r="G871" s="540">
        <f t="shared" si="39"/>
        <v>0</v>
      </c>
      <c r="H871" s="540" t="str">
        <f t="shared" si="40"/>
        <v/>
      </c>
      <c r="I871" s="540">
        <f t="shared" si="41"/>
        <v>0</v>
      </c>
    </row>
    <row r="872" spans="1:9">
      <c r="A872" s="530"/>
      <c r="B872" s="530"/>
      <c r="C872" s="530"/>
      <c r="D872" s="530"/>
      <c r="E872" s="530"/>
      <c r="F872" s="530"/>
      <c r="G872" s="540">
        <f t="shared" si="39"/>
        <v>0</v>
      </c>
      <c r="H872" s="540" t="str">
        <f t="shared" si="40"/>
        <v/>
      </c>
      <c r="I872" s="540">
        <f t="shared" si="41"/>
        <v>0</v>
      </c>
    </row>
    <row r="873" spans="1:9">
      <c r="A873" s="530"/>
      <c r="B873" s="530"/>
      <c r="C873" s="530"/>
      <c r="D873" s="530"/>
      <c r="E873" s="530"/>
      <c r="F873" s="530"/>
      <c r="G873" s="540">
        <f t="shared" si="39"/>
        <v>0</v>
      </c>
      <c r="H873" s="540" t="str">
        <f t="shared" si="40"/>
        <v/>
      </c>
      <c r="I873" s="540">
        <f t="shared" si="41"/>
        <v>0</v>
      </c>
    </row>
    <row r="874" spans="1:9">
      <c r="A874" s="530"/>
      <c r="B874" s="530"/>
      <c r="C874" s="530"/>
      <c r="D874" s="530"/>
      <c r="E874" s="530"/>
      <c r="F874" s="530"/>
      <c r="G874" s="540">
        <f t="shared" si="39"/>
        <v>0</v>
      </c>
      <c r="H874" s="540" t="str">
        <f t="shared" si="40"/>
        <v/>
      </c>
      <c r="I874" s="540">
        <f t="shared" si="41"/>
        <v>0</v>
      </c>
    </row>
    <row r="875" spans="1:9">
      <c r="A875" s="530"/>
      <c r="B875" s="530"/>
      <c r="C875" s="530"/>
      <c r="D875" s="530"/>
      <c r="E875" s="530"/>
      <c r="F875" s="530"/>
      <c r="G875" s="540">
        <f t="shared" si="39"/>
        <v>0</v>
      </c>
      <c r="H875" s="540" t="str">
        <f t="shared" si="40"/>
        <v/>
      </c>
      <c r="I875" s="540">
        <f t="shared" si="41"/>
        <v>0</v>
      </c>
    </row>
    <row r="876" spans="1:9">
      <c r="A876" s="530"/>
      <c r="B876" s="530"/>
      <c r="C876" s="530"/>
      <c r="D876" s="530"/>
      <c r="E876" s="530"/>
      <c r="F876" s="530"/>
      <c r="G876" s="540">
        <f t="shared" si="39"/>
        <v>0</v>
      </c>
      <c r="H876" s="540" t="str">
        <f t="shared" si="40"/>
        <v/>
      </c>
      <c r="I876" s="540">
        <f t="shared" si="41"/>
        <v>0</v>
      </c>
    </row>
    <row r="877" spans="1:9">
      <c r="A877" s="530"/>
      <c r="B877" s="530"/>
      <c r="C877" s="530"/>
      <c r="D877" s="530"/>
      <c r="E877" s="530"/>
      <c r="F877" s="530"/>
      <c r="G877" s="540">
        <f t="shared" si="39"/>
        <v>0</v>
      </c>
      <c r="H877" s="540" t="str">
        <f t="shared" si="40"/>
        <v/>
      </c>
      <c r="I877" s="540">
        <f t="shared" si="41"/>
        <v>0</v>
      </c>
    </row>
    <row r="878" spans="1:9">
      <c r="A878" s="530"/>
      <c r="B878" s="530"/>
      <c r="C878" s="530"/>
      <c r="D878" s="530"/>
      <c r="E878" s="530"/>
      <c r="F878" s="530"/>
      <c r="G878" s="540">
        <f t="shared" si="39"/>
        <v>0</v>
      </c>
      <c r="H878" s="540" t="str">
        <f t="shared" si="40"/>
        <v/>
      </c>
      <c r="I878" s="540">
        <f t="shared" si="41"/>
        <v>0</v>
      </c>
    </row>
    <row r="879" spans="1:9">
      <c r="A879" s="530"/>
      <c r="B879" s="530"/>
      <c r="C879" s="530"/>
      <c r="D879" s="530"/>
      <c r="E879" s="530"/>
      <c r="F879" s="530"/>
      <c r="G879" s="540">
        <f t="shared" si="39"/>
        <v>0</v>
      </c>
      <c r="H879" s="540" t="str">
        <f t="shared" si="40"/>
        <v/>
      </c>
      <c r="I879" s="540">
        <f t="shared" si="41"/>
        <v>0</v>
      </c>
    </row>
    <row r="880" spans="1:9">
      <c r="A880" s="530"/>
      <c r="B880" s="530"/>
      <c r="C880" s="530"/>
      <c r="D880" s="530"/>
      <c r="E880" s="530"/>
      <c r="F880" s="530"/>
      <c r="G880" s="540">
        <f t="shared" si="39"/>
        <v>0</v>
      </c>
      <c r="H880" s="540" t="str">
        <f t="shared" si="40"/>
        <v/>
      </c>
      <c r="I880" s="540">
        <f t="shared" si="41"/>
        <v>0</v>
      </c>
    </row>
    <row r="881" spans="1:9">
      <c r="A881" s="530"/>
      <c r="B881" s="530"/>
      <c r="C881" s="530"/>
      <c r="D881" s="530"/>
      <c r="E881" s="530"/>
      <c r="F881" s="530"/>
      <c r="G881" s="540">
        <f t="shared" si="39"/>
        <v>0</v>
      </c>
      <c r="H881" s="540" t="str">
        <f t="shared" si="40"/>
        <v/>
      </c>
      <c r="I881" s="540">
        <f t="shared" si="41"/>
        <v>0</v>
      </c>
    </row>
    <row r="882" spans="1:9">
      <c r="A882" s="530"/>
      <c r="B882" s="530"/>
      <c r="C882" s="530"/>
      <c r="D882" s="530"/>
      <c r="E882" s="530"/>
      <c r="F882" s="530"/>
      <c r="G882" s="540">
        <f t="shared" si="39"/>
        <v>0</v>
      </c>
      <c r="H882" s="540" t="str">
        <f t="shared" si="40"/>
        <v/>
      </c>
      <c r="I882" s="540">
        <f t="shared" si="41"/>
        <v>0</v>
      </c>
    </row>
    <row r="883" spans="1:9">
      <c r="A883" s="530"/>
      <c r="B883" s="530"/>
      <c r="C883" s="530"/>
      <c r="D883" s="530"/>
      <c r="E883" s="530"/>
      <c r="F883" s="530"/>
      <c r="G883" s="540">
        <f t="shared" si="39"/>
        <v>0</v>
      </c>
      <c r="H883" s="540" t="str">
        <f t="shared" si="40"/>
        <v/>
      </c>
      <c r="I883" s="540">
        <f t="shared" si="41"/>
        <v>0</v>
      </c>
    </row>
    <row r="884" spans="1:9">
      <c r="A884" s="530"/>
      <c r="B884" s="530"/>
      <c r="C884" s="530"/>
      <c r="D884" s="530"/>
      <c r="E884" s="530"/>
      <c r="F884" s="530"/>
      <c r="G884" s="540">
        <f t="shared" si="39"/>
        <v>0</v>
      </c>
      <c r="H884" s="540" t="str">
        <f t="shared" si="40"/>
        <v/>
      </c>
      <c r="I884" s="540">
        <f t="shared" si="41"/>
        <v>0</v>
      </c>
    </row>
    <row r="885" spans="1:9">
      <c r="A885" s="530"/>
      <c r="B885" s="530"/>
      <c r="C885" s="530"/>
      <c r="D885" s="530"/>
      <c r="E885" s="530"/>
      <c r="F885" s="530"/>
      <c r="G885" s="540">
        <f t="shared" si="39"/>
        <v>0</v>
      </c>
      <c r="H885" s="540" t="str">
        <f t="shared" si="40"/>
        <v/>
      </c>
      <c r="I885" s="540">
        <f t="shared" si="41"/>
        <v>0</v>
      </c>
    </row>
    <row r="886" spans="1:9">
      <c r="A886" s="530"/>
      <c r="B886" s="530"/>
      <c r="C886" s="530"/>
      <c r="D886" s="530"/>
      <c r="E886" s="530"/>
      <c r="F886" s="530"/>
      <c r="G886" s="540">
        <f t="shared" si="39"/>
        <v>0</v>
      </c>
      <c r="H886" s="540" t="str">
        <f t="shared" si="40"/>
        <v/>
      </c>
      <c r="I886" s="540">
        <f t="shared" si="41"/>
        <v>0</v>
      </c>
    </row>
    <row r="887" spans="1:9">
      <c r="A887" s="530"/>
      <c r="B887" s="530"/>
      <c r="C887" s="530"/>
      <c r="D887" s="530"/>
      <c r="E887" s="530"/>
      <c r="F887" s="530"/>
      <c r="G887" s="540">
        <f t="shared" si="39"/>
        <v>0</v>
      </c>
      <c r="H887" s="540" t="str">
        <f t="shared" si="40"/>
        <v/>
      </c>
      <c r="I887" s="540">
        <f t="shared" si="41"/>
        <v>0</v>
      </c>
    </row>
    <row r="888" spans="1:9">
      <c r="A888" s="530"/>
      <c r="B888" s="530"/>
      <c r="C888" s="530"/>
      <c r="D888" s="530"/>
      <c r="E888" s="530"/>
      <c r="F888" s="530"/>
      <c r="G888" s="540">
        <f t="shared" si="39"/>
        <v>0</v>
      </c>
      <c r="H888" s="540" t="str">
        <f t="shared" si="40"/>
        <v/>
      </c>
      <c r="I888" s="540">
        <f t="shared" si="41"/>
        <v>0</v>
      </c>
    </row>
    <row r="889" spans="1:9">
      <c r="A889" s="530"/>
      <c r="B889" s="530"/>
      <c r="C889" s="530"/>
      <c r="D889" s="530"/>
      <c r="E889" s="530"/>
      <c r="F889" s="530"/>
      <c r="G889" s="540">
        <f t="shared" si="39"/>
        <v>0</v>
      </c>
      <c r="H889" s="540" t="str">
        <f t="shared" si="40"/>
        <v/>
      </c>
      <c r="I889" s="540">
        <f t="shared" si="41"/>
        <v>0</v>
      </c>
    </row>
    <row r="890" spans="1:9">
      <c r="A890" s="530"/>
      <c r="B890" s="530"/>
      <c r="C890" s="530"/>
      <c r="D890" s="530"/>
      <c r="E890" s="530"/>
      <c r="F890" s="530"/>
      <c r="G890" s="540">
        <f t="shared" si="39"/>
        <v>0</v>
      </c>
      <c r="H890" s="540" t="str">
        <f t="shared" si="40"/>
        <v/>
      </c>
      <c r="I890" s="540">
        <f t="shared" si="41"/>
        <v>0</v>
      </c>
    </row>
    <row r="891" spans="1:9">
      <c r="A891" s="530"/>
      <c r="B891" s="530"/>
      <c r="C891" s="530"/>
      <c r="D891" s="530"/>
      <c r="E891" s="530"/>
      <c r="F891" s="530"/>
      <c r="G891" s="540">
        <f t="shared" si="39"/>
        <v>0</v>
      </c>
      <c r="H891" s="540" t="str">
        <f t="shared" si="40"/>
        <v/>
      </c>
      <c r="I891" s="540">
        <f t="shared" si="41"/>
        <v>0</v>
      </c>
    </row>
    <row r="892" spans="1:9">
      <c r="A892" s="530"/>
      <c r="B892" s="530"/>
      <c r="C892" s="530"/>
      <c r="D892" s="530"/>
      <c r="E892" s="530"/>
      <c r="F892" s="530"/>
      <c r="G892" s="540">
        <f t="shared" si="39"/>
        <v>0</v>
      </c>
      <c r="H892" s="540" t="str">
        <f t="shared" si="40"/>
        <v/>
      </c>
      <c r="I892" s="540">
        <f t="shared" si="41"/>
        <v>0</v>
      </c>
    </row>
    <row r="893" spans="1:9">
      <c r="A893" s="530"/>
      <c r="B893" s="530"/>
      <c r="C893" s="530"/>
      <c r="D893" s="530"/>
      <c r="E893" s="530"/>
      <c r="F893" s="530"/>
      <c r="G893" s="540">
        <f t="shared" si="39"/>
        <v>0</v>
      </c>
      <c r="H893" s="540" t="str">
        <f t="shared" si="40"/>
        <v/>
      </c>
      <c r="I893" s="540">
        <f t="shared" si="41"/>
        <v>0</v>
      </c>
    </row>
    <row r="894" spans="1:9">
      <c r="A894" s="530"/>
      <c r="B894" s="530"/>
      <c r="C894" s="530"/>
      <c r="D894" s="530"/>
      <c r="E894" s="530"/>
      <c r="F894" s="530"/>
      <c r="G894" s="540">
        <f t="shared" si="39"/>
        <v>0</v>
      </c>
      <c r="H894" s="540" t="str">
        <f t="shared" si="40"/>
        <v/>
      </c>
      <c r="I894" s="540">
        <f t="shared" si="41"/>
        <v>0</v>
      </c>
    </row>
    <row r="895" spans="1:9">
      <c r="A895" s="530"/>
      <c r="B895" s="530"/>
      <c r="C895" s="530"/>
      <c r="D895" s="530"/>
      <c r="E895" s="530"/>
      <c r="F895" s="530"/>
      <c r="G895" s="540">
        <f t="shared" si="39"/>
        <v>0</v>
      </c>
      <c r="H895" s="540" t="str">
        <f t="shared" si="40"/>
        <v/>
      </c>
      <c r="I895" s="540">
        <f t="shared" si="41"/>
        <v>0</v>
      </c>
    </row>
    <row r="896" spans="1:9">
      <c r="A896" s="530"/>
      <c r="B896" s="530"/>
      <c r="C896" s="530"/>
      <c r="D896" s="530"/>
      <c r="E896" s="530"/>
      <c r="F896" s="530"/>
      <c r="G896" s="540">
        <f t="shared" si="39"/>
        <v>0</v>
      </c>
      <c r="H896" s="540" t="str">
        <f t="shared" si="40"/>
        <v/>
      </c>
      <c r="I896" s="540">
        <f t="shared" si="41"/>
        <v>0</v>
      </c>
    </row>
    <row r="897" spans="1:9">
      <c r="A897" s="530"/>
      <c r="B897" s="530"/>
      <c r="C897" s="530"/>
      <c r="D897" s="530"/>
      <c r="E897" s="530"/>
      <c r="F897" s="530"/>
      <c r="G897" s="540">
        <f t="shared" si="39"/>
        <v>0</v>
      </c>
      <c r="H897" s="540" t="str">
        <f t="shared" si="40"/>
        <v/>
      </c>
      <c r="I897" s="540">
        <f t="shared" si="41"/>
        <v>0</v>
      </c>
    </row>
    <row r="898" spans="1:9">
      <c r="A898" s="530"/>
      <c r="B898" s="530"/>
      <c r="C898" s="530"/>
      <c r="D898" s="530"/>
      <c r="E898" s="530"/>
      <c r="F898" s="530"/>
      <c r="G898" s="540">
        <f t="shared" si="39"/>
        <v>0</v>
      </c>
      <c r="H898" s="540" t="str">
        <f t="shared" si="40"/>
        <v/>
      </c>
      <c r="I898" s="540">
        <f t="shared" si="41"/>
        <v>0</v>
      </c>
    </row>
    <row r="899" spans="1:9">
      <c r="A899" s="530"/>
      <c r="B899" s="530"/>
      <c r="C899" s="530"/>
      <c r="D899" s="530"/>
      <c r="E899" s="530"/>
      <c r="F899" s="530"/>
      <c r="G899" s="540">
        <f t="shared" si="39"/>
        <v>0</v>
      </c>
      <c r="H899" s="540" t="str">
        <f t="shared" si="40"/>
        <v/>
      </c>
      <c r="I899" s="540">
        <f t="shared" si="41"/>
        <v>0</v>
      </c>
    </row>
    <row r="900" spans="1:9">
      <c r="A900" s="530"/>
      <c r="B900" s="530"/>
      <c r="C900" s="530"/>
      <c r="D900" s="530"/>
      <c r="E900" s="530"/>
      <c r="F900" s="530"/>
      <c r="G900" s="540">
        <f t="shared" si="39"/>
        <v>0</v>
      </c>
      <c r="H900" s="540" t="str">
        <f t="shared" si="40"/>
        <v/>
      </c>
      <c r="I900" s="540">
        <f t="shared" si="41"/>
        <v>0</v>
      </c>
    </row>
    <row r="901" spans="1:9">
      <c r="A901" s="530"/>
      <c r="B901" s="530"/>
      <c r="C901" s="530"/>
      <c r="D901" s="530"/>
      <c r="E901" s="530"/>
      <c r="F901" s="530"/>
      <c r="G901" s="540">
        <f t="shared" si="39"/>
        <v>0</v>
      </c>
      <c r="H901" s="540" t="str">
        <f t="shared" si="40"/>
        <v/>
      </c>
      <c r="I901" s="540">
        <f t="shared" si="41"/>
        <v>0</v>
      </c>
    </row>
    <row r="902" spans="1:9">
      <c r="A902" s="530"/>
      <c r="B902" s="530"/>
      <c r="C902" s="530"/>
      <c r="D902" s="530"/>
      <c r="E902" s="530"/>
      <c r="F902" s="530"/>
      <c r="G902" s="540">
        <f t="shared" si="39"/>
        <v>0</v>
      </c>
      <c r="H902" s="540" t="str">
        <f t="shared" si="40"/>
        <v/>
      </c>
      <c r="I902" s="540">
        <f t="shared" si="41"/>
        <v>0</v>
      </c>
    </row>
    <row r="903" spans="1:9">
      <c r="A903" s="530"/>
      <c r="B903" s="530"/>
      <c r="C903" s="530"/>
      <c r="D903" s="530"/>
      <c r="E903" s="530"/>
      <c r="F903" s="530"/>
      <c r="G903" s="540">
        <f t="shared" si="39"/>
        <v>0</v>
      </c>
      <c r="H903" s="540" t="str">
        <f t="shared" si="40"/>
        <v/>
      </c>
      <c r="I903" s="540">
        <f t="shared" si="41"/>
        <v>0</v>
      </c>
    </row>
    <row r="904" spans="1:9">
      <c r="A904" s="530"/>
      <c r="B904" s="530"/>
      <c r="C904" s="530"/>
      <c r="D904" s="530"/>
      <c r="E904" s="530"/>
      <c r="F904" s="530"/>
      <c r="G904" s="540">
        <f t="shared" si="39"/>
        <v>0</v>
      </c>
      <c r="H904" s="540" t="str">
        <f t="shared" si="40"/>
        <v/>
      </c>
      <c r="I904" s="540">
        <f t="shared" si="41"/>
        <v>0</v>
      </c>
    </row>
    <row r="905" spans="1:9">
      <c r="A905" s="530"/>
      <c r="B905" s="530"/>
      <c r="C905" s="530"/>
      <c r="D905" s="530"/>
      <c r="E905" s="530"/>
      <c r="F905" s="530"/>
      <c r="G905" s="540">
        <f t="shared" si="39"/>
        <v>0</v>
      </c>
      <c r="H905" s="540" t="str">
        <f t="shared" si="40"/>
        <v/>
      </c>
      <c r="I905" s="540">
        <f t="shared" si="41"/>
        <v>0</v>
      </c>
    </row>
    <row r="906" spans="1:9">
      <c r="A906" s="530"/>
      <c r="B906" s="530"/>
      <c r="C906" s="530"/>
      <c r="D906" s="530"/>
      <c r="E906" s="530"/>
      <c r="F906" s="530"/>
      <c r="G906" s="540">
        <f t="shared" si="39"/>
        <v>0</v>
      </c>
      <c r="H906" s="540" t="str">
        <f t="shared" si="40"/>
        <v/>
      </c>
      <c r="I906" s="540">
        <f t="shared" si="41"/>
        <v>0</v>
      </c>
    </row>
    <row r="907" spans="1:9">
      <c r="A907" s="530"/>
      <c r="B907" s="530"/>
      <c r="C907" s="530"/>
      <c r="D907" s="530"/>
      <c r="E907" s="530"/>
      <c r="F907" s="530"/>
      <c r="G907" s="540">
        <f t="shared" si="39"/>
        <v>0</v>
      </c>
      <c r="H907" s="540" t="str">
        <f t="shared" si="40"/>
        <v/>
      </c>
      <c r="I907" s="540">
        <f t="shared" si="41"/>
        <v>0</v>
      </c>
    </row>
    <row r="908" spans="1:9">
      <c r="A908" s="530"/>
      <c r="B908" s="530"/>
      <c r="C908" s="530"/>
      <c r="D908" s="530"/>
      <c r="E908" s="530"/>
      <c r="F908" s="530"/>
      <c r="G908" s="540">
        <f t="shared" si="39"/>
        <v>0</v>
      </c>
      <c r="H908" s="540" t="str">
        <f t="shared" si="40"/>
        <v/>
      </c>
      <c r="I908" s="540">
        <f t="shared" si="41"/>
        <v>0</v>
      </c>
    </row>
    <row r="909" spans="1:9">
      <c r="A909" s="530"/>
      <c r="B909" s="530"/>
      <c r="C909" s="530"/>
      <c r="D909" s="530"/>
      <c r="E909" s="530"/>
      <c r="F909" s="530"/>
      <c r="G909" s="540">
        <f t="shared" si="39"/>
        <v>0</v>
      </c>
      <c r="H909" s="540" t="str">
        <f t="shared" si="40"/>
        <v/>
      </c>
      <c r="I909" s="540">
        <f t="shared" si="41"/>
        <v>0</v>
      </c>
    </row>
    <row r="910" spans="1:9">
      <c r="A910" s="530"/>
      <c r="B910" s="530"/>
      <c r="C910" s="530"/>
      <c r="D910" s="530"/>
      <c r="E910" s="530"/>
      <c r="F910" s="530"/>
      <c r="G910" s="540">
        <f t="shared" si="39"/>
        <v>0</v>
      </c>
      <c r="H910" s="540" t="str">
        <f t="shared" si="40"/>
        <v/>
      </c>
      <c r="I910" s="540">
        <f t="shared" si="41"/>
        <v>0</v>
      </c>
    </row>
    <row r="911" spans="1:9">
      <c r="A911" s="530"/>
      <c r="B911" s="530"/>
      <c r="C911" s="530"/>
      <c r="D911" s="530"/>
      <c r="E911" s="530"/>
      <c r="F911" s="530"/>
      <c r="G911" s="540">
        <f t="shared" ref="G911:G974" si="42">E911*F911</f>
        <v>0</v>
      </c>
      <c r="H911" s="540" t="str">
        <f t="shared" ref="H911:H974" si="43">IF(LEN(A911)&gt;0,IF(AND(LEN(A911)&gt;0,LEN(B911)&gt;0,LEN(C911)&gt;0,LEN(D911)&gt;0,LEN(E911)&gt;0,LEN(F911)&gt;0,LEN(G911)&gt;0),"OK","Not Complete"),"")</f>
        <v/>
      </c>
      <c r="I911" s="540">
        <f t="shared" ref="I911:I974" si="44">IF(H911="ok",F911,0)</f>
        <v>0</v>
      </c>
    </row>
    <row r="912" spans="1:9">
      <c r="A912" s="530"/>
      <c r="B912" s="530"/>
      <c r="C912" s="530"/>
      <c r="D912" s="530"/>
      <c r="E912" s="530"/>
      <c r="F912" s="530"/>
      <c r="G912" s="540">
        <f t="shared" si="42"/>
        <v>0</v>
      </c>
      <c r="H912" s="540" t="str">
        <f t="shared" si="43"/>
        <v/>
      </c>
      <c r="I912" s="540">
        <f t="shared" si="44"/>
        <v>0</v>
      </c>
    </row>
    <row r="913" spans="1:9">
      <c r="A913" s="530"/>
      <c r="B913" s="530"/>
      <c r="C913" s="530"/>
      <c r="D913" s="530"/>
      <c r="E913" s="530"/>
      <c r="F913" s="530"/>
      <c r="G913" s="540">
        <f t="shared" si="42"/>
        <v>0</v>
      </c>
      <c r="H913" s="540" t="str">
        <f t="shared" si="43"/>
        <v/>
      </c>
      <c r="I913" s="540">
        <f t="shared" si="44"/>
        <v>0</v>
      </c>
    </row>
    <row r="914" spans="1:9">
      <c r="A914" s="530"/>
      <c r="B914" s="530"/>
      <c r="C914" s="530"/>
      <c r="D914" s="530"/>
      <c r="E914" s="530"/>
      <c r="F914" s="530"/>
      <c r="G914" s="540">
        <f t="shared" si="42"/>
        <v>0</v>
      </c>
      <c r="H914" s="540" t="str">
        <f t="shared" si="43"/>
        <v/>
      </c>
      <c r="I914" s="540">
        <f t="shared" si="44"/>
        <v>0</v>
      </c>
    </row>
    <row r="915" spans="1:9">
      <c r="A915" s="530"/>
      <c r="B915" s="530"/>
      <c r="C915" s="530"/>
      <c r="D915" s="530"/>
      <c r="E915" s="530"/>
      <c r="F915" s="530"/>
      <c r="G915" s="540">
        <f t="shared" si="42"/>
        <v>0</v>
      </c>
      <c r="H915" s="540" t="str">
        <f t="shared" si="43"/>
        <v/>
      </c>
      <c r="I915" s="540">
        <f t="shared" si="44"/>
        <v>0</v>
      </c>
    </row>
    <row r="916" spans="1:9">
      <c r="A916" s="530"/>
      <c r="B916" s="530"/>
      <c r="C916" s="530"/>
      <c r="D916" s="530"/>
      <c r="E916" s="530"/>
      <c r="F916" s="530"/>
      <c r="G916" s="540">
        <f t="shared" si="42"/>
        <v>0</v>
      </c>
      <c r="H916" s="540" t="str">
        <f t="shared" si="43"/>
        <v/>
      </c>
      <c r="I916" s="540">
        <f t="shared" si="44"/>
        <v>0</v>
      </c>
    </row>
    <row r="917" spans="1:9">
      <c r="A917" s="530"/>
      <c r="B917" s="530"/>
      <c r="C917" s="530"/>
      <c r="D917" s="530"/>
      <c r="E917" s="530"/>
      <c r="F917" s="530"/>
      <c r="G917" s="540">
        <f t="shared" si="42"/>
        <v>0</v>
      </c>
      <c r="H917" s="540" t="str">
        <f t="shared" si="43"/>
        <v/>
      </c>
      <c r="I917" s="540">
        <f t="shared" si="44"/>
        <v>0</v>
      </c>
    </row>
    <row r="918" spans="1:9">
      <c r="A918" s="530"/>
      <c r="B918" s="530"/>
      <c r="C918" s="530"/>
      <c r="D918" s="530"/>
      <c r="E918" s="530"/>
      <c r="F918" s="530"/>
      <c r="G918" s="540">
        <f t="shared" si="42"/>
        <v>0</v>
      </c>
      <c r="H918" s="540" t="str">
        <f t="shared" si="43"/>
        <v/>
      </c>
      <c r="I918" s="540">
        <f t="shared" si="44"/>
        <v>0</v>
      </c>
    </row>
    <row r="919" spans="1:9">
      <c r="A919" s="530"/>
      <c r="B919" s="530"/>
      <c r="C919" s="530"/>
      <c r="D919" s="530"/>
      <c r="E919" s="530"/>
      <c r="F919" s="530"/>
      <c r="G919" s="540">
        <f t="shared" si="42"/>
        <v>0</v>
      </c>
      <c r="H919" s="540" t="str">
        <f t="shared" si="43"/>
        <v/>
      </c>
      <c r="I919" s="540">
        <f t="shared" si="44"/>
        <v>0</v>
      </c>
    </row>
    <row r="920" spans="1:9">
      <c r="A920" s="530"/>
      <c r="B920" s="530"/>
      <c r="C920" s="530"/>
      <c r="D920" s="530"/>
      <c r="E920" s="530"/>
      <c r="F920" s="530"/>
      <c r="G920" s="540">
        <f t="shared" si="42"/>
        <v>0</v>
      </c>
      <c r="H920" s="540" t="str">
        <f t="shared" si="43"/>
        <v/>
      </c>
      <c r="I920" s="540">
        <f t="shared" si="44"/>
        <v>0</v>
      </c>
    </row>
    <row r="921" spans="1:9">
      <c r="A921" s="530"/>
      <c r="B921" s="530"/>
      <c r="C921" s="530"/>
      <c r="D921" s="530"/>
      <c r="E921" s="530"/>
      <c r="F921" s="530"/>
      <c r="G921" s="540">
        <f t="shared" si="42"/>
        <v>0</v>
      </c>
      <c r="H921" s="540" t="str">
        <f t="shared" si="43"/>
        <v/>
      </c>
      <c r="I921" s="540">
        <f t="shared" si="44"/>
        <v>0</v>
      </c>
    </row>
    <row r="922" spans="1:9">
      <c r="A922" s="530"/>
      <c r="B922" s="530"/>
      <c r="C922" s="530"/>
      <c r="D922" s="530"/>
      <c r="E922" s="530"/>
      <c r="F922" s="530"/>
      <c r="G922" s="540">
        <f t="shared" si="42"/>
        <v>0</v>
      </c>
      <c r="H922" s="540" t="str">
        <f t="shared" si="43"/>
        <v/>
      </c>
      <c r="I922" s="540">
        <f t="shared" si="44"/>
        <v>0</v>
      </c>
    </row>
    <row r="923" spans="1:9">
      <c r="A923" s="530"/>
      <c r="B923" s="530"/>
      <c r="C923" s="530"/>
      <c r="D923" s="530"/>
      <c r="E923" s="530"/>
      <c r="F923" s="530"/>
      <c r="G923" s="540">
        <f t="shared" si="42"/>
        <v>0</v>
      </c>
      <c r="H923" s="540" t="str">
        <f t="shared" si="43"/>
        <v/>
      </c>
      <c r="I923" s="540">
        <f t="shared" si="44"/>
        <v>0</v>
      </c>
    </row>
    <row r="924" spans="1:9">
      <c r="A924" s="530"/>
      <c r="B924" s="530"/>
      <c r="C924" s="530"/>
      <c r="D924" s="530"/>
      <c r="E924" s="530"/>
      <c r="F924" s="530"/>
      <c r="G924" s="540">
        <f t="shared" si="42"/>
        <v>0</v>
      </c>
      <c r="H924" s="540" t="str">
        <f t="shared" si="43"/>
        <v/>
      </c>
      <c r="I924" s="540">
        <f t="shared" si="44"/>
        <v>0</v>
      </c>
    </row>
    <row r="925" spans="1:9">
      <c r="A925" s="530"/>
      <c r="B925" s="530"/>
      <c r="C925" s="530"/>
      <c r="D925" s="530"/>
      <c r="E925" s="530"/>
      <c r="F925" s="530"/>
      <c r="G925" s="540">
        <f t="shared" si="42"/>
        <v>0</v>
      </c>
      <c r="H925" s="540" t="str">
        <f t="shared" si="43"/>
        <v/>
      </c>
      <c r="I925" s="540">
        <f t="shared" si="44"/>
        <v>0</v>
      </c>
    </row>
    <row r="926" spans="1:9">
      <c r="A926" s="530"/>
      <c r="B926" s="530"/>
      <c r="C926" s="530"/>
      <c r="D926" s="530"/>
      <c r="E926" s="530"/>
      <c r="F926" s="530"/>
      <c r="G926" s="540">
        <f t="shared" si="42"/>
        <v>0</v>
      </c>
      <c r="H926" s="540" t="str">
        <f t="shared" si="43"/>
        <v/>
      </c>
      <c r="I926" s="540">
        <f t="shared" si="44"/>
        <v>0</v>
      </c>
    </row>
    <row r="927" spans="1:9">
      <c r="A927" s="530"/>
      <c r="B927" s="530"/>
      <c r="C927" s="530"/>
      <c r="D927" s="530"/>
      <c r="E927" s="530"/>
      <c r="F927" s="530"/>
      <c r="G927" s="540">
        <f t="shared" si="42"/>
        <v>0</v>
      </c>
      <c r="H927" s="540" t="str">
        <f t="shared" si="43"/>
        <v/>
      </c>
      <c r="I927" s="540">
        <f t="shared" si="44"/>
        <v>0</v>
      </c>
    </row>
    <row r="928" spans="1:9">
      <c r="A928" s="530"/>
      <c r="B928" s="530"/>
      <c r="C928" s="530"/>
      <c r="D928" s="530"/>
      <c r="E928" s="530"/>
      <c r="F928" s="530"/>
      <c r="G928" s="540">
        <f t="shared" si="42"/>
        <v>0</v>
      </c>
      <c r="H928" s="540" t="str">
        <f t="shared" si="43"/>
        <v/>
      </c>
      <c r="I928" s="540">
        <f t="shared" si="44"/>
        <v>0</v>
      </c>
    </row>
    <row r="929" spans="1:9">
      <c r="A929" s="530"/>
      <c r="B929" s="530"/>
      <c r="C929" s="530"/>
      <c r="D929" s="530"/>
      <c r="E929" s="530"/>
      <c r="F929" s="530"/>
      <c r="G929" s="540">
        <f t="shared" si="42"/>
        <v>0</v>
      </c>
      <c r="H929" s="540" t="str">
        <f t="shared" si="43"/>
        <v/>
      </c>
      <c r="I929" s="540">
        <f t="shared" si="44"/>
        <v>0</v>
      </c>
    </row>
    <row r="930" spans="1:9">
      <c r="A930" s="530"/>
      <c r="B930" s="530"/>
      <c r="C930" s="530"/>
      <c r="D930" s="530"/>
      <c r="E930" s="530"/>
      <c r="F930" s="530"/>
      <c r="G930" s="540">
        <f t="shared" si="42"/>
        <v>0</v>
      </c>
      <c r="H930" s="540" t="str">
        <f t="shared" si="43"/>
        <v/>
      </c>
      <c r="I930" s="540">
        <f t="shared" si="44"/>
        <v>0</v>
      </c>
    </row>
    <row r="931" spans="1:9">
      <c r="A931" s="530"/>
      <c r="B931" s="530"/>
      <c r="C931" s="530"/>
      <c r="D931" s="530"/>
      <c r="E931" s="530"/>
      <c r="F931" s="530"/>
      <c r="G931" s="540">
        <f t="shared" si="42"/>
        <v>0</v>
      </c>
      <c r="H931" s="540" t="str">
        <f t="shared" si="43"/>
        <v/>
      </c>
      <c r="I931" s="540">
        <f t="shared" si="44"/>
        <v>0</v>
      </c>
    </row>
    <row r="932" spans="1:9">
      <c r="A932" s="530"/>
      <c r="B932" s="530"/>
      <c r="C932" s="530"/>
      <c r="D932" s="530"/>
      <c r="E932" s="530"/>
      <c r="F932" s="530"/>
      <c r="G932" s="540">
        <f t="shared" si="42"/>
        <v>0</v>
      </c>
      <c r="H932" s="540" t="str">
        <f t="shared" si="43"/>
        <v/>
      </c>
      <c r="I932" s="540">
        <f t="shared" si="44"/>
        <v>0</v>
      </c>
    </row>
    <row r="933" spans="1:9">
      <c r="A933" s="530"/>
      <c r="B933" s="530"/>
      <c r="C933" s="530"/>
      <c r="D933" s="530"/>
      <c r="E933" s="530"/>
      <c r="F933" s="530"/>
      <c r="G933" s="540">
        <f t="shared" si="42"/>
        <v>0</v>
      </c>
      <c r="H933" s="540" t="str">
        <f t="shared" si="43"/>
        <v/>
      </c>
      <c r="I933" s="540">
        <f t="shared" si="44"/>
        <v>0</v>
      </c>
    </row>
    <row r="934" spans="1:9">
      <c r="A934" s="530"/>
      <c r="B934" s="530"/>
      <c r="C934" s="530"/>
      <c r="D934" s="530"/>
      <c r="E934" s="530"/>
      <c r="F934" s="530"/>
      <c r="G934" s="540">
        <f t="shared" si="42"/>
        <v>0</v>
      </c>
      <c r="H934" s="540" t="str">
        <f t="shared" si="43"/>
        <v/>
      </c>
      <c r="I934" s="540">
        <f t="shared" si="44"/>
        <v>0</v>
      </c>
    </row>
    <row r="935" spans="1:9">
      <c r="A935" s="530"/>
      <c r="B935" s="530"/>
      <c r="C935" s="530"/>
      <c r="D935" s="530"/>
      <c r="E935" s="530"/>
      <c r="F935" s="530"/>
      <c r="G935" s="540">
        <f t="shared" si="42"/>
        <v>0</v>
      </c>
      <c r="H935" s="540" t="str">
        <f t="shared" si="43"/>
        <v/>
      </c>
      <c r="I935" s="540">
        <f t="shared" si="44"/>
        <v>0</v>
      </c>
    </row>
    <row r="936" spans="1:9">
      <c r="A936" s="530"/>
      <c r="B936" s="530"/>
      <c r="C936" s="530"/>
      <c r="D936" s="530"/>
      <c r="E936" s="530"/>
      <c r="F936" s="530"/>
      <c r="G936" s="540">
        <f t="shared" si="42"/>
        <v>0</v>
      </c>
      <c r="H936" s="540" t="str">
        <f t="shared" si="43"/>
        <v/>
      </c>
      <c r="I936" s="540">
        <f t="shared" si="44"/>
        <v>0</v>
      </c>
    </row>
    <row r="937" spans="1:9">
      <c r="A937" s="530"/>
      <c r="B937" s="530"/>
      <c r="C937" s="530"/>
      <c r="D937" s="530"/>
      <c r="E937" s="530"/>
      <c r="F937" s="530"/>
      <c r="G937" s="540">
        <f t="shared" si="42"/>
        <v>0</v>
      </c>
      <c r="H937" s="540" t="str">
        <f t="shared" si="43"/>
        <v/>
      </c>
      <c r="I937" s="540">
        <f t="shared" si="44"/>
        <v>0</v>
      </c>
    </row>
    <row r="938" spans="1:9">
      <c r="A938" s="530"/>
      <c r="B938" s="530"/>
      <c r="C938" s="530"/>
      <c r="D938" s="530"/>
      <c r="E938" s="530"/>
      <c r="F938" s="530"/>
      <c r="G938" s="540">
        <f t="shared" si="42"/>
        <v>0</v>
      </c>
      <c r="H938" s="540" t="str">
        <f t="shared" si="43"/>
        <v/>
      </c>
      <c r="I938" s="540">
        <f t="shared" si="44"/>
        <v>0</v>
      </c>
    </row>
    <row r="939" spans="1:9">
      <c r="A939" s="530"/>
      <c r="B939" s="530"/>
      <c r="C939" s="530"/>
      <c r="D939" s="530"/>
      <c r="E939" s="530"/>
      <c r="F939" s="530"/>
      <c r="G939" s="540">
        <f t="shared" si="42"/>
        <v>0</v>
      </c>
      <c r="H939" s="540" t="str">
        <f t="shared" si="43"/>
        <v/>
      </c>
      <c r="I939" s="540">
        <f t="shared" si="44"/>
        <v>0</v>
      </c>
    </row>
    <row r="940" spans="1:9">
      <c r="A940" s="530"/>
      <c r="B940" s="530"/>
      <c r="C940" s="530"/>
      <c r="D940" s="530"/>
      <c r="E940" s="530"/>
      <c r="F940" s="530"/>
      <c r="G940" s="540">
        <f t="shared" si="42"/>
        <v>0</v>
      </c>
      <c r="H940" s="540" t="str">
        <f t="shared" si="43"/>
        <v/>
      </c>
      <c r="I940" s="540">
        <f t="shared" si="44"/>
        <v>0</v>
      </c>
    </row>
    <row r="941" spans="1:9">
      <c r="A941" s="530"/>
      <c r="B941" s="530"/>
      <c r="C941" s="530"/>
      <c r="D941" s="530"/>
      <c r="E941" s="530"/>
      <c r="F941" s="530"/>
      <c r="G941" s="540">
        <f t="shared" si="42"/>
        <v>0</v>
      </c>
      <c r="H941" s="540" t="str">
        <f t="shared" si="43"/>
        <v/>
      </c>
      <c r="I941" s="540">
        <f t="shared" si="44"/>
        <v>0</v>
      </c>
    </row>
    <row r="942" spans="1:9">
      <c r="A942" s="530"/>
      <c r="B942" s="530"/>
      <c r="C942" s="530"/>
      <c r="D942" s="530"/>
      <c r="E942" s="530"/>
      <c r="F942" s="530"/>
      <c r="G942" s="540">
        <f t="shared" si="42"/>
        <v>0</v>
      </c>
      <c r="H942" s="540" t="str">
        <f t="shared" si="43"/>
        <v/>
      </c>
      <c r="I942" s="540">
        <f t="shared" si="44"/>
        <v>0</v>
      </c>
    </row>
    <row r="943" spans="1:9">
      <c r="A943" s="530"/>
      <c r="B943" s="530"/>
      <c r="C943" s="530"/>
      <c r="D943" s="530"/>
      <c r="E943" s="530"/>
      <c r="F943" s="530"/>
      <c r="G943" s="540">
        <f t="shared" si="42"/>
        <v>0</v>
      </c>
      <c r="H943" s="540" t="str">
        <f t="shared" si="43"/>
        <v/>
      </c>
      <c r="I943" s="540">
        <f t="shared" si="44"/>
        <v>0</v>
      </c>
    </row>
    <row r="944" spans="1:9">
      <c r="A944" s="530"/>
      <c r="B944" s="530"/>
      <c r="C944" s="530"/>
      <c r="D944" s="530"/>
      <c r="E944" s="530"/>
      <c r="F944" s="530"/>
      <c r="G944" s="540">
        <f t="shared" si="42"/>
        <v>0</v>
      </c>
      <c r="H944" s="540" t="str">
        <f t="shared" si="43"/>
        <v/>
      </c>
      <c r="I944" s="540">
        <f t="shared" si="44"/>
        <v>0</v>
      </c>
    </row>
    <row r="945" spans="1:9">
      <c r="A945" s="530"/>
      <c r="B945" s="530"/>
      <c r="C945" s="530"/>
      <c r="D945" s="530"/>
      <c r="E945" s="530"/>
      <c r="F945" s="530"/>
      <c r="G945" s="540">
        <f t="shared" si="42"/>
        <v>0</v>
      </c>
      <c r="H945" s="540" t="str">
        <f t="shared" si="43"/>
        <v/>
      </c>
      <c r="I945" s="540">
        <f t="shared" si="44"/>
        <v>0</v>
      </c>
    </row>
    <row r="946" spans="1:9">
      <c r="A946" s="530"/>
      <c r="B946" s="530"/>
      <c r="C946" s="530"/>
      <c r="D946" s="530"/>
      <c r="E946" s="530"/>
      <c r="F946" s="530"/>
      <c r="G946" s="540">
        <f t="shared" si="42"/>
        <v>0</v>
      </c>
      <c r="H946" s="540" t="str">
        <f t="shared" si="43"/>
        <v/>
      </c>
      <c r="I946" s="540">
        <f t="shared" si="44"/>
        <v>0</v>
      </c>
    </row>
    <row r="947" spans="1:9">
      <c r="A947" s="530"/>
      <c r="B947" s="530"/>
      <c r="C947" s="530"/>
      <c r="D947" s="530"/>
      <c r="E947" s="530"/>
      <c r="F947" s="530"/>
      <c r="G947" s="540">
        <f t="shared" si="42"/>
        <v>0</v>
      </c>
      <c r="H947" s="540" t="str">
        <f t="shared" si="43"/>
        <v/>
      </c>
      <c r="I947" s="540">
        <f t="shared" si="44"/>
        <v>0</v>
      </c>
    </row>
    <row r="948" spans="1:9">
      <c r="A948" s="530"/>
      <c r="B948" s="530"/>
      <c r="C948" s="530"/>
      <c r="D948" s="530"/>
      <c r="E948" s="530"/>
      <c r="F948" s="530"/>
      <c r="G948" s="540">
        <f t="shared" si="42"/>
        <v>0</v>
      </c>
      <c r="H948" s="540" t="str">
        <f t="shared" si="43"/>
        <v/>
      </c>
      <c r="I948" s="540">
        <f t="shared" si="44"/>
        <v>0</v>
      </c>
    </row>
    <row r="949" spans="1:9">
      <c r="A949" s="530"/>
      <c r="B949" s="530"/>
      <c r="C949" s="530"/>
      <c r="D949" s="530"/>
      <c r="E949" s="530"/>
      <c r="F949" s="530"/>
      <c r="G949" s="540">
        <f t="shared" si="42"/>
        <v>0</v>
      </c>
      <c r="H949" s="540" t="str">
        <f t="shared" si="43"/>
        <v/>
      </c>
      <c r="I949" s="540">
        <f t="shared" si="44"/>
        <v>0</v>
      </c>
    </row>
    <row r="950" spans="1:9">
      <c r="A950" s="530"/>
      <c r="B950" s="530"/>
      <c r="C950" s="530"/>
      <c r="D950" s="530"/>
      <c r="E950" s="530"/>
      <c r="F950" s="530"/>
      <c r="G950" s="540">
        <f t="shared" si="42"/>
        <v>0</v>
      </c>
      <c r="H950" s="540" t="str">
        <f t="shared" si="43"/>
        <v/>
      </c>
      <c r="I950" s="540">
        <f t="shared" si="44"/>
        <v>0</v>
      </c>
    </row>
    <row r="951" spans="1:9">
      <c r="A951" s="530"/>
      <c r="B951" s="530"/>
      <c r="C951" s="530"/>
      <c r="D951" s="530"/>
      <c r="E951" s="530"/>
      <c r="F951" s="530"/>
      <c r="G951" s="540">
        <f t="shared" si="42"/>
        <v>0</v>
      </c>
      <c r="H951" s="540" t="str">
        <f t="shared" si="43"/>
        <v/>
      </c>
      <c r="I951" s="540">
        <f t="shared" si="44"/>
        <v>0</v>
      </c>
    </row>
    <row r="952" spans="1:9">
      <c r="A952" s="530"/>
      <c r="B952" s="530"/>
      <c r="C952" s="530"/>
      <c r="D952" s="530"/>
      <c r="E952" s="530"/>
      <c r="F952" s="530"/>
      <c r="G952" s="540">
        <f t="shared" si="42"/>
        <v>0</v>
      </c>
      <c r="H952" s="540" t="str">
        <f t="shared" si="43"/>
        <v/>
      </c>
      <c r="I952" s="540">
        <f t="shared" si="44"/>
        <v>0</v>
      </c>
    </row>
    <row r="953" spans="1:9">
      <c r="A953" s="530"/>
      <c r="B953" s="530"/>
      <c r="C953" s="530"/>
      <c r="D953" s="530"/>
      <c r="E953" s="530"/>
      <c r="F953" s="530"/>
      <c r="G953" s="540">
        <f t="shared" si="42"/>
        <v>0</v>
      </c>
      <c r="H953" s="540" t="str">
        <f t="shared" si="43"/>
        <v/>
      </c>
      <c r="I953" s="540">
        <f t="shared" si="44"/>
        <v>0</v>
      </c>
    </row>
    <row r="954" spans="1:9">
      <c r="A954" s="530"/>
      <c r="B954" s="530"/>
      <c r="C954" s="530"/>
      <c r="D954" s="530"/>
      <c r="E954" s="530"/>
      <c r="F954" s="530"/>
      <c r="G954" s="540">
        <f t="shared" si="42"/>
        <v>0</v>
      </c>
      <c r="H954" s="540" t="str">
        <f t="shared" si="43"/>
        <v/>
      </c>
      <c r="I954" s="540">
        <f t="shared" si="44"/>
        <v>0</v>
      </c>
    </row>
    <row r="955" spans="1:9">
      <c r="A955" s="530"/>
      <c r="B955" s="530"/>
      <c r="C955" s="530"/>
      <c r="D955" s="530"/>
      <c r="E955" s="530"/>
      <c r="F955" s="530"/>
      <c r="G955" s="540">
        <f t="shared" si="42"/>
        <v>0</v>
      </c>
      <c r="H955" s="540" t="str">
        <f t="shared" si="43"/>
        <v/>
      </c>
      <c r="I955" s="540">
        <f t="shared" si="44"/>
        <v>0</v>
      </c>
    </row>
    <row r="956" spans="1:9">
      <c r="A956" s="530"/>
      <c r="B956" s="530"/>
      <c r="C956" s="530"/>
      <c r="D956" s="530"/>
      <c r="E956" s="530"/>
      <c r="F956" s="530"/>
      <c r="G956" s="540">
        <f t="shared" si="42"/>
        <v>0</v>
      </c>
      <c r="H956" s="540" t="str">
        <f t="shared" si="43"/>
        <v/>
      </c>
      <c r="I956" s="540">
        <f t="shared" si="44"/>
        <v>0</v>
      </c>
    </row>
    <row r="957" spans="1:9">
      <c r="A957" s="530"/>
      <c r="B957" s="530"/>
      <c r="C957" s="530"/>
      <c r="D957" s="530"/>
      <c r="E957" s="530"/>
      <c r="F957" s="530"/>
      <c r="G957" s="540">
        <f t="shared" si="42"/>
        <v>0</v>
      </c>
      <c r="H957" s="540" t="str">
        <f t="shared" si="43"/>
        <v/>
      </c>
      <c r="I957" s="540">
        <f t="shared" si="44"/>
        <v>0</v>
      </c>
    </row>
    <row r="958" spans="1:9">
      <c r="A958" s="530"/>
      <c r="B958" s="530"/>
      <c r="C958" s="530"/>
      <c r="D958" s="530"/>
      <c r="E958" s="530"/>
      <c r="F958" s="530"/>
      <c r="G958" s="540">
        <f t="shared" si="42"/>
        <v>0</v>
      </c>
      <c r="H958" s="540" t="str">
        <f t="shared" si="43"/>
        <v/>
      </c>
      <c r="I958" s="540">
        <f t="shared" si="44"/>
        <v>0</v>
      </c>
    </row>
    <row r="959" spans="1:9">
      <c r="A959" s="530"/>
      <c r="B959" s="530"/>
      <c r="C959" s="530"/>
      <c r="D959" s="530"/>
      <c r="E959" s="530"/>
      <c r="F959" s="530"/>
      <c r="G959" s="540">
        <f t="shared" si="42"/>
        <v>0</v>
      </c>
      <c r="H959" s="540" t="str">
        <f t="shared" si="43"/>
        <v/>
      </c>
      <c r="I959" s="540">
        <f t="shared" si="44"/>
        <v>0</v>
      </c>
    </row>
    <row r="960" spans="1:9">
      <c r="A960" s="530"/>
      <c r="B960" s="530"/>
      <c r="C960" s="530"/>
      <c r="D960" s="530"/>
      <c r="E960" s="530"/>
      <c r="F960" s="530"/>
      <c r="G960" s="540">
        <f t="shared" si="42"/>
        <v>0</v>
      </c>
      <c r="H960" s="540" t="str">
        <f t="shared" si="43"/>
        <v/>
      </c>
      <c r="I960" s="540">
        <f t="shared" si="44"/>
        <v>0</v>
      </c>
    </row>
    <row r="961" spans="1:9">
      <c r="A961" s="530"/>
      <c r="B961" s="530"/>
      <c r="C961" s="530"/>
      <c r="D961" s="530"/>
      <c r="E961" s="530"/>
      <c r="F961" s="530"/>
      <c r="G961" s="540">
        <f t="shared" si="42"/>
        <v>0</v>
      </c>
      <c r="H961" s="540" t="str">
        <f t="shared" si="43"/>
        <v/>
      </c>
      <c r="I961" s="540">
        <f t="shared" si="44"/>
        <v>0</v>
      </c>
    </row>
    <row r="962" spans="1:9">
      <c r="A962" s="530"/>
      <c r="B962" s="530"/>
      <c r="C962" s="530"/>
      <c r="D962" s="530"/>
      <c r="E962" s="530"/>
      <c r="F962" s="530"/>
      <c r="G962" s="540">
        <f t="shared" si="42"/>
        <v>0</v>
      </c>
      <c r="H962" s="540" t="str">
        <f t="shared" si="43"/>
        <v/>
      </c>
      <c r="I962" s="540">
        <f t="shared" si="44"/>
        <v>0</v>
      </c>
    </row>
    <row r="963" spans="1:9">
      <c r="A963" s="530"/>
      <c r="B963" s="530"/>
      <c r="C963" s="530"/>
      <c r="D963" s="530"/>
      <c r="E963" s="530"/>
      <c r="F963" s="530"/>
      <c r="G963" s="540">
        <f t="shared" si="42"/>
        <v>0</v>
      </c>
      <c r="H963" s="540" t="str">
        <f t="shared" si="43"/>
        <v/>
      </c>
      <c r="I963" s="540">
        <f t="shared" si="44"/>
        <v>0</v>
      </c>
    </row>
    <row r="964" spans="1:9">
      <c r="A964" s="530"/>
      <c r="B964" s="530"/>
      <c r="C964" s="530"/>
      <c r="D964" s="530"/>
      <c r="E964" s="530"/>
      <c r="F964" s="530"/>
      <c r="G964" s="540">
        <f t="shared" si="42"/>
        <v>0</v>
      </c>
      <c r="H964" s="540" t="str">
        <f t="shared" si="43"/>
        <v/>
      </c>
      <c r="I964" s="540">
        <f t="shared" si="44"/>
        <v>0</v>
      </c>
    </row>
    <row r="965" spans="1:9">
      <c r="A965" s="530"/>
      <c r="B965" s="530"/>
      <c r="C965" s="530"/>
      <c r="D965" s="530"/>
      <c r="E965" s="530"/>
      <c r="F965" s="530"/>
      <c r="G965" s="540">
        <f t="shared" si="42"/>
        <v>0</v>
      </c>
      <c r="H965" s="540" t="str">
        <f t="shared" si="43"/>
        <v/>
      </c>
      <c r="I965" s="540">
        <f t="shared" si="44"/>
        <v>0</v>
      </c>
    </row>
    <row r="966" spans="1:9">
      <c r="A966" s="530"/>
      <c r="B966" s="530"/>
      <c r="C966" s="530"/>
      <c r="D966" s="530"/>
      <c r="E966" s="530"/>
      <c r="F966" s="530"/>
      <c r="G966" s="540">
        <f t="shared" si="42"/>
        <v>0</v>
      </c>
      <c r="H966" s="540" t="str">
        <f t="shared" si="43"/>
        <v/>
      </c>
      <c r="I966" s="540">
        <f t="shared" si="44"/>
        <v>0</v>
      </c>
    </row>
    <row r="967" spans="1:9">
      <c r="A967" s="530"/>
      <c r="B967" s="530"/>
      <c r="C967" s="530"/>
      <c r="D967" s="530"/>
      <c r="E967" s="530"/>
      <c r="F967" s="530"/>
      <c r="G967" s="540">
        <f t="shared" si="42"/>
        <v>0</v>
      </c>
      <c r="H967" s="540" t="str">
        <f t="shared" si="43"/>
        <v/>
      </c>
      <c r="I967" s="540">
        <f t="shared" si="44"/>
        <v>0</v>
      </c>
    </row>
    <row r="968" spans="1:9">
      <c r="A968" s="530"/>
      <c r="B968" s="530"/>
      <c r="C968" s="530"/>
      <c r="D968" s="530"/>
      <c r="E968" s="530"/>
      <c r="F968" s="530"/>
      <c r="G968" s="540">
        <f t="shared" si="42"/>
        <v>0</v>
      </c>
      <c r="H968" s="540" t="str">
        <f t="shared" si="43"/>
        <v/>
      </c>
      <c r="I968" s="540">
        <f t="shared" si="44"/>
        <v>0</v>
      </c>
    </row>
    <row r="969" spans="1:9">
      <c r="A969" s="530"/>
      <c r="B969" s="530"/>
      <c r="C969" s="530"/>
      <c r="D969" s="530"/>
      <c r="E969" s="530"/>
      <c r="F969" s="530"/>
      <c r="G969" s="540">
        <f t="shared" si="42"/>
        <v>0</v>
      </c>
      <c r="H969" s="540" t="str">
        <f t="shared" si="43"/>
        <v/>
      </c>
      <c r="I969" s="540">
        <f t="shared" si="44"/>
        <v>0</v>
      </c>
    </row>
    <row r="970" spans="1:9">
      <c r="A970" s="530"/>
      <c r="B970" s="530"/>
      <c r="C970" s="530"/>
      <c r="D970" s="530"/>
      <c r="E970" s="530"/>
      <c r="F970" s="530"/>
      <c r="G970" s="540">
        <f t="shared" si="42"/>
        <v>0</v>
      </c>
      <c r="H970" s="540" t="str">
        <f t="shared" si="43"/>
        <v/>
      </c>
      <c r="I970" s="540">
        <f t="shared" si="44"/>
        <v>0</v>
      </c>
    </row>
    <row r="971" spans="1:9">
      <c r="A971" s="530"/>
      <c r="B971" s="530"/>
      <c r="C971" s="530"/>
      <c r="D971" s="530"/>
      <c r="E971" s="530"/>
      <c r="F971" s="530"/>
      <c r="G971" s="540">
        <f t="shared" si="42"/>
        <v>0</v>
      </c>
      <c r="H971" s="540" t="str">
        <f t="shared" si="43"/>
        <v/>
      </c>
      <c r="I971" s="540">
        <f t="shared" si="44"/>
        <v>0</v>
      </c>
    </row>
    <row r="972" spans="1:9">
      <c r="A972" s="530"/>
      <c r="B972" s="530"/>
      <c r="C972" s="530"/>
      <c r="D972" s="530"/>
      <c r="E972" s="530"/>
      <c r="F972" s="530"/>
      <c r="G972" s="540">
        <f t="shared" si="42"/>
        <v>0</v>
      </c>
      <c r="H972" s="540" t="str">
        <f t="shared" si="43"/>
        <v/>
      </c>
      <c r="I972" s="540">
        <f t="shared" si="44"/>
        <v>0</v>
      </c>
    </row>
    <row r="973" spans="1:9">
      <c r="A973" s="530"/>
      <c r="B973" s="530"/>
      <c r="C973" s="530"/>
      <c r="D973" s="530"/>
      <c r="E973" s="530"/>
      <c r="F973" s="530"/>
      <c r="G973" s="540">
        <f t="shared" si="42"/>
        <v>0</v>
      </c>
      <c r="H973" s="540" t="str">
        <f t="shared" si="43"/>
        <v/>
      </c>
      <c r="I973" s="540">
        <f t="shared" si="44"/>
        <v>0</v>
      </c>
    </row>
    <row r="974" spans="1:9">
      <c r="A974" s="530"/>
      <c r="B974" s="530"/>
      <c r="C974" s="530"/>
      <c r="D974" s="530"/>
      <c r="E974" s="530"/>
      <c r="F974" s="530"/>
      <c r="G974" s="540">
        <f t="shared" si="42"/>
        <v>0</v>
      </c>
      <c r="H974" s="540" t="str">
        <f t="shared" si="43"/>
        <v/>
      </c>
      <c r="I974" s="540">
        <f t="shared" si="44"/>
        <v>0</v>
      </c>
    </row>
    <row r="975" spans="1:9">
      <c r="A975" s="530"/>
      <c r="B975" s="530"/>
      <c r="C975" s="530"/>
      <c r="D975" s="530"/>
      <c r="E975" s="530"/>
      <c r="F975" s="530"/>
      <c r="G975" s="540">
        <f t="shared" ref="G975:G1004" si="45">E975*F975</f>
        <v>0</v>
      </c>
      <c r="H975" s="540" t="str">
        <f t="shared" ref="H975:H1004" si="46">IF(LEN(A975)&gt;0,IF(AND(LEN(A975)&gt;0,LEN(B975)&gt;0,LEN(C975)&gt;0,LEN(D975)&gt;0,LEN(E975)&gt;0,LEN(F975)&gt;0,LEN(G975)&gt;0),"OK","Not Complete"),"")</f>
        <v/>
      </c>
      <c r="I975" s="540">
        <f t="shared" ref="I975:I1004" si="47">IF(H975="ok",F975,0)</f>
        <v>0</v>
      </c>
    </row>
    <row r="976" spans="1:9">
      <c r="A976" s="530"/>
      <c r="B976" s="530"/>
      <c r="C976" s="530"/>
      <c r="D976" s="530"/>
      <c r="E976" s="530"/>
      <c r="F976" s="530"/>
      <c r="G976" s="540">
        <f t="shared" si="45"/>
        <v>0</v>
      </c>
      <c r="H976" s="540" t="str">
        <f t="shared" si="46"/>
        <v/>
      </c>
      <c r="I976" s="540">
        <f t="shared" si="47"/>
        <v>0</v>
      </c>
    </row>
    <row r="977" spans="1:9">
      <c r="A977" s="530"/>
      <c r="B977" s="530"/>
      <c r="C977" s="530"/>
      <c r="D977" s="530"/>
      <c r="E977" s="530"/>
      <c r="F977" s="530"/>
      <c r="G977" s="540">
        <f t="shared" si="45"/>
        <v>0</v>
      </c>
      <c r="H977" s="540" t="str">
        <f t="shared" si="46"/>
        <v/>
      </c>
      <c r="I977" s="540">
        <f t="shared" si="47"/>
        <v>0</v>
      </c>
    </row>
    <row r="978" spans="1:9">
      <c r="A978" s="530"/>
      <c r="B978" s="530"/>
      <c r="C978" s="530"/>
      <c r="D978" s="530"/>
      <c r="E978" s="530"/>
      <c r="F978" s="530"/>
      <c r="G978" s="540">
        <f t="shared" si="45"/>
        <v>0</v>
      </c>
      <c r="H978" s="540" t="str">
        <f t="shared" si="46"/>
        <v/>
      </c>
      <c r="I978" s="540">
        <f t="shared" si="47"/>
        <v>0</v>
      </c>
    </row>
    <row r="979" spans="1:9">
      <c r="A979" s="530"/>
      <c r="B979" s="530"/>
      <c r="C979" s="530"/>
      <c r="D979" s="530"/>
      <c r="E979" s="530"/>
      <c r="F979" s="530"/>
      <c r="G979" s="540">
        <f t="shared" si="45"/>
        <v>0</v>
      </c>
      <c r="H979" s="540" t="str">
        <f t="shared" si="46"/>
        <v/>
      </c>
      <c r="I979" s="540">
        <f t="shared" si="47"/>
        <v>0</v>
      </c>
    </row>
    <row r="980" spans="1:9">
      <c r="A980" s="530"/>
      <c r="B980" s="530"/>
      <c r="C980" s="530"/>
      <c r="D980" s="530"/>
      <c r="E980" s="530"/>
      <c r="F980" s="530"/>
      <c r="G980" s="540">
        <f t="shared" si="45"/>
        <v>0</v>
      </c>
      <c r="H980" s="540" t="str">
        <f t="shared" si="46"/>
        <v/>
      </c>
      <c r="I980" s="540">
        <f t="shared" si="47"/>
        <v>0</v>
      </c>
    </row>
    <row r="981" spans="1:9">
      <c r="A981" s="530"/>
      <c r="B981" s="530"/>
      <c r="C981" s="530"/>
      <c r="D981" s="530"/>
      <c r="E981" s="530"/>
      <c r="F981" s="530"/>
      <c r="G981" s="540">
        <f t="shared" si="45"/>
        <v>0</v>
      </c>
      <c r="H981" s="540" t="str">
        <f t="shared" si="46"/>
        <v/>
      </c>
      <c r="I981" s="540">
        <f t="shared" si="47"/>
        <v>0</v>
      </c>
    </row>
    <row r="982" spans="1:9">
      <c r="A982" s="530"/>
      <c r="B982" s="530"/>
      <c r="C982" s="530"/>
      <c r="D982" s="530"/>
      <c r="E982" s="530"/>
      <c r="F982" s="530"/>
      <c r="G982" s="540">
        <f t="shared" si="45"/>
        <v>0</v>
      </c>
      <c r="H982" s="540" t="str">
        <f t="shared" si="46"/>
        <v/>
      </c>
      <c r="I982" s="540">
        <f t="shared" si="47"/>
        <v>0</v>
      </c>
    </row>
    <row r="983" spans="1:9">
      <c r="A983" s="530"/>
      <c r="B983" s="530"/>
      <c r="C983" s="530"/>
      <c r="D983" s="530"/>
      <c r="E983" s="530"/>
      <c r="F983" s="530"/>
      <c r="G983" s="540">
        <f t="shared" si="45"/>
        <v>0</v>
      </c>
      <c r="H983" s="540" t="str">
        <f t="shared" si="46"/>
        <v/>
      </c>
      <c r="I983" s="540">
        <f t="shared" si="47"/>
        <v>0</v>
      </c>
    </row>
    <row r="984" spans="1:9">
      <c r="A984" s="530"/>
      <c r="B984" s="530"/>
      <c r="C984" s="530"/>
      <c r="D984" s="530"/>
      <c r="E984" s="530"/>
      <c r="F984" s="530"/>
      <c r="G984" s="540">
        <f t="shared" si="45"/>
        <v>0</v>
      </c>
      <c r="H984" s="540" t="str">
        <f t="shared" si="46"/>
        <v/>
      </c>
      <c r="I984" s="540">
        <f t="shared" si="47"/>
        <v>0</v>
      </c>
    </row>
    <row r="985" spans="1:9">
      <c r="A985" s="530"/>
      <c r="B985" s="530"/>
      <c r="C985" s="530"/>
      <c r="D985" s="530"/>
      <c r="E985" s="530"/>
      <c r="F985" s="530"/>
      <c r="G985" s="540">
        <f t="shared" si="45"/>
        <v>0</v>
      </c>
      <c r="H985" s="540" t="str">
        <f t="shared" si="46"/>
        <v/>
      </c>
      <c r="I985" s="540">
        <f t="shared" si="47"/>
        <v>0</v>
      </c>
    </row>
    <row r="986" spans="1:9">
      <c r="A986" s="530"/>
      <c r="B986" s="530"/>
      <c r="C986" s="530"/>
      <c r="D986" s="530"/>
      <c r="E986" s="530"/>
      <c r="F986" s="530"/>
      <c r="G986" s="540">
        <f t="shared" si="45"/>
        <v>0</v>
      </c>
      <c r="H986" s="540" t="str">
        <f t="shared" si="46"/>
        <v/>
      </c>
      <c r="I986" s="540">
        <f t="shared" si="47"/>
        <v>0</v>
      </c>
    </row>
    <row r="987" spans="1:9">
      <c r="A987" s="530"/>
      <c r="B987" s="530"/>
      <c r="C987" s="530"/>
      <c r="D987" s="530"/>
      <c r="E987" s="530"/>
      <c r="F987" s="530"/>
      <c r="G987" s="540">
        <f t="shared" si="45"/>
        <v>0</v>
      </c>
      <c r="H987" s="540" t="str">
        <f t="shared" si="46"/>
        <v/>
      </c>
      <c r="I987" s="540">
        <f t="shared" si="47"/>
        <v>0</v>
      </c>
    </row>
    <row r="988" spans="1:9">
      <c r="A988" s="530"/>
      <c r="B988" s="530"/>
      <c r="C988" s="530"/>
      <c r="D988" s="530"/>
      <c r="E988" s="530"/>
      <c r="F988" s="530"/>
      <c r="G988" s="540">
        <f t="shared" si="45"/>
        <v>0</v>
      </c>
      <c r="H988" s="540" t="str">
        <f t="shared" si="46"/>
        <v/>
      </c>
      <c r="I988" s="540">
        <f t="shared" si="47"/>
        <v>0</v>
      </c>
    </row>
    <row r="989" spans="1:9">
      <c r="A989" s="530"/>
      <c r="B989" s="530"/>
      <c r="C989" s="530"/>
      <c r="D989" s="530"/>
      <c r="E989" s="530"/>
      <c r="F989" s="530"/>
      <c r="G989" s="540">
        <f t="shared" si="45"/>
        <v>0</v>
      </c>
      <c r="H989" s="540" t="str">
        <f t="shared" si="46"/>
        <v/>
      </c>
      <c r="I989" s="540">
        <f t="shared" si="47"/>
        <v>0</v>
      </c>
    </row>
    <row r="990" spans="1:9">
      <c r="A990" s="530"/>
      <c r="B990" s="530"/>
      <c r="C990" s="530"/>
      <c r="D990" s="530"/>
      <c r="E990" s="530"/>
      <c r="F990" s="530"/>
      <c r="G990" s="540">
        <f t="shared" si="45"/>
        <v>0</v>
      </c>
      <c r="H990" s="540" t="str">
        <f t="shared" si="46"/>
        <v/>
      </c>
      <c r="I990" s="540">
        <f t="shared" si="47"/>
        <v>0</v>
      </c>
    </row>
    <row r="991" spans="1:9">
      <c r="A991" s="530"/>
      <c r="B991" s="530"/>
      <c r="C991" s="530"/>
      <c r="D991" s="530"/>
      <c r="E991" s="530"/>
      <c r="F991" s="530"/>
      <c r="G991" s="540">
        <f t="shared" si="45"/>
        <v>0</v>
      </c>
      <c r="H991" s="540" t="str">
        <f t="shared" si="46"/>
        <v/>
      </c>
      <c r="I991" s="540">
        <f t="shared" si="47"/>
        <v>0</v>
      </c>
    </row>
    <row r="992" spans="1:9">
      <c r="A992" s="530"/>
      <c r="B992" s="530"/>
      <c r="C992" s="530"/>
      <c r="D992" s="530"/>
      <c r="E992" s="530"/>
      <c r="F992" s="530"/>
      <c r="G992" s="540">
        <f t="shared" si="45"/>
        <v>0</v>
      </c>
      <c r="H992" s="540" t="str">
        <f t="shared" si="46"/>
        <v/>
      </c>
      <c r="I992" s="540">
        <f t="shared" si="47"/>
        <v>0</v>
      </c>
    </row>
    <row r="993" spans="1:9">
      <c r="A993" s="530"/>
      <c r="B993" s="530"/>
      <c r="C993" s="530"/>
      <c r="D993" s="530"/>
      <c r="E993" s="530"/>
      <c r="F993" s="530"/>
      <c r="G993" s="540">
        <f t="shared" si="45"/>
        <v>0</v>
      </c>
      <c r="H993" s="540" t="str">
        <f t="shared" si="46"/>
        <v/>
      </c>
      <c r="I993" s="540">
        <f t="shared" si="47"/>
        <v>0</v>
      </c>
    </row>
    <row r="994" spans="1:9">
      <c r="A994" s="530"/>
      <c r="B994" s="530"/>
      <c r="C994" s="530"/>
      <c r="D994" s="530"/>
      <c r="E994" s="530"/>
      <c r="F994" s="530"/>
      <c r="G994" s="540">
        <f t="shared" si="45"/>
        <v>0</v>
      </c>
      <c r="H994" s="540" t="str">
        <f t="shared" si="46"/>
        <v/>
      </c>
      <c r="I994" s="540">
        <f t="shared" si="47"/>
        <v>0</v>
      </c>
    </row>
    <row r="995" spans="1:9">
      <c r="A995" s="530"/>
      <c r="B995" s="530"/>
      <c r="C995" s="530"/>
      <c r="D995" s="530"/>
      <c r="E995" s="530"/>
      <c r="F995" s="530"/>
      <c r="G995" s="540">
        <f t="shared" si="45"/>
        <v>0</v>
      </c>
      <c r="H995" s="540" t="str">
        <f t="shared" si="46"/>
        <v/>
      </c>
      <c r="I995" s="540">
        <f t="shared" si="47"/>
        <v>0</v>
      </c>
    </row>
    <row r="996" spans="1:9">
      <c r="A996" s="530"/>
      <c r="B996" s="530"/>
      <c r="C996" s="530"/>
      <c r="D996" s="530"/>
      <c r="E996" s="530"/>
      <c r="F996" s="530"/>
      <c r="G996" s="540">
        <f t="shared" si="45"/>
        <v>0</v>
      </c>
      <c r="H996" s="540" t="str">
        <f t="shared" si="46"/>
        <v/>
      </c>
      <c r="I996" s="540">
        <f t="shared" si="47"/>
        <v>0</v>
      </c>
    </row>
    <row r="997" spans="1:9">
      <c r="A997" s="530"/>
      <c r="B997" s="530"/>
      <c r="C997" s="530"/>
      <c r="D997" s="530"/>
      <c r="E997" s="530"/>
      <c r="F997" s="530"/>
      <c r="G997" s="540">
        <f t="shared" si="45"/>
        <v>0</v>
      </c>
      <c r="H997" s="540" t="str">
        <f t="shared" si="46"/>
        <v/>
      </c>
      <c r="I997" s="540">
        <f t="shared" si="47"/>
        <v>0</v>
      </c>
    </row>
    <row r="998" spans="1:9">
      <c r="A998" s="530"/>
      <c r="B998" s="530"/>
      <c r="C998" s="530"/>
      <c r="D998" s="530"/>
      <c r="E998" s="530"/>
      <c r="F998" s="530"/>
      <c r="G998" s="540">
        <f t="shared" si="45"/>
        <v>0</v>
      </c>
      <c r="H998" s="540" t="str">
        <f t="shared" si="46"/>
        <v/>
      </c>
      <c r="I998" s="540">
        <f t="shared" si="47"/>
        <v>0</v>
      </c>
    </row>
    <row r="999" spans="1:9">
      <c r="A999" s="530"/>
      <c r="B999" s="530"/>
      <c r="C999" s="530"/>
      <c r="D999" s="530"/>
      <c r="E999" s="530"/>
      <c r="F999" s="530"/>
      <c r="G999" s="540">
        <f t="shared" si="45"/>
        <v>0</v>
      </c>
      <c r="H999" s="540" t="str">
        <f t="shared" si="46"/>
        <v/>
      </c>
      <c r="I999" s="540">
        <f t="shared" si="47"/>
        <v>0</v>
      </c>
    </row>
    <row r="1000" spans="1:9">
      <c r="A1000" s="530"/>
      <c r="B1000" s="530"/>
      <c r="C1000" s="530"/>
      <c r="D1000" s="530"/>
      <c r="E1000" s="530"/>
      <c r="F1000" s="530"/>
      <c r="G1000" s="540">
        <f t="shared" si="45"/>
        <v>0</v>
      </c>
      <c r="H1000" s="540" t="str">
        <f t="shared" si="46"/>
        <v/>
      </c>
      <c r="I1000" s="540">
        <f t="shared" si="47"/>
        <v>0</v>
      </c>
    </row>
    <row r="1001" spans="1:9">
      <c r="A1001" s="530"/>
      <c r="B1001" s="530"/>
      <c r="C1001" s="530"/>
      <c r="D1001" s="530"/>
      <c r="E1001" s="530"/>
      <c r="F1001" s="530"/>
      <c r="G1001" s="540">
        <f t="shared" si="45"/>
        <v>0</v>
      </c>
      <c r="H1001" s="540" t="str">
        <f t="shared" si="46"/>
        <v/>
      </c>
      <c r="I1001" s="540">
        <f t="shared" si="47"/>
        <v>0</v>
      </c>
    </row>
    <row r="1002" spans="1:9">
      <c r="A1002" s="530"/>
      <c r="B1002" s="530"/>
      <c r="C1002" s="530"/>
      <c r="D1002" s="530"/>
      <c r="E1002" s="530"/>
      <c r="F1002" s="530"/>
      <c r="G1002" s="540">
        <f t="shared" si="45"/>
        <v>0</v>
      </c>
      <c r="H1002" s="540" t="str">
        <f t="shared" si="46"/>
        <v/>
      </c>
      <c r="I1002" s="540">
        <f t="shared" si="47"/>
        <v>0</v>
      </c>
    </row>
    <row r="1003" spans="1:9">
      <c r="A1003" s="530"/>
      <c r="B1003" s="530"/>
      <c r="C1003" s="530"/>
      <c r="D1003" s="530"/>
      <c r="E1003" s="530"/>
      <c r="F1003" s="530"/>
      <c r="G1003" s="540">
        <f t="shared" si="45"/>
        <v>0</v>
      </c>
      <c r="H1003" s="540" t="str">
        <f t="shared" si="46"/>
        <v/>
      </c>
      <c r="I1003" s="540">
        <f t="shared" si="47"/>
        <v>0</v>
      </c>
    </row>
    <row r="1004" spans="1:9">
      <c r="A1004" s="530"/>
      <c r="B1004" s="530"/>
      <c r="C1004" s="530"/>
      <c r="D1004" s="530"/>
      <c r="E1004" s="530"/>
      <c r="F1004" s="530"/>
      <c r="G1004" s="540">
        <f t="shared" si="45"/>
        <v>0</v>
      </c>
      <c r="H1004" s="540" t="str">
        <f t="shared" si="46"/>
        <v/>
      </c>
      <c r="I1004" s="540">
        <f t="shared" si="47"/>
        <v>0</v>
      </c>
    </row>
  </sheetData>
  <sheetProtection algorithmName="SHA-512" hashValue="J+hA+0Xw9oy+ePMvEi1CTgLuja9dqKSWZ58o9YDaM4sou7oAxY9n/QbP46egzBABoPzc+c4bL58cEmMP8NyrcA==" saltValue="L3hhJQRMXnsW+gAGzX2xrA==" spinCount="100000" sheet="1" objects="1" scenarios="1"/>
  <mergeCells count="2">
    <mergeCell ref="B2:C2"/>
    <mergeCell ref="B3:C3"/>
  </mergeCells>
  <dataValidations count="2">
    <dataValidation type="list" allowBlank="1" showInputMessage="1" showErrorMessage="1" sqref="C14:C1004">
      <formula1>$K$14:$K$33</formula1>
    </dataValidation>
    <dataValidation type="list" allowBlank="1" showInputMessage="1" showErrorMessage="1" sqref="B14:B1004">
      <formula1>$L$14:$L$16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CC"/>
  </sheetPr>
  <dimension ref="A1:S1035"/>
  <sheetViews>
    <sheetView showGridLines="0" topLeftCell="A121" zoomScale="85" zoomScaleNormal="85" workbookViewId="0">
      <selection activeCell="D137" sqref="D137"/>
    </sheetView>
  </sheetViews>
  <sheetFormatPr defaultColWidth="11.625" defaultRowHeight="13.5"/>
  <cols>
    <col min="1" max="2" width="8.625" customWidth="1"/>
    <col min="3" max="3" width="29.25" customWidth="1"/>
    <col min="4" max="4" width="6.25" customWidth="1"/>
    <col min="5" max="5" width="47.125" customWidth="1"/>
    <col min="6" max="6" width="40.125" customWidth="1"/>
    <col min="7" max="9" width="30.875" customWidth="1"/>
    <col min="10" max="10" width="7.5" customWidth="1"/>
    <col min="11" max="11" width="5" style="87" customWidth="1"/>
    <col min="12" max="12" width="50.125" customWidth="1"/>
    <col min="13" max="13" width="9.25" customWidth="1"/>
    <col min="14" max="14" width="28.75" customWidth="1"/>
    <col min="15" max="15" width="5.75" customWidth="1"/>
    <col min="16" max="16" width="33.125" bestFit="1" customWidth="1"/>
    <col min="17" max="63" width="8.625" customWidth="1"/>
  </cols>
  <sheetData>
    <row r="1" spans="1:19">
      <c r="A1" s="1" t="s">
        <v>120</v>
      </c>
      <c r="B1" s="1"/>
    </row>
    <row r="2" spans="1:19">
      <c r="A2" s="2" t="s">
        <v>0</v>
      </c>
      <c r="B2" s="619" t="str">
        <f>Summary!D2</f>
        <v>BF23 Inspection TR2</v>
      </c>
      <c r="C2" s="620"/>
    </row>
    <row r="3" spans="1:19">
      <c r="A3" s="2" t="s">
        <v>4</v>
      </c>
      <c r="B3" s="618">
        <f>+Summary!D3</f>
        <v>44255</v>
      </c>
      <c r="C3" s="618"/>
    </row>
    <row r="5" spans="1:19" ht="27">
      <c r="A5" t="s">
        <v>121</v>
      </c>
      <c r="K5" s="179"/>
      <c r="L5" s="180" t="s">
        <v>122</v>
      </c>
      <c r="M5" s="181" t="s">
        <v>123</v>
      </c>
      <c r="N5" s="182"/>
      <c r="P5" s="183" t="s">
        <v>124</v>
      </c>
      <c r="S5" s="183" t="s">
        <v>4479</v>
      </c>
    </row>
    <row r="6" spans="1:19" ht="18" customHeight="1">
      <c r="A6" s="174" t="s">
        <v>125</v>
      </c>
      <c r="B6" s="174" t="s">
        <v>126</v>
      </c>
      <c r="C6" s="174" t="s">
        <v>124</v>
      </c>
      <c r="D6" s="174" t="s">
        <v>127</v>
      </c>
      <c r="E6" s="174" t="s">
        <v>128</v>
      </c>
      <c r="F6" s="174" t="s">
        <v>129</v>
      </c>
      <c r="G6" s="174" t="s">
        <v>130</v>
      </c>
      <c r="H6" s="174" t="s">
        <v>4478</v>
      </c>
      <c r="I6" s="174" t="s">
        <v>4479</v>
      </c>
      <c r="K6" s="179">
        <v>1</v>
      </c>
      <c r="L6" s="2" t="s">
        <v>4298</v>
      </c>
      <c r="M6" s="2">
        <f>SUMIF($E$8:$E$1035,$L6,$D$8:$D$1035)</f>
        <v>0</v>
      </c>
      <c r="N6" s="184"/>
      <c r="O6" s="179">
        <v>1</v>
      </c>
      <c r="P6" s="2" t="s">
        <v>89</v>
      </c>
      <c r="R6" s="179">
        <v>1</v>
      </c>
      <c r="S6" s="2" t="s">
        <v>4480</v>
      </c>
    </row>
    <row r="7" spans="1:19">
      <c r="A7" s="175">
        <v>1</v>
      </c>
      <c r="B7" s="2" t="s">
        <v>8</v>
      </c>
      <c r="C7" s="2" t="s">
        <v>4211</v>
      </c>
      <c r="D7" s="2">
        <v>5</v>
      </c>
      <c r="E7" s="2" t="s">
        <v>5602</v>
      </c>
      <c r="F7" s="177" t="s">
        <v>5603</v>
      </c>
      <c r="G7" s="178" t="s">
        <v>5604</v>
      </c>
      <c r="H7" s="248"/>
      <c r="I7" s="248"/>
      <c r="K7" s="179">
        <v>2</v>
      </c>
      <c r="L7" s="178"/>
      <c r="M7" s="2"/>
      <c r="N7" s="184"/>
      <c r="O7" s="179">
        <v>2</v>
      </c>
      <c r="P7" s="2" t="s">
        <v>90</v>
      </c>
      <c r="R7" s="179">
        <v>2</v>
      </c>
      <c r="S7" s="2" t="s">
        <v>4481</v>
      </c>
    </row>
    <row r="8" spans="1:19">
      <c r="A8" s="175">
        <v>1</v>
      </c>
      <c r="B8" s="2" t="s">
        <v>8</v>
      </c>
      <c r="C8" s="2" t="s">
        <v>4212</v>
      </c>
      <c r="D8" s="2">
        <v>5</v>
      </c>
      <c r="E8" s="2" t="s">
        <v>4507</v>
      </c>
      <c r="F8" s="178" t="s">
        <v>5605</v>
      </c>
      <c r="G8" s="178" t="s">
        <v>5606</v>
      </c>
      <c r="H8" s="248"/>
      <c r="I8" s="248"/>
      <c r="K8" s="179">
        <v>3</v>
      </c>
      <c r="L8" s="178" t="s">
        <v>4299</v>
      </c>
      <c r="M8" s="2">
        <f>SUMIF($E$8:$E$1035,$L8,$D$8:$D$1035)</f>
        <v>0</v>
      </c>
      <c r="N8" s="184"/>
      <c r="O8" s="179">
        <v>3</v>
      </c>
      <c r="P8" s="2" t="s">
        <v>4209</v>
      </c>
      <c r="R8" s="179">
        <v>3</v>
      </c>
      <c r="S8" s="2" t="s">
        <v>4482</v>
      </c>
    </row>
    <row r="9" spans="1:19">
      <c r="A9" s="175">
        <v>1</v>
      </c>
      <c r="B9" s="2" t="s">
        <v>8</v>
      </c>
      <c r="C9" s="2" t="s">
        <v>28</v>
      </c>
      <c r="D9" s="2">
        <v>5</v>
      </c>
      <c r="E9" s="178" t="s">
        <v>4508</v>
      </c>
      <c r="F9" s="177" t="s">
        <v>5607</v>
      </c>
      <c r="G9" s="178" t="s">
        <v>5608</v>
      </c>
      <c r="H9" s="248"/>
      <c r="I9" s="248"/>
      <c r="K9" s="179">
        <v>4</v>
      </c>
      <c r="L9" s="178" t="s">
        <v>4408</v>
      </c>
      <c r="M9" s="2">
        <f>SUMIF($E$8:$E$1035,$L9,$D$8:$D$1035)</f>
        <v>0</v>
      </c>
      <c r="N9" s="184"/>
      <c r="O9" s="179">
        <v>4</v>
      </c>
      <c r="P9" s="2" t="s">
        <v>5461</v>
      </c>
      <c r="R9" s="179">
        <v>4</v>
      </c>
      <c r="S9" s="2" t="s">
        <v>4483</v>
      </c>
    </row>
    <row r="10" spans="1:19">
      <c r="A10" s="175">
        <v>1</v>
      </c>
      <c r="B10" s="2" t="s">
        <v>8</v>
      </c>
      <c r="C10" s="2" t="s">
        <v>4209</v>
      </c>
      <c r="D10" s="2">
        <v>20</v>
      </c>
      <c r="E10" s="2" t="s">
        <v>4509</v>
      </c>
      <c r="F10" s="177" t="s">
        <v>5609</v>
      </c>
      <c r="G10" s="178" t="s">
        <v>5610</v>
      </c>
      <c r="H10" s="248"/>
      <c r="I10" s="248"/>
      <c r="K10" s="179">
        <v>5</v>
      </c>
      <c r="L10" s="178" t="s">
        <v>4409</v>
      </c>
      <c r="M10" s="2">
        <f>SUMIF($E$8:$E$1035,$L10,$D$8:$D$1035)</f>
        <v>0</v>
      </c>
      <c r="N10" s="184"/>
      <c r="O10" s="179">
        <v>5</v>
      </c>
      <c r="P10" s="2" t="s">
        <v>5462</v>
      </c>
      <c r="R10" s="179">
        <v>5</v>
      </c>
      <c r="S10" s="2" t="s">
        <v>4484</v>
      </c>
    </row>
    <row r="11" spans="1:19">
      <c r="A11" s="175">
        <v>1</v>
      </c>
      <c r="B11" s="2" t="s">
        <v>8</v>
      </c>
      <c r="C11" s="2" t="s">
        <v>90</v>
      </c>
      <c r="D11" s="2">
        <v>29.2</v>
      </c>
      <c r="E11" s="2" t="s">
        <v>5463</v>
      </c>
      <c r="F11" s="177" t="s">
        <v>5611</v>
      </c>
      <c r="G11" s="178" t="s">
        <v>5612</v>
      </c>
      <c r="H11" s="248"/>
      <c r="I11" s="248"/>
      <c r="K11" s="179">
        <v>6</v>
      </c>
      <c r="L11" s="178" t="s">
        <v>4423</v>
      </c>
      <c r="M11" s="2">
        <f>SUMIF($E$8:$E$1035,$L11,$D$8:$D$1035)</f>
        <v>30.5</v>
      </c>
      <c r="N11" s="184"/>
      <c r="O11" s="179">
        <v>6</v>
      </c>
      <c r="P11" s="2" t="s">
        <v>4210</v>
      </c>
      <c r="R11" s="179">
        <v>6</v>
      </c>
      <c r="S11" s="2" t="s">
        <v>4485</v>
      </c>
    </row>
    <row r="12" spans="1:19">
      <c r="A12" s="175">
        <v>1</v>
      </c>
      <c r="B12" s="552" t="s">
        <v>9</v>
      </c>
      <c r="C12" s="2" t="s">
        <v>4211</v>
      </c>
      <c r="D12" s="2">
        <v>5</v>
      </c>
      <c r="E12" s="2" t="s">
        <v>5602</v>
      </c>
      <c r="F12" s="177" t="s">
        <v>5603</v>
      </c>
      <c r="G12" s="178" t="s">
        <v>5604</v>
      </c>
      <c r="H12" s="248"/>
      <c r="I12" s="248"/>
      <c r="K12" s="179">
        <v>7</v>
      </c>
      <c r="L12" s="178"/>
      <c r="M12" s="2"/>
      <c r="N12" s="184"/>
      <c r="O12" s="179">
        <v>7</v>
      </c>
      <c r="P12" s="2" t="s">
        <v>4226</v>
      </c>
      <c r="R12" s="179">
        <v>7</v>
      </c>
      <c r="S12" s="2" t="s">
        <v>4486</v>
      </c>
    </row>
    <row r="13" spans="1:19">
      <c r="A13" s="175">
        <v>1</v>
      </c>
      <c r="B13" s="552" t="s">
        <v>9</v>
      </c>
      <c r="C13" s="2" t="s">
        <v>4212</v>
      </c>
      <c r="D13" s="2">
        <v>5</v>
      </c>
      <c r="E13" s="2" t="s">
        <v>4507</v>
      </c>
      <c r="F13" s="178" t="s">
        <v>5605</v>
      </c>
      <c r="G13" s="178" t="s">
        <v>5606</v>
      </c>
      <c r="H13" s="248"/>
      <c r="I13" s="248"/>
      <c r="K13" s="179">
        <v>8</v>
      </c>
      <c r="L13" s="178" t="s">
        <v>4424</v>
      </c>
      <c r="M13" s="2">
        <f t="shared" ref="M13:M78" si="0">SUMIF($E$8:$E$1035,$L13,$D$8:$D$1035)</f>
        <v>0</v>
      </c>
      <c r="N13" s="184"/>
      <c r="O13" s="179">
        <v>8</v>
      </c>
      <c r="P13" s="2" t="s">
        <v>4211</v>
      </c>
      <c r="R13" s="179">
        <v>8</v>
      </c>
      <c r="S13" s="2"/>
    </row>
    <row r="14" spans="1:19">
      <c r="A14" s="175">
        <v>1</v>
      </c>
      <c r="B14" s="552" t="s">
        <v>9</v>
      </c>
      <c r="C14" s="2" t="s">
        <v>28</v>
      </c>
      <c r="D14" s="2">
        <v>5</v>
      </c>
      <c r="E14" s="178" t="s">
        <v>4508</v>
      </c>
      <c r="F14" s="177" t="s">
        <v>5607</v>
      </c>
      <c r="G14" s="178" t="s">
        <v>5608</v>
      </c>
      <c r="H14" s="248"/>
      <c r="I14" s="248"/>
      <c r="K14" s="179">
        <v>9</v>
      </c>
      <c r="L14" s="178" t="s">
        <v>4520</v>
      </c>
      <c r="M14" s="2">
        <f t="shared" si="0"/>
        <v>0</v>
      </c>
      <c r="N14" s="184"/>
      <c r="O14" s="179">
        <v>9</v>
      </c>
      <c r="P14" s="2" t="s">
        <v>4212</v>
      </c>
      <c r="R14" s="179">
        <v>9</v>
      </c>
      <c r="S14" s="2"/>
    </row>
    <row r="15" spans="1:19">
      <c r="A15" s="175">
        <v>1</v>
      </c>
      <c r="B15" s="552" t="s">
        <v>9</v>
      </c>
      <c r="C15" s="2" t="s">
        <v>4209</v>
      </c>
      <c r="D15" s="2">
        <v>20</v>
      </c>
      <c r="E15" s="2" t="s">
        <v>4509</v>
      </c>
      <c r="F15" s="177" t="s">
        <v>5609</v>
      </c>
      <c r="G15" s="178" t="s">
        <v>5610</v>
      </c>
      <c r="H15" s="248"/>
      <c r="I15" s="248"/>
      <c r="K15" s="179">
        <v>10</v>
      </c>
      <c r="L15" s="2" t="s">
        <v>4510</v>
      </c>
      <c r="M15" s="2">
        <f t="shared" si="0"/>
        <v>0</v>
      </c>
      <c r="N15" s="184"/>
      <c r="O15" s="179">
        <v>10</v>
      </c>
      <c r="P15" s="2" t="s">
        <v>28</v>
      </c>
      <c r="R15" s="179">
        <v>10</v>
      </c>
      <c r="S15" s="2"/>
    </row>
    <row r="16" spans="1:19">
      <c r="A16" s="175">
        <v>1</v>
      </c>
      <c r="B16" s="552" t="s">
        <v>9</v>
      </c>
      <c r="C16" s="2" t="s">
        <v>90</v>
      </c>
      <c r="D16" s="2">
        <v>18.2</v>
      </c>
      <c r="E16" s="2" t="s">
        <v>5463</v>
      </c>
      <c r="F16" s="177" t="s">
        <v>5611</v>
      </c>
      <c r="G16" s="178" t="s">
        <v>5612</v>
      </c>
      <c r="H16" s="248"/>
      <c r="I16" s="248"/>
      <c r="K16" s="179">
        <v>11</v>
      </c>
      <c r="L16" s="2" t="s">
        <v>4507</v>
      </c>
      <c r="M16" s="2">
        <f t="shared" si="0"/>
        <v>140</v>
      </c>
      <c r="N16" s="184"/>
      <c r="O16" s="179">
        <v>11</v>
      </c>
      <c r="P16" s="2" t="s">
        <v>4227</v>
      </c>
      <c r="R16" s="179">
        <v>11</v>
      </c>
      <c r="S16" s="2"/>
    </row>
    <row r="17" spans="1:16">
      <c r="A17" s="175">
        <v>3</v>
      </c>
      <c r="B17" s="552" t="s">
        <v>9</v>
      </c>
      <c r="C17" s="2" t="s">
        <v>4211</v>
      </c>
      <c r="D17" s="2">
        <v>5</v>
      </c>
      <c r="E17" s="2" t="s">
        <v>5602</v>
      </c>
      <c r="F17" s="177" t="s">
        <v>5603</v>
      </c>
      <c r="G17" s="178" t="s">
        <v>5604</v>
      </c>
      <c r="H17" s="248"/>
      <c r="I17" s="248"/>
      <c r="K17" s="179">
        <v>12</v>
      </c>
      <c r="L17" s="2" t="s">
        <v>4508</v>
      </c>
      <c r="M17" s="2">
        <f t="shared" si="0"/>
        <v>139.1</v>
      </c>
      <c r="N17" s="184"/>
      <c r="O17" s="179">
        <v>12</v>
      </c>
      <c r="P17" s="2"/>
    </row>
    <row r="18" spans="1:16">
      <c r="A18" s="175">
        <v>3</v>
      </c>
      <c r="B18" s="552" t="s">
        <v>9</v>
      </c>
      <c r="C18" s="2" t="s">
        <v>4212</v>
      </c>
      <c r="D18" s="2">
        <v>5</v>
      </c>
      <c r="E18" s="2" t="s">
        <v>4507</v>
      </c>
      <c r="F18" s="178" t="s">
        <v>5605</v>
      </c>
      <c r="G18" s="178" t="s">
        <v>5606</v>
      </c>
      <c r="H18" s="248"/>
      <c r="I18" s="248"/>
      <c r="K18" s="179">
        <v>13</v>
      </c>
      <c r="L18" s="2" t="s">
        <v>4509</v>
      </c>
      <c r="M18" s="2">
        <f t="shared" si="0"/>
        <v>567.29999999999995</v>
      </c>
    </row>
    <row r="19" spans="1:16">
      <c r="A19" s="175">
        <v>3</v>
      </c>
      <c r="B19" s="552" t="s">
        <v>9</v>
      </c>
      <c r="C19" s="2" t="s">
        <v>28</v>
      </c>
      <c r="D19" s="2">
        <v>5</v>
      </c>
      <c r="E19" s="178" t="s">
        <v>4508</v>
      </c>
      <c r="F19" s="177" t="s">
        <v>5607</v>
      </c>
      <c r="G19" s="178" t="s">
        <v>5608</v>
      </c>
      <c r="H19" s="248"/>
      <c r="I19" s="248"/>
      <c r="K19" s="179">
        <v>14</v>
      </c>
      <c r="L19" s="2" t="s">
        <v>4511</v>
      </c>
      <c r="M19" s="2">
        <f t="shared" si="0"/>
        <v>0</v>
      </c>
    </row>
    <row r="20" spans="1:16">
      <c r="A20" s="175">
        <v>3</v>
      </c>
      <c r="B20" s="552" t="s">
        <v>9</v>
      </c>
      <c r="C20" s="2" t="s">
        <v>4209</v>
      </c>
      <c r="D20" s="2">
        <v>20</v>
      </c>
      <c r="E20" s="2" t="s">
        <v>4509</v>
      </c>
      <c r="F20" s="177" t="s">
        <v>5609</v>
      </c>
      <c r="G20" s="178" t="s">
        <v>5610</v>
      </c>
      <c r="H20" s="248"/>
      <c r="I20" s="248"/>
      <c r="K20" s="179">
        <v>15</v>
      </c>
      <c r="L20" s="2" t="s">
        <v>4519</v>
      </c>
      <c r="M20" s="2">
        <f t="shared" si="0"/>
        <v>312.39999999999998</v>
      </c>
    </row>
    <row r="21" spans="1:16">
      <c r="A21" s="175">
        <v>3</v>
      </c>
      <c r="B21" s="552" t="s">
        <v>9</v>
      </c>
      <c r="C21" s="2" t="s">
        <v>90</v>
      </c>
      <c r="D21" s="2">
        <v>14.1</v>
      </c>
      <c r="E21" s="2" t="s">
        <v>4519</v>
      </c>
      <c r="F21" s="178" t="s">
        <v>5620</v>
      </c>
      <c r="G21" s="178"/>
      <c r="H21" s="248"/>
      <c r="I21" s="248"/>
      <c r="K21" s="179">
        <v>16</v>
      </c>
      <c r="L21" s="2" t="s">
        <v>4512</v>
      </c>
      <c r="M21" s="2">
        <f t="shared" si="0"/>
        <v>0</v>
      </c>
    </row>
    <row r="22" spans="1:16">
      <c r="A22" s="175">
        <v>3</v>
      </c>
      <c r="B22" s="552" t="s">
        <v>9</v>
      </c>
      <c r="C22" s="2" t="s">
        <v>89</v>
      </c>
      <c r="D22" s="2">
        <v>15</v>
      </c>
      <c r="E22" s="2" t="s">
        <v>5463</v>
      </c>
      <c r="F22" s="177" t="s">
        <v>5614</v>
      </c>
      <c r="G22" s="178" t="s">
        <v>5612</v>
      </c>
      <c r="H22" s="248"/>
      <c r="I22" s="248"/>
      <c r="K22" s="179">
        <v>17</v>
      </c>
      <c r="L22" s="2" t="s">
        <v>4513</v>
      </c>
      <c r="M22" s="2">
        <f t="shared" si="0"/>
        <v>10.1</v>
      </c>
    </row>
    <row r="23" spans="1:16">
      <c r="A23" s="175">
        <v>3</v>
      </c>
      <c r="B23" s="2" t="s">
        <v>8</v>
      </c>
      <c r="C23" s="2" t="s">
        <v>4211</v>
      </c>
      <c r="D23" s="2">
        <v>5</v>
      </c>
      <c r="E23" s="2" t="s">
        <v>5602</v>
      </c>
      <c r="F23" s="177" t="s">
        <v>5603</v>
      </c>
      <c r="G23" s="178" t="s">
        <v>5604</v>
      </c>
      <c r="H23" s="248"/>
      <c r="I23" s="248"/>
      <c r="K23" s="179">
        <v>18</v>
      </c>
      <c r="L23" s="2" t="s">
        <v>4514</v>
      </c>
      <c r="M23" s="2">
        <f t="shared" si="0"/>
        <v>0</v>
      </c>
      <c r="P23" t="s">
        <v>126</v>
      </c>
    </row>
    <row r="24" spans="1:16">
      <c r="A24" s="175">
        <v>3</v>
      </c>
      <c r="B24" s="2" t="s">
        <v>8</v>
      </c>
      <c r="C24" s="2" t="s">
        <v>4212</v>
      </c>
      <c r="D24" s="2">
        <v>5</v>
      </c>
      <c r="E24" s="2" t="s">
        <v>4507</v>
      </c>
      <c r="F24" s="178" t="s">
        <v>5605</v>
      </c>
      <c r="G24" s="178" t="s">
        <v>5606</v>
      </c>
      <c r="H24" s="248"/>
      <c r="I24" s="248"/>
      <c r="K24" s="179">
        <v>19</v>
      </c>
      <c r="L24" s="2" t="s">
        <v>4515</v>
      </c>
      <c r="M24" s="2">
        <f t="shared" si="0"/>
        <v>0</v>
      </c>
      <c r="P24" t="s">
        <v>8</v>
      </c>
    </row>
    <row r="25" spans="1:16">
      <c r="A25" s="175">
        <v>3</v>
      </c>
      <c r="B25" s="2" t="s">
        <v>8</v>
      </c>
      <c r="C25" s="2" t="s">
        <v>28</v>
      </c>
      <c r="D25" s="2">
        <v>5</v>
      </c>
      <c r="E25" s="178" t="s">
        <v>4508</v>
      </c>
      <c r="F25" s="177" t="s">
        <v>5607</v>
      </c>
      <c r="G25" s="178" t="s">
        <v>5608</v>
      </c>
      <c r="H25" s="248"/>
      <c r="I25" s="248"/>
      <c r="K25" s="179">
        <v>20</v>
      </c>
      <c r="L25" s="2" t="s">
        <v>5316</v>
      </c>
      <c r="M25" s="2">
        <f t="shared" si="0"/>
        <v>17.399999999999999</v>
      </c>
      <c r="P25" t="s">
        <v>9</v>
      </c>
    </row>
    <row r="26" spans="1:16">
      <c r="A26" s="175">
        <v>3</v>
      </c>
      <c r="B26" s="2" t="s">
        <v>8</v>
      </c>
      <c r="C26" s="2" t="s">
        <v>90</v>
      </c>
      <c r="D26" s="2">
        <v>8.4</v>
      </c>
      <c r="E26" s="2" t="s">
        <v>4519</v>
      </c>
      <c r="F26" s="178" t="s">
        <v>5620</v>
      </c>
      <c r="G26" s="178"/>
      <c r="H26" s="248"/>
      <c r="I26" s="248"/>
      <c r="K26" s="179">
        <v>21</v>
      </c>
      <c r="L26" s="2"/>
      <c r="M26" s="2"/>
    </row>
    <row r="27" spans="1:16">
      <c r="A27" s="175">
        <v>3</v>
      </c>
      <c r="B27" s="2" t="s">
        <v>8</v>
      </c>
      <c r="C27" s="2" t="s">
        <v>4209</v>
      </c>
      <c r="D27" s="2">
        <v>20</v>
      </c>
      <c r="E27" s="2" t="s">
        <v>4509</v>
      </c>
      <c r="F27" s="177" t="s">
        <v>5609</v>
      </c>
      <c r="G27" s="178" t="s">
        <v>5610</v>
      </c>
      <c r="H27" s="248"/>
      <c r="I27" s="248"/>
      <c r="K27" s="179">
        <v>22</v>
      </c>
      <c r="L27" s="2" t="s">
        <v>4516</v>
      </c>
      <c r="M27" s="2">
        <f t="shared" si="0"/>
        <v>0</v>
      </c>
      <c r="P27" t="s">
        <v>3563</v>
      </c>
    </row>
    <row r="28" spans="1:16">
      <c r="A28" s="175">
        <v>4</v>
      </c>
      <c r="B28" s="2" t="s">
        <v>8</v>
      </c>
      <c r="C28" s="2" t="s">
        <v>4211</v>
      </c>
      <c r="D28" s="2">
        <v>5</v>
      </c>
      <c r="E28" s="2" t="s">
        <v>5602</v>
      </c>
      <c r="F28" s="177" t="s">
        <v>5603</v>
      </c>
      <c r="G28" s="178" t="s">
        <v>5604</v>
      </c>
      <c r="H28" s="248"/>
      <c r="I28" s="248"/>
      <c r="K28" s="179">
        <v>23</v>
      </c>
      <c r="L28" s="177" t="s">
        <v>4517</v>
      </c>
      <c r="M28" s="2">
        <f t="shared" si="0"/>
        <v>0</v>
      </c>
    </row>
    <row r="29" spans="1:16">
      <c r="A29" s="175">
        <v>4</v>
      </c>
      <c r="B29" s="2" t="s">
        <v>8</v>
      </c>
      <c r="C29" s="2" t="s">
        <v>4212</v>
      </c>
      <c r="D29" s="2">
        <v>5</v>
      </c>
      <c r="E29" s="2" t="s">
        <v>4507</v>
      </c>
      <c r="F29" s="178" t="s">
        <v>5605</v>
      </c>
      <c r="G29" s="178" t="s">
        <v>5606</v>
      </c>
      <c r="H29" s="248"/>
      <c r="I29" s="248"/>
      <c r="K29" s="179">
        <v>24</v>
      </c>
      <c r="L29" s="177" t="s">
        <v>4518</v>
      </c>
      <c r="M29" s="2">
        <f t="shared" si="0"/>
        <v>0</v>
      </c>
    </row>
    <row r="30" spans="1:16">
      <c r="A30" s="175">
        <v>4</v>
      </c>
      <c r="B30" s="2" t="s">
        <v>8</v>
      </c>
      <c r="C30" s="2" t="s">
        <v>28</v>
      </c>
      <c r="D30" s="2">
        <v>5</v>
      </c>
      <c r="E30" s="178" t="s">
        <v>4508</v>
      </c>
      <c r="F30" s="177" t="s">
        <v>5607</v>
      </c>
      <c r="G30" s="178" t="s">
        <v>5608</v>
      </c>
      <c r="H30" s="248"/>
      <c r="I30" s="248"/>
      <c r="K30" s="179">
        <v>25</v>
      </c>
      <c r="L30" s="2" t="s">
        <v>4598</v>
      </c>
      <c r="M30" s="2">
        <f t="shared" si="0"/>
        <v>0</v>
      </c>
    </row>
    <row r="31" spans="1:16">
      <c r="A31" s="175">
        <v>4</v>
      </c>
      <c r="B31" s="2" t="s">
        <v>8</v>
      </c>
      <c r="C31" s="2" t="s">
        <v>4209</v>
      </c>
      <c r="D31" s="2">
        <v>20</v>
      </c>
      <c r="E31" s="2" t="s">
        <v>4509</v>
      </c>
      <c r="F31" s="177" t="s">
        <v>5609</v>
      </c>
      <c r="G31" s="178" t="s">
        <v>5610</v>
      </c>
      <c r="H31" s="248"/>
      <c r="I31" s="248"/>
      <c r="K31" s="179">
        <v>26</v>
      </c>
      <c r="L31" s="2" t="s">
        <v>4507</v>
      </c>
      <c r="M31" s="2">
        <f t="shared" si="0"/>
        <v>140</v>
      </c>
    </row>
    <row r="32" spans="1:16">
      <c r="A32" s="175">
        <v>4</v>
      </c>
      <c r="B32" s="2" t="s">
        <v>8</v>
      </c>
      <c r="C32" s="2" t="s">
        <v>90</v>
      </c>
      <c r="D32" s="2">
        <v>17.399999999999999</v>
      </c>
      <c r="E32" s="2" t="s">
        <v>5316</v>
      </c>
      <c r="F32" s="178" t="s">
        <v>5620</v>
      </c>
      <c r="G32" s="178"/>
      <c r="H32" s="248"/>
      <c r="I32" s="248"/>
      <c r="K32" s="179">
        <v>27</v>
      </c>
      <c r="L32" s="2" t="s">
        <v>4508</v>
      </c>
      <c r="M32" s="2">
        <f t="shared" si="0"/>
        <v>139.1</v>
      </c>
    </row>
    <row r="33" spans="1:13">
      <c r="A33" s="175">
        <v>4</v>
      </c>
      <c r="B33" s="552" t="s">
        <v>9</v>
      </c>
      <c r="C33" s="2" t="s">
        <v>4211</v>
      </c>
      <c r="D33" s="2">
        <v>5</v>
      </c>
      <c r="E33" s="2" t="s">
        <v>5602</v>
      </c>
      <c r="F33" s="177" t="s">
        <v>5603</v>
      </c>
      <c r="G33" s="178" t="s">
        <v>5604</v>
      </c>
      <c r="H33" s="248"/>
      <c r="I33" s="248"/>
      <c r="K33" s="179">
        <v>28</v>
      </c>
      <c r="L33" s="2" t="s">
        <v>5315</v>
      </c>
      <c r="M33" s="2">
        <f t="shared" si="0"/>
        <v>0</v>
      </c>
    </row>
    <row r="34" spans="1:13">
      <c r="A34" s="175">
        <v>4</v>
      </c>
      <c r="B34" s="552" t="s">
        <v>9</v>
      </c>
      <c r="C34" s="2" t="s">
        <v>4212</v>
      </c>
      <c r="D34" s="2">
        <v>5</v>
      </c>
      <c r="E34" s="2" t="s">
        <v>4507</v>
      </c>
      <c r="F34" s="178" t="s">
        <v>5605</v>
      </c>
      <c r="G34" s="178" t="s">
        <v>5606</v>
      </c>
      <c r="H34" s="248"/>
      <c r="I34" s="248"/>
      <c r="K34" s="179">
        <v>29</v>
      </c>
      <c r="L34" s="2" t="s">
        <v>5317</v>
      </c>
      <c r="M34" s="2">
        <f t="shared" si="0"/>
        <v>0</v>
      </c>
    </row>
    <row r="35" spans="1:13">
      <c r="A35" s="175">
        <v>4</v>
      </c>
      <c r="B35" s="552" t="s">
        <v>9</v>
      </c>
      <c r="C35" s="2" t="s">
        <v>28</v>
      </c>
      <c r="D35" s="2">
        <v>5</v>
      </c>
      <c r="E35" s="178" t="s">
        <v>4508</v>
      </c>
      <c r="F35" s="177" t="s">
        <v>5607</v>
      </c>
      <c r="G35" s="178" t="s">
        <v>5608</v>
      </c>
      <c r="H35" s="248"/>
      <c r="I35" s="248"/>
      <c r="K35" s="179">
        <v>30</v>
      </c>
      <c r="L35" s="2" t="s">
        <v>5460</v>
      </c>
      <c r="M35" s="2">
        <f t="shared" si="0"/>
        <v>0</v>
      </c>
    </row>
    <row r="36" spans="1:13">
      <c r="A36" s="175">
        <v>4</v>
      </c>
      <c r="B36" s="552" t="s">
        <v>9</v>
      </c>
      <c r="C36" s="2" t="s">
        <v>4209</v>
      </c>
      <c r="D36" s="2">
        <v>20</v>
      </c>
      <c r="E36" s="2" t="s">
        <v>4509</v>
      </c>
      <c r="F36" s="177" t="s">
        <v>5609</v>
      </c>
      <c r="G36" s="178" t="s">
        <v>5610</v>
      </c>
      <c r="H36" s="441"/>
      <c r="I36" s="248"/>
      <c r="K36" s="179">
        <v>31</v>
      </c>
      <c r="L36" s="2" t="s">
        <v>5463</v>
      </c>
      <c r="M36" s="2">
        <f t="shared" si="0"/>
        <v>686.1</v>
      </c>
    </row>
    <row r="37" spans="1:13">
      <c r="A37" s="175">
        <v>4</v>
      </c>
      <c r="B37" s="552" t="s">
        <v>9</v>
      </c>
      <c r="C37" s="2" t="s">
        <v>90</v>
      </c>
      <c r="D37" s="2">
        <v>11.6</v>
      </c>
      <c r="E37" s="2" t="s">
        <v>4519</v>
      </c>
      <c r="F37" s="178" t="s">
        <v>5620</v>
      </c>
      <c r="G37" s="178"/>
      <c r="H37" s="248"/>
      <c r="I37" s="248"/>
      <c r="K37" s="179">
        <v>32</v>
      </c>
      <c r="L37" s="2" t="s">
        <v>5464</v>
      </c>
      <c r="M37" s="2">
        <f t="shared" si="0"/>
        <v>0</v>
      </c>
    </row>
    <row r="38" spans="1:13">
      <c r="A38" s="175">
        <v>5</v>
      </c>
      <c r="B38" s="552" t="s">
        <v>9</v>
      </c>
      <c r="C38" s="2" t="s">
        <v>4211</v>
      </c>
      <c r="D38" s="2">
        <v>5</v>
      </c>
      <c r="E38" s="2" t="s">
        <v>5602</v>
      </c>
      <c r="F38" s="177" t="s">
        <v>5603</v>
      </c>
      <c r="G38" s="178" t="s">
        <v>5604</v>
      </c>
      <c r="H38" s="248"/>
      <c r="I38" s="248"/>
      <c r="K38" s="179">
        <v>33</v>
      </c>
      <c r="L38" s="2" t="s">
        <v>5616</v>
      </c>
      <c r="M38" s="2">
        <f t="shared" si="0"/>
        <v>20</v>
      </c>
    </row>
    <row r="39" spans="1:13">
      <c r="A39" s="175">
        <v>5</v>
      </c>
      <c r="B39" s="552" t="s">
        <v>9</v>
      </c>
      <c r="C39" s="2" t="s">
        <v>4212</v>
      </c>
      <c r="D39" s="2">
        <v>5</v>
      </c>
      <c r="E39" s="2" t="s">
        <v>4507</v>
      </c>
      <c r="F39" s="178" t="s">
        <v>5605</v>
      </c>
      <c r="G39" s="178" t="s">
        <v>5606</v>
      </c>
      <c r="H39" s="248"/>
      <c r="I39" s="248"/>
      <c r="K39" s="179">
        <v>34</v>
      </c>
      <c r="L39" s="2" t="s">
        <v>5628</v>
      </c>
      <c r="M39" s="2">
        <f t="shared" si="0"/>
        <v>12.6</v>
      </c>
    </row>
    <row r="40" spans="1:13">
      <c r="A40" s="175">
        <v>5</v>
      </c>
      <c r="B40" s="552" t="s">
        <v>9</v>
      </c>
      <c r="C40" s="2" t="s">
        <v>28</v>
      </c>
      <c r="D40" s="2">
        <v>5</v>
      </c>
      <c r="E40" s="178" t="s">
        <v>4508</v>
      </c>
      <c r="F40" s="177" t="s">
        <v>5607</v>
      </c>
      <c r="G40" s="178" t="s">
        <v>5608</v>
      </c>
      <c r="H40" s="248"/>
      <c r="I40" s="248"/>
      <c r="K40" s="179">
        <v>35</v>
      </c>
      <c r="L40" s="2" t="s">
        <v>5632</v>
      </c>
      <c r="M40" s="2">
        <f t="shared" si="0"/>
        <v>0</v>
      </c>
    </row>
    <row r="41" spans="1:13">
      <c r="A41" s="175">
        <v>5</v>
      </c>
      <c r="B41" s="552" t="s">
        <v>9</v>
      </c>
      <c r="C41" s="2" t="s">
        <v>4209</v>
      </c>
      <c r="D41" s="2">
        <v>20</v>
      </c>
      <c r="E41" s="2" t="s">
        <v>4509</v>
      </c>
      <c r="F41" s="177" t="s">
        <v>5609</v>
      </c>
      <c r="G41" s="178" t="s">
        <v>5610</v>
      </c>
      <c r="H41" s="441"/>
      <c r="I41" s="248"/>
      <c r="K41" s="179">
        <v>36</v>
      </c>
      <c r="L41" s="2"/>
      <c r="M41" s="2">
        <f t="shared" si="0"/>
        <v>0</v>
      </c>
    </row>
    <row r="42" spans="1:13">
      <c r="A42" s="175">
        <v>5</v>
      </c>
      <c r="B42" s="552" t="s">
        <v>9</v>
      </c>
      <c r="C42" s="2" t="s">
        <v>90</v>
      </c>
      <c r="D42" s="2">
        <v>30.5</v>
      </c>
      <c r="E42" s="2" t="s">
        <v>4423</v>
      </c>
      <c r="F42" s="177" t="s">
        <v>5621</v>
      </c>
      <c r="G42" s="178" t="s">
        <v>5622</v>
      </c>
      <c r="H42" s="248"/>
      <c r="I42" s="248"/>
      <c r="K42" s="179">
        <v>37</v>
      </c>
      <c r="L42" s="2"/>
      <c r="M42" s="2">
        <f t="shared" si="0"/>
        <v>0</v>
      </c>
    </row>
    <row r="43" spans="1:13">
      <c r="A43" s="175">
        <v>5</v>
      </c>
      <c r="B43" s="2" t="s">
        <v>8</v>
      </c>
      <c r="C43" s="2" t="s">
        <v>4211</v>
      </c>
      <c r="D43" s="2">
        <v>5</v>
      </c>
      <c r="E43" s="2" t="s">
        <v>5602</v>
      </c>
      <c r="F43" s="177" t="s">
        <v>5603</v>
      </c>
      <c r="G43" s="178" t="s">
        <v>5604</v>
      </c>
      <c r="H43" s="248"/>
      <c r="I43" s="248"/>
      <c r="K43" s="179">
        <v>38</v>
      </c>
      <c r="L43" s="2"/>
      <c r="M43" s="2">
        <f t="shared" si="0"/>
        <v>0</v>
      </c>
    </row>
    <row r="44" spans="1:13">
      <c r="A44" s="175">
        <v>5</v>
      </c>
      <c r="B44" s="2" t="s">
        <v>8</v>
      </c>
      <c r="C44" s="2" t="s">
        <v>4212</v>
      </c>
      <c r="D44" s="2">
        <v>5</v>
      </c>
      <c r="E44" s="2" t="s">
        <v>4507</v>
      </c>
      <c r="F44" s="178" t="s">
        <v>5605</v>
      </c>
      <c r="G44" s="178" t="s">
        <v>5606</v>
      </c>
      <c r="H44" s="248"/>
      <c r="I44" s="248"/>
      <c r="K44" s="179">
        <v>39</v>
      </c>
      <c r="L44" s="2"/>
      <c r="M44" s="2">
        <f t="shared" si="0"/>
        <v>0</v>
      </c>
    </row>
    <row r="45" spans="1:13">
      <c r="A45" s="175">
        <v>5</v>
      </c>
      <c r="B45" s="2" t="s">
        <v>8</v>
      </c>
      <c r="C45" s="2" t="s">
        <v>28</v>
      </c>
      <c r="D45" s="2">
        <v>5</v>
      </c>
      <c r="E45" s="178" t="s">
        <v>4508</v>
      </c>
      <c r="F45" s="177" t="s">
        <v>5607</v>
      </c>
      <c r="G45" s="178" t="s">
        <v>5608</v>
      </c>
      <c r="H45" s="248"/>
      <c r="I45" s="248"/>
      <c r="K45" s="179">
        <v>40</v>
      </c>
      <c r="L45" s="2"/>
      <c r="M45" s="2">
        <f t="shared" si="0"/>
        <v>0</v>
      </c>
    </row>
    <row r="46" spans="1:13">
      <c r="A46" s="175">
        <v>5</v>
      </c>
      <c r="B46" s="2" t="s">
        <v>8</v>
      </c>
      <c r="C46" s="2" t="s">
        <v>4209</v>
      </c>
      <c r="D46" s="2">
        <v>20</v>
      </c>
      <c r="E46" s="2" t="s">
        <v>4509</v>
      </c>
      <c r="F46" s="177" t="s">
        <v>5609</v>
      </c>
      <c r="G46" s="178" t="s">
        <v>5610</v>
      </c>
      <c r="H46" s="248"/>
      <c r="I46" s="248"/>
      <c r="K46" s="179">
        <v>41</v>
      </c>
      <c r="L46" s="2"/>
      <c r="M46" s="2">
        <f t="shared" si="0"/>
        <v>0</v>
      </c>
    </row>
    <row r="47" spans="1:13">
      <c r="A47" s="175">
        <v>5</v>
      </c>
      <c r="B47" s="2" t="s">
        <v>8</v>
      </c>
      <c r="C47" s="2" t="s">
        <v>90</v>
      </c>
      <c r="D47" s="2">
        <v>20.399999999999999</v>
      </c>
      <c r="E47" s="2" t="s">
        <v>4519</v>
      </c>
      <c r="F47" s="178" t="s">
        <v>5620</v>
      </c>
      <c r="G47" s="178"/>
      <c r="H47" s="248"/>
      <c r="I47" s="248"/>
      <c r="K47" s="179">
        <v>42</v>
      </c>
      <c r="L47" s="2"/>
      <c r="M47" s="2">
        <f t="shared" si="0"/>
        <v>0</v>
      </c>
    </row>
    <row r="48" spans="1:13">
      <c r="A48" s="175">
        <v>6</v>
      </c>
      <c r="B48" s="552" t="s">
        <v>9</v>
      </c>
      <c r="C48" s="2" t="s">
        <v>4211</v>
      </c>
      <c r="D48" s="2">
        <v>5</v>
      </c>
      <c r="E48" s="2" t="s">
        <v>5602</v>
      </c>
      <c r="F48" s="177" t="s">
        <v>5603</v>
      </c>
      <c r="G48" s="178" t="s">
        <v>5604</v>
      </c>
      <c r="H48" s="442"/>
      <c r="I48" s="248"/>
      <c r="K48" s="179">
        <v>43</v>
      </c>
      <c r="L48" s="2"/>
      <c r="M48" s="2">
        <f t="shared" si="0"/>
        <v>0</v>
      </c>
    </row>
    <row r="49" spans="1:13">
      <c r="A49" s="175">
        <v>6</v>
      </c>
      <c r="B49" s="552" t="s">
        <v>9</v>
      </c>
      <c r="C49" s="2" t="s">
        <v>4212</v>
      </c>
      <c r="D49" s="2">
        <v>5</v>
      </c>
      <c r="E49" s="2" t="s">
        <v>4507</v>
      </c>
      <c r="F49" s="178" t="s">
        <v>5605</v>
      </c>
      <c r="G49" s="178" t="s">
        <v>5606</v>
      </c>
      <c r="H49" s="248"/>
      <c r="I49" s="248"/>
      <c r="K49" s="179">
        <v>44</v>
      </c>
      <c r="L49" s="2"/>
      <c r="M49" s="2">
        <f t="shared" si="0"/>
        <v>0</v>
      </c>
    </row>
    <row r="50" spans="1:13">
      <c r="A50" s="175">
        <v>6</v>
      </c>
      <c r="B50" s="552" t="s">
        <v>9</v>
      </c>
      <c r="C50" s="2" t="s">
        <v>28</v>
      </c>
      <c r="D50" s="2">
        <v>5</v>
      </c>
      <c r="E50" s="178" t="s">
        <v>4508</v>
      </c>
      <c r="F50" s="177" t="s">
        <v>5607</v>
      </c>
      <c r="G50" s="178" t="s">
        <v>5608</v>
      </c>
      <c r="H50" s="248"/>
      <c r="I50" s="248"/>
      <c r="K50" s="179">
        <v>45</v>
      </c>
      <c r="L50" s="2"/>
      <c r="M50" s="2">
        <f t="shared" si="0"/>
        <v>0</v>
      </c>
    </row>
    <row r="51" spans="1:13">
      <c r="A51" s="175">
        <v>6</v>
      </c>
      <c r="B51" s="552" t="s">
        <v>9</v>
      </c>
      <c r="C51" s="2" t="s">
        <v>4209</v>
      </c>
      <c r="D51" s="2">
        <v>20</v>
      </c>
      <c r="E51" s="2" t="s">
        <v>4509</v>
      </c>
      <c r="F51" s="177" t="s">
        <v>5609</v>
      </c>
      <c r="G51" s="178" t="s">
        <v>5610</v>
      </c>
      <c r="H51" s="248"/>
      <c r="I51" s="248"/>
      <c r="K51" s="179">
        <v>46</v>
      </c>
      <c r="L51" s="2"/>
      <c r="M51" s="2">
        <f t="shared" si="0"/>
        <v>0</v>
      </c>
    </row>
    <row r="52" spans="1:13">
      <c r="A52" s="175">
        <v>6</v>
      </c>
      <c r="B52" s="552" t="s">
        <v>9</v>
      </c>
      <c r="C52" s="2" t="s">
        <v>89</v>
      </c>
      <c r="D52" s="2">
        <v>30</v>
      </c>
      <c r="E52" s="2" t="s">
        <v>5463</v>
      </c>
      <c r="F52" s="177" t="s">
        <v>5623</v>
      </c>
      <c r="G52" s="178" t="s">
        <v>5624</v>
      </c>
      <c r="H52" s="248"/>
      <c r="I52" s="248"/>
      <c r="K52" s="179">
        <v>47</v>
      </c>
      <c r="L52" s="2"/>
      <c r="M52" s="2">
        <f t="shared" si="0"/>
        <v>0</v>
      </c>
    </row>
    <row r="53" spans="1:13">
      <c r="A53" s="175">
        <v>6</v>
      </c>
      <c r="B53" s="552" t="s">
        <v>9</v>
      </c>
      <c r="C53" s="2" t="s">
        <v>90</v>
      </c>
      <c r="D53" s="2">
        <v>31.4</v>
      </c>
      <c r="E53" s="2" t="s">
        <v>4519</v>
      </c>
      <c r="F53" s="178" t="s">
        <v>5620</v>
      </c>
      <c r="G53" s="178"/>
      <c r="H53" s="248"/>
      <c r="I53" s="248"/>
      <c r="K53" s="179">
        <v>48</v>
      </c>
      <c r="L53" s="2"/>
      <c r="M53" s="2">
        <f t="shared" si="0"/>
        <v>0</v>
      </c>
    </row>
    <row r="54" spans="1:13">
      <c r="A54" s="175">
        <v>6</v>
      </c>
      <c r="B54" s="2" t="s">
        <v>8</v>
      </c>
      <c r="C54" s="2" t="s">
        <v>4211</v>
      </c>
      <c r="D54" s="2">
        <v>5</v>
      </c>
      <c r="E54" s="2" t="s">
        <v>5602</v>
      </c>
      <c r="F54" s="177" t="s">
        <v>5603</v>
      </c>
      <c r="G54" s="178" t="s">
        <v>5604</v>
      </c>
      <c r="H54" s="248"/>
      <c r="I54" s="248"/>
      <c r="K54" s="179">
        <v>49</v>
      </c>
      <c r="L54" s="2"/>
      <c r="M54" s="2">
        <f t="shared" si="0"/>
        <v>0</v>
      </c>
    </row>
    <row r="55" spans="1:13">
      <c r="A55" s="175">
        <v>6</v>
      </c>
      <c r="B55" s="2" t="s">
        <v>8</v>
      </c>
      <c r="C55" s="2" t="s">
        <v>4212</v>
      </c>
      <c r="D55" s="2">
        <v>5</v>
      </c>
      <c r="E55" s="2" t="s">
        <v>4507</v>
      </c>
      <c r="F55" s="178" t="s">
        <v>5605</v>
      </c>
      <c r="G55" s="178" t="s">
        <v>5606</v>
      </c>
      <c r="H55" s="248"/>
      <c r="I55" s="248"/>
      <c r="K55" s="179">
        <v>50</v>
      </c>
      <c r="L55" s="2"/>
      <c r="M55" s="2">
        <f t="shared" si="0"/>
        <v>0</v>
      </c>
    </row>
    <row r="56" spans="1:13">
      <c r="A56" s="175">
        <v>6</v>
      </c>
      <c r="B56" s="2" t="s">
        <v>8</v>
      </c>
      <c r="C56" s="2" t="s">
        <v>28</v>
      </c>
      <c r="D56" s="2">
        <v>5</v>
      </c>
      <c r="E56" s="178" t="s">
        <v>4508</v>
      </c>
      <c r="F56" s="177" t="s">
        <v>5607</v>
      </c>
      <c r="G56" s="178" t="s">
        <v>5608</v>
      </c>
      <c r="H56" s="248"/>
      <c r="I56" s="248"/>
      <c r="K56" s="179">
        <v>51</v>
      </c>
      <c r="L56" s="2"/>
      <c r="M56" s="2">
        <f t="shared" si="0"/>
        <v>0</v>
      </c>
    </row>
    <row r="57" spans="1:13">
      <c r="A57" s="175">
        <v>6</v>
      </c>
      <c r="B57" s="2" t="s">
        <v>8</v>
      </c>
      <c r="C57" s="2" t="s">
        <v>4209</v>
      </c>
      <c r="D57" s="2">
        <v>20</v>
      </c>
      <c r="E57" s="2" t="s">
        <v>4509</v>
      </c>
      <c r="F57" s="177" t="s">
        <v>5609</v>
      </c>
      <c r="G57" s="178" t="s">
        <v>5610</v>
      </c>
      <c r="H57" s="442"/>
      <c r="I57" s="248"/>
      <c r="K57" s="179">
        <v>52</v>
      </c>
      <c r="L57" s="2"/>
      <c r="M57" s="2">
        <f t="shared" si="0"/>
        <v>0</v>
      </c>
    </row>
    <row r="58" spans="1:13">
      <c r="A58" s="175">
        <v>6</v>
      </c>
      <c r="B58" s="2" t="s">
        <v>8</v>
      </c>
      <c r="C58" s="2" t="s">
        <v>90</v>
      </c>
      <c r="D58" s="2">
        <v>12.9</v>
      </c>
      <c r="E58" s="2" t="s">
        <v>4519</v>
      </c>
      <c r="F58" s="178" t="s">
        <v>5620</v>
      </c>
      <c r="G58" s="178"/>
      <c r="H58" s="443"/>
      <c r="I58" s="248"/>
      <c r="K58" s="179">
        <v>53</v>
      </c>
      <c r="L58" s="2"/>
      <c r="M58" s="2">
        <f t="shared" si="0"/>
        <v>0</v>
      </c>
    </row>
    <row r="59" spans="1:13">
      <c r="A59" s="175">
        <v>7</v>
      </c>
      <c r="B59" s="552" t="s">
        <v>9</v>
      </c>
      <c r="C59" s="2" t="s">
        <v>4211</v>
      </c>
      <c r="D59" s="2">
        <v>5</v>
      </c>
      <c r="E59" s="2" t="s">
        <v>5602</v>
      </c>
      <c r="F59" s="177" t="s">
        <v>5603</v>
      </c>
      <c r="G59" s="178" t="s">
        <v>5604</v>
      </c>
      <c r="H59" s="443"/>
      <c r="I59" s="248"/>
      <c r="K59" s="179">
        <v>54</v>
      </c>
      <c r="L59" s="2"/>
      <c r="M59" s="2">
        <f t="shared" si="0"/>
        <v>0</v>
      </c>
    </row>
    <row r="60" spans="1:13">
      <c r="A60" s="175">
        <v>7</v>
      </c>
      <c r="B60" s="552" t="s">
        <v>9</v>
      </c>
      <c r="C60" s="2" t="s">
        <v>4212</v>
      </c>
      <c r="D60" s="2">
        <v>5</v>
      </c>
      <c r="E60" s="2" t="s">
        <v>4507</v>
      </c>
      <c r="F60" s="178" t="s">
        <v>5605</v>
      </c>
      <c r="G60" s="178" t="s">
        <v>5606</v>
      </c>
      <c r="H60" s="443"/>
      <c r="I60" s="248"/>
      <c r="K60" s="179">
        <v>55</v>
      </c>
      <c r="L60" s="2"/>
      <c r="M60" s="2">
        <f t="shared" si="0"/>
        <v>0</v>
      </c>
    </row>
    <row r="61" spans="1:13">
      <c r="A61" s="175">
        <v>7</v>
      </c>
      <c r="B61" s="552" t="s">
        <v>9</v>
      </c>
      <c r="C61" s="2" t="s">
        <v>28</v>
      </c>
      <c r="D61" s="2">
        <v>7.5</v>
      </c>
      <c r="E61" s="178" t="s">
        <v>4508</v>
      </c>
      <c r="F61" s="177" t="s">
        <v>5607</v>
      </c>
      <c r="G61" s="178" t="s">
        <v>5608</v>
      </c>
      <c r="H61" s="443"/>
      <c r="I61" s="248"/>
      <c r="K61" s="179">
        <v>56</v>
      </c>
      <c r="L61" s="2"/>
      <c r="M61" s="2">
        <f t="shared" si="0"/>
        <v>0</v>
      </c>
    </row>
    <row r="62" spans="1:13">
      <c r="A62" s="175">
        <v>7</v>
      </c>
      <c r="B62" s="2" t="s">
        <v>8</v>
      </c>
      <c r="C62" s="2" t="s">
        <v>4211</v>
      </c>
      <c r="D62" s="2">
        <v>5</v>
      </c>
      <c r="E62" s="2" t="s">
        <v>5602</v>
      </c>
      <c r="F62" s="177" t="s">
        <v>5603</v>
      </c>
      <c r="G62" s="178" t="s">
        <v>5604</v>
      </c>
      <c r="H62" s="248"/>
      <c r="I62" s="248"/>
      <c r="K62" s="179">
        <v>57</v>
      </c>
      <c r="L62" s="2"/>
      <c r="M62" s="2">
        <f t="shared" si="0"/>
        <v>0</v>
      </c>
    </row>
    <row r="63" spans="1:13">
      <c r="A63" s="175">
        <v>7</v>
      </c>
      <c r="B63" s="2" t="s">
        <v>8</v>
      </c>
      <c r="C63" s="2" t="s">
        <v>4212</v>
      </c>
      <c r="D63" s="2">
        <v>5</v>
      </c>
      <c r="E63" s="2" t="s">
        <v>4507</v>
      </c>
      <c r="F63" s="178" t="s">
        <v>5605</v>
      </c>
      <c r="G63" s="178" t="s">
        <v>5606</v>
      </c>
      <c r="H63" s="248"/>
      <c r="I63" s="248"/>
      <c r="K63" s="179">
        <v>58</v>
      </c>
      <c r="L63" s="2"/>
      <c r="M63" s="2">
        <f t="shared" si="0"/>
        <v>0</v>
      </c>
    </row>
    <row r="64" spans="1:13">
      <c r="A64" s="175">
        <v>7</v>
      </c>
      <c r="B64" s="2" t="s">
        <v>8</v>
      </c>
      <c r="C64" s="2" t="s">
        <v>28</v>
      </c>
      <c r="D64" s="2">
        <v>5</v>
      </c>
      <c r="E64" s="178" t="s">
        <v>4508</v>
      </c>
      <c r="F64" s="177" t="s">
        <v>5607</v>
      </c>
      <c r="G64" s="178" t="s">
        <v>5608</v>
      </c>
      <c r="H64" s="248"/>
      <c r="I64" s="248"/>
      <c r="K64" s="179">
        <v>59</v>
      </c>
      <c r="L64" s="2"/>
      <c r="M64" s="2">
        <f t="shared" si="0"/>
        <v>0</v>
      </c>
    </row>
    <row r="65" spans="1:13">
      <c r="A65" s="175">
        <v>7</v>
      </c>
      <c r="B65" s="2" t="s">
        <v>8</v>
      </c>
      <c r="C65" s="2" t="s">
        <v>4209</v>
      </c>
      <c r="D65" s="2">
        <v>20</v>
      </c>
      <c r="E65" s="2" t="s">
        <v>4509</v>
      </c>
      <c r="F65" s="177" t="s">
        <v>5609</v>
      </c>
      <c r="G65" s="178" t="s">
        <v>5610</v>
      </c>
      <c r="H65" s="248"/>
      <c r="I65" s="248"/>
      <c r="K65" s="179">
        <v>60</v>
      </c>
      <c r="L65" s="2"/>
      <c r="M65" s="2">
        <f t="shared" si="0"/>
        <v>0</v>
      </c>
    </row>
    <row r="66" spans="1:13">
      <c r="A66" s="175">
        <v>7</v>
      </c>
      <c r="B66" s="2" t="s">
        <v>8</v>
      </c>
      <c r="C66" s="2" t="s">
        <v>90</v>
      </c>
      <c r="D66" s="2">
        <v>9.1</v>
      </c>
      <c r="E66" s="2" t="s">
        <v>4519</v>
      </c>
      <c r="F66" s="178" t="s">
        <v>5620</v>
      </c>
      <c r="G66" s="178"/>
      <c r="H66" s="248"/>
      <c r="I66" s="248"/>
      <c r="K66" s="179">
        <v>61</v>
      </c>
      <c r="L66" s="2"/>
      <c r="M66" s="2">
        <f t="shared" si="0"/>
        <v>0</v>
      </c>
    </row>
    <row r="67" spans="1:13">
      <c r="A67" s="175">
        <v>7</v>
      </c>
      <c r="B67" s="2" t="s">
        <v>8</v>
      </c>
      <c r="C67" s="2" t="s">
        <v>89</v>
      </c>
      <c r="D67" s="2">
        <v>49.8</v>
      </c>
      <c r="E67" s="2" t="s">
        <v>5463</v>
      </c>
      <c r="F67" s="178" t="s">
        <v>5619</v>
      </c>
      <c r="G67" s="178" t="s">
        <v>5612</v>
      </c>
      <c r="H67" s="248"/>
      <c r="I67" s="248"/>
      <c r="K67" s="179">
        <v>62</v>
      </c>
      <c r="L67" s="2"/>
      <c r="M67" s="2">
        <f t="shared" si="0"/>
        <v>0</v>
      </c>
    </row>
    <row r="68" spans="1:13">
      <c r="A68" s="175">
        <v>7</v>
      </c>
      <c r="B68" s="2" t="s">
        <v>8</v>
      </c>
      <c r="C68" s="2" t="s">
        <v>89</v>
      </c>
      <c r="D68" s="2">
        <v>20</v>
      </c>
      <c r="E68" s="2" t="s">
        <v>5616</v>
      </c>
      <c r="F68" s="177" t="s">
        <v>5617</v>
      </c>
      <c r="G68" s="178" t="s">
        <v>5618</v>
      </c>
      <c r="H68" s="442"/>
      <c r="I68" s="248"/>
      <c r="K68" s="179">
        <v>63</v>
      </c>
      <c r="L68" s="2"/>
      <c r="M68" s="2">
        <f t="shared" si="0"/>
        <v>0</v>
      </c>
    </row>
    <row r="69" spans="1:13">
      <c r="A69" s="175">
        <v>9</v>
      </c>
      <c r="B69" s="552" t="s">
        <v>9</v>
      </c>
      <c r="C69" s="2" t="s">
        <v>4211</v>
      </c>
      <c r="D69" s="2">
        <v>5</v>
      </c>
      <c r="E69" s="2" t="s">
        <v>5602</v>
      </c>
      <c r="F69" s="177" t="s">
        <v>5603</v>
      </c>
      <c r="G69" s="178" t="s">
        <v>5604</v>
      </c>
      <c r="H69" s="248"/>
      <c r="I69" s="248"/>
      <c r="K69" s="179">
        <v>64</v>
      </c>
      <c r="L69" s="2"/>
      <c r="M69" s="2">
        <f t="shared" si="0"/>
        <v>0</v>
      </c>
    </row>
    <row r="70" spans="1:13">
      <c r="A70" s="175">
        <v>9</v>
      </c>
      <c r="B70" s="552" t="s">
        <v>9</v>
      </c>
      <c r="C70" s="2" t="s">
        <v>4212</v>
      </c>
      <c r="D70" s="2">
        <v>5</v>
      </c>
      <c r="E70" s="2" t="s">
        <v>4507</v>
      </c>
      <c r="F70" s="178" t="s">
        <v>5605</v>
      </c>
      <c r="G70" s="178" t="s">
        <v>5606</v>
      </c>
      <c r="H70" s="248"/>
      <c r="I70" s="248"/>
      <c r="K70" s="179">
        <v>65</v>
      </c>
      <c r="L70" s="2"/>
      <c r="M70" s="2">
        <f t="shared" si="0"/>
        <v>0</v>
      </c>
    </row>
    <row r="71" spans="1:13">
      <c r="A71" s="175">
        <v>9</v>
      </c>
      <c r="B71" s="552" t="s">
        <v>9</v>
      </c>
      <c r="C71" s="2" t="s">
        <v>28</v>
      </c>
      <c r="D71" s="2">
        <v>5</v>
      </c>
      <c r="E71" s="178" t="s">
        <v>4508</v>
      </c>
      <c r="F71" s="177" t="s">
        <v>5607</v>
      </c>
      <c r="G71" s="178" t="s">
        <v>5608</v>
      </c>
      <c r="H71" s="441"/>
      <c r="I71" s="248"/>
      <c r="K71" s="179">
        <v>66</v>
      </c>
      <c r="L71" s="2"/>
      <c r="M71" s="2">
        <f t="shared" si="0"/>
        <v>0</v>
      </c>
    </row>
    <row r="72" spans="1:13">
      <c r="A72" s="175">
        <v>9</v>
      </c>
      <c r="B72" s="552" t="s">
        <v>9</v>
      </c>
      <c r="C72" s="2" t="s">
        <v>4209</v>
      </c>
      <c r="D72" s="2">
        <v>30</v>
      </c>
      <c r="E72" s="2" t="s">
        <v>4509</v>
      </c>
      <c r="F72" s="177" t="s">
        <v>5609</v>
      </c>
      <c r="G72" s="178" t="s">
        <v>5610</v>
      </c>
      <c r="H72" s="442"/>
      <c r="I72" s="248"/>
      <c r="K72" s="179">
        <v>67</v>
      </c>
      <c r="L72" s="2"/>
      <c r="M72" s="2">
        <f t="shared" si="0"/>
        <v>0</v>
      </c>
    </row>
    <row r="73" spans="1:13">
      <c r="A73" s="175">
        <v>9</v>
      </c>
      <c r="B73" s="552" t="s">
        <v>9</v>
      </c>
      <c r="C73" s="2" t="s">
        <v>90</v>
      </c>
      <c r="D73" s="2">
        <v>12.9</v>
      </c>
      <c r="E73" s="2" t="s">
        <v>4519</v>
      </c>
      <c r="F73" s="178" t="s">
        <v>5620</v>
      </c>
      <c r="G73" s="178"/>
      <c r="H73" s="444"/>
      <c r="I73" s="248"/>
      <c r="K73" s="179">
        <v>68</v>
      </c>
      <c r="L73" s="2"/>
      <c r="M73" s="2">
        <f t="shared" si="0"/>
        <v>0</v>
      </c>
    </row>
    <row r="74" spans="1:13">
      <c r="A74" s="175">
        <v>10</v>
      </c>
      <c r="B74" s="2" t="s">
        <v>8</v>
      </c>
      <c r="C74" s="2" t="s">
        <v>4211</v>
      </c>
      <c r="D74" s="2">
        <v>5</v>
      </c>
      <c r="E74" s="2" t="s">
        <v>5602</v>
      </c>
      <c r="F74" s="177" t="s">
        <v>5603</v>
      </c>
      <c r="G74" s="178" t="s">
        <v>5604</v>
      </c>
      <c r="H74" s="248"/>
      <c r="I74" s="248"/>
      <c r="K74" s="179">
        <v>69</v>
      </c>
      <c r="L74" s="2"/>
      <c r="M74" s="2">
        <f t="shared" si="0"/>
        <v>0</v>
      </c>
    </row>
    <row r="75" spans="1:13">
      <c r="A75" s="175">
        <v>10</v>
      </c>
      <c r="B75" s="2" t="s">
        <v>8</v>
      </c>
      <c r="C75" s="2" t="s">
        <v>4212</v>
      </c>
      <c r="D75" s="2">
        <v>5</v>
      </c>
      <c r="E75" s="2" t="s">
        <v>4507</v>
      </c>
      <c r="F75" s="178" t="s">
        <v>5605</v>
      </c>
      <c r="G75" s="178" t="s">
        <v>5606</v>
      </c>
      <c r="H75" s="248"/>
      <c r="I75" s="248"/>
      <c r="K75" s="179">
        <v>70</v>
      </c>
      <c r="L75" s="2"/>
      <c r="M75" s="2">
        <f t="shared" si="0"/>
        <v>0</v>
      </c>
    </row>
    <row r="76" spans="1:13">
      <c r="A76" s="175">
        <v>10</v>
      </c>
      <c r="B76" s="2" t="s">
        <v>8</v>
      </c>
      <c r="C76" s="2" t="s">
        <v>28</v>
      </c>
      <c r="D76" s="2">
        <v>5</v>
      </c>
      <c r="E76" s="178" t="s">
        <v>4508</v>
      </c>
      <c r="F76" s="177" t="s">
        <v>5607</v>
      </c>
      <c r="G76" s="178" t="s">
        <v>5608</v>
      </c>
      <c r="H76" s="248"/>
      <c r="I76" s="248"/>
      <c r="K76" s="179">
        <v>71</v>
      </c>
      <c r="L76" s="2"/>
      <c r="M76" s="2">
        <f t="shared" si="0"/>
        <v>0</v>
      </c>
    </row>
    <row r="77" spans="1:13">
      <c r="A77" s="175">
        <v>10</v>
      </c>
      <c r="B77" s="2" t="s">
        <v>8</v>
      </c>
      <c r="C77" s="2" t="s">
        <v>4209</v>
      </c>
      <c r="D77" s="2">
        <v>20</v>
      </c>
      <c r="E77" s="2" t="s">
        <v>4509</v>
      </c>
      <c r="F77" s="177" t="s">
        <v>5609</v>
      </c>
      <c r="G77" s="178" t="s">
        <v>5610</v>
      </c>
      <c r="H77" s="248"/>
      <c r="I77" s="248"/>
      <c r="K77" s="179">
        <v>72</v>
      </c>
      <c r="L77" s="2"/>
      <c r="M77" s="2">
        <f t="shared" si="0"/>
        <v>0</v>
      </c>
    </row>
    <row r="78" spans="1:13">
      <c r="A78" s="175">
        <v>10</v>
      </c>
      <c r="B78" s="2" t="s">
        <v>8</v>
      </c>
      <c r="C78" s="2" t="s">
        <v>90</v>
      </c>
      <c r="D78" s="2">
        <v>10.9</v>
      </c>
      <c r="E78" s="2" t="s">
        <v>4519</v>
      </c>
      <c r="F78" s="178" t="s">
        <v>5620</v>
      </c>
      <c r="G78" s="178"/>
      <c r="H78" s="442"/>
      <c r="I78" s="248"/>
      <c r="K78" s="179">
        <v>73</v>
      </c>
      <c r="L78" s="2"/>
      <c r="M78" s="2">
        <f t="shared" si="0"/>
        <v>0</v>
      </c>
    </row>
    <row r="79" spans="1:13">
      <c r="A79" s="175">
        <v>10</v>
      </c>
      <c r="B79" s="552" t="s">
        <v>9</v>
      </c>
      <c r="C79" s="2" t="s">
        <v>4211</v>
      </c>
      <c r="D79" s="2">
        <v>5</v>
      </c>
      <c r="E79" s="2" t="s">
        <v>5602</v>
      </c>
      <c r="F79" s="177" t="s">
        <v>5603</v>
      </c>
      <c r="G79" s="178" t="s">
        <v>5604</v>
      </c>
      <c r="H79" s="248"/>
      <c r="I79" s="248"/>
      <c r="K79" s="179">
        <v>74</v>
      </c>
      <c r="L79" s="2"/>
      <c r="M79" s="2">
        <f t="shared" ref="M79:M142" si="1">SUMIF($E$8:$E$1035,$L79,$D$8:$D$1035)</f>
        <v>0</v>
      </c>
    </row>
    <row r="80" spans="1:13">
      <c r="A80" s="175">
        <v>10</v>
      </c>
      <c r="B80" s="552" t="s">
        <v>9</v>
      </c>
      <c r="C80" s="2" t="s">
        <v>4212</v>
      </c>
      <c r="D80" s="2">
        <v>5</v>
      </c>
      <c r="E80" s="2" t="s">
        <v>4507</v>
      </c>
      <c r="F80" s="178" t="s">
        <v>5605</v>
      </c>
      <c r="G80" s="178" t="s">
        <v>5606</v>
      </c>
      <c r="H80" s="248"/>
      <c r="I80" s="248"/>
      <c r="K80" s="179">
        <v>75</v>
      </c>
      <c r="L80" s="2"/>
      <c r="M80" s="2">
        <f t="shared" si="1"/>
        <v>0</v>
      </c>
    </row>
    <row r="81" spans="1:13">
      <c r="A81" s="175">
        <v>10</v>
      </c>
      <c r="B81" s="552" t="s">
        <v>9</v>
      </c>
      <c r="C81" s="2" t="s">
        <v>28</v>
      </c>
      <c r="D81" s="2">
        <v>5</v>
      </c>
      <c r="E81" s="178" t="s">
        <v>4508</v>
      </c>
      <c r="F81" s="177" t="s">
        <v>5607</v>
      </c>
      <c r="G81" s="178" t="s">
        <v>5608</v>
      </c>
      <c r="H81" s="441"/>
      <c r="I81" s="248"/>
      <c r="K81" s="179">
        <v>76</v>
      </c>
      <c r="L81" s="177"/>
      <c r="M81" s="2">
        <f t="shared" si="1"/>
        <v>0</v>
      </c>
    </row>
    <row r="82" spans="1:13">
      <c r="A82" s="175">
        <v>10</v>
      </c>
      <c r="B82" s="552" t="s">
        <v>9</v>
      </c>
      <c r="C82" s="2" t="s">
        <v>4209</v>
      </c>
      <c r="D82" s="2">
        <v>30</v>
      </c>
      <c r="E82" s="2" t="s">
        <v>4509</v>
      </c>
      <c r="F82" s="177" t="s">
        <v>5609</v>
      </c>
      <c r="G82" s="178" t="s">
        <v>5610</v>
      </c>
      <c r="H82" s="445"/>
      <c r="I82" s="248"/>
      <c r="K82" s="179">
        <v>77</v>
      </c>
      <c r="L82" s="2"/>
      <c r="M82" s="2">
        <f t="shared" si="1"/>
        <v>0</v>
      </c>
    </row>
    <row r="83" spans="1:13">
      <c r="A83" s="175">
        <v>10</v>
      </c>
      <c r="B83" s="552" t="s">
        <v>9</v>
      </c>
      <c r="C83" s="2" t="s">
        <v>90</v>
      </c>
      <c r="D83" s="2">
        <v>13</v>
      </c>
      <c r="E83" s="2" t="s">
        <v>4519</v>
      </c>
      <c r="F83" s="178" t="s">
        <v>5620</v>
      </c>
      <c r="G83" s="178"/>
      <c r="H83" s="443"/>
      <c r="I83" s="248"/>
      <c r="K83" s="179">
        <v>78</v>
      </c>
      <c r="L83" s="2"/>
      <c r="M83" s="2">
        <f t="shared" si="1"/>
        <v>0</v>
      </c>
    </row>
    <row r="84" spans="1:13">
      <c r="A84" s="175">
        <v>10</v>
      </c>
      <c r="B84" s="552" t="s">
        <v>9</v>
      </c>
      <c r="C84" s="2" t="s">
        <v>89</v>
      </c>
      <c r="D84" s="2">
        <v>37.200000000000003</v>
      </c>
      <c r="E84" s="2" t="s">
        <v>5463</v>
      </c>
      <c r="F84" s="177" t="s">
        <v>5626</v>
      </c>
      <c r="G84" s="178" t="s">
        <v>5627</v>
      </c>
      <c r="H84" s="248"/>
      <c r="I84" s="248"/>
      <c r="K84" s="179">
        <v>79</v>
      </c>
      <c r="L84" s="2"/>
      <c r="M84" s="2">
        <f t="shared" si="1"/>
        <v>0</v>
      </c>
    </row>
    <row r="85" spans="1:13">
      <c r="A85" s="175">
        <v>11</v>
      </c>
      <c r="B85" s="2" t="s">
        <v>8</v>
      </c>
      <c r="C85" s="2" t="s">
        <v>4211</v>
      </c>
      <c r="D85" s="2">
        <v>5</v>
      </c>
      <c r="E85" s="2" t="s">
        <v>5602</v>
      </c>
      <c r="F85" s="177" t="s">
        <v>5603</v>
      </c>
      <c r="G85" s="178" t="s">
        <v>5604</v>
      </c>
      <c r="H85" s="248"/>
      <c r="I85" s="248"/>
      <c r="K85" s="179">
        <v>80</v>
      </c>
      <c r="L85" s="2"/>
      <c r="M85" s="2">
        <f t="shared" si="1"/>
        <v>0</v>
      </c>
    </row>
    <row r="86" spans="1:13">
      <c r="A86" s="175">
        <v>11</v>
      </c>
      <c r="B86" s="2" t="s">
        <v>8</v>
      </c>
      <c r="C86" s="2" t="s">
        <v>4212</v>
      </c>
      <c r="D86" s="2">
        <v>5</v>
      </c>
      <c r="E86" s="2" t="s">
        <v>4507</v>
      </c>
      <c r="F86" s="178" t="s">
        <v>5605</v>
      </c>
      <c r="G86" s="178" t="s">
        <v>5606</v>
      </c>
      <c r="H86" s="248"/>
      <c r="I86" s="248"/>
      <c r="K86" s="179">
        <v>81</v>
      </c>
      <c r="L86" s="2"/>
      <c r="M86" s="2">
        <f t="shared" si="1"/>
        <v>0</v>
      </c>
    </row>
    <row r="87" spans="1:13">
      <c r="A87" s="175">
        <v>11</v>
      </c>
      <c r="B87" s="2" t="s">
        <v>8</v>
      </c>
      <c r="C87" s="2" t="s">
        <v>28</v>
      </c>
      <c r="D87" s="2">
        <v>5</v>
      </c>
      <c r="E87" s="178" t="s">
        <v>4508</v>
      </c>
      <c r="F87" s="177" t="s">
        <v>5607</v>
      </c>
      <c r="G87" s="178" t="s">
        <v>5608</v>
      </c>
      <c r="H87" s="248"/>
      <c r="I87" s="248"/>
      <c r="K87" s="179">
        <v>82</v>
      </c>
      <c r="L87" s="2"/>
      <c r="M87" s="2">
        <f t="shared" si="1"/>
        <v>0</v>
      </c>
    </row>
    <row r="88" spans="1:13">
      <c r="A88" s="175">
        <v>11</v>
      </c>
      <c r="B88" s="2" t="s">
        <v>8</v>
      </c>
      <c r="C88" s="2" t="s">
        <v>4209</v>
      </c>
      <c r="D88" s="2">
        <v>20</v>
      </c>
      <c r="E88" s="2" t="s">
        <v>4509</v>
      </c>
      <c r="F88" s="177" t="s">
        <v>5609</v>
      </c>
      <c r="G88" s="178" t="s">
        <v>5610</v>
      </c>
      <c r="H88" s="442"/>
      <c r="I88" s="248"/>
      <c r="K88" s="179">
        <v>83</v>
      </c>
      <c r="L88" s="2"/>
      <c r="M88" s="2">
        <f t="shared" si="1"/>
        <v>0</v>
      </c>
    </row>
    <row r="89" spans="1:13">
      <c r="A89" s="175">
        <v>11</v>
      </c>
      <c r="B89" s="2" t="s">
        <v>8</v>
      </c>
      <c r="C89" s="2" t="s">
        <v>90</v>
      </c>
      <c r="D89" s="2">
        <v>11.1</v>
      </c>
      <c r="E89" s="2" t="s">
        <v>4519</v>
      </c>
      <c r="F89" s="178" t="s">
        <v>5620</v>
      </c>
      <c r="G89" s="178"/>
      <c r="H89" s="248"/>
      <c r="I89" s="248"/>
      <c r="K89" s="179">
        <v>84</v>
      </c>
      <c r="L89" s="2"/>
      <c r="M89" s="2">
        <f t="shared" si="1"/>
        <v>0</v>
      </c>
    </row>
    <row r="90" spans="1:13">
      <c r="A90" s="175">
        <v>11</v>
      </c>
      <c r="B90" s="2" t="s">
        <v>8</v>
      </c>
      <c r="C90" s="2" t="s">
        <v>4227</v>
      </c>
      <c r="D90" s="2">
        <v>12.6</v>
      </c>
      <c r="E90" s="2" t="s">
        <v>5628</v>
      </c>
      <c r="F90" s="178" t="s">
        <v>5629</v>
      </c>
      <c r="G90" s="178" t="s">
        <v>5630</v>
      </c>
      <c r="H90" s="446"/>
      <c r="I90" s="248"/>
      <c r="K90" s="179">
        <v>85</v>
      </c>
      <c r="L90" s="2"/>
      <c r="M90" s="2">
        <f t="shared" si="1"/>
        <v>0</v>
      </c>
    </row>
    <row r="91" spans="1:13">
      <c r="A91" s="175">
        <v>11</v>
      </c>
      <c r="B91" s="2" t="s">
        <v>8</v>
      </c>
      <c r="C91" s="2" t="s">
        <v>5461</v>
      </c>
      <c r="D91" s="2">
        <v>45</v>
      </c>
      <c r="E91" s="2" t="s">
        <v>5463</v>
      </c>
      <c r="F91" s="177" t="s">
        <v>5626</v>
      </c>
      <c r="G91" s="178" t="s">
        <v>5631</v>
      </c>
      <c r="H91" s="446"/>
      <c r="I91" s="248"/>
      <c r="K91" s="179">
        <v>86</v>
      </c>
      <c r="L91" s="2"/>
      <c r="M91" s="2">
        <f t="shared" si="1"/>
        <v>0</v>
      </c>
    </row>
    <row r="92" spans="1:13">
      <c r="A92" s="175">
        <v>11</v>
      </c>
      <c r="B92" s="552" t="s">
        <v>9</v>
      </c>
      <c r="C92" s="2" t="s">
        <v>4212</v>
      </c>
      <c r="D92" s="2">
        <v>5</v>
      </c>
      <c r="E92" s="2" t="s">
        <v>4507</v>
      </c>
      <c r="F92" s="178" t="s">
        <v>5605</v>
      </c>
      <c r="G92" s="178" t="s">
        <v>5606</v>
      </c>
      <c r="H92" s="446"/>
      <c r="I92" s="248"/>
      <c r="K92" s="179">
        <v>87</v>
      </c>
      <c r="L92" s="2"/>
      <c r="M92" s="2">
        <f t="shared" si="1"/>
        <v>0</v>
      </c>
    </row>
    <row r="93" spans="1:13">
      <c r="A93" s="175">
        <v>11</v>
      </c>
      <c r="B93" s="552" t="s">
        <v>9</v>
      </c>
      <c r="C93" s="2" t="s">
        <v>28</v>
      </c>
      <c r="D93" s="2">
        <v>5</v>
      </c>
      <c r="E93" s="178" t="s">
        <v>4508</v>
      </c>
      <c r="F93" s="177" t="s">
        <v>5607</v>
      </c>
      <c r="G93" s="178" t="s">
        <v>5608</v>
      </c>
      <c r="H93" s="446"/>
      <c r="I93" s="248"/>
      <c r="K93" s="179">
        <v>88</v>
      </c>
      <c r="L93" s="2"/>
      <c r="M93" s="2">
        <f t="shared" si="1"/>
        <v>0</v>
      </c>
    </row>
    <row r="94" spans="1:13">
      <c r="A94" s="175">
        <v>11</v>
      </c>
      <c r="B94" s="552" t="s">
        <v>9</v>
      </c>
      <c r="C94" s="2" t="s">
        <v>4209</v>
      </c>
      <c r="D94" s="2">
        <v>30</v>
      </c>
      <c r="E94" s="2" t="s">
        <v>4509</v>
      </c>
      <c r="F94" s="177" t="s">
        <v>5609</v>
      </c>
      <c r="G94" s="178" t="s">
        <v>5610</v>
      </c>
      <c r="H94" s="446"/>
      <c r="I94" s="248"/>
      <c r="K94" s="179">
        <v>89</v>
      </c>
      <c r="L94" s="2"/>
      <c r="M94" s="2">
        <f t="shared" si="1"/>
        <v>0</v>
      </c>
    </row>
    <row r="95" spans="1:13">
      <c r="A95" s="175">
        <v>11</v>
      </c>
      <c r="B95" s="552" t="s">
        <v>9</v>
      </c>
      <c r="C95" s="2" t="s">
        <v>90</v>
      </c>
      <c r="D95" s="2">
        <v>11.1</v>
      </c>
      <c r="E95" s="2" t="s">
        <v>4519</v>
      </c>
      <c r="F95" s="178" t="s">
        <v>5620</v>
      </c>
      <c r="G95" s="178"/>
      <c r="H95" s="442"/>
      <c r="I95" s="248"/>
      <c r="K95" s="179">
        <v>90</v>
      </c>
      <c r="L95" s="2"/>
      <c r="M95" s="2">
        <f t="shared" si="1"/>
        <v>0</v>
      </c>
    </row>
    <row r="96" spans="1:13">
      <c r="A96" s="175">
        <v>12</v>
      </c>
      <c r="B96" s="2" t="s">
        <v>8</v>
      </c>
      <c r="C96" s="2" t="s">
        <v>4211</v>
      </c>
      <c r="D96" s="2">
        <v>5</v>
      </c>
      <c r="E96" s="2" t="s">
        <v>5602</v>
      </c>
      <c r="F96" s="177" t="s">
        <v>5603</v>
      </c>
      <c r="G96" s="178" t="s">
        <v>5604</v>
      </c>
      <c r="H96" s="443"/>
      <c r="I96" s="248"/>
      <c r="K96" s="179">
        <v>91</v>
      </c>
      <c r="L96" s="2"/>
      <c r="M96" s="2">
        <f t="shared" si="1"/>
        <v>0</v>
      </c>
    </row>
    <row r="97" spans="1:13">
      <c r="A97" s="175">
        <v>12</v>
      </c>
      <c r="B97" s="2" t="s">
        <v>8</v>
      </c>
      <c r="C97" s="2" t="s">
        <v>4212</v>
      </c>
      <c r="D97" s="2">
        <v>5</v>
      </c>
      <c r="E97" s="2" t="s">
        <v>4507</v>
      </c>
      <c r="F97" s="178" t="s">
        <v>5605</v>
      </c>
      <c r="G97" s="178" t="s">
        <v>5606</v>
      </c>
      <c r="H97" s="443"/>
      <c r="I97" s="248"/>
      <c r="K97" s="179">
        <v>92</v>
      </c>
      <c r="L97" s="2"/>
      <c r="M97" s="2">
        <f t="shared" si="1"/>
        <v>0</v>
      </c>
    </row>
    <row r="98" spans="1:13">
      <c r="A98" s="175">
        <v>12</v>
      </c>
      <c r="B98" s="2" t="s">
        <v>8</v>
      </c>
      <c r="C98" s="2" t="s">
        <v>28</v>
      </c>
      <c r="D98" s="2">
        <v>5</v>
      </c>
      <c r="E98" s="178" t="s">
        <v>4508</v>
      </c>
      <c r="F98" s="177" t="s">
        <v>5607</v>
      </c>
      <c r="G98" s="178" t="s">
        <v>5608</v>
      </c>
      <c r="H98" s="443"/>
      <c r="I98" s="248"/>
      <c r="K98" s="179">
        <v>93</v>
      </c>
      <c r="L98" s="2"/>
      <c r="M98" s="2">
        <f t="shared" si="1"/>
        <v>0</v>
      </c>
    </row>
    <row r="99" spans="1:13">
      <c r="A99" s="175">
        <v>12</v>
      </c>
      <c r="B99" s="2" t="s">
        <v>8</v>
      </c>
      <c r="C99" s="2" t="s">
        <v>4209</v>
      </c>
      <c r="D99" s="2">
        <v>20</v>
      </c>
      <c r="E99" s="2" t="s">
        <v>4509</v>
      </c>
      <c r="F99" s="177" t="s">
        <v>5609</v>
      </c>
      <c r="G99" s="178" t="s">
        <v>5610</v>
      </c>
      <c r="H99" s="443"/>
      <c r="I99" s="248"/>
      <c r="K99" s="179">
        <v>94</v>
      </c>
      <c r="L99" s="2"/>
      <c r="M99" s="2">
        <f t="shared" si="1"/>
        <v>0</v>
      </c>
    </row>
    <row r="100" spans="1:13">
      <c r="A100" s="175">
        <v>12</v>
      </c>
      <c r="B100" s="2" t="s">
        <v>8</v>
      </c>
      <c r="C100" s="2" t="s">
        <v>90</v>
      </c>
      <c r="D100" s="2">
        <v>28.9</v>
      </c>
      <c r="E100" s="2" t="s">
        <v>4519</v>
      </c>
      <c r="F100" s="178" t="s">
        <v>5620</v>
      </c>
      <c r="G100" s="178"/>
      <c r="H100" s="443"/>
      <c r="I100" s="248"/>
      <c r="K100" s="179">
        <v>95</v>
      </c>
      <c r="L100" s="2"/>
      <c r="M100" s="2">
        <f t="shared" si="1"/>
        <v>0</v>
      </c>
    </row>
    <row r="101" spans="1:13">
      <c r="A101" s="175">
        <v>12</v>
      </c>
      <c r="B101" s="552" t="s">
        <v>9</v>
      </c>
      <c r="C101" s="2" t="s">
        <v>4212</v>
      </c>
      <c r="D101" s="2">
        <v>5</v>
      </c>
      <c r="E101" s="2" t="s">
        <v>4507</v>
      </c>
      <c r="F101" s="178" t="s">
        <v>5605</v>
      </c>
      <c r="G101" s="178" t="s">
        <v>5606</v>
      </c>
      <c r="H101" s="248"/>
      <c r="I101" s="248"/>
      <c r="K101" s="179">
        <v>96</v>
      </c>
      <c r="L101" s="2"/>
      <c r="M101" s="2">
        <f t="shared" si="1"/>
        <v>0</v>
      </c>
    </row>
    <row r="102" spans="1:13">
      <c r="A102" s="175">
        <v>12</v>
      </c>
      <c r="B102" s="552" t="s">
        <v>9</v>
      </c>
      <c r="C102" s="2" t="s">
        <v>28</v>
      </c>
      <c r="D102" s="2">
        <v>5</v>
      </c>
      <c r="E102" s="178" t="s">
        <v>4508</v>
      </c>
      <c r="F102" s="177" t="s">
        <v>5607</v>
      </c>
      <c r="G102" s="178" t="s">
        <v>5608</v>
      </c>
      <c r="H102" s="248"/>
      <c r="I102" s="248"/>
      <c r="K102" s="179">
        <v>97</v>
      </c>
      <c r="L102" s="2"/>
      <c r="M102" s="2">
        <f t="shared" si="1"/>
        <v>0</v>
      </c>
    </row>
    <row r="103" spans="1:13">
      <c r="A103" s="175">
        <v>12</v>
      </c>
      <c r="B103" s="552" t="s">
        <v>9</v>
      </c>
      <c r="C103" s="2" t="s">
        <v>4209</v>
      </c>
      <c r="D103" s="2">
        <v>30</v>
      </c>
      <c r="E103" s="2" t="s">
        <v>4509</v>
      </c>
      <c r="F103" s="177" t="s">
        <v>5609</v>
      </c>
      <c r="G103" s="178" t="s">
        <v>5610</v>
      </c>
      <c r="H103" s="442"/>
      <c r="I103" s="248"/>
      <c r="K103" s="179">
        <v>98</v>
      </c>
      <c r="L103" s="2"/>
      <c r="M103" s="2">
        <f t="shared" si="1"/>
        <v>0</v>
      </c>
    </row>
    <row r="104" spans="1:13">
      <c r="A104" s="175">
        <v>12</v>
      </c>
      <c r="B104" s="552" t="s">
        <v>9</v>
      </c>
      <c r="C104" s="2" t="s">
        <v>90</v>
      </c>
      <c r="D104" s="2">
        <v>58.2</v>
      </c>
      <c r="E104" s="2" t="s">
        <v>4519</v>
      </c>
      <c r="F104" s="178" t="s">
        <v>5620</v>
      </c>
      <c r="G104" s="178"/>
      <c r="H104" s="442"/>
      <c r="I104" s="248"/>
      <c r="K104" s="179">
        <v>99</v>
      </c>
      <c r="L104" s="2"/>
      <c r="M104" s="2">
        <f t="shared" si="1"/>
        <v>0</v>
      </c>
    </row>
    <row r="105" spans="1:13">
      <c r="A105" s="175">
        <v>13</v>
      </c>
      <c r="B105" s="2" t="s">
        <v>8</v>
      </c>
      <c r="C105" s="2" t="s">
        <v>4211</v>
      </c>
      <c r="D105" s="2">
        <v>5</v>
      </c>
      <c r="E105" s="2" t="s">
        <v>5602</v>
      </c>
      <c r="F105" s="177" t="s">
        <v>5603</v>
      </c>
      <c r="G105" s="178" t="s">
        <v>5604</v>
      </c>
      <c r="H105" s="447"/>
      <c r="I105" s="248"/>
      <c r="K105" s="179">
        <v>100</v>
      </c>
      <c r="L105" s="2"/>
      <c r="M105" s="2">
        <f t="shared" si="1"/>
        <v>0</v>
      </c>
    </row>
    <row r="106" spans="1:13">
      <c r="A106" s="175">
        <v>13</v>
      </c>
      <c r="B106" s="2" t="s">
        <v>8</v>
      </c>
      <c r="C106" s="2" t="s">
        <v>4212</v>
      </c>
      <c r="D106" s="2">
        <v>5</v>
      </c>
      <c r="E106" s="2" t="s">
        <v>4507</v>
      </c>
      <c r="F106" s="178" t="s">
        <v>5605</v>
      </c>
      <c r="G106" s="178" t="s">
        <v>5606</v>
      </c>
      <c r="H106" s="442"/>
      <c r="I106" s="248"/>
      <c r="K106" s="179">
        <v>101</v>
      </c>
      <c r="L106" s="2"/>
      <c r="M106" s="2">
        <f t="shared" si="1"/>
        <v>0</v>
      </c>
    </row>
    <row r="107" spans="1:13">
      <c r="A107" s="175">
        <v>13</v>
      </c>
      <c r="B107" s="2" t="s">
        <v>8</v>
      </c>
      <c r="C107" s="2" t="s">
        <v>28</v>
      </c>
      <c r="D107" s="2">
        <v>5</v>
      </c>
      <c r="E107" s="178" t="s">
        <v>4508</v>
      </c>
      <c r="F107" s="177" t="s">
        <v>5607</v>
      </c>
      <c r="G107" s="178" t="s">
        <v>5608</v>
      </c>
      <c r="H107" s="443"/>
      <c r="I107" s="248"/>
      <c r="K107" s="179">
        <v>102</v>
      </c>
      <c r="L107" s="2"/>
      <c r="M107" s="2">
        <f t="shared" si="1"/>
        <v>0</v>
      </c>
    </row>
    <row r="108" spans="1:13">
      <c r="A108" s="175">
        <v>13</v>
      </c>
      <c r="B108" s="2" t="s">
        <v>8</v>
      </c>
      <c r="C108" s="2" t="s">
        <v>4209</v>
      </c>
      <c r="D108" s="2">
        <v>20</v>
      </c>
      <c r="E108" s="2" t="s">
        <v>4509</v>
      </c>
      <c r="F108" s="177" t="s">
        <v>5609</v>
      </c>
      <c r="G108" s="178" t="s">
        <v>5610</v>
      </c>
      <c r="H108" s="443"/>
      <c r="I108" s="248"/>
      <c r="K108" s="179">
        <v>103</v>
      </c>
      <c r="L108" s="2"/>
      <c r="M108" s="2">
        <f t="shared" si="1"/>
        <v>0</v>
      </c>
    </row>
    <row r="109" spans="1:13">
      <c r="A109" s="175">
        <v>13</v>
      </c>
      <c r="B109" s="2" t="s">
        <v>8</v>
      </c>
      <c r="C109" s="2" t="s">
        <v>90</v>
      </c>
      <c r="D109" s="2">
        <v>10.1</v>
      </c>
      <c r="E109" s="2" t="s">
        <v>4513</v>
      </c>
      <c r="F109" s="178" t="s">
        <v>5635</v>
      </c>
      <c r="G109" s="178" t="s">
        <v>5636</v>
      </c>
      <c r="H109" s="443"/>
      <c r="I109" s="248"/>
      <c r="K109" s="179">
        <v>104</v>
      </c>
      <c r="L109" s="2"/>
      <c r="M109" s="2">
        <f t="shared" si="1"/>
        <v>0</v>
      </c>
    </row>
    <row r="110" spans="1:13">
      <c r="A110" s="175">
        <v>13</v>
      </c>
      <c r="B110" s="2" t="s">
        <v>8</v>
      </c>
      <c r="C110" s="2" t="s">
        <v>5462</v>
      </c>
      <c r="D110" s="2">
        <v>120</v>
      </c>
      <c r="E110" s="2" t="s">
        <v>5463</v>
      </c>
      <c r="F110" s="177" t="s">
        <v>5633</v>
      </c>
      <c r="G110" s="178" t="s">
        <v>5634</v>
      </c>
      <c r="H110" s="443"/>
      <c r="I110" s="248"/>
      <c r="K110" s="179">
        <v>105</v>
      </c>
      <c r="L110" s="2"/>
      <c r="M110" s="2">
        <f t="shared" si="1"/>
        <v>0</v>
      </c>
    </row>
    <row r="111" spans="1:13">
      <c r="A111" s="175">
        <v>13</v>
      </c>
      <c r="B111" s="552" t="s">
        <v>9</v>
      </c>
      <c r="C111" s="2" t="s">
        <v>4212</v>
      </c>
      <c r="D111" s="2">
        <v>5</v>
      </c>
      <c r="E111" s="2" t="s">
        <v>4507</v>
      </c>
      <c r="F111" s="178" t="s">
        <v>5605</v>
      </c>
      <c r="G111" s="178" t="s">
        <v>5606</v>
      </c>
      <c r="H111" s="442"/>
      <c r="I111" s="248"/>
      <c r="K111" s="179">
        <v>106</v>
      </c>
      <c r="L111" s="2"/>
      <c r="M111" s="2">
        <f t="shared" si="1"/>
        <v>0</v>
      </c>
    </row>
    <row r="112" spans="1:13">
      <c r="A112" s="175">
        <v>13</v>
      </c>
      <c r="B112" s="552" t="s">
        <v>9</v>
      </c>
      <c r="C112" s="2" t="s">
        <v>28</v>
      </c>
      <c r="D112" s="2">
        <v>5</v>
      </c>
      <c r="E112" s="178" t="s">
        <v>4508</v>
      </c>
      <c r="F112" s="177" t="s">
        <v>5607</v>
      </c>
      <c r="G112" s="178" t="s">
        <v>5608</v>
      </c>
      <c r="H112" s="248"/>
      <c r="I112" s="248"/>
      <c r="K112" s="179">
        <v>107</v>
      </c>
      <c r="L112" s="2"/>
      <c r="M112" s="2">
        <f t="shared" si="1"/>
        <v>0</v>
      </c>
    </row>
    <row r="113" spans="1:13">
      <c r="A113" s="175">
        <v>13</v>
      </c>
      <c r="B113" s="552" t="s">
        <v>9</v>
      </c>
      <c r="C113" s="2" t="s">
        <v>4209</v>
      </c>
      <c r="D113" s="2">
        <v>20</v>
      </c>
      <c r="E113" s="2" t="s">
        <v>4509</v>
      </c>
      <c r="F113" s="177" t="s">
        <v>5609</v>
      </c>
      <c r="G113" s="178" t="s">
        <v>5610</v>
      </c>
      <c r="H113" s="248"/>
      <c r="I113" s="248"/>
      <c r="K113" s="179">
        <v>108</v>
      </c>
      <c r="L113" s="2"/>
      <c r="M113" s="2">
        <f t="shared" si="1"/>
        <v>0</v>
      </c>
    </row>
    <row r="114" spans="1:13">
      <c r="A114" s="175">
        <v>13</v>
      </c>
      <c r="B114" s="552" t="s">
        <v>9</v>
      </c>
      <c r="C114" s="2" t="s">
        <v>90</v>
      </c>
      <c r="D114" s="2">
        <v>8.1999999999999993</v>
      </c>
      <c r="E114" s="2" t="s">
        <v>4519</v>
      </c>
      <c r="F114" s="178" t="s">
        <v>5620</v>
      </c>
      <c r="G114" s="178"/>
      <c r="H114" s="248"/>
      <c r="I114" s="248"/>
      <c r="K114" s="179">
        <v>109</v>
      </c>
      <c r="L114" s="2"/>
      <c r="M114" s="2">
        <f t="shared" si="1"/>
        <v>0</v>
      </c>
    </row>
    <row r="115" spans="1:13">
      <c r="A115" s="175">
        <v>14</v>
      </c>
      <c r="B115" s="2" t="s">
        <v>8</v>
      </c>
      <c r="C115" s="2" t="s">
        <v>4211</v>
      </c>
      <c r="D115" s="2">
        <v>5</v>
      </c>
      <c r="E115" s="2" t="s">
        <v>5602</v>
      </c>
      <c r="F115" s="177" t="s">
        <v>5603</v>
      </c>
      <c r="G115" s="178" t="s">
        <v>5604</v>
      </c>
      <c r="H115" s="446"/>
      <c r="I115" s="248"/>
      <c r="K115" s="179">
        <v>110</v>
      </c>
      <c r="L115" s="2"/>
      <c r="M115" s="2">
        <f t="shared" si="1"/>
        <v>0</v>
      </c>
    </row>
    <row r="116" spans="1:13">
      <c r="A116" s="175">
        <v>14</v>
      </c>
      <c r="B116" s="2" t="s">
        <v>8</v>
      </c>
      <c r="C116" s="2" t="s">
        <v>4212</v>
      </c>
      <c r="D116" s="2">
        <v>5</v>
      </c>
      <c r="E116" s="2" t="s">
        <v>4507</v>
      </c>
      <c r="F116" s="178" t="s">
        <v>5605</v>
      </c>
      <c r="G116" s="178" t="s">
        <v>5606</v>
      </c>
      <c r="H116" s="446"/>
      <c r="I116" s="248"/>
      <c r="K116" s="179">
        <v>111</v>
      </c>
      <c r="L116" s="2"/>
      <c r="M116" s="2">
        <f t="shared" si="1"/>
        <v>0</v>
      </c>
    </row>
    <row r="117" spans="1:13">
      <c r="A117" s="175">
        <v>14</v>
      </c>
      <c r="B117" s="2" t="s">
        <v>8</v>
      </c>
      <c r="C117" s="2" t="s">
        <v>28</v>
      </c>
      <c r="D117" s="2">
        <v>1.6</v>
      </c>
      <c r="E117" s="178" t="s">
        <v>4508</v>
      </c>
      <c r="F117" s="177" t="s">
        <v>5607</v>
      </c>
      <c r="G117" s="178" t="s">
        <v>5608</v>
      </c>
      <c r="H117" s="446"/>
      <c r="I117" s="248"/>
      <c r="K117" s="179">
        <v>112</v>
      </c>
      <c r="L117" s="2"/>
      <c r="M117" s="2">
        <f t="shared" si="1"/>
        <v>0</v>
      </c>
    </row>
    <row r="118" spans="1:13">
      <c r="A118" s="175">
        <v>14</v>
      </c>
      <c r="B118" s="552" t="s">
        <v>9</v>
      </c>
      <c r="C118" s="2" t="s">
        <v>4212</v>
      </c>
      <c r="D118" s="2">
        <v>5</v>
      </c>
      <c r="E118" s="2" t="s">
        <v>4507</v>
      </c>
      <c r="F118" s="178" t="s">
        <v>5605</v>
      </c>
      <c r="G118" s="178" t="s">
        <v>5606</v>
      </c>
      <c r="H118" s="446"/>
      <c r="I118" s="248"/>
      <c r="K118" s="179">
        <v>113</v>
      </c>
      <c r="L118" s="2"/>
      <c r="M118" s="2">
        <f t="shared" si="1"/>
        <v>0</v>
      </c>
    </row>
    <row r="119" spans="1:13">
      <c r="A119" s="175">
        <v>14</v>
      </c>
      <c r="B119" s="552" t="s">
        <v>9</v>
      </c>
      <c r="C119" s="2" t="s">
        <v>28</v>
      </c>
      <c r="D119" s="2">
        <v>5</v>
      </c>
      <c r="E119" s="178" t="s">
        <v>4508</v>
      </c>
      <c r="F119" s="177" t="s">
        <v>5607</v>
      </c>
      <c r="G119" s="178" t="s">
        <v>5608</v>
      </c>
      <c r="H119" s="442"/>
      <c r="I119" s="248"/>
      <c r="K119" s="179">
        <v>114</v>
      </c>
      <c r="L119" s="2"/>
      <c r="M119" s="2">
        <f t="shared" si="1"/>
        <v>0</v>
      </c>
    </row>
    <row r="120" spans="1:13">
      <c r="A120" s="175">
        <v>14</v>
      </c>
      <c r="B120" s="552" t="s">
        <v>9</v>
      </c>
      <c r="C120" s="2" t="s">
        <v>4209</v>
      </c>
      <c r="D120" s="2">
        <v>20</v>
      </c>
      <c r="E120" s="2" t="s">
        <v>4509</v>
      </c>
      <c r="F120" s="177" t="s">
        <v>5609</v>
      </c>
      <c r="G120" s="178" t="s">
        <v>5610</v>
      </c>
      <c r="H120" s="442"/>
      <c r="I120" s="248"/>
      <c r="K120" s="179">
        <v>115</v>
      </c>
      <c r="L120" s="2"/>
      <c r="M120" s="2">
        <f t="shared" si="1"/>
        <v>0</v>
      </c>
    </row>
    <row r="121" spans="1:13">
      <c r="A121" s="175">
        <v>14</v>
      </c>
      <c r="B121" s="552" t="s">
        <v>9</v>
      </c>
      <c r="C121" s="2" t="s">
        <v>90</v>
      </c>
      <c r="D121" s="2">
        <v>7.5</v>
      </c>
      <c r="E121" s="2" t="s">
        <v>4519</v>
      </c>
      <c r="F121" s="178" t="s">
        <v>5620</v>
      </c>
      <c r="G121" s="178"/>
      <c r="H121" s="248"/>
      <c r="I121" s="248"/>
      <c r="K121" s="179">
        <v>116</v>
      </c>
      <c r="L121" s="2"/>
      <c r="M121" s="2">
        <f t="shared" si="1"/>
        <v>0</v>
      </c>
    </row>
    <row r="122" spans="1:13">
      <c r="A122" s="175">
        <v>16</v>
      </c>
      <c r="B122" s="2" t="s">
        <v>8</v>
      </c>
      <c r="C122" s="2" t="s">
        <v>4211</v>
      </c>
      <c r="D122" s="2">
        <v>5</v>
      </c>
      <c r="E122" s="2" t="s">
        <v>5602</v>
      </c>
      <c r="F122" s="177" t="s">
        <v>5603</v>
      </c>
      <c r="G122" s="178" t="s">
        <v>5604</v>
      </c>
      <c r="H122" s="447"/>
      <c r="I122" s="248"/>
      <c r="K122" s="179">
        <v>117</v>
      </c>
      <c r="L122" s="2"/>
      <c r="M122" s="2">
        <f t="shared" si="1"/>
        <v>0</v>
      </c>
    </row>
    <row r="123" spans="1:13">
      <c r="A123" s="175">
        <v>16</v>
      </c>
      <c r="B123" s="2" t="s">
        <v>8</v>
      </c>
      <c r="C123" s="2" t="s">
        <v>4212</v>
      </c>
      <c r="D123" s="2">
        <v>5</v>
      </c>
      <c r="E123" s="2" t="s">
        <v>4507</v>
      </c>
      <c r="F123" s="178" t="s">
        <v>5605</v>
      </c>
      <c r="G123" s="178" t="s">
        <v>5606</v>
      </c>
      <c r="H123" s="442"/>
      <c r="I123" s="248"/>
      <c r="K123" s="179">
        <v>118</v>
      </c>
      <c r="L123" s="2"/>
      <c r="M123" s="2">
        <f t="shared" si="1"/>
        <v>0</v>
      </c>
    </row>
    <row r="124" spans="1:13">
      <c r="A124" s="175">
        <v>16</v>
      </c>
      <c r="B124" s="2" t="s">
        <v>8</v>
      </c>
      <c r="C124" s="2" t="s">
        <v>28</v>
      </c>
      <c r="D124" s="2">
        <v>5</v>
      </c>
      <c r="E124" s="178" t="s">
        <v>4508</v>
      </c>
      <c r="F124" s="177" t="s">
        <v>5607</v>
      </c>
      <c r="G124" s="178" t="s">
        <v>5608</v>
      </c>
      <c r="H124" s="443"/>
      <c r="I124" s="248"/>
      <c r="K124" s="179">
        <v>119</v>
      </c>
      <c r="L124" s="2"/>
      <c r="M124" s="2">
        <f t="shared" si="1"/>
        <v>0</v>
      </c>
    </row>
    <row r="125" spans="1:13">
      <c r="A125" s="175">
        <v>16</v>
      </c>
      <c r="B125" s="2" t="s">
        <v>8</v>
      </c>
      <c r="C125" s="2" t="s">
        <v>4209</v>
      </c>
      <c r="D125" s="2">
        <v>21.4</v>
      </c>
      <c r="E125" s="2" t="s">
        <v>4509</v>
      </c>
      <c r="F125" s="177" t="s">
        <v>5609</v>
      </c>
      <c r="G125" s="178" t="s">
        <v>5610</v>
      </c>
      <c r="H125" s="443"/>
      <c r="I125" s="248"/>
      <c r="K125" s="179">
        <v>120</v>
      </c>
      <c r="L125" s="2"/>
      <c r="M125" s="2">
        <f t="shared" si="1"/>
        <v>0</v>
      </c>
    </row>
    <row r="126" spans="1:13">
      <c r="A126" s="175">
        <v>17</v>
      </c>
      <c r="B126" s="2" t="s">
        <v>9</v>
      </c>
      <c r="C126" s="2" t="s">
        <v>4211</v>
      </c>
      <c r="D126" s="2">
        <v>5</v>
      </c>
      <c r="E126" s="2" t="s">
        <v>5602</v>
      </c>
      <c r="F126" s="177" t="s">
        <v>5603</v>
      </c>
      <c r="G126" s="178" t="s">
        <v>5604</v>
      </c>
      <c r="H126" s="443"/>
      <c r="I126" s="248"/>
      <c r="K126" s="179">
        <v>121</v>
      </c>
      <c r="L126" s="2"/>
      <c r="M126" s="2">
        <f t="shared" si="1"/>
        <v>0</v>
      </c>
    </row>
    <row r="127" spans="1:13">
      <c r="A127" s="175">
        <v>17</v>
      </c>
      <c r="B127" s="2" t="s">
        <v>9</v>
      </c>
      <c r="C127" s="2" t="s">
        <v>4212</v>
      </c>
      <c r="D127" s="2">
        <v>5</v>
      </c>
      <c r="E127" s="2" t="s">
        <v>4507</v>
      </c>
      <c r="F127" s="178" t="s">
        <v>5605</v>
      </c>
      <c r="G127" s="178" t="s">
        <v>5606</v>
      </c>
      <c r="H127" s="248"/>
      <c r="I127" s="248"/>
      <c r="K127" s="179">
        <v>122</v>
      </c>
      <c r="L127" s="2"/>
      <c r="M127" s="2">
        <f t="shared" si="1"/>
        <v>0</v>
      </c>
    </row>
    <row r="128" spans="1:13">
      <c r="A128" s="175">
        <v>17</v>
      </c>
      <c r="B128" s="2" t="s">
        <v>9</v>
      </c>
      <c r="C128" s="2" t="s">
        <v>28</v>
      </c>
      <c r="D128" s="2">
        <v>5</v>
      </c>
      <c r="E128" s="178" t="s">
        <v>4508</v>
      </c>
      <c r="F128" s="177" t="s">
        <v>5607</v>
      </c>
      <c r="G128" s="178" t="s">
        <v>5608</v>
      </c>
      <c r="H128" s="442"/>
      <c r="I128" s="248"/>
      <c r="K128" s="179">
        <v>123</v>
      </c>
      <c r="L128" s="2"/>
      <c r="M128" s="2">
        <f t="shared" si="1"/>
        <v>0</v>
      </c>
    </row>
    <row r="129" spans="1:13">
      <c r="A129" s="175">
        <v>17</v>
      </c>
      <c r="B129" s="2" t="s">
        <v>9</v>
      </c>
      <c r="C129" s="2" t="s">
        <v>4209</v>
      </c>
      <c r="D129" s="2">
        <v>5.5</v>
      </c>
      <c r="E129" s="2" t="s">
        <v>4509</v>
      </c>
      <c r="F129" s="177" t="s">
        <v>5609</v>
      </c>
      <c r="G129" s="178" t="s">
        <v>5610</v>
      </c>
      <c r="H129" s="248"/>
      <c r="I129" s="248"/>
      <c r="K129" s="179">
        <v>124</v>
      </c>
      <c r="L129" s="2"/>
      <c r="M129" s="2">
        <f t="shared" si="1"/>
        <v>0</v>
      </c>
    </row>
    <row r="130" spans="1:13">
      <c r="A130" s="175">
        <v>17</v>
      </c>
      <c r="B130" s="2" t="s">
        <v>9</v>
      </c>
      <c r="C130" s="2" t="s">
        <v>5462</v>
      </c>
      <c r="D130" s="2">
        <v>180</v>
      </c>
      <c r="E130" s="2" t="s">
        <v>5463</v>
      </c>
      <c r="F130" s="177" t="s">
        <v>5641</v>
      </c>
      <c r="G130" s="178" t="s">
        <v>5634</v>
      </c>
      <c r="H130" s="443"/>
      <c r="I130" s="248"/>
      <c r="K130" s="179">
        <v>125</v>
      </c>
      <c r="L130" s="2"/>
      <c r="M130" s="2">
        <f t="shared" si="1"/>
        <v>0</v>
      </c>
    </row>
    <row r="131" spans="1:13">
      <c r="A131" s="175">
        <v>17</v>
      </c>
      <c r="B131" s="2" t="s">
        <v>8</v>
      </c>
      <c r="C131" s="2" t="s">
        <v>4211</v>
      </c>
      <c r="D131" s="2">
        <v>5</v>
      </c>
      <c r="E131" s="2" t="s">
        <v>5602</v>
      </c>
      <c r="F131" s="177" t="s">
        <v>5603</v>
      </c>
      <c r="G131" s="178" t="s">
        <v>5604</v>
      </c>
      <c r="H131" s="248"/>
      <c r="I131" s="248"/>
      <c r="K131" s="179">
        <v>126</v>
      </c>
      <c r="L131" s="2"/>
      <c r="M131" s="2">
        <f t="shared" si="1"/>
        <v>0</v>
      </c>
    </row>
    <row r="132" spans="1:13">
      <c r="A132" s="175">
        <v>17</v>
      </c>
      <c r="B132" s="2" t="s">
        <v>8</v>
      </c>
      <c r="C132" s="2" t="s">
        <v>4212</v>
      </c>
      <c r="D132" s="2">
        <v>5</v>
      </c>
      <c r="E132" s="2" t="s">
        <v>4507</v>
      </c>
      <c r="F132" s="178" t="s">
        <v>5605</v>
      </c>
      <c r="G132" s="178" t="s">
        <v>5606</v>
      </c>
      <c r="H132" s="248"/>
      <c r="I132" s="248"/>
      <c r="K132" s="179">
        <v>127</v>
      </c>
      <c r="L132" s="2"/>
      <c r="M132" s="2">
        <f t="shared" si="1"/>
        <v>0</v>
      </c>
    </row>
    <row r="133" spans="1:13">
      <c r="A133" s="175">
        <v>17</v>
      </c>
      <c r="B133" s="2" t="s">
        <v>8</v>
      </c>
      <c r="C133" s="2" t="s">
        <v>28</v>
      </c>
      <c r="D133" s="2">
        <v>5</v>
      </c>
      <c r="E133" s="178" t="s">
        <v>4508</v>
      </c>
      <c r="F133" s="177" t="s">
        <v>5607</v>
      </c>
      <c r="G133" s="178" t="s">
        <v>5608</v>
      </c>
      <c r="H133" s="248"/>
      <c r="I133" s="248"/>
      <c r="K133" s="179">
        <v>128</v>
      </c>
      <c r="L133" s="2"/>
      <c r="M133" s="2">
        <f t="shared" si="1"/>
        <v>0</v>
      </c>
    </row>
    <row r="134" spans="1:13">
      <c r="A134" s="175">
        <v>17</v>
      </c>
      <c r="B134" s="2" t="s">
        <v>8</v>
      </c>
      <c r="C134" s="2" t="s">
        <v>4209</v>
      </c>
      <c r="D134" s="2">
        <v>20</v>
      </c>
      <c r="E134" s="2" t="s">
        <v>4509</v>
      </c>
      <c r="F134" s="177" t="s">
        <v>5609</v>
      </c>
      <c r="G134" s="178" t="s">
        <v>5610</v>
      </c>
      <c r="H134" s="248"/>
      <c r="I134" s="248"/>
      <c r="K134" s="179">
        <v>129</v>
      </c>
      <c r="L134" s="2"/>
      <c r="M134" s="2">
        <f t="shared" si="1"/>
        <v>0</v>
      </c>
    </row>
    <row r="135" spans="1:13">
      <c r="A135" s="175">
        <v>17</v>
      </c>
      <c r="B135" s="2" t="s">
        <v>8</v>
      </c>
      <c r="C135" s="2" t="s">
        <v>5462</v>
      </c>
      <c r="D135" s="2">
        <v>100</v>
      </c>
      <c r="E135" s="2" t="s">
        <v>5463</v>
      </c>
      <c r="F135" s="177" t="s">
        <v>5641</v>
      </c>
      <c r="G135" s="178" t="s">
        <v>5634</v>
      </c>
      <c r="H135" s="442"/>
      <c r="I135" s="248"/>
      <c r="K135" s="179">
        <v>130</v>
      </c>
      <c r="L135" s="2"/>
      <c r="M135" s="2">
        <f t="shared" si="1"/>
        <v>0</v>
      </c>
    </row>
    <row r="136" spans="1:13">
      <c r="A136" s="175">
        <v>17</v>
      </c>
      <c r="B136" s="2" t="s">
        <v>8</v>
      </c>
      <c r="C136" s="2" t="s">
        <v>90</v>
      </c>
      <c r="D136" s="2">
        <v>22.7</v>
      </c>
      <c r="E136" s="2" t="s">
        <v>4519</v>
      </c>
      <c r="F136" s="178" t="s">
        <v>5620</v>
      </c>
      <c r="G136" s="178"/>
      <c r="H136" s="248"/>
      <c r="I136" s="248"/>
      <c r="K136" s="179">
        <v>131</v>
      </c>
      <c r="L136" s="2"/>
      <c r="M136" s="2">
        <f t="shared" si="1"/>
        <v>0</v>
      </c>
    </row>
    <row r="137" spans="1:13">
      <c r="A137" s="175">
        <v>18</v>
      </c>
      <c r="B137" s="2" t="s">
        <v>9</v>
      </c>
      <c r="C137" s="2" t="s">
        <v>4211</v>
      </c>
      <c r="D137" s="2">
        <v>5</v>
      </c>
      <c r="E137" s="2" t="s">
        <v>5602</v>
      </c>
      <c r="F137" s="177" t="s">
        <v>5603</v>
      </c>
      <c r="G137" s="178" t="s">
        <v>5604</v>
      </c>
      <c r="H137" s="248"/>
      <c r="I137" s="248"/>
      <c r="K137" s="179">
        <v>132</v>
      </c>
      <c r="L137" s="2"/>
      <c r="M137" s="2">
        <f t="shared" si="1"/>
        <v>0</v>
      </c>
    </row>
    <row r="138" spans="1:13">
      <c r="A138" s="175">
        <v>18</v>
      </c>
      <c r="B138" s="2" t="s">
        <v>9</v>
      </c>
      <c r="C138" s="2" t="s">
        <v>4212</v>
      </c>
      <c r="D138" s="2">
        <v>5</v>
      </c>
      <c r="E138" s="2" t="s">
        <v>4507</v>
      </c>
      <c r="F138" s="178" t="s">
        <v>5605</v>
      </c>
      <c r="G138" s="178" t="s">
        <v>5606</v>
      </c>
      <c r="H138" s="442"/>
      <c r="I138" s="248"/>
      <c r="K138" s="179">
        <v>133</v>
      </c>
      <c r="L138" s="2"/>
      <c r="M138" s="2">
        <f t="shared" si="1"/>
        <v>0</v>
      </c>
    </row>
    <row r="139" spans="1:13">
      <c r="A139" s="175">
        <v>18</v>
      </c>
      <c r="B139" s="2" t="s">
        <v>9</v>
      </c>
      <c r="C139" s="2" t="s">
        <v>28</v>
      </c>
      <c r="D139" s="2">
        <v>5</v>
      </c>
      <c r="E139" s="178" t="s">
        <v>4508</v>
      </c>
      <c r="F139" s="177" t="s">
        <v>5607</v>
      </c>
      <c r="G139" s="178" t="s">
        <v>5608</v>
      </c>
      <c r="H139" s="248"/>
      <c r="I139" s="248"/>
      <c r="K139" s="179">
        <v>134</v>
      </c>
      <c r="L139" s="2"/>
      <c r="M139" s="2">
        <f t="shared" si="1"/>
        <v>0</v>
      </c>
    </row>
    <row r="140" spans="1:13">
      <c r="A140" s="175">
        <v>18</v>
      </c>
      <c r="B140" s="2" t="s">
        <v>9</v>
      </c>
      <c r="C140" s="2" t="s">
        <v>4209</v>
      </c>
      <c r="D140" s="2">
        <v>30</v>
      </c>
      <c r="E140" s="2" t="s">
        <v>4509</v>
      </c>
      <c r="F140" s="177" t="s">
        <v>5609</v>
      </c>
      <c r="G140" s="178" t="s">
        <v>5610</v>
      </c>
      <c r="H140" s="248"/>
      <c r="I140" s="248"/>
      <c r="K140" s="179">
        <v>135</v>
      </c>
      <c r="L140" s="2"/>
      <c r="M140" s="2">
        <f t="shared" si="1"/>
        <v>0</v>
      </c>
    </row>
    <row r="141" spans="1:13">
      <c r="A141" s="175">
        <v>18</v>
      </c>
      <c r="B141" s="2" t="s">
        <v>9</v>
      </c>
      <c r="C141" s="2" t="s">
        <v>5462</v>
      </c>
      <c r="D141" s="2">
        <v>61.7</v>
      </c>
      <c r="E141" s="2" t="s">
        <v>5463</v>
      </c>
      <c r="F141" s="177" t="s">
        <v>5641</v>
      </c>
      <c r="G141" s="178" t="s">
        <v>5634</v>
      </c>
      <c r="H141" s="248"/>
      <c r="I141" s="248"/>
      <c r="K141" s="179">
        <v>136</v>
      </c>
      <c r="L141" s="2"/>
      <c r="M141" s="2">
        <f t="shared" si="1"/>
        <v>0</v>
      </c>
    </row>
    <row r="142" spans="1:13">
      <c r="A142" s="175">
        <v>18</v>
      </c>
      <c r="B142" s="2" t="s">
        <v>9</v>
      </c>
      <c r="C142" s="2" t="s">
        <v>90</v>
      </c>
      <c r="D142" s="2">
        <v>20</v>
      </c>
      <c r="E142" s="2" t="s">
        <v>4519</v>
      </c>
      <c r="F142" s="178" t="s">
        <v>5620</v>
      </c>
      <c r="G142" s="178"/>
      <c r="H142" s="248"/>
      <c r="I142" s="248"/>
      <c r="K142" s="179">
        <v>137</v>
      </c>
      <c r="L142" s="2"/>
      <c r="M142" s="2">
        <f t="shared" si="1"/>
        <v>0</v>
      </c>
    </row>
    <row r="143" spans="1:13">
      <c r="A143" s="175">
        <v>18</v>
      </c>
      <c r="B143" s="2" t="s">
        <v>8</v>
      </c>
      <c r="C143" s="2" t="s">
        <v>4211</v>
      </c>
      <c r="D143" s="2">
        <v>5</v>
      </c>
      <c r="E143" s="2" t="s">
        <v>5602</v>
      </c>
      <c r="F143" s="177" t="s">
        <v>5603</v>
      </c>
      <c r="G143" s="178" t="s">
        <v>5604</v>
      </c>
      <c r="H143" s="248"/>
      <c r="I143" s="248"/>
      <c r="K143" s="179">
        <v>138</v>
      </c>
      <c r="L143" s="2"/>
      <c r="M143" s="2">
        <f t="shared" ref="M143:M206" si="2">SUMIF($E$8:$E$1035,$L143,$D$8:$D$1035)</f>
        <v>0</v>
      </c>
    </row>
    <row r="144" spans="1:13">
      <c r="A144" s="175">
        <v>18</v>
      </c>
      <c r="B144" s="2" t="s">
        <v>8</v>
      </c>
      <c r="C144" s="2" t="s">
        <v>4212</v>
      </c>
      <c r="D144" s="2">
        <v>5</v>
      </c>
      <c r="E144" s="2" t="s">
        <v>4507</v>
      </c>
      <c r="F144" s="178" t="s">
        <v>5605</v>
      </c>
      <c r="G144" s="178" t="s">
        <v>5606</v>
      </c>
      <c r="H144" s="248"/>
      <c r="I144" s="248"/>
      <c r="K144" s="179">
        <v>139</v>
      </c>
      <c r="L144" s="2"/>
      <c r="M144" s="2">
        <f t="shared" si="2"/>
        <v>0</v>
      </c>
    </row>
    <row r="145" spans="1:13">
      <c r="A145" s="175">
        <v>18</v>
      </c>
      <c r="B145" s="2" t="s">
        <v>8</v>
      </c>
      <c r="C145" s="2" t="s">
        <v>28</v>
      </c>
      <c r="D145" s="2">
        <v>5</v>
      </c>
      <c r="E145" s="178" t="s">
        <v>4508</v>
      </c>
      <c r="F145" s="177" t="s">
        <v>5607</v>
      </c>
      <c r="G145" s="178" t="s">
        <v>5608</v>
      </c>
      <c r="H145" s="442"/>
      <c r="I145" s="248"/>
      <c r="K145" s="179">
        <v>140</v>
      </c>
      <c r="L145" s="2"/>
      <c r="M145" s="2">
        <f t="shared" si="2"/>
        <v>0</v>
      </c>
    </row>
    <row r="146" spans="1:13">
      <c r="A146" s="175">
        <v>18</v>
      </c>
      <c r="B146" s="2" t="s">
        <v>8</v>
      </c>
      <c r="C146" s="2" t="s">
        <v>4209</v>
      </c>
      <c r="D146" s="2">
        <v>30.4</v>
      </c>
      <c r="E146" s="2" t="s">
        <v>4509</v>
      </c>
      <c r="F146" s="177" t="s">
        <v>5609</v>
      </c>
      <c r="G146" s="178" t="s">
        <v>5610</v>
      </c>
      <c r="H146" s="248"/>
      <c r="I146" s="248"/>
      <c r="K146" s="179">
        <v>141</v>
      </c>
      <c r="L146" s="2"/>
      <c r="M146" s="2">
        <f t="shared" si="2"/>
        <v>0</v>
      </c>
    </row>
    <row r="147" spans="1:13">
      <c r="A147" s="175"/>
      <c r="B147" s="2"/>
      <c r="C147" s="2"/>
      <c r="D147" s="2"/>
      <c r="E147" s="2"/>
      <c r="F147" s="177"/>
      <c r="G147" s="178"/>
      <c r="H147" s="248"/>
      <c r="I147" s="248"/>
      <c r="K147" s="179">
        <v>142</v>
      </c>
      <c r="L147" s="2"/>
      <c r="M147" s="2">
        <f t="shared" si="2"/>
        <v>0</v>
      </c>
    </row>
    <row r="148" spans="1:13">
      <c r="A148" s="175"/>
      <c r="B148" s="2"/>
      <c r="C148" s="2"/>
      <c r="D148" s="2"/>
      <c r="E148" s="2"/>
      <c r="F148" s="557"/>
      <c r="G148" s="178"/>
      <c r="H148" s="442"/>
      <c r="I148" s="248"/>
      <c r="K148" s="179">
        <v>143</v>
      </c>
      <c r="L148" s="2"/>
      <c r="M148" s="2">
        <f t="shared" si="2"/>
        <v>0</v>
      </c>
    </row>
    <row r="149" spans="1:13">
      <c r="A149" s="175"/>
      <c r="B149" s="2"/>
      <c r="C149" s="2"/>
      <c r="D149" s="2"/>
      <c r="E149" s="2"/>
      <c r="F149" s="448"/>
      <c r="G149" s="176"/>
      <c r="H149" s="2"/>
      <c r="I149" s="248"/>
      <c r="K149" s="179">
        <v>144</v>
      </c>
      <c r="L149" s="2"/>
      <c r="M149" s="2">
        <f t="shared" si="2"/>
        <v>0</v>
      </c>
    </row>
    <row r="150" spans="1:13">
      <c r="A150" s="175"/>
      <c r="B150" s="2"/>
      <c r="C150" s="2"/>
      <c r="D150" s="2"/>
      <c r="E150" s="2"/>
      <c r="F150" s="178"/>
      <c r="G150" s="178"/>
      <c r="H150" s="2"/>
      <c r="I150" s="248"/>
      <c r="K150" s="179">
        <v>145</v>
      </c>
      <c r="L150" s="2"/>
      <c r="M150" s="2">
        <f t="shared" si="2"/>
        <v>0</v>
      </c>
    </row>
    <row r="151" spans="1:13">
      <c r="A151" s="175"/>
      <c r="B151" s="2"/>
      <c r="C151" s="2"/>
      <c r="D151" s="2"/>
      <c r="E151" s="2"/>
      <c r="F151" s="177"/>
      <c r="G151" s="178"/>
      <c r="H151" s="2"/>
      <c r="I151" s="248"/>
      <c r="K151" s="179">
        <v>146</v>
      </c>
      <c r="L151" s="2"/>
      <c r="M151" s="2">
        <f t="shared" si="2"/>
        <v>0</v>
      </c>
    </row>
    <row r="152" spans="1:13">
      <c r="A152" s="175"/>
      <c r="B152" s="2"/>
      <c r="C152" s="2"/>
      <c r="D152" s="2"/>
      <c r="E152" s="2"/>
      <c r="F152" s="177"/>
      <c r="G152" s="178"/>
      <c r="H152" s="2"/>
      <c r="I152" s="248"/>
      <c r="K152" s="179">
        <v>147</v>
      </c>
      <c r="L152" s="2"/>
      <c r="M152" s="2">
        <f t="shared" si="2"/>
        <v>0</v>
      </c>
    </row>
    <row r="153" spans="1:13">
      <c r="A153" s="175"/>
      <c r="B153" s="2"/>
      <c r="C153" s="2"/>
      <c r="D153" s="2"/>
      <c r="E153" s="2"/>
      <c r="F153" s="178"/>
      <c r="G153" s="178"/>
      <c r="H153" s="2"/>
      <c r="I153" s="248"/>
      <c r="K153" s="179">
        <v>148</v>
      </c>
      <c r="L153" s="2"/>
      <c r="M153" s="2">
        <f t="shared" si="2"/>
        <v>0</v>
      </c>
    </row>
    <row r="154" spans="1:13">
      <c r="A154" s="175"/>
      <c r="B154" s="2"/>
      <c r="C154" s="2"/>
      <c r="D154" s="2"/>
      <c r="E154" s="2"/>
      <c r="F154" s="448"/>
      <c r="G154" s="176"/>
      <c r="H154" s="248"/>
      <c r="I154" s="248"/>
      <c r="K154" s="179">
        <v>149</v>
      </c>
      <c r="L154" s="2"/>
      <c r="M154" s="2">
        <f t="shared" si="2"/>
        <v>0</v>
      </c>
    </row>
    <row r="155" spans="1:13">
      <c r="A155" s="175"/>
      <c r="B155" s="2"/>
      <c r="C155" s="2"/>
      <c r="D155" s="2"/>
      <c r="E155" s="2"/>
      <c r="F155" s="178"/>
      <c r="G155" s="178"/>
      <c r="H155" s="442"/>
      <c r="I155" s="248"/>
      <c r="K155" s="179">
        <v>150</v>
      </c>
      <c r="L155" s="2"/>
      <c r="M155" s="2">
        <f t="shared" si="2"/>
        <v>0</v>
      </c>
    </row>
    <row r="156" spans="1:13">
      <c r="A156" s="175"/>
      <c r="B156" s="2"/>
      <c r="C156" s="2"/>
      <c r="D156" s="2"/>
      <c r="E156" s="2"/>
      <c r="F156" s="177"/>
      <c r="G156" s="178"/>
      <c r="H156" s="248"/>
      <c r="I156" s="248"/>
      <c r="K156" s="179">
        <v>151</v>
      </c>
      <c r="L156" s="2"/>
      <c r="M156" s="2">
        <f t="shared" si="2"/>
        <v>0</v>
      </c>
    </row>
    <row r="157" spans="1:13">
      <c r="A157" s="175"/>
      <c r="B157" s="2"/>
      <c r="C157" s="2"/>
      <c r="D157" s="2"/>
      <c r="E157" s="2"/>
      <c r="F157" s="177"/>
      <c r="G157" s="178"/>
      <c r="H157" s="248"/>
      <c r="I157" s="248"/>
      <c r="K157" s="179">
        <v>152</v>
      </c>
      <c r="L157" s="2"/>
      <c r="M157" s="2">
        <f t="shared" si="2"/>
        <v>0</v>
      </c>
    </row>
    <row r="158" spans="1:13">
      <c r="A158" s="175"/>
      <c r="B158" s="2"/>
      <c r="C158" s="2"/>
      <c r="D158" s="2"/>
      <c r="E158" s="2"/>
      <c r="F158" s="557"/>
      <c r="G158" s="178"/>
      <c r="H158" s="442"/>
      <c r="I158" s="248"/>
      <c r="K158" s="179">
        <v>153</v>
      </c>
      <c r="L158" s="2"/>
      <c r="M158" s="2">
        <f t="shared" si="2"/>
        <v>0</v>
      </c>
    </row>
    <row r="159" spans="1:13">
      <c r="A159" s="175"/>
      <c r="B159" s="2"/>
      <c r="C159" s="2"/>
      <c r="D159" s="2"/>
      <c r="E159" s="2"/>
      <c r="F159" s="2"/>
      <c r="G159" s="2"/>
      <c r="H159" s="2"/>
      <c r="I159" s="248"/>
      <c r="K159" s="179">
        <v>154</v>
      </c>
      <c r="L159" s="2"/>
      <c r="M159" s="2">
        <f t="shared" si="2"/>
        <v>0</v>
      </c>
    </row>
    <row r="160" spans="1:13">
      <c r="A160" s="175"/>
      <c r="B160" s="2"/>
      <c r="C160" s="2"/>
      <c r="D160" s="2"/>
      <c r="E160" s="2"/>
      <c r="F160" s="2"/>
      <c r="G160" s="2"/>
      <c r="H160" s="2"/>
      <c r="I160" s="248"/>
      <c r="K160" s="179">
        <v>155</v>
      </c>
      <c r="L160" s="2"/>
      <c r="M160" s="2">
        <f t="shared" si="2"/>
        <v>0</v>
      </c>
    </row>
    <row r="161" spans="1:13">
      <c r="A161" s="175"/>
      <c r="B161" s="2"/>
      <c r="C161" s="2"/>
      <c r="D161" s="2"/>
      <c r="E161" s="2"/>
      <c r="F161" s="2"/>
      <c r="G161" s="2"/>
      <c r="H161" s="2"/>
      <c r="I161" s="248"/>
      <c r="K161" s="179">
        <v>156</v>
      </c>
      <c r="L161" s="2"/>
      <c r="M161" s="2">
        <f t="shared" si="2"/>
        <v>0</v>
      </c>
    </row>
    <row r="162" spans="1:13">
      <c r="A162" s="175"/>
      <c r="B162" s="2"/>
      <c r="C162" s="2"/>
      <c r="D162" s="2"/>
      <c r="E162" s="2"/>
      <c r="F162" s="2"/>
      <c r="G162" s="2"/>
      <c r="H162" s="2"/>
      <c r="I162" s="248"/>
      <c r="K162" s="179">
        <v>157</v>
      </c>
      <c r="L162" s="2"/>
      <c r="M162" s="2">
        <f t="shared" si="2"/>
        <v>0</v>
      </c>
    </row>
    <row r="163" spans="1:13">
      <c r="A163" s="175"/>
      <c r="B163" s="2"/>
      <c r="C163" s="2"/>
      <c r="D163" s="2"/>
      <c r="E163" s="2"/>
      <c r="F163" s="2"/>
      <c r="G163" s="2"/>
      <c r="H163" s="2"/>
      <c r="I163" s="248"/>
      <c r="K163" s="179">
        <v>158</v>
      </c>
      <c r="L163" s="2"/>
      <c r="M163" s="2">
        <f t="shared" si="2"/>
        <v>0</v>
      </c>
    </row>
    <row r="164" spans="1:13">
      <c r="A164" s="175"/>
      <c r="B164" s="2"/>
      <c r="C164" s="2"/>
      <c r="D164" s="2"/>
      <c r="E164" s="2"/>
      <c r="F164" s="2"/>
      <c r="G164" s="2"/>
      <c r="H164" s="2"/>
      <c r="I164" s="248"/>
      <c r="K164" s="179">
        <v>159</v>
      </c>
      <c r="L164" s="2"/>
      <c r="M164" s="2">
        <f t="shared" si="2"/>
        <v>0</v>
      </c>
    </row>
    <row r="165" spans="1:13">
      <c r="A165" s="175"/>
      <c r="B165" s="2"/>
      <c r="C165" s="2"/>
      <c r="D165" s="2"/>
      <c r="E165" s="2"/>
      <c r="F165" s="2"/>
      <c r="G165" s="2"/>
      <c r="H165" s="2"/>
      <c r="I165" s="248"/>
      <c r="K165" s="179">
        <v>160</v>
      </c>
      <c r="L165" s="2"/>
      <c r="M165" s="2">
        <f t="shared" si="2"/>
        <v>0</v>
      </c>
    </row>
    <row r="166" spans="1:13">
      <c r="A166" s="175"/>
      <c r="B166" s="2"/>
      <c r="C166" s="2"/>
      <c r="D166" s="2"/>
      <c r="E166" s="2"/>
      <c r="F166" s="2"/>
      <c r="G166" s="2"/>
      <c r="H166" s="2"/>
      <c r="I166" s="248"/>
      <c r="K166" s="179">
        <v>161</v>
      </c>
      <c r="L166" s="2"/>
      <c r="M166" s="2">
        <f t="shared" si="2"/>
        <v>0</v>
      </c>
    </row>
    <row r="167" spans="1:13">
      <c r="A167" s="175"/>
      <c r="B167" s="2"/>
      <c r="C167" s="2"/>
      <c r="D167" s="2"/>
      <c r="E167" s="2"/>
      <c r="F167" s="2"/>
      <c r="G167" s="2"/>
      <c r="H167" s="2"/>
      <c r="I167" s="248"/>
      <c r="K167" s="179">
        <v>162</v>
      </c>
      <c r="L167" s="2"/>
      <c r="M167" s="2">
        <f t="shared" si="2"/>
        <v>0</v>
      </c>
    </row>
    <row r="168" spans="1:13">
      <c r="A168" s="175"/>
      <c r="B168" s="2"/>
      <c r="C168" s="2"/>
      <c r="D168" s="2"/>
      <c r="E168" s="2"/>
      <c r="F168" s="2"/>
      <c r="G168" s="2"/>
      <c r="H168" s="2"/>
      <c r="I168" s="248"/>
      <c r="K168" s="179">
        <v>163</v>
      </c>
      <c r="L168" s="2"/>
      <c r="M168" s="2">
        <f t="shared" si="2"/>
        <v>0</v>
      </c>
    </row>
    <row r="169" spans="1:13">
      <c r="A169" s="175"/>
      <c r="B169" s="2"/>
      <c r="C169" s="2"/>
      <c r="D169" s="2"/>
      <c r="E169" s="2"/>
      <c r="F169" s="2"/>
      <c r="G169" s="2"/>
      <c r="H169" s="2"/>
      <c r="I169" s="248"/>
      <c r="K169" s="179">
        <v>164</v>
      </c>
      <c r="L169" s="2"/>
      <c r="M169" s="2">
        <f t="shared" si="2"/>
        <v>0</v>
      </c>
    </row>
    <row r="170" spans="1:13">
      <c r="A170" s="175"/>
      <c r="B170" s="2"/>
      <c r="C170" s="2"/>
      <c r="D170" s="2"/>
      <c r="E170" s="2"/>
      <c r="F170" s="2"/>
      <c r="G170" s="2"/>
      <c r="H170" s="2"/>
      <c r="I170" s="248"/>
      <c r="K170" s="179">
        <v>165</v>
      </c>
      <c r="L170" s="2"/>
      <c r="M170" s="2">
        <f t="shared" si="2"/>
        <v>0</v>
      </c>
    </row>
    <row r="171" spans="1:13">
      <c r="A171" s="175"/>
      <c r="B171" s="2"/>
      <c r="C171" s="2"/>
      <c r="D171" s="2"/>
      <c r="E171" s="2"/>
      <c r="F171" s="2"/>
      <c r="G171" s="2"/>
      <c r="H171" s="2"/>
      <c r="I171" s="248"/>
      <c r="K171" s="179">
        <v>166</v>
      </c>
      <c r="L171" s="2"/>
      <c r="M171" s="2">
        <f t="shared" si="2"/>
        <v>0</v>
      </c>
    </row>
    <row r="172" spans="1:13">
      <c r="A172" s="175"/>
      <c r="B172" s="2"/>
      <c r="C172" s="2"/>
      <c r="D172" s="2"/>
      <c r="E172" s="2"/>
      <c r="F172" s="2"/>
      <c r="G172" s="2"/>
      <c r="H172" s="2"/>
      <c r="I172" s="248"/>
      <c r="K172" s="179">
        <v>167</v>
      </c>
      <c r="L172" s="2"/>
      <c r="M172" s="2">
        <f t="shared" si="2"/>
        <v>0</v>
      </c>
    </row>
    <row r="173" spans="1:13">
      <c r="A173" s="175"/>
      <c r="B173" s="2"/>
      <c r="C173" s="2"/>
      <c r="D173" s="2"/>
      <c r="E173" s="2"/>
      <c r="F173" s="2"/>
      <c r="G173" s="2"/>
      <c r="H173" s="2"/>
      <c r="I173" s="248"/>
      <c r="K173" s="179">
        <v>168</v>
      </c>
      <c r="L173" s="2"/>
      <c r="M173" s="2">
        <f t="shared" si="2"/>
        <v>0</v>
      </c>
    </row>
    <row r="174" spans="1:13">
      <c r="A174" s="175"/>
      <c r="B174" s="2"/>
      <c r="C174" s="2"/>
      <c r="D174" s="2"/>
      <c r="E174" s="2"/>
      <c r="F174" s="2"/>
      <c r="G174" s="2"/>
      <c r="H174" s="2"/>
      <c r="I174" s="248"/>
      <c r="K174" s="179">
        <v>169</v>
      </c>
      <c r="L174" s="2"/>
      <c r="M174" s="2">
        <f t="shared" si="2"/>
        <v>0</v>
      </c>
    </row>
    <row r="175" spans="1:13">
      <c r="A175" s="175"/>
      <c r="B175" s="2"/>
      <c r="C175" s="2"/>
      <c r="D175" s="2"/>
      <c r="E175" s="2"/>
      <c r="F175" s="2"/>
      <c r="G175" s="2"/>
      <c r="H175" s="2"/>
      <c r="I175" s="248"/>
      <c r="K175" s="179">
        <v>170</v>
      </c>
      <c r="L175" s="2"/>
      <c r="M175" s="2">
        <f t="shared" si="2"/>
        <v>0</v>
      </c>
    </row>
    <row r="176" spans="1:13">
      <c r="A176" s="175"/>
      <c r="B176" s="2"/>
      <c r="C176" s="2"/>
      <c r="D176" s="2"/>
      <c r="E176" s="2"/>
      <c r="F176" s="2"/>
      <c r="G176" s="2"/>
      <c r="H176" s="2"/>
      <c r="I176" s="248"/>
      <c r="K176" s="179">
        <v>171</v>
      </c>
      <c r="L176" s="2"/>
      <c r="M176" s="2">
        <f t="shared" si="2"/>
        <v>0</v>
      </c>
    </row>
    <row r="177" spans="1:13">
      <c r="A177" s="175"/>
      <c r="B177" s="2"/>
      <c r="C177" s="2"/>
      <c r="D177" s="2"/>
      <c r="E177" s="2"/>
      <c r="F177" s="2"/>
      <c r="G177" s="2"/>
      <c r="H177" s="2"/>
      <c r="I177" s="248"/>
      <c r="K177" s="179">
        <v>172</v>
      </c>
      <c r="L177" s="2"/>
      <c r="M177" s="2">
        <f t="shared" si="2"/>
        <v>0</v>
      </c>
    </row>
    <row r="178" spans="1:13">
      <c r="A178" s="175"/>
      <c r="B178" s="2"/>
      <c r="C178" s="2"/>
      <c r="D178" s="2"/>
      <c r="E178" s="2"/>
      <c r="F178" s="2"/>
      <c r="G178" s="2"/>
      <c r="H178" s="2"/>
      <c r="I178" s="248"/>
      <c r="K178" s="179">
        <v>173</v>
      </c>
      <c r="L178" s="2"/>
      <c r="M178" s="2">
        <f t="shared" si="2"/>
        <v>0</v>
      </c>
    </row>
    <row r="179" spans="1:13">
      <c r="A179" s="175"/>
      <c r="B179" s="2"/>
      <c r="C179" s="2"/>
      <c r="D179" s="2"/>
      <c r="E179" s="2"/>
      <c r="F179" s="2"/>
      <c r="G179" s="2"/>
      <c r="H179" s="2"/>
      <c r="I179" s="248"/>
      <c r="K179" s="179">
        <v>174</v>
      </c>
      <c r="L179" s="2"/>
      <c r="M179" s="2">
        <f t="shared" si="2"/>
        <v>0</v>
      </c>
    </row>
    <row r="180" spans="1:13">
      <c r="A180" s="175"/>
      <c r="B180" s="2"/>
      <c r="C180" s="2"/>
      <c r="D180" s="2"/>
      <c r="E180" s="2"/>
      <c r="F180" s="2"/>
      <c r="G180" s="2"/>
      <c r="H180" s="2"/>
      <c r="I180" s="248"/>
      <c r="K180" s="179">
        <v>175</v>
      </c>
      <c r="L180" s="2"/>
      <c r="M180" s="2">
        <f t="shared" si="2"/>
        <v>0</v>
      </c>
    </row>
    <row r="181" spans="1:13">
      <c r="A181" s="175"/>
      <c r="B181" s="2"/>
      <c r="C181" s="2"/>
      <c r="D181" s="2"/>
      <c r="E181" s="2"/>
      <c r="F181" s="2"/>
      <c r="G181" s="2"/>
      <c r="H181" s="2"/>
      <c r="I181" s="248"/>
      <c r="K181" s="179">
        <v>176</v>
      </c>
      <c r="L181" s="2"/>
      <c r="M181" s="2">
        <f t="shared" si="2"/>
        <v>0</v>
      </c>
    </row>
    <row r="182" spans="1:13">
      <c r="A182" s="175"/>
      <c r="B182" s="2"/>
      <c r="C182" s="2"/>
      <c r="D182" s="2"/>
      <c r="E182" s="2"/>
      <c r="F182" s="2"/>
      <c r="G182" s="2"/>
      <c r="H182" s="2"/>
      <c r="I182" s="248"/>
      <c r="K182" s="179">
        <v>177</v>
      </c>
      <c r="L182" s="2"/>
      <c r="M182" s="2">
        <f t="shared" si="2"/>
        <v>0</v>
      </c>
    </row>
    <row r="183" spans="1:13">
      <c r="A183" s="175"/>
      <c r="B183" s="2"/>
      <c r="C183" s="2"/>
      <c r="D183" s="2"/>
      <c r="E183" s="2"/>
      <c r="F183" s="2"/>
      <c r="G183" s="2"/>
      <c r="H183" s="2"/>
      <c r="I183" s="248"/>
      <c r="K183" s="179">
        <v>178</v>
      </c>
      <c r="L183" s="2"/>
      <c r="M183" s="2">
        <f t="shared" si="2"/>
        <v>0</v>
      </c>
    </row>
    <row r="184" spans="1:13">
      <c r="A184" s="175"/>
      <c r="B184" s="2"/>
      <c r="C184" s="2"/>
      <c r="D184" s="2"/>
      <c r="E184" s="2"/>
      <c r="F184" s="2"/>
      <c r="G184" s="2"/>
      <c r="H184" s="2"/>
      <c r="I184" s="248"/>
      <c r="K184" s="179">
        <v>179</v>
      </c>
      <c r="L184" s="2"/>
      <c r="M184" s="2">
        <f t="shared" si="2"/>
        <v>0</v>
      </c>
    </row>
    <row r="185" spans="1:13">
      <c r="A185" s="175"/>
      <c r="B185" s="2"/>
      <c r="C185" s="2"/>
      <c r="D185" s="2"/>
      <c r="E185" s="2"/>
      <c r="F185" s="2"/>
      <c r="G185" s="2"/>
      <c r="H185" s="2"/>
      <c r="I185" s="248"/>
      <c r="K185" s="179">
        <v>180</v>
      </c>
      <c r="L185" s="2"/>
      <c r="M185" s="2">
        <f t="shared" si="2"/>
        <v>0</v>
      </c>
    </row>
    <row r="186" spans="1:13">
      <c r="A186" s="175"/>
      <c r="B186" s="2"/>
      <c r="C186" s="2"/>
      <c r="D186" s="2"/>
      <c r="E186" s="2"/>
      <c r="F186" s="2"/>
      <c r="G186" s="2"/>
      <c r="H186" s="2"/>
      <c r="I186" s="248"/>
      <c r="K186" s="179">
        <v>181</v>
      </c>
      <c r="L186" s="2"/>
      <c r="M186" s="2">
        <f t="shared" si="2"/>
        <v>0</v>
      </c>
    </row>
    <row r="187" spans="1:13">
      <c r="A187" s="175"/>
      <c r="B187" s="2"/>
      <c r="C187" s="2"/>
      <c r="D187" s="2"/>
      <c r="E187" s="2"/>
      <c r="F187" s="2"/>
      <c r="G187" s="2"/>
      <c r="H187" s="2"/>
      <c r="I187" s="248"/>
      <c r="K187" s="179">
        <v>182</v>
      </c>
      <c r="L187" s="2"/>
      <c r="M187" s="2">
        <f t="shared" si="2"/>
        <v>0</v>
      </c>
    </row>
    <row r="188" spans="1:13">
      <c r="A188" s="175"/>
      <c r="B188" s="2"/>
      <c r="C188" s="2"/>
      <c r="D188" s="2"/>
      <c r="E188" s="2"/>
      <c r="F188" s="2"/>
      <c r="G188" s="2"/>
      <c r="H188" s="2"/>
      <c r="I188" s="248"/>
      <c r="K188" s="179">
        <v>183</v>
      </c>
      <c r="L188" s="2"/>
      <c r="M188" s="2">
        <f t="shared" si="2"/>
        <v>0</v>
      </c>
    </row>
    <row r="189" spans="1:13">
      <c r="A189" s="175"/>
      <c r="B189" s="2"/>
      <c r="C189" s="2"/>
      <c r="D189" s="2"/>
      <c r="E189" s="2"/>
      <c r="F189" s="2"/>
      <c r="G189" s="2"/>
      <c r="H189" s="2"/>
      <c r="I189" s="248"/>
      <c r="K189" s="179">
        <v>184</v>
      </c>
      <c r="L189" s="2"/>
      <c r="M189" s="2">
        <f t="shared" si="2"/>
        <v>0</v>
      </c>
    </row>
    <row r="190" spans="1:13">
      <c r="A190" s="175"/>
      <c r="B190" s="2"/>
      <c r="C190" s="2"/>
      <c r="D190" s="2"/>
      <c r="E190" s="2"/>
      <c r="F190" s="2"/>
      <c r="G190" s="2"/>
      <c r="H190" s="2"/>
      <c r="I190" s="248"/>
      <c r="K190" s="179">
        <v>185</v>
      </c>
      <c r="L190" s="2"/>
      <c r="M190" s="2">
        <f t="shared" si="2"/>
        <v>0</v>
      </c>
    </row>
    <row r="191" spans="1:13">
      <c r="A191" s="175"/>
      <c r="B191" s="2"/>
      <c r="C191" s="2"/>
      <c r="D191" s="2"/>
      <c r="E191" s="2"/>
      <c r="F191" s="2"/>
      <c r="G191" s="2"/>
      <c r="H191" s="2"/>
      <c r="I191" s="248"/>
      <c r="K191" s="179">
        <v>186</v>
      </c>
      <c r="L191" s="2"/>
      <c r="M191" s="2">
        <f t="shared" si="2"/>
        <v>0</v>
      </c>
    </row>
    <row r="192" spans="1:13">
      <c r="A192" s="175"/>
      <c r="B192" s="2"/>
      <c r="C192" s="2"/>
      <c r="D192" s="2"/>
      <c r="E192" s="2"/>
      <c r="F192" s="2"/>
      <c r="G192" s="2"/>
      <c r="H192" s="2"/>
      <c r="I192" s="248"/>
      <c r="K192" s="179">
        <v>187</v>
      </c>
      <c r="L192" s="2"/>
      <c r="M192" s="2">
        <f t="shared" si="2"/>
        <v>0</v>
      </c>
    </row>
    <row r="193" spans="1:13">
      <c r="A193" s="175"/>
      <c r="B193" s="2"/>
      <c r="C193" s="2"/>
      <c r="D193" s="2"/>
      <c r="E193" s="2"/>
      <c r="F193" s="2"/>
      <c r="G193" s="2"/>
      <c r="H193" s="2"/>
      <c r="I193" s="248"/>
      <c r="K193" s="179">
        <v>188</v>
      </c>
      <c r="L193" s="2"/>
      <c r="M193" s="2">
        <f t="shared" si="2"/>
        <v>0</v>
      </c>
    </row>
    <row r="194" spans="1:13">
      <c r="A194" s="175"/>
      <c r="B194" s="2"/>
      <c r="C194" s="2"/>
      <c r="D194" s="2"/>
      <c r="E194" s="2"/>
      <c r="F194" s="2"/>
      <c r="G194" s="2"/>
      <c r="H194" s="2"/>
      <c r="I194" s="248"/>
      <c r="K194" s="179">
        <v>189</v>
      </c>
      <c r="L194" s="2"/>
      <c r="M194" s="2">
        <f t="shared" si="2"/>
        <v>0</v>
      </c>
    </row>
    <row r="195" spans="1:13">
      <c r="A195" s="175"/>
      <c r="B195" s="2"/>
      <c r="C195" s="2"/>
      <c r="D195" s="2"/>
      <c r="E195" s="2"/>
      <c r="F195" s="2"/>
      <c r="G195" s="2"/>
      <c r="H195" s="2"/>
      <c r="I195" s="248"/>
      <c r="K195" s="179">
        <v>190</v>
      </c>
      <c r="L195" s="2"/>
      <c r="M195" s="2">
        <f t="shared" si="2"/>
        <v>0</v>
      </c>
    </row>
    <row r="196" spans="1:13">
      <c r="A196" s="175"/>
      <c r="B196" s="2"/>
      <c r="C196" s="2"/>
      <c r="D196" s="2"/>
      <c r="E196" s="2"/>
      <c r="F196" s="2"/>
      <c r="G196" s="2"/>
      <c r="H196" s="2"/>
      <c r="I196" s="248"/>
      <c r="K196" s="179">
        <v>191</v>
      </c>
      <c r="L196" s="2"/>
      <c r="M196" s="2">
        <f t="shared" si="2"/>
        <v>0</v>
      </c>
    </row>
    <row r="197" spans="1:13">
      <c r="A197" s="175"/>
      <c r="B197" s="2"/>
      <c r="C197" s="2"/>
      <c r="D197" s="2"/>
      <c r="E197" s="2"/>
      <c r="F197" s="2"/>
      <c r="G197" s="2"/>
      <c r="H197" s="2"/>
      <c r="I197" s="248"/>
      <c r="K197" s="179">
        <v>192</v>
      </c>
      <c r="L197" s="2"/>
      <c r="M197" s="2">
        <f t="shared" si="2"/>
        <v>0</v>
      </c>
    </row>
    <row r="198" spans="1:13">
      <c r="A198" s="175"/>
      <c r="B198" s="2"/>
      <c r="C198" s="2"/>
      <c r="D198" s="2"/>
      <c r="E198" s="2"/>
      <c r="F198" s="2"/>
      <c r="G198" s="2"/>
      <c r="H198" s="2"/>
      <c r="I198" s="248"/>
      <c r="K198" s="179">
        <v>193</v>
      </c>
      <c r="L198" s="2"/>
      <c r="M198" s="2">
        <f t="shared" si="2"/>
        <v>0</v>
      </c>
    </row>
    <row r="199" spans="1:13">
      <c r="A199" s="175"/>
      <c r="B199" s="2"/>
      <c r="C199" s="2"/>
      <c r="D199" s="2"/>
      <c r="E199" s="2"/>
      <c r="F199" s="2"/>
      <c r="G199" s="2"/>
      <c r="H199" s="2"/>
      <c r="I199" s="248"/>
      <c r="K199" s="179">
        <v>194</v>
      </c>
      <c r="L199" s="2"/>
      <c r="M199" s="2">
        <f t="shared" si="2"/>
        <v>0</v>
      </c>
    </row>
    <row r="200" spans="1:13">
      <c r="A200" s="175"/>
      <c r="B200" s="2"/>
      <c r="C200" s="2"/>
      <c r="D200" s="2"/>
      <c r="E200" s="2"/>
      <c r="F200" s="2"/>
      <c r="G200" s="2"/>
      <c r="H200" s="2"/>
      <c r="I200" s="248"/>
      <c r="K200" s="179">
        <v>195</v>
      </c>
      <c r="L200" s="2"/>
      <c r="M200" s="2">
        <f t="shared" si="2"/>
        <v>0</v>
      </c>
    </row>
    <row r="201" spans="1:13">
      <c r="A201" s="175"/>
      <c r="B201" s="2"/>
      <c r="C201" s="2"/>
      <c r="D201" s="2"/>
      <c r="E201" s="2"/>
      <c r="F201" s="2"/>
      <c r="G201" s="2"/>
      <c r="H201" s="2"/>
      <c r="I201" s="248"/>
      <c r="K201" s="179">
        <v>196</v>
      </c>
      <c r="L201" s="2"/>
      <c r="M201" s="2">
        <f t="shared" si="2"/>
        <v>0</v>
      </c>
    </row>
    <row r="202" spans="1:13">
      <c r="A202" s="175"/>
      <c r="B202" s="2"/>
      <c r="C202" s="2"/>
      <c r="D202" s="2"/>
      <c r="E202" s="2"/>
      <c r="F202" s="2"/>
      <c r="G202" s="2"/>
      <c r="H202" s="2"/>
      <c r="I202" s="248"/>
      <c r="K202" s="179">
        <v>197</v>
      </c>
      <c r="L202" s="2"/>
      <c r="M202" s="2">
        <f t="shared" si="2"/>
        <v>0</v>
      </c>
    </row>
    <row r="203" spans="1:13">
      <c r="A203" s="175"/>
      <c r="B203" s="2"/>
      <c r="C203" s="2"/>
      <c r="D203" s="2"/>
      <c r="E203" s="2"/>
      <c r="F203" s="2"/>
      <c r="G203" s="2"/>
      <c r="H203" s="2"/>
      <c r="I203" s="248"/>
      <c r="K203" s="179">
        <v>198</v>
      </c>
      <c r="L203" s="2"/>
      <c r="M203" s="2">
        <f t="shared" si="2"/>
        <v>0</v>
      </c>
    </row>
    <row r="204" spans="1:13">
      <c r="A204" s="175"/>
      <c r="B204" s="2"/>
      <c r="C204" s="2"/>
      <c r="D204" s="2"/>
      <c r="E204" s="2"/>
      <c r="F204" s="2"/>
      <c r="G204" s="2"/>
      <c r="H204" s="2"/>
      <c r="I204" s="248"/>
      <c r="K204" s="179">
        <v>199</v>
      </c>
      <c r="L204" s="2"/>
      <c r="M204" s="2">
        <f t="shared" si="2"/>
        <v>0</v>
      </c>
    </row>
    <row r="205" spans="1:13">
      <c r="A205" s="175"/>
      <c r="B205" s="2"/>
      <c r="C205" s="2"/>
      <c r="D205" s="2"/>
      <c r="E205" s="2"/>
      <c r="F205" s="2"/>
      <c r="G205" s="2"/>
      <c r="H205" s="2"/>
      <c r="I205" s="248"/>
      <c r="K205" s="179">
        <v>200</v>
      </c>
      <c r="L205" s="2"/>
      <c r="M205" s="2">
        <f t="shared" si="2"/>
        <v>0</v>
      </c>
    </row>
    <row r="206" spans="1:13">
      <c r="A206" s="175"/>
      <c r="B206" s="2"/>
      <c r="C206" s="2"/>
      <c r="D206" s="2"/>
      <c r="E206" s="2"/>
      <c r="F206" s="2"/>
      <c r="G206" s="2"/>
      <c r="H206" s="2"/>
      <c r="I206" s="248"/>
      <c r="K206" s="179">
        <v>201</v>
      </c>
      <c r="L206" s="2"/>
      <c r="M206" s="2">
        <f t="shared" si="2"/>
        <v>0</v>
      </c>
    </row>
    <row r="207" spans="1:13">
      <c r="A207" s="175"/>
      <c r="B207" s="2"/>
      <c r="C207" s="2"/>
      <c r="D207" s="2"/>
      <c r="E207" s="2"/>
      <c r="F207" s="2"/>
      <c r="G207" s="2"/>
      <c r="H207" s="2"/>
      <c r="I207" s="248"/>
      <c r="K207" s="179">
        <v>202</v>
      </c>
      <c r="L207" s="2"/>
      <c r="M207" s="2">
        <f t="shared" ref="M207:M239" si="3">SUMIF($E$8:$E$1035,$L207,$D$8:$D$1035)</f>
        <v>0</v>
      </c>
    </row>
    <row r="208" spans="1:13">
      <c r="A208" s="175"/>
      <c r="B208" s="2"/>
      <c r="C208" s="2"/>
      <c r="D208" s="2"/>
      <c r="E208" s="2"/>
      <c r="F208" s="2"/>
      <c r="G208" s="2"/>
      <c r="H208" s="2"/>
      <c r="I208" s="248"/>
      <c r="K208" s="179">
        <v>203</v>
      </c>
      <c r="L208" s="2"/>
      <c r="M208" s="2">
        <f t="shared" si="3"/>
        <v>0</v>
      </c>
    </row>
    <row r="209" spans="1:13">
      <c r="A209" s="175"/>
      <c r="B209" s="2"/>
      <c r="C209" s="2"/>
      <c r="D209" s="2"/>
      <c r="E209" s="2"/>
      <c r="F209" s="2"/>
      <c r="G209" s="2"/>
      <c r="H209" s="2"/>
      <c r="I209" s="248"/>
      <c r="K209" s="179">
        <v>204</v>
      </c>
      <c r="L209" s="2"/>
      <c r="M209" s="2">
        <f t="shared" si="3"/>
        <v>0</v>
      </c>
    </row>
    <row r="210" spans="1:13">
      <c r="A210" s="175"/>
      <c r="B210" s="2"/>
      <c r="C210" s="2"/>
      <c r="D210" s="2"/>
      <c r="E210" s="2"/>
      <c r="F210" s="2"/>
      <c r="G210" s="2"/>
      <c r="H210" s="2"/>
      <c r="I210" s="248"/>
      <c r="K210" s="179">
        <v>205</v>
      </c>
      <c r="L210" s="2"/>
      <c r="M210" s="2">
        <f t="shared" si="3"/>
        <v>0</v>
      </c>
    </row>
    <row r="211" spans="1:13">
      <c r="A211" s="175"/>
      <c r="B211" s="2"/>
      <c r="C211" s="2"/>
      <c r="D211" s="2"/>
      <c r="E211" s="2"/>
      <c r="F211" s="2"/>
      <c r="G211" s="2"/>
      <c r="H211" s="2"/>
      <c r="I211" s="248"/>
      <c r="K211" s="179">
        <v>206</v>
      </c>
      <c r="L211" s="2"/>
      <c r="M211" s="2">
        <f t="shared" si="3"/>
        <v>0</v>
      </c>
    </row>
    <row r="212" spans="1:13">
      <c r="A212" s="175"/>
      <c r="B212" s="2"/>
      <c r="C212" s="2"/>
      <c r="D212" s="2"/>
      <c r="E212" s="2"/>
      <c r="F212" s="2"/>
      <c r="G212" s="2"/>
      <c r="H212" s="2"/>
      <c r="I212" s="248"/>
      <c r="K212" s="179">
        <v>207</v>
      </c>
      <c r="L212" s="2"/>
      <c r="M212" s="2">
        <f t="shared" si="3"/>
        <v>0</v>
      </c>
    </row>
    <row r="213" spans="1:13">
      <c r="A213" s="175"/>
      <c r="B213" s="2"/>
      <c r="C213" s="2"/>
      <c r="D213" s="2"/>
      <c r="E213" s="2"/>
      <c r="F213" s="2"/>
      <c r="G213" s="2"/>
      <c r="H213" s="2"/>
      <c r="I213" s="248"/>
      <c r="K213" s="179">
        <v>208</v>
      </c>
      <c r="L213" s="2"/>
      <c r="M213" s="2">
        <f t="shared" si="3"/>
        <v>0</v>
      </c>
    </row>
    <row r="214" spans="1:13">
      <c r="A214" s="175"/>
      <c r="B214" s="2"/>
      <c r="C214" s="2"/>
      <c r="D214" s="2"/>
      <c r="E214" s="2"/>
      <c r="F214" s="2"/>
      <c r="G214" s="2"/>
      <c r="H214" s="2"/>
      <c r="I214" s="248"/>
      <c r="K214" s="179">
        <v>209</v>
      </c>
      <c r="L214" s="2"/>
      <c r="M214" s="2">
        <f t="shared" si="3"/>
        <v>0</v>
      </c>
    </row>
    <row r="215" spans="1:13">
      <c r="A215" s="175"/>
      <c r="B215" s="2"/>
      <c r="C215" s="2"/>
      <c r="D215" s="2"/>
      <c r="E215" s="2"/>
      <c r="F215" s="2"/>
      <c r="G215" s="2"/>
      <c r="H215" s="2"/>
      <c r="I215" s="248"/>
      <c r="K215" s="179">
        <v>210</v>
      </c>
      <c r="L215" s="2"/>
      <c r="M215" s="2">
        <f t="shared" si="3"/>
        <v>0</v>
      </c>
    </row>
    <row r="216" spans="1:13">
      <c r="A216" s="175"/>
      <c r="B216" s="2"/>
      <c r="C216" s="2"/>
      <c r="D216" s="2"/>
      <c r="E216" s="2"/>
      <c r="F216" s="2"/>
      <c r="G216" s="2"/>
      <c r="H216" s="2"/>
      <c r="I216" s="248"/>
      <c r="K216" s="179">
        <v>211</v>
      </c>
      <c r="L216" s="2"/>
      <c r="M216" s="2">
        <f t="shared" si="3"/>
        <v>0</v>
      </c>
    </row>
    <row r="217" spans="1:13">
      <c r="A217" s="175"/>
      <c r="B217" s="2"/>
      <c r="C217" s="2"/>
      <c r="D217" s="2"/>
      <c r="E217" s="2"/>
      <c r="F217" s="2"/>
      <c r="G217" s="2"/>
      <c r="H217" s="2"/>
      <c r="I217" s="248"/>
      <c r="K217" s="179">
        <v>212</v>
      </c>
      <c r="L217" s="2"/>
      <c r="M217" s="2">
        <f t="shared" si="3"/>
        <v>0</v>
      </c>
    </row>
    <row r="218" spans="1:13">
      <c r="A218" s="175"/>
      <c r="B218" s="2"/>
      <c r="C218" s="2"/>
      <c r="D218" s="2"/>
      <c r="E218" s="2"/>
      <c r="F218" s="2"/>
      <c r="G218" s="2"/>
      <c r="H218" s="2"/>
      <c r="I218" s="248"/>
      <c r="K218" s="179">
        <v>213</v>
      </c>
      <c r="L218" s="2"/>
      <c r="M218" s="2">
        <f t="shared" si="3"/>
        <v>0</v>
      </c>
    </row>
    <row r="219" spans="1:13">
      <c r="A219" s="175"/>
      <c r="B219" s="2"/>
      <c r="C219" s="2"/>
      <c r="D219" s="2"/>
      <c r="E219" s="2"/>
      <c r="F219" s="2"/>
      <c r="G219" s="2"/>
      <c r="H219" s="2"/>
      <c r="I219" s="248"/>
      <c r="K219" s="179">
        <v>214</v>
      </c>
      <c r="L219" s="2"/>
      <c r="M219" s="2">
        <f t="shared" si="3"/>
        <v>0</v>
      </c>
    </row>
    <row r="220" spans="1:13">
      <c r="A220" s="175"/>
      <c r="B220" s="2"/>
      <c r="C220" s="2"/>
      <c r="D220" s="2"/>
      <c r="E220" s="2"/>
      <c r="F220" s="2"/>
      <c r="G220" s="2"/>
      <c r="H220" s="2"/>
      <c r="I220" s="248"/>
      <c r="K220" s="179">
        <v>215</v>
      </c>
      <c r="L220" s="2"/>
      <c r="M220" s="2">
        <f t="shared" si="3"/>
        <v>0</v>
      </c>
    </row>
    <row r="221" spans="1:13">
      <c r="A221" s="175"/>
      <c r="B221" s="2"/>
      <c r="C221" s="2"/>
      <c r="D221" s="2"/>
      <c r="E221" s="2"/>
      <c r="F221" s="2"/>
      <c r="G221" s="2"/>
      <c r="H221" s="2"/>
      <c r="I221" s="248"/>
      <c r="K221" s="179">
        <v>216</v>
      </c>
      <c r="L221" s="2"/>
      <c r="M221" s="2">
        <f t="shared" si="3"/>
        <v>0</v>
      </c>
    </row>
    <row r="222" spans="1:13">
      <c r="A222" s="175"/>
      <c r="B222" s="2"/>
      <c r="C222" s="2"/>
      <c r="D222" s="2"/>
      <c r="E222" s="2"/>
      <c r="F222" s="2"/>
      <c r="G222" s="2"/>
      <c r="H222" s="2"/>
      <c r="I222" s="248"/>
      <c r="K222" s="179">
        <v>217</v>
      </c>
      <c r="L222" s="2"/>
      <c r="M222" s="2">
        <f t="shared" si="3"/>
        <v>0</v>
      </c>
    </row>
    <row r="223" spans="1:13">
      <c r="A223" s="175"/>
      <c r="B223" s="2"/>
      <c r="C223" s="2"/>
      <c r="D223" s="2"/>
      <c r="E223" s="2"/>
      <c r="F223" s="2"/>
      <c r="G223" s="2"/>
      <c r="H223" s="2"/>
      <c r="I223" s="248"/>
      <c r="K223" s="179">
        <v>218</v>
      </c>
      <c r="L223" s="2"/>
      <c r="M223" s="2">
        <f t="shared" si="3"/>
        <v>0</v>
      </c>
    </row>
    <row r="224" spans="1:13">
      <c r="A224" s="175"/>
      <c r="B224" s="2"/>
      <c r="C224" s="2"/>
      <c r="D224" s="2"/>
      <c r="E224" s="2"/>
      <c r="F224" s="2"/>
      <c r="G224" s="2"/>
      <c r="H224" s="2"/>
      <c r="I224" s="248"/>
      <c r="K224" s="179">
        <v>219</v>
      </c>
      <c r="L224" s="2"/>
      <c r="M224" s="2">
        <f t="shared" si="3"/>
        <v>0</v>
      </c>
    </row>
    <row r="225" spans="1:13">
      <c r="A225" s="175"/>
      <c r="B225" s="2"/>
      <c r="C225" s="2"/>
      <c r="D225" s="2"/>
      <c r="E225" s="2"/>
      <c r="F225" s="2"/>
      <c r="G225" s="2"/>
      <c r="H225" s="2"/>
      <c r="I225" s="248"/>
      <c r="K225" s="179">
        <v>220</v>
      </c>
      <c r="L225" s="2"/>
      <c r="M225" s="2">
        <f t="shared" si="3"/>
        <v>0</v>
      </c>
    </row>
    <row r="226" spans="1:13">
      <c r="A226" s="175"/>
      <c r="B226" s="2"/>
      <c r="C226" s="2"/>
      <c r="D226" s="2"/>
      <c r="E226" s="2"/>
      <c r="F226" s="2"/>
      <c r="G226" s="2"/>
      <c r="H226" s="2"/>
      <c r="I226" s="248"/>
      <c r="K226" s="179">
        <v>221</v>
      </c>
      <c r="L226" s="2"/>
      <c r="M226" s="2">
        <f t="shared" si="3"/>
        <v>0</v>
      </c>
    </row>
    <row r="227" spans="1:13">
      <c r="A227" s="175"/>
      <c r="B227" s="2"/>
      <c r="C227" s="2"/>
      <c r="D227" s="2"/>
      <c r="E227" s="2"/>
      <c r="F227" s="2"/>
      <c r="G227" s="2"/>
      <c r="H227" s="2"/>
      <c r="I227" s="248"/>
      <c r="K227" s="179">
        <v>222</v>
      </c>
      <c r="L227" s="2"/>
      <c r="M227" s="2">
        <f t="shared" si="3"/>
        <v>0</v>
      </c>
    </row>
    <row r="228" spans="1:13">
      <c r="A228" s="175"/>
      <c r="B228" s="2"/>
      <c r="C228" s="2"/>
      <c r="D228" s="2"/>
      <c r="E228" s="2"/>
      <c r="F228" s="2"/>
      <c r="G228" s="2"/>
      <c r="H228" s="2"/>
      <c r="I228" s="248"/>
      <c r="K228" s="179">
        <v>223</v>
      </c>
      <c r="L228" s="2"/>
      <c r="M228" s="2">
        <f t="shared" si="3"/>
        <v>0</v>
      </c>
    </row>
    <row r="229" spans="1:13">
      <c r="A229" s="175"/>
      <c r="B229" s="2"/>
      <c r="C229" s="2"/>
      <c r="D229" s="2"/>
      <c r="E229" s="2"/>
      <c r="F229" s="2"/>
      <c r="G229" s="2"/>
      <c r="H229" s="2"/>
      <c r="I229" s="248"/>
      <c r="K229" s="179">
        <v>224</v>
      </c>
      <c r="L229" s="2"/>
      <c r="M229" s="2">
        <f t="shared" si="3"/>
        <v>0</v>
      </c>
    </row>
    <row r="230" spans="1:13">
      <c r="A230" s="175"/>
      <c r="B230" s="2"/>
      <c r="C230" s="2"/>
      <c r="D230" s="2"/>
      <c r="E230" s="2"/>
      <c r="F230" s="2"/>
      <c r="G230" s="2"/>
      <c r="H230" s="2"/>
      <c r="I230" s="248"/>
      <c r="K230" s="179">
        <v>225</v>
      </c>
      <c r="L230" s="2"/>
      <c r="M230" s="2">
        <f t="shared" si="3"/>
        <v>0</v>
      </c>
    </row>
    <row r="231" spans="1:13">
      <c r="A231" s="175"/>
      <c r="B231" s="2"/>
      <c r="C231" s="2"/>
      <c r="D231" s="2"/>
      <c r="E231" s="2"/>
      <c r="F231" s="2"/>
      <c r="G231" s="2"/>
      <c r="H231" s="2"/>
      <c r="I231" s="248"/>
      <c r="K231" s="179">
        <v>226</v>
      </c>
      <c r="L231" s="2"/>
      <c r="M231" s="2">
        <f t="shared" si="3"/>
        <v>0</v>
      </c>
    </row>
    <row r="232" spans="1:13">
      <c r="A232" s="175"/>
      <c r="B232" s="2"/>
      <c r="C232" s="2"/>
      <c r="D232" s="2"/>
      <c r="E232" s="2"/>
      <c r="F232" s="2"/>
      <c r="G232" s="2"/>
      <c r="H232" s="2"/>
      <c r="I232" s="248"/>
      <c r="K232" s="179">
        <v>227</v>
      </c>
      <c r="L232" s="2"/>
      <c r="M232" s="2">
        <f t="shared" si="3"/>
        <v>0</v>
      </c>
    </row>
    <row r="233" spans="1:13">
      <c r="A233" s="175"/>
      <c r="B233" s="2"/>
      <c r="C233" s="2"/>
      <c r="D233" s="2"/>
      <c r="E233" s="2"/>
      <c r="F233" s="2"/>
      <c r="G233" s="2"/>
      <c r="H233" s="2"/>
      <c r="I233" s="248"/>
      <c r="K233" s="179">
        <v>228</v>
      </c>
      <c r="L233" s="2"/>
      <c r="M233" s="2">
        <f t="shared" si="3"/>
        <v>0</v>
      </c>
    </row>
    <row r="234" spans="1:13">
      <c r="A234" s="175"/>
      <c r="B234" s="2"/>
      <c r="C234" s="2"/>
      <c r="D234" s="2"/>
      <c r="E234" s="2"/>
      <c r="F234" s="2"/>
      <c r="G234" s="2"/>
      <c r="H234" s="2"/>
      <c r="I234" s="248"/>
      <c r="K234" s="179">
        <v>229</v>
      </c>
      <c r="L234" s="2"/>
      <c r="M234" s="2">
        <f t="shared" si="3"/>
        <v>0</v>
      </c>
    </row>
    <row r="235" spans="1:13">
      <c r="A235" s="175"/>
      <c r="B235" s="2"/>
      <c r="C235" s="2"/>
      <c r="D235" s="2"/>
      <c r="E235" s="2"/>
      <c r="F235" s="2"/>
      <c r="G235" s="2"/>
      <c r="H235" s="2"/>
      <c r="I235" s="248"/>
      <c r="K235" s="179">
        <v>230</v>
      </c>
      <c r="L235" s="2"/>
      <c r="M235" s="2">
        <f t="shared" si="3"/>
        <v>0</v>
      </c>
    </row>
    <row r="236" spans="1:13">
      <c r="A236" s="175"/>
      <c r="B236" s="2"/>
      <c r="C236" s="2"/>
      <c r="D236" s="2"/>
      <c r="E236" s="2"/>
      <c r="F236" s="2"/>
      <c r="G236" s="2"/>
      <c r="H236" s="2"/>
      <c r="I236" s="248"/>
      <c r="K236" s="179">
        <v>231</v>
      </c>
      <c r="L236" s="2"/>
      <c r="M236" s="2">
        <f t="shared" si="3"/>
        <v>0</v>
      </c>
    </row>
    <row r="237" spans="1:13">
      <c r="A237" s="175"/>
      <c r="B237" s="2"/>
      <c r="C237" s="2"/>
      <c r="D237" s="2"/>
      <c r="E237" s="2"/>
      <c r="F237" s="2"/>
      <c r="G237" s="2"/>
      <c r="H237" s="2"/>
      <c r="I237" s="248"/>
      <c r="K237" s="179">
        <v>232</v>
      </c>
      <c r="L237" s="2"/>
      <c r="M237" s="2">
        <f t="shared" si="3"/>
        <v>0</v>
      </c>
    </row>
    <row r="238" spans="1:13">
      <c r="A238" s="175"/>
      <c r="B238" s="2"/>
      <c r="C238" s="2"/>
      <c r="D238" s="2"/>
      <c r="E238" s="2"/>
      <c r="F238" s="2"/>
      <c r="G238" s="2"/>
      <c r="H238" s="2"/>
      <c r="I238" s="248"/>
      <c r="K238" s="179">
        <v>233</v>
      </c>
      <c r="L238" s="2"/>
      <c r="M238" s="2">
        <f t="shared" si="3"/>
        <v>0</v>
      </c>
    </row>
    <row r="239" spans="1:13">
      <c r="A239" s="175"/>
      <c r="B239" s="2"/>
      <c r="C239" s="2"/>
      <c r="D239" s="2"/>
      <c r="E239" s="2"/>
      <c r="F239" s="2"/>
      <c r="G239" s="2"/>
      <c r="H239" s="2"/>
      <c r="I239" s="248"/>
      <c r="K239" s="179">
        <v>234</v>
      </c>
      <c r="L239" s="2"/>
      <c r="M239" s="2">
        <f t="shared" si="3"/>
        <v>0</v>
      </c>
    </row>
    <row r="240" spans="1:13">
      <c r="A240" s="175"/>
      <c r="B240" s="2"/>
      <c r="C240" s="2"/>
      <c r="D240" s="2"/>
      <c r="E240" s="2"/>
      <c r="F240" s="2"/>
      <c r="G240" s="2"/>
      <c r="H240" s="2"/>
      <c r="I240" s="248"/>
    </row>
    <row r="241" spans="1:9">
      <c r="A241" s="175"/>
      <c r="B241" s="2"/>
      <c r="C241" s="2"/>
      <c r="D241" s="2"/>
      <c r="E241" s="2"/>
      <c r="F241" s="2"/>
      <c r="G241" s="2"/>
      <c r="H241" s="2"/>
      <c r="I241" s="248"/>
    </row>
    <row r="242" spans="1:9">
      <c r="A242" s="175"/>
      <c r="B242" s="2"/>
      <c r="C242" s="2"/>
      <c r="D242" s="2"/>
      <c r="E242" s="2"/>
      <c r="F242" s="2"/>
      <c r="G242" s="2"/>
      <c r="H242" s="2"/>
      <c r="I242" s="248"/>
    </row>
    <row r="243" spans="1:9">
      <c r="A243" s="175"/>
      <c r="B243" s="2"/>
      <c r="C243" s="2"/>
      <c r="D243" s="2"/>
      <c r="E243" s="2"/>
      <c r="F243" s="2"/>
      <c r="G243" s="2"/>
      <c r="H243" s="2"/>
      <c r="I243" s="248"/>
    </row>
    <row r="244" spans="1:9">
      <c r="A244" s="175"/>
      <c r="B244" s="2"/>
      <c r="C244" s="2"/>
      <c r="D244" s="2"/>
      <c r="E244" s="2"/>
      <c r="F244" s="2"/>
      <c r="G244" s="2"/>
    </row>
    <row r="245" spans="1:9">
      <c r="A245" s="175"/>
      <c r="B245" s="2"/>
      <c r="C245" s="2"/>
      <c r="D245" s="2"/>
      <c r="E245" s="2"/>
      <c r="F245" s="2"/>
      <c r="G245" s="2"/>
    </row>
    <row r="246" spans="1:9">
      <c r="A246" s="175"/>
      <c r="B246" s="2"/>
      <c r="C246" s="2"/>
      <c r="D246" s="2"/>
      <c r="E246" s="2"/>
      <c r="F246" s="2"/>
      <c r="G246" s="2"/>
    </row>
    <row r="247" spans="1:9">
      <c r="A247" s="175"/>
      <c r="B247" s="2"/>
      <c r="C247" s="2"/>
      <c r="D247" s="2"/>
      <c r="E247" s="2"/>
      <c r="F247" s="2"/>
      <c r="G247" s="2"/>
    </row>
    <row r="248" spans="1:9">
      <c r="A248" s="175"/>
      <c r="B248" s="2"/>
      <c r="C248" s="2"/>
      <c r="D248" s="2"/>
      <c r="E248" s="2"/>
      <c r="F248" s="2"/>
      <c r="G248" s="2"/>
    </row>
    <row r="249" spans="1:9">
      <c r="A249" s="175"/>
      <c r="B249" s="2"/>
      <c r="C249" s="2"/>
      <c r="D249" s="2"/>
      <c r="E249" s="2"/>
      <c r="F249" s="2"/>
      <c r="G249" s="2"/>
    </row>
    <row r="250" spans="1:9">
      <c r="A250" s="175"/>
      <c r="B250" s="2"/>
      <c r="C250" s="2"/>
      <c r="D250" s="2"/>
      <c r="E250" s="2"/>
      <c r="F250" s="2"/>
      <c r="G250" s="2"/>
    </row>
    <row r="251" spans="1:9">
      <c r="A251" s="175"/>
      <c r="B251" s="2"/>
      <c r="C251" s="2"/>
      <c r="D251" s="2"/>
      <c r="E251" s="2"/>
      <c r="F251" s="2"/>
      <c r="G251" s="2"/>
    </row>
    <row r="252" spans="1:9">
      <c r="A252" s="175"/>
      <c r="B252" s="2"/>
      <c r="C252" s="2"/>
      <c r="D252" s="2"/>
      <c r="E252" s="2"/>
      <c r="F252" s="2"/>
      <c r="G252" s="2"/>
    </row>
    <row r="253" spans="1:9">
      <c r="A253" s="175"/>
      <c r="B253" s="2"/>
      <c r="C253" s="2"/>
      <c r="D253" s="2"/>
      <c r="E253" s="2"/>
      <c r="F253" s="2"/>
      <c r="G253" s="2"/>
    </row>
    <row r="254" spans="1:9">
      <c r="A254" s="175"/>
      <c r="B254" s="2"/>
      <c r="C254" s="2"/>
      <c r="D254" s="2"/>
      <c r="E254" s="2"/>
      <c r="F254" s="2"/>
      <c r="G254" s="2"/>
    </row>
    <row r="255" spans="1:9">
      <c r="A255" s="175"/>
      <c r="B255" s="2"/>
      <c r="C255" s="2"/>
      <c r="D255" s="2"/>
      <c r="E255" s="2"/>
      <c r="F255" s="2"/>
      <c r="G255" s="2"/>
    </row>
    <row r="256" spans="1:9">
      <c r="A256" s="175"/>
      <c r="B256" s="2"/>
      <c r="C256" s="2"/>
      <c r="D256" s="2"/>
      <c r="E256" s="2"/>
      <c r="F256" s="2"/>
      <c r="G256" s="2"/>
    </row>
    <row r="257" spans="1:7">
      <c r="A257" s="175"/>
      <c r="B257" s="2"/>
      <c r="C257" s="2"/>
      <c r="D257" s="2"/>
      <c r="E257" s="2"/>
      <c r="F257" s="2"/>
      <c r="G257" s="2"/>
    </row>
    <row r="258" spans="1:7">
      <c r="A258" s="175"/>
      <c r="B258" s="2"/>
      <c r="C258" s="2"/>
      <c r="D258" s="2"/>
      <c r="E258" s="2"/>
      <c r="F258" s="2"/>
      <c r="G258" s="2"/>
    </row>
    <row r="259" spans="1:7">
      <c r="A259" s="175"/>
      <c r="B259" s="2"/>
      <c r="C259" s="2"/>
      <c r="D259" s="2"/>
      <c r="E259" s="2"/>
      <c r="F259" s="2"/>
      <c r="G259" s="2"/>
    </row>
    <row r="260" spans="1:7">
      <c r="A260" s="175"/>
      <c r="B260" s="2"/>
      <c r="C260" s="2"/>
      <c r="D260" s="2"/>
      <c r="E260" s="2"/>
      <c r="F260" s="2"/>
      <c r="G260" s="2"/>
    </row>
    <row r="261" spans="1:7">
      <c r="A261" s="175"/>
      <c r="B261" s="2"/>
      <c r="C261" s="2"/>
      <c r="D261" s="2"/>
      <c r="E261" s="2"/>
      <c r="F261" s="2"/>
      <c r="G261" s="2"/>
    </row>
    <row r="262" spans="1:7">
      <c r="A262" s="175"/>
      <c r="B262" s="2"/>
      <c r="C262" s="2"/>
      <c r="D262" s="2"/>
      <c r="E262" s="2"/>
      <c r="F262" s="2"/>
      <c r="G262" s="2"/>
    </row>
    <row r="263" spans="1:7">
      <c r="A263" s="175"/>
      <c r="B263" s="2"/>
      <c r="C263" s="2"/>
      <c r="D263" s="2"/>
      <c r="E263" s="2"/>
      <c r="F263" s="2"/>
      <c r="G263" s="2"/>
    </row>
    <row r="264" spans="1:7">
      <c r="A264" s="175"/>
      <c r="B264" s="2"/>
      <c r="C264" s="2"/>
      <c r="D264" s="2"/>
      <c r="E264" s="2"/>
      <c r="F264" s="2"/>
      <c r="G264" s="2"/>
    </row>
    <row r="265" spans="1:7">
      <c r="A265" s="175"/>
      <c r="B265" s="2"/>
      <c r="C265" s="2"/>
      <c r="D265" s="2"/>
      <c r="E265" s="2"/>
      <c r="F265" s="2"/>
      <c r="G265" s="2"/>
    </row>
    <row r="266" spans="1:7">
      <c r="A266" s="175"/>
      <c r="B266" s="2"/>
      <c r="C266" s="2"/>
      <c r="D266" s="2"/>
      <c r="E266" s="2"/>
      <c r="F266" s="2"/>
      <c r="G266" s="2"/>
    </row>
    <row r="267" spans="1:7">
      <c r="A267" s="175"/>
      <c r="B267" s="2"/>
      <c r="C267" s="2"/>
      <c r="D267" s="2"/>
      <c r="E267" s="2"/>
      <c r="F267" s="2"/>
      <c r="G267" s="2"/>
    </row>
    <row r="268" spans="1:7">
      <c r="A268" s="175"/>
      <c r="B268" s="2"/>
      <c r="C268" s="2"/>
      <c r="D268" s="2"/>
      <c r="E268" s="2"/>
      <c r="F268" s="2"/>
      <c r="G268" s="2"/>
    </row>
    <row r="269" spans="1:7">
      <c r="A269" s="175"/>
      <c r="B269" s="2"/>
      <c r="C269" s="2"/>
      <c r="D269" s="2"/>
      <c r="E269" s="2"/>
      <c r="F269" s="2"/>
      <c r="G269" s="2"/>
    </row>
    <row r="270" spans="1:7">
      <c r="A270" s="175"/>
      <c r="B270" s="2"/>
      <c r="C270" s="2"/>
      <c r="D270" s="2"/>
      <c r="E270" s="2"/>
      <c r="F270" s="2"/>
      <c r="G270" s="2"/>
    </row>
    <row r="271" spans="1:7">
      <c r="A271" s="175"/>
      <c r="B271" s="2"/>
      <c r="C271" s="2"/>
      <c r="D271" s="2"/>
      <c r="E271" s="2"/>
      <c r="F271" s="2"/>
      <c r="G271" s="2"/>
    </row>
    <row r="272" spans="1:7">
      <c r="A272" s="175"/>
      <c r="B272" s="2"/>
      <c r="C272" s="2"/>
      <c r="D272" s="2"/>
      <c r="E272" s="2"/>
      <c r="F272" s="2"/>
      <c r="G272" s="2"/>
    </row>
    <row r="273" spans="1:7">
      <c r="A273" s="175"/>
      <c r="B273" s="2"/>
      <c r="C273" s="2"/>
      <c r="D273" s="2"/>
      <c r="E273" s="2"/>
      <c r="F273" s="2"/>
      <c r="G273" s="2"/>
    </row>
    <row r="274" spans="1:7">
      <c r="A274" s="175"/>
      <c r="B274" s="2"/>
      <c r="C274" s="2"/>
      <c r="D274" s="2"/>
      <c r="E274" s="2"/>
      <c r="F274" s="2"/>
      <c r="G274" s="2"/>
    </row>
    <row r="275" spans="1:7">
      <c r="A275" s="175"/>
      <c r="B275" s="2"/>
      <c r="C275" s="2"/>
      <c r="D275" s="2"/>
      <c r="E275" s="2"/>
      <c r="F275" s="2"/>
      <c r="G275" s="2"/>
    </row>
    <row r="276" spans="1:7">
      <c r="A276" s="175"/>
      <c r="B276" s="2"/>
      <c r="C276" s="2"/>
      <c r="D276" s="2"/>
      <c r="E276" s="2"/>
      <c r="F276" s="2"/>
      <c r="G276" s="2"/>
    </row>
    <row r="277" spans="1:7">
      <c r="A277" s="175"/>
      <c r="B277" s="2"/>
      <c r="C277" s="2"/>
      <c r="D277" s="2"/>
      <c r="E277" s="2"/>
      <c r="F277" s="2"/>
      <c r="G277" s="2"/>
    </row>
    <row r="278" spans="1:7">
      <c r="A278" s="175"/>
      <c r="B278" s="2"/>
      <c r="C278" s="2"/>
      <c r="D278" s="2"/>
      <c r="E278" s="2"/>
      <c r="F278" s="2"/>
      <c r="G278" s="2"/>
    </row>
    <row r="279" spans="1:7">
      <c r="A279" s="175"/>
      <c r="B279" s="2"/>
      <c r="C279" s="2"/>
      <c r="D279" s="2"/>
      <c r="E279" s="2"/>
      <c r="F279" s="2"/>
      <c r="G279" s="2"/>
    </row>
    <row r="280" spans="1:7">
      <c r="A280" s="175"/>
      <c r="B280" s="2"/>
      <c r="C280" s="2"/>
      <c r="D280" s="2"/>
      <c r="E280" s="2"/>
      <c r="F280" s="2"/>
      <c r="G280" s="2"/>
    </row>
    <row r="281" spans="1:7">
      <c r="A281" s="175"/>
      <c r="B281" s="2"/>
      <c r="C281" s="2"/>
      <c r="D281" s="2"/>
      <c r="E281" s="2"/>
      <c r="F281" s="2"/>
      <c r="G281" s="2"/>
    </row>
    <row r="282" spans="1:7">
      <c r="A282" s="175"/>
      <c r="B282" s="2"/>
      <c r="C282" s="2"/>
      <c r="D282" s="2"/>
      <c r="E282" s="2"/>
      <c r="F282" s="2"/>
      <c r="G282" s="2"/>
    </row>
    <row r="283" spans="1:7">
      <c r="A283" s="175"/>
      <c r="B283" s="2"/>
      <c r="C283" s="2"/>
      <c r="D283" s="2"/>
      <c r="E283" s="2"/>
      <c r="F283" s="2"/>
      <c r="G283" s="2"/>
    </row>
    <row r="284" spans="1:7">
      <c r="A284" s="175"/>
      <c r="B284" s="2"/>
      <c r="C284" s="2"/>
      <c r="D284" s="2"/>
      <c r="E284" s="2"/>
      <c r="F284" s="2"/>
      <c r="G284" s="2"/>
    </row>
    <row r="285" spans="1:7">
      <c r="A285" s="175"/>
      <c r="B285" s="2"/>
      <c r="C285" s="2"/>
      <c r="D285" s="2"/>
      <c r="E285" s="2"/>
      <c r="F285" s="2"/>
      <c r="G285" s="2"/>
    </row>
    <row r="286" spans="1:7">
      <c r="A286" s="175"/>
      <c r="B286" s="2"/>
      <c r="C286" s="2"/>
      <c r="D286" s="2"/>
      <c r="E286" s="2"/>
      <c r="F286" s="2"/>
      <c r="G286" s="2"/>
    </row>
    <row r="287" spans="1:7">
      <c r="A287" s="175"/>
      <c r="B287" s="2"/>
      <c r="C287" s="2"/>
      <c r="D287" s="2"/>
      <c r="E287" s="2"/>
      <c r="F287" s="2"/>
      <c r="G287" s="2"/>
    </row>
    <row r="288" spans="1:7">
      <c r="A288" s="175"/>
      <c r="B288" s="2"/>
      <c r="C288" s="2"/>
      <c r="D288" s="2"/>
      <c r="E288" s="2"/>
      <c r="F288" s="2"/>
      <c r="G288" s="2"/>
    </row>
    <row r="289" spans="1:7">
      <c r="A289" s="175"/>
      <c r="B289" s="2"/>
      <c r="C289" s="2"/>
      <c r="D289" s="2"/>
      <c r="E289" s="2"/>
      <c r="F289" s="2"/>
      <c r="G289" s="2"/>
    </row>
    <row r="290" spans="1:7">
      <c r="A290" s="175"/>
      <c r="B290" s="2"/>
      <c r="C290" s="2"/>
      <c r="D290" s="2"/>
      <c r="E290" s="2"/>
      <c r="F290" s="2"/>
      <c r="G290" s="2"/>
    </row>
    <row r="291" spans="1:7">
      <c r="A291" s="175"/>
      <c r="B291" s="2"/>
      <c r="C291" s="2"/>
      <c r="D291" s="2"/>
      <c r="E291" s="2"/>
      <c r="F291" s="2"/>
      <c r="G291" s="2"/>
    </row>
    <row r="292" spans="1:7">
      <c r="A292" s="175"/>
      <c r="B292" s="2"/>
      <c r="C292" s="2"/>
      <c r="D292" s="2"/>
      <c r="E292" s="2"/>
      <c r="F292" s="2"/>
      <c r="G292" s="2"/>
    </row>
    <row r="293" spans="1:7">
      <c r="A293" s="175"/>
      <c r="B293" s="2"/>
      <c r="C293" s="2"/>
      <c r="D293" s="2"/>
      <c r="E293" s="2"/>
      <c r="F293" s="2"/>
      <c r="G293" s="2"/>
    </row>
    <row r="294" spans="1:7">
      <c r="A294" s="175"/>
      <c r="B294" s="2"/>
      <c r="C294" s="2"/>
      <c r="D294" s="2"/>
      <c r="E294" s="2"/>
      <c r="F294" s="2"/>
      <c r="G294" s="2"/>
    </row>
    <row r="295" spans="1:7">
      <c r="A295" s="175"/>
      <c r="B295" s="2"/>
      <c r="C295" s="2"/>
      <c r="D295" s="2"/>
      <c r="E295" s="2"/>
      <c r="F295" s="2"/>
      <c r="G295" s="2"/>
    </row>
    <row r="296" spans="1:7">
      <c r="A296" s="175"/>
      <c r="B296" s="2"/>
      <c r="C296" s="2"/>
      <c r="D296" s="2"/>
      <c r="E296" s="2"/>
      <c r="F296" s="2"/>
      <c r="G296" s="2"/>
    </row>
    <row r="297" spans="1:7">
      <c r="A297" s="175"/>
      <c r="B297" s="2"/>
      <c r="C297" s="2"/>
      <c r="D297" s="2"/>
      <c r="E297" s="2"/>
      <c r="F297" s="2"/>
      <c r="G297" s="2"/>
    </row>
    <row r="298" spans="1:7">
      <c r="A298" s="175"/>
      <c r="B298" s="2"/>
      <c r="C298" s="2"/>
      <c r="D298" s="2"/>
      <c r="E298" s="2"/>
      <c r="F298" s="2"/>
      <c r="G298" s="2"/>
    </row>
    <row r="299" spans="1:7">
      <c r="A299" s="175"/>
      <c r="B299" s="2"/>
      <c r="C299" s="2"/>
      <c r="D299" s="2"/>
      <c r="E299" s="2"/>
      <c r="F299" s="2"/>
      <c r="G299" s="2"/>
    </row>
    <row r="300" spans="1:7">
      <c r="A300" s="175"/>
      <c r="B300" s="2"/>
      <c r="C300" s="2"/>
      <c r="D300" s="2"/>
      <c r="E300" s="2"/>
      <c r="F300" s="2"/>
      <c r="G300" s="2"/>
    </row>
    <row r="301" spans="1:7">
      <c r="A301" s="175"/>
      <c r="B301" s="2"/>
      <c r="C301" s="2"/>
      <c r="D301" s="2"/>
      <c r="E301" s="2"/>
      <c r="F301" s="2"/>
      <c r="G301" s="2"/>
    </row>
    <row r="302" spans="1:7">
      <c r="A302" s="175"/>
      <c r="B302" s="2"/>
      <c r="C302" s="2"/>
      <c r="D302" s="2"/>
      <c r="E302" s="2"/>
      <c r="F302" s="2"/>
      <c r="G302" s="2"/>
    </row>
    <row r="303" spans="1:7">
      <c r="A303" s="175"/>
      <c r="B303" s="2"/>
      <c r="C303" s="2"/>
      <c r="D303" s="2"/>
      <c r="E303" s="2"/>
      <c r="F303" s="2"/>
      <c r="G303" s="2"/>
    </row>
    <row r="304" spans="1:7">
      <c r="A304" s="175"/>
      <c r="B304" s="2"/>
      <c r="C304" s="2"/>
      <c r="D304" s="2"/>
      <c r="E304" s="2"/>
      <c r="F304" s="2"/>
      <c r="G304" s="2"/>
    </row>
    <row r="305" spans="1:7">
      <c r="A305" s="175"/>
      <c r="B305" s="2"/>
      <c r="C305" s="2"/>
      <c r="D305" s="2"/>
      <c r="E305" s="2"/>
      <c r="F305" s="2"/>
      <c r="G305" s="2"/>
    </row>
    <row r="306" spans="1:7">
      <c r="A306" s="175"/>
      <c r="B306" s="2"/>
      <c r="C306" s="2"/>
      <c r="D306" s="2"/>
      <c r="E306" s="2"/>
      <c r="F306" s="2"/>
      <c r="G306" s="2"/>
    </row>
    <row r="307" spans="1:7">
      <c r="A307" s="175"/>
      <c r="B307" s="2"/>
      <c r="C307" s="2"/>
      <c r="D307" s="2"/>
      <c r="E307" s="2"/>
      <c r="F307" s="2"/>
      <c r="G307" s="2"/>
    </row>
    <row r="308" spans="1:7">
      <c r="A308" s="175"/>
      <c r="B308" s="2"/>
      <c r="C308" s="2"/>
      <c r="D308" s="2"/>
      <c r="E308" s="2"/>
      <c r="F308" s="2"/>
      <c r="G308" s="2"/>
    </row>
    <row r="309" spans="1:7">
      <c r="A309" s="175"/>
      <c r="B309" s="2"/>
      <c r="C309" s="2"/>
      <c r="D309" s="2"/>
      <c r="E309" s="2"/>
      <c r="F309" s="2"/>
      <c r="G309" s="2"/>
    </row>
    <row r="310" spans="1:7">
      <c r="A310" s="175"/>
      <c r="B310" s="2"/>
      <c r="C310" s="2"/>
      <c r="D310" s="2"/>
      <c r="E310" s="2"/>
      <c r="F310" s="2"/>
      <c r="G310" s="2"/>
    </row>
    <row r="311" spans="1:7">
      <c r="A311" s="175"/>
      <c r="B311" s="2"/>
      <c r="C311" s="2"/>
      <c r="D311" s="2"/>
      <c r="E311" s="2"/>
      <c r="F311" s="2"/>
      <c r="G311" s="2"/>
    </row>
    <row r="312" spans="1:7">
      <c r="A312" s="175"/>
      <c r="B312" s="2"/>
      <c r="C312" s="2"/>
      <c r="D312" s="2"/>
      <c r="E312" s="2"/>
      <c r="F312" s="2"/>
      <c r="G312" s="2"/>
    </row>
    <row r="313" spans="1:7">
      <c r="A313" s="175"/>
      <c r="B313" s="2"/>
      <c r="C313" s="2"/>
      <c r="D313" s="2"/>
      <c r="E313" s="2"/>
      <c r="F313" s="2"/>
      <c r="G313" s="2"/>
    </row>
    <row r="314" spans="1:7">
      <c r="A314" s="175"/>
      <c r="B314" s="2"/>
      <c r="C314" s="2"/>
      <c r="D314" s="2"/>
      <c r="E314" s="2"/>
      <c r="F314" s="2"/>
      <c r="G314" s="2"/>
    </row>
    <row r="315" spans="1:7">
      <c r="A315" s="175"/>
      <c r="B315" s="2"/>
      <c r="C315" s="2"/>
      <c r="D315" s="2"/>
      <c r="E315" s="2"/>
      <c r="F315" s="2"/>
      <c r="G315" s="2"/>
    </row>
    <row r="316" spans="1:7">
      <c r="A316" s="175"/>
      <c r="B316" s="2"/>
      <c r="C316" s="2"/>
      <c r="D316" s="2"/>
      <c r="E316" s="2"/>
      <c r="F316" s="2"/>
      <c r="G316" s="2"/>
    </row>
    <row r="317" spans="1:7">
      <c r="A317" s="175"/>
      <c r="B317" s="2"/>
      <c r="C317" s="2"/>
      <c r="D317" s="2"/>
      <c r="E317" s="2"/>
      <c r="F317" s="2"/>
      <c r="G317" s="2"/>
    </row>
    <row r="318" spans="1:7">
      <c r="A318" s="175"/>
      <c r="B318" s="2"/>
      <c r="C318" s="2"/>
      <c r="D318" s="2"/>
      <c r="E318" s="2"/>
      <c r="F318" s="2"/>
      <c r="G318" s="2"/>
    </row>
    <row r="319" spans="1:7">
      <c r="A319" s="175"/>
      <c r="B319" s="2"/>
      <c r="C319" s="2"/>
      <c r="D319" s="2"/>
      <c r="E319" s="2"/>
      <c r="F319" s="2"/>
      <c r="G319" s="2"/>
    </row>
    <row r="320" spans="1:7">
      <c r="A320" s="175"/>
      <c r="B320" s="2"/>
      <c r="C320" s="2"/>
      <c r="D320" s="2"/>
      <c r="E320" s="2"/>
      <c r="F320" s="2"/>
      <c r="G320" s="2"/>
    </row>
    <row r="321" spans="1:7">
      <c r="A321" s="175"/>
      <c r="B321" s="2"/>
      <c r="C321" s="2"/>
      <c r="D321" s="2"/>
      <c r="E321" s="2"/>
      <c r="F321" s="2"/>
      <c r="G321" s="2"/>
    </row>
    <row r="322" spans="1:7">
      <c r="A322" s="175"/>
      <c r="B322" s="2"/>
      <c r="C322" s="2"/>
      <c r="D322" s="2"/>
      <c r="E322" s="2"/>
      <c r="F322" s="2"/>
      <c r="G322" s="2"/>
    </row>
    <row r="323" spans="1:7">
      <c r="A323" s="175"/>
      <c r="B323" s="2"/>
      <c r="C323" s="2"/>
      <c r="D323" s="2"/>
      <c r="E323" s="2"/>
      <c r="F323" s="2"/>
      <c r="G323" s="2"/>
    </row>
    <row r="324" spans="1:7">
      <c r="A324" s="175"/>
      <c r="B324" s="2"/>
      <c r="C324" s="2"/>
      <c r="D324" s="2"/>
      <c r="E324" s="2"/>
      <c r="F324" s="2"/>
      <c r="G324" s="2"/>
    </row>
    <row r="325" spans="1:7">
      <c r="A325" s="175"/>
      <c r="B325" s="2"/>
      <c r="C325" s="2"/>
      <c r="D325" s="2"/>
      <c r="E325" s="2"/>
      <c r="F325" s="2"/>
      <c r="G325" s="2"/>
    </row>
    <row r="326" spans="1:7">
      <c r="A326" s="175"/>
      <c r="B326" s="2"/>
      <c r="C326" s="2"/>
      <c r="D326" s="2"/>
      <c r="E326" s="2"/>
      <c r="F326" s="2"/>
      <c r="G326" s="2"/>
    </row>
    <row r="327" spans="1:7">
      <c r="A327" s="175"/>
      <c r="B327" s="2"/>
      <c r="C327" s="2"/>
      <c r="D327" s="2"/>
      <c r="E327" s="2"/>
      <c r="F327" s="2"/>
      <c r="G327" s="2"/>
    </row>
    <row r="328" spans="1:7">
      <c r="A328" s="175"/>
      <c r="B328" s="2"/>
      <c r="C328" s="2"/>
      <c r="D328" s="2"/>
      <c r="E328" s="2"/>
      <c r="F328" s="2"/>
      <c r="G328" s="2"/>
    </row>
    <row r="329" spans="1:7">
      <c r="A329" s="175"/>
      <c r="B329" s="2"/>
      <c r="C329" s="2"/>
      <c r="D329" s="2"/>
      <c r="E329" s="2"/>
      <c r="F329" s="2"/>
      <c r="G329" s="2"/>
    </row>
    <row r="330" spans="1:7">
      <c r="A330" s="175"/>
      <c r="B330" s="2"/>
      <c r="C330" s="2"/>
      <c r="D330" s="2"/>
      <c r="E330" s="2"/>
      <c r="F330" s="2"/>
      <c r="G330" s="2"/>
    </row>
    <row r="331" spans="1:7">
      <c r="A331" s="175"/>
      <c r="B331" s="2"/>
      <c r="C331" s="2"/>
      <c r="D331" s="2"/>
      <c r="E331" s="2"/>
      <c r="F331" s="2"/>
      <c r="G331" s="2"/>
    </row>
    <row r="332" spans="1:7">
      <c r="A332" s="175"/>
      <c r="B332" s="2"/>
      <c r="C332" s="2"/>
      <c r="D332" s="2"/>
      <c r="E332" s="2"/>
      <c r="F332" s="2"/>
      <c r="G332" s="2"/>
    </row>
    <row r="333" spans="1:7">
      <c r="A333" s="175"/>
      <c r="B333" s="2"/>
      <c r="C333" s="2"/>
      <c r="D333" s="2"/>
      <c r="E333" s="2"/>
      <c r="F333" s="2"/>
      <c r="G333" s="2"/>
    </row>
    <row r="334" spans="1:7">
      <c r="A334" s="175"/>
      <c r="B334" s="2"/>
      <c r="C334" s="2"/>
      <c r="D334" s="2"/>
      <c r="E334" s="2"/>
      <c r="F334" s="2"/>
      <c r="G334" s="2"/>
    </row>
    <row r="335" spans="1:7">
      <c r="A335" s="175"/>
      <c r="B335" s="2"/>
      <c r="C335" s="2"/>
      <c r="D335" s="2"/>
      <c r="E335" s="2"/>
      <c r="F335" s="2"/>
      <c r="G335" s="2"/>
    </row>
    <row r="336" spans="1:7">
      <c r="A336" s="175"/>
      <c r="B336" s="2"/>
      <c r="C336" s="2"/>
      <c r="D336" s="2"/>
      <c r="E336" s="2"/>
      <c r="F336" s="2"/>
      <c r="G336" s="2"/>
    </row>
    <row r="337" spans="1:7">
      <c r="A337" s="175"/>
      <c r="B337" s="2"/>
      <c r="C337" s="2"/>
      <c r="D337" s="2"/>
      <c r="E337" s="2"/>
      <c r="F337" s="2"/>
      <c r="G337" s="2"/>
    </row>
    <row r="338" spans="1:7">
      <c r="A338" s="175"/>
      <c r="B338" s="2"/>
      <c r="C338" s="2"/>
      <c r="D338" s="2"/>
      <c r="E338" s="2"/>
      <c r="F338" s="2"/>
      <c r="G338" s="2"/>
    </row>
    <row r="339" spans="1:7">
      <c r="A339" s="175"/>
      <c r="B339" s="2"/>
      <c r="C339" s="2"/>
      <c r="D339" s="2"/>
      <c r="E339" s="2"/>
      <c r="F339" s="2"/>
      <c r="G339" s="2"/>
    </row>
    <row r="340" spans="1:7">
      <c r="A340" s="175"/>
      <c r="B340" s="2"/>
      <c r="C340" s="2"/>
      <c r="D340" s="2"/>
      <c r="E340" s="2"/>
      <c r="F340" s="2"/>
      <c r="G340" s="2"/>
    </row>
    <row r="341" spans="1:7">
      <c r="A341" s="175"/>
      <c r="B341" s="2"/>
      <c r="C341" s="2"/>
      <c r="D341" s="2"/>
      <c r="E341" s="2"/>
      <c r="F341" s="2"/>
      <c r="G341" s="2"/>
    </row>
    <row r="342" spans="1:7">
      <c r="A342" s="175"/>
      <c r="B342" s="2"/>
      <c r="C342" s="2"/>
      <c r="D342" s="2"/>
      <c r="E342" s="2"/>
      <c r="F342" s="2"/>
      <c r="G342" s="2"/>
    </row>
    <row r="343" spans="1:7">
      <c r="A343" s="175"/>
      <c r="B343" s="2"/>
      <c r="C343" s="2"/>
      <c r="D343" s="2"/>
      <c r="E343" s="2"/>
      <c r="F343" s="2"/>
      <c r="G343" s="2"/>
    </row>
    <row r="344" spans="1:7">
      <c r="A344" s="175"/>
      <c r="B344" s="2"/>
      <c r="C344" s="2"/>
      <c r="D344" s="2"/>
      <c r="E344" s="2"/>
      <c r="F344" s="2"/>
      <c r="G344" s="2"/>
    </row>
    <row r="345" spans="1:7">
      <c r="A345" s="175"/>
      <c r="B345" s="2"/>
      <c r="C345" s="2"/>
      <c r="D345" s="2"/>
      <c r="E345" s="2"/>
      <c r="F345" s="2"/>
      <c r="G345" s="2"/>
    </row>
    <row r="346" spans="1:7">
      <c r="A346" s="175"/>
      <c r="B346" s="2"/>
      <c r="C346" s="2"/>
      <c r="D346" s="2"/>
      <c r="E346" s="2"/>
      <c r="F346" s="2"/>
      <c r="G346" s="2"/>
    </row>
    <row r="347" spans="1:7">
      <c r="A347" s="175"/>
      <c r="B347" s="2"/>
      <c r="C347" s="2"/>
      <c r="D347" s="2"/>
      <c r="E347" s="2"/>
      <c r="F347" s="2"/>
      <c r="G347" s="2"/>
    </row>
    <row r="348" spans="1:7">
      <c r="A348" s="175"/>
      <c r="B348" s="2"/>
      <c r="C348" s="2"/>
      <c r="D348" s="2"/>
      <c r="E348" s="2"/>
      <c r="F348" s="2"/>
      <c r="G348" s="2"/>
    </row>
    <row r="349" spans="1:7">
      <c r="A349" s="175"/>
      <c r="B349" s="2"/>
      <c r="C349" s="2"/>
      <c r="D349" s="2"/>
      <c r="E349" s="2"/>
      <c r="F349" s="2"/>
      <c r="G349" s="2"/>
    </row>
    <row r="350" spans="1:7">
      <c r="A350" s="175"/>
      <c r="B350" s="2"/>
      <c r="C350" s="2"/>
      <c r="D350" s="2"/>
      <c r="E350" s="2"/>
      <c r="F350" s="2"/>
      <c r="G350" s="2"/>
    </row>
    <row r="351" spans="1:7">
      <c r="A351" s="175"/>
      <c r="B351" s="2"/>
      <c r="C351" s="2"/>
      <c r="D351" s="2"/>
      <c r="E351" s="2"/>
      <c r="F351" s="2"/>
      <c r="G351" s="2"/>
    </row>
    <row r="352" spans="1:7">
      <c r="A352" s="175"/>
      <c r="B352" s="2"/>
      <c r="C352" s="2"/>
      <c r="D352" s="2"/>
      <c r="E352" s="2"/>
      <c r="F352" s="2"/>
      <c r="G352" s="2"/>
    </row>
    <row r="353" spans="1:7">
      <c r="A353" s="175"/>
      <c r="B353" s="2"/>
      <c r="C353" s="2"/>
      <c r="D353" s="2"/>
      <c r="E353" s="2"/>
      <c r="F353" s="2"/>
      <c r="G353" s="2"/>
    </row>
    <row r="354" spans="1:7">
      <c r="A354" s="175"/>
      <c r="B354" s="2"/>
      <c r="C354" s="2"/>
      <c r="D354" s="2"/>
      <c r="E354" s="2"/>
      <c r="F354" s="2"/>
      <c r="G354" s="2"/>
    </row>
    <row r="355" spans="1:7">
      <c r="A355" s="175"/>
      <c r="B355" s="2"/>
      <c r="C355" s="2"/>
      <c r="D355" s="2"/>
      <c r="E355" s="2"/>
      <c r="F355" s="2"/>
      <c r="G355" s="2"/>
    </row>
    <row r="356" spans="1:7">
      <c r="A356" s="175"/>
      <c r="B356" s="2"/>
      <c r="C356" s="2"/>
      <c r="D356" s="2"/>
      <c r="E356" s="2"/>
      <c r="F356" s="2"/>
      <c r="G356" s="2"/>
    </row>
    <row r="357" spans="1:7">
      <c r="A357" s="175"/>
      <c r="B357" s="2"/>
      <c r="C357" s="2"/>
      <c r="D357" s="2"/>
      <c r="E357" s="2"/>
      <c r="F357" s="2"/>
      <c r="G357" s="2"/>
    </row>
    <row r="358" spans="1:7">
      <c r="A358" s="175"/>
      <c r="B358" s="2"/>
      <c r="C358" s="2"/>
      <c r="D358" s="2"/>
      <c r="E358" s="2"/>
      <c r="F358" s="2"/>
      <c r="G358" s="2"/>
    </row>
    <row r="359" spans="1:7">
      <c r="A359" s="175"/>
      <c r="B359" s="2"/>
      <c r="C359" s="2"/>
      <c r="D359" s="2"/>
      <c r="E359" s="2"/>
      <c r="F359" s="2"/>
      <c r="G359" s="2"/>
    </row>
    <row r="360" spans="1:7">
      <c r="A360" s="175"/>
      <c r="B360" s="2"/>
      <c r="C360" s="2"/>
      <c r="D360" s="2"/>
      <c r="E360" s="2"/>
      <c r="F360" s="2"/>
      <c r="G360" s="2"/>
    </row>
    <row r="361" spans="1:7">
      <c r="A361" s="175"/>
      <c r="B361" s="2"/>
      <c r="C361" s="2"/>
      <c r="D361" s="2"/>
      <c r="E361" s="2"/>
      <c r="F361" s="2"/>
      <c r="G361" s="2"/>
    </row>
    <row r="362" spans="1:7">
      <c r="A362" s="175"/>
      <c r="B362" s="2"/>
      <c r="C362" s="2"/>
      <c r="D362" s="2"/>
      <c r="E362" s="2"/>
      <c r="F362" s="2"/>
      <c r="G362" s="2"/>
    </row>
    <row r="363" spans="1:7">
      <c r="A363" s="175"/>
      <c r="B363" s="2"/>
      <c r="C363" s="2"/>
      <c r="D363" s="2"/>
      <c r="E363" s="2"/>
      <c r="F363" s="2"/>
      <c r="G363" s="2"/>
    </row>
    <row r="364" spans="1:7">
      <c r="A364" s="175"/>
      <c r="B364" s="2"/>
      <c r="C364" s="2"/>
      <c r="D364" s="2"/>
      <c r="E364" s="2"/>
      <c r="F364" s="2"/>
      <c r="G364" s="2"/>
    </row>
    <row r="365" spans="1:7">
      <c r="A365" s="175"/>
      <c r="B365" s="2"/>
      <c r="C365" s="2"/>
      <c r="D365" s="2"/>
      <c r="E365" s="2"/>
      <c r="F365" s="2"/>
      <c r="G365" s="2"/>
    </row>
    <row r="366" spans="1:7">
      <c r="A366" s="175"/>
      <c r="B366" s="2"/>
      <c r="C366" s="2"/>
      <c r="D366" s="2"/>
      <c r="E366" s="2"/>
      <c r="F366" s="2"/>
      <c r="G366" s="2"/>
    </row>
    <row r="367" spans="1:7">
      <c r="A367" s="175"/>
      <c r="B367" s="2"/>
      <c r="C367" s="2"/>
      <c r="D367" s="2"/>
      <c r="E367" s="2"/>
      <c r="F367" s="2"/>
      <c r="G367" s="2"/>
    </row>
    <row r="368" spans="1:7">
      <c r="A368" s="175"/>
      <c r="B368" s="2"/>
      <c r="C368" s="2"/>
      <c r="D368" s="2"/>
      <c r="E368" s="2"/>
      <c r="F368" s="2"/>
      <c r="G368" s="2"/>
    </row>
    <row r="369" spans="1:7">
      <c r="A369" s="175"/>
      <c r="B369" s="2"/>
      <c r="C369" s="2"/>
      <c r="D369" s="2"/>
      <c r="E369" s="2"/>
      <c r="F369" s="2"/>
      <c r="G369" s="2"/>
    </row>
    <row r="370" spans="1:7">
      <c r="A370" s="175"/>
      <c r="B370" s="2"/>
      <c r="C370" s="2"/>
      <c r="D370" s="2"/>
      <c r="E370" s="2"/>
      <c r="F370" s="2"/>
      <c r="G370" s="2"/>
    </row>
    <row r="371" spans="1:7">
      <c r="A371" s="175"/>
      <c r="B371" s="2"/>
      <c r="C371" s="2"/>
      <c r="D371" s="2"/>
      <c r="E371" s="2"/>
      <c r="F371" s="2"/>
      <c r="G371" s="2"/>
    </row>
    <row r="372" spans="1:7">
      <c r="A372" s="175"/>
      <c r="B372" s="2"/>
      <c r="C372" s="2"/>
      <c r="D372" s="2"/>
      <c r="E372" s="2"/>
      <c r="F372" s="2"/>
      <c r="G372" s="2"/>
    </row>
    <row r="373" spans="1:7">
      <c r="A373" s="175"/>
      <c r="B373" s="2"/>
      <c r="C373" s="2"/>
      <c r="D373" s="2"/>
      <c r="E373" s="2"/>
      <c r="F373" s="2"/>
      <c r="G373" s="2"/>
    </row>
    <row r="374" spans="1:7">
      <c r="A374" s="175"/>
      <c r="B374" s="2"/>
      <c r="C374" s="2"/>
      <c r="D374" s="2"/>
      <c r="E374" s="2"/>
      <c r="F374" s="2"/>
      <c r="G374" s="2"/>
    </row>
    <row r="375" spans="1:7">
      <c r="A375" s="175"/>
      <c r="B375" s="2"/>
      <c r="C375" s="2"/>
      <c r="D375" s="2"/>
      <c r="E375" s="2"/>
      <c r="F375" s="2"/>
      <c r="G375" s="2"/>
    </row>
    <row r="376" spans="1:7">
      <c r="A376" s="175"/>
      <c r="B376" s="2"/>
      <c r="C376" s="2"/>
      <c r="D376" s="2"/>
      <c r="E376" s="2"/>
      <c r="F376" s="2"/>
      <c r="G376" s="2"/>
    </row>
    <row r="377" spans="1:7">
      <c r="A377" s="175"/>
      <c r="B377" s="2"/>
      <c r="C377" s="2"/>
      <c r="D377" s="2"/>
      <c r="E377" s="2"/>
      <c r="F377" s="2"/>
      <c r="G377" s="2"/>
    </row>
    <row r="378" spans="1:7">
      <c r="A378" s="175"/>
      <c r="B378" s="2"/>
      <c r="C378" s="2"/>
      <c r="D378" s="2"/>
      <c r="E378" s="2"/>
      <c r="F378" s="2"/>
      <c r="G378" s="2"/>
    </row>
    <row r="379" spans="1:7">
      <c r="A379" s="175"/>
      <c r="B379" s="2"/>
      <c r="C379" s="2"/>
      <c r="D379" s="2"/>
      <c r="E379" s="2"/>
      <c r="F379" s="2"/>
      <c r="G379" s="2"/>
    </row>
    <row r="380" spans="1:7">
      <c r="A380" s="175"/>
      <c r="B380" s="2"/>
      <c r="C380" s="2"/>
      <c r="D380" s="2"/>
      <c r="E380" s="2"/>
      <c r="F380" s="2"/>
      <c r="G380" s="2"/>
    </row>
    <row r="381" spans="1:7">
      <c r="A381" s="175"/>
      <c r="B381" s="2"/>
      <c r="C381" s="2"/>
      <c r="D381" s="2"/>
      <c r="E381" s="2"/>
      <c r="F381" s="2"/>
      <c r="G381" s="2"/>
    </row>
    <row r="382" spans="1:7">
      <c r="A382" s="175"/>
      <c r="B382" s="2"/>
      <c r="C382" s="2"/>
      <c r="D382" s="2"/>
      <c r="E382" s="2"/>
      <c r="F382" s="2"/>
      <c r="G382" s="2"/>
    </row>
    <row r="383" spans="1:7">
      <c r="A383" s="175"/>
      <c r="B383" s="2"/>
      <c r="C383" s="2"/>
      <c r="D383" s="2"/>
      <c r="E383" s="2"/>
      <c r="F383" s="2"/>
      <c r="G383" s="2"/>
    </row>
    <row r="384" spans="1:7">
      <c r="A384" s="175"/>
      <c r="B384" s="2"/>
      <c r="C384" s="2"/>
      <c r="D384" s="2"/>
      <c r="E384" s="2"/>
      <c r="F384" s="2"/>
      <c r="G384" s="2"/>
    </row>
    <row r="385" spans="1:7">
      <c r="A385" s="175"/>
      <c r="B385" s="2"/>
      <c r="C385" s="2"/>
      <c r="D385" s="2"/>
      <c r="E385" s="2"/>
      <c r="F385" s="2"/>
      <c r="G385" s="2"/>
    </row>
    <row r="386" spans="1:7">
      <c r="A386" s="175"/>
      <c r="B386" s="2"/>
      <c r="C386" s="2"/>
      <c r="D386" s="2"/>
      <c r="E386" s="2"/>
      <c r="F386" s="2"/>
      <c r="G386" s="2"/>
    </row>
    <row r="387" spans="1:7">
      <c r="A387" s="175"/>
      <c r="B387" s="2"/>
      <c r="C387" s="2"/>
      <c r="D387" s="2"/>
      <c r="E387" s="2"/>
      <c r="F387" s="2"/>
      <c r="G387" s="2"/>
    </row>
    <row r="388" spans="1:7">
      <c r="A388" s="175"/>
      <c r="B388" s="2"/>
      <c r="C388" s="2"/>
      <c r="D388" s="2"/>
      <c r="E388" s="2"/>
      <c r="F388" s="2"/>
      <c r="G388" s="2"/>
    </row>
    <row r="389" spans="1:7">
      <c r="A389" s="175"/>
      <c r="B389" s="2"/>
      <c r="C389" s="2"/>
      <c r="D389" s="2"/>
      <c r="E389" s="2"/>
      <c r="F389" s="2"/>
      <c r="G389" s="2"/>
    </row>
    <row r="390" spans="1:7">
      <c r="A390" s="175"/>
      <c r="B390" s="2"/>
      <c r="C390" s="2"/>
      <c r="D390" s="2"/>
      <c r="E390" s="2"/>
      <c r="F390" s="2"/>
      <c r="G390" s="2"/>
    </row>
    <row r="391" spans="1:7">
      <c r="A391" s="175"/>
      <c r="B391" s="2"/>
      <c r="C391" s="2"/>
      <c r="D391" s="2"/>
      <c r="E391" s="2"/>
      <c r="F391" s="2"/>
      <c r="G391" s="2"/>
    </row>
    <row r="392" spans="1:7">
      <c r="A392" s="175"/>
      <c r="B392" s="2"/>
      <c r="C392" s="2"/>
      <c r="D392" s="2"/>
      <c r="E392" s="2"/>
      <c r="F392" s="2"/>
      <c r="G392" s="2"/>
    </row>
    <row r="393" spans="1:7">
      <c r="A393" s="175"/>
      <c r="B393" s="2"/>
      <c r="C393" s="2"/>
      <c r="D393" s="2"/>
      <c r="E393" s="2"/>
      <c r="F393" s="2"/>
      <c r="G393" s="2"/>
    </row>
    <row r="394" spans="1:7">
      <c r="A394" s="175"/>
      <c r="B394" s="2"/>
      <c r="C394" s="2"/>
      <c r="D394" s="2"/>
      <c r="E394" s="2"/>
      <c r="F394" s="2"/>
      <c r="G394" s="2"/>
    </row>
    <row r="395" spans="1:7">
      <c r="A395" s="175"/>
      <c r="B395" s="2"/>
      <c r="C395" s="2"/>
      <c r="D395" s="2"/>
      <c r="E395" s="2"/>
      <c r="F395" s="2"/>
      <c r="G395" s="2"/>
    </row>
    <row r="396" spans="1:7">
      <c r="A396" s="175"/>
      <c r="B396" s="2"/>
      <c r="C396" s="2"/>
      <c r="D396" s="2"/>
      <c r="E396" s="2"/>
      <c r="F396" s="2"/>
      <c r="G396" s="2"/>
    </row>
    <row r="397" spans="1:7">
      <c r="A397" s="175"/>
      <c r="B397" s="2"/>
      <c r="C397" s="2"/>
      <c r="D397" s="2"/>
      <c r="E397" s="2"/>
      <c r="F397" s="2"/>
      <c r="G397" s="2"/>
    </row>
    <row r="398" spans="1:7">
      <c r="A398" s="175"/>
      <c r="B398" s="2"/>
      <c r="C398" s="2"/>
      <c r="D398" s="2"/>
      <c r="E398" s="2"/>
      <c r="F398" s="2"/>
      <c r="G398" s="2"/>
    </row>
    <row r="399" spans="1:7">
      <c r="A399" s="175"/>
      <c r="B399" s="2"/>
      <c r="C399" s="2"/>
      <c r="D399" s="2"/>
      <c r="E399" s="2"/>
      <c r="F399" s="2"/>
      <c r="G399" s="2"/>
    </row>
    <row r="400" spans="1:7">
      <c r="A400" s="175"/>
      <c r="B400" s="2"/>
      <c r="C400" s="2"/>
      <c r="D400" s="2"/>
      <c r="E400" s="2"/>
      <c r="F400" s="2"/>
      <c r="G400" s="2"/>
    </row>
    <row r="401" spans="1:7">
      <c r="A401" s="175"/>
      <c r="B401" s="2"/>
      <c r="C401" s="2"/>
      <c r="D401" s="2"/>
      <c r="E401" s="2"/>
      <c r="F401" s="2"/>
      <c r="G401" s="2"/>
    </row>
    <row r="402" spans="1:7">
      <c r="A402" s="175"/>
      <c r="B402" s="2"/>
      <c r="C402" s="2"/>
      <c r="D402" s="2"/>
      <c r="E402" s="2"/>
      <c r="F402" s="2"/>
      <c r="G402" s="2"/>
    </row>
    <row r="403" spans="1:7">
      <c r="A403" s="175"/>
      <c r="B403" s="2"/>
      <c r="C403" s="2"/>
      <c r="D403" s="2"/>
      <c r="E403" s="2"/>
      <c r="F403" s="2"/>
      <c r="G403" s="2"/>
    </row>
    <row r="404" spans="1:7">
      <c r="A404" s="175"/>
      <c r="B404" s="2"/>
      <c r="C404" s="2"/>
      <c r="D404" s="2"/>
      <c r="E404" s="2"/>
      <c r="F404" s="2"/>
      <c r="G404" s="2"/>
    </row>
    <row r="405" spans="1:7">
      <c r="A405" s="175"/>
      <c r="B405" s="2"/>
      <c r="C405" s="2"/>
      <c r="D405" s="2"/>
      <c r="E405" s="2"/>
      <c r="F405" s="2"/>
      <c r="G405" s="2"/>
    </row>
    <row r="406" spans="1:7">
      <c r="A406" s="175"/>
      <c r="B406" s="2"/>
      <c r="C406" s="2"/>
      <c r="D406" s="2"/>
      <c r="E406" s="2"/>
      <c r="F406" s="2"/>
      <c r="G406" s="2"/>
    </row>
    <row r="407" spans="1:7">
      <c r="A407" s="175"/>
      <c r="B407" s="2"/>
      <c r="C407" s="2"/>
      <c r="D407" s="2"/>
      <c r="E407" s="2"/>
      <c r="F407" s="2"/>
      <c r="G407" s="2"/>
    </row>
    <row r="408" spans="1:7">
      <c r="A408" s="175"/>
      <c r="B408" s="2"/>
      <c r="C408" s="2"/>
      <c r="D408" s="2"/>
      <c r="E408" s="2"/>
      <c r="F408" s="2"/>
      <c r="G408" s="2"/>
    </row>
    <row r="409" spans="1:7">
      <c r="A409" s="175"/>
      <c r="B409" s="2"/>
      <c r="C409" s="2"/>
      <c r="D409" s="2"/>
      <c r="E409" s="2"/>
      <c r="F409" s="2"/>
      <c r="G409" s="2"/>
    </row>
    <row r="410" spans="1:7">
      <c r="A410" s="175"/>
      <c r="B410" s="2"/>
      <c r="C410" s="2"/>
      <c r="D410" s="2"/>
      <c r="E410" s="2"/>
      <c r="F410" s="2"/>
      <c r="G410" s="2"/>
    </row>
    <row r="411" spans="1:7">
      <c r="A411" s="175"/>
      <c r="B411" s="2"/>
      <c r="C411" s="2"/>
      <c r="D411" s="2"/>
      <c r="E411" s="2"/>
      <c r="F411" s="2"/>
      <c r="G411" s="2"/>
    </row>
    <row r="412" spans="1:7">
      <c r="A412" s="175"/>
      <c r="B412" s="2"/>
      <c r="C412" s="2"/>
      <c r="D412" s="2"/>
      <c r="E412" s="2"/>
      <c r="F412" s="2"/>
      <c r="G412" s="2"/>
    </row>
    <row r="413" spans="1:7">
      <c r="A413" s="175"/>
      <c r="B413" s="2"/>
      <c r="C413" s="2"/>
      <c r="D413" s="2"/>
      <c r="E413" s="2"/>
      <c r="F413" s="2"/>
      <c r="G413" s="2"/>
    </row>
    <row r="414" spans="1:7">
      <c r="A414" s="175"/>
      <c r="B414" s="2"/>
      <c r="C414" s="2"/>
      <c r="D414" s="2"/>
      <c r="E414" s="2"/>
      <c r="F414" s="2"/>
      <c r="G414" s="2"/>
    </row>
    <row r="415" spans="1:7">
      <c r="A415" s="175"/>
      <c r="B415" s="2"/>
      <c r="C415" s="2"/>
      <c r="D415" s="2"/>
      <c r="E415" s="2"/>
      <c r="F415" s="2"/>
      <c r="G415" s="2"/>
    </row>
    <row r="416" spans="1:7">
      <c r="A416" s="175"/>
      <c r="B416" s="2"/>
      <c r="C416" s="2"/>
      <c r="D416" s="2"/>
      <c r="E416" s="2"/>
      <c r="F416" s="2"/>
      <c r="G416" s="2"/>
    </row>
    <row r="417" spans="1:7">
      <c r="A417" s="175"/>
      <c r="B417" s="2"/>
      <c r="C417" s="2"/>
      <c r="D417" s="2"/>
      <c r="E417" s="2"/>
      <c r="F417" s="2"/>
      <c r="G417" s="2"/>
    </row>
    <row r="418" spans="1:7">
      <c r="A418" s="175"/>
      <c r="B418" s="2"/>
      <c r="C418" s="2"/>
      <c r="D418" s="2"/>
      <c r="E418" s="2"/>
      <c r="F418" s="2"/>
      <c r="G418" s="2"/>
    </row>
    <row r="419" spans="1:7">
      <c r="A419" s="175"/>
      <c r="B419" s="2"/>
      <c r="C419" s="2"/>
      <c r="D419" s="2"/>
      <c r="E419" s="2"/>
      <c r="F419" s="2"/>
      <c r="G419" s="2"/>
    </row>
    <row r="420" spans="1:7">
      <c r="A420" s="175"/>
      <c r="B420" s="2"/>
      <c r="C420" s="2"/>
      <c r="D420" s="2"/>
      <c r="E420" s="2"/>
      <c r="F420" s="2"/>
      <c r="G420" s="2"/>
    </row>
    <row r="421" spans="1:7">
      <c r="A421" s="175"/>
      <c r="B421" s="2"/>
      <c r="C421" s="2"/>
      <c r="D421" s="2"/>
      <c r="E421" s="2"/>
      <c r="F421" s="2"/>
      <c r="G421" s="2"/>
    </row>
    <row r="422" spans="1:7">
      <c r="A422" s="175"/>
      <c r="B422" s="2"/>
      <c r="C422" s="2"/>
      <c r="D422" s="2"/>
      <c r="E422" s="2"/>
      <c r="F422" s="2"/>
      <c r="G422" s="2"/>
    </row>
    <row r="423" spans="1:7">
      <c r="A423" s="175"/>
      <c r="B423" s="2"/>
      <c r="C423" s="2"/>
      <c r="D423" s="2"/>
      <c r="E423" s="2"/>
      <c r="F423" s="2"/>
      <c r="G423" s="2"/>
    </row>
    <row r="424" spans="1:7">
      <c r="A424" s="175"/>
      <c r="B424" s="2"/>
      <c r="C424" s="2"/>
      <c r="D424" s="2"/>
      <c r="E424" s="2"/>
      <c r="F424" s="2"/>
      <c r="G424" s="2"/>
    </row>
    <row r="425" spans="1:7">
      <c r="A425" s="175"/>
      <c r="B425" s="2"/>
      <c r="C425" s="2"/>
      <c r="D425" s="2"/>
      <c r="E425" s="2"/>
      <c r="F425" s="2"/>
      <c r="G425" s="2"/>
    </row>
    <row r="426" spans="1:7">
      <c r="A426" s="175"/>
      <c r="B426" s="2"/>
      <c r="C426" s="2"/>
      <c r="D426" s="2"/>
      <c r="E426" s="2"/>
      <c r="F426" s="2"/>
      <c r="G426" s="2"/>
    </row>
    <row r="427" spans="1:7">
      <c r="A427" s="175"/>
      <c r="B427" s="2"/>
      <c r="C427" s="2"/>
      <c r="D427" s="2"/>
      <c r="E427" s="2"/>
      <c r="F427" s="2"/>
      <c r="G427" s="2"/>
    </row>
    <row r="428" spans="1:7">
      <c r="A428" s="175"/>
      <c r="B428" s="2"/>
      <c r="C428" s="2"/>
      <c r="D428" s="2"/>
      <c r="E428" s="2"/>
      <c r="F428" s="2"/>
      <c r="G428" s="2"/>
    </row>
    <row r="429" spans="1:7">
      <c r="A429" s="175"/>
      <c r="B429" s="2"/>
      <c r="C429" s="2"/>
      <c r="D429" s="2"/>
      <c r="E429" s="2"/>
      <c r="F429" s="2"/>
      <c r="G429" s="2"/>
    </row>
    <row r="430" spans="1:7">
      <c r="A430" s="175"/>
      <c r="B430" s="2"/>
      <c r="C430" s="2"/>
      <c r="D430" s="2"/>
      <c r="E430" s="2"/>
      <c r="F430" s="2"/>
      <c r="G430" s="2"/>
    </row>
    <row r="431" spans="1:7">
      <c r="A431" s="175"/>
      <c r="B431" s="2"/>
      <c r="C431" s="2"/>
      <c r="D431" s="2"/>
      <c r="E431" s="2"/>
      <c r="F431" s="2"/>
      <c r="G431" s="2"/>
    </row>
    <row r="432" spans="1:7">
      <c r="A432" s="175"/>
      <c r="B432" s="2"/>
      <c r="C432" s="2"/>
      <c r="D432" s="2"/>
      <c r="E432" s="2"/>
      <c r="F432" s="2"/>
      <c r="G432" s="2"/>
    </row>
    <row r="433" spans="1:7">
      <c r="A433" s="175"/>
      <c r="B433" s="2"/>
      <c r="C433" s="2"/>
      <c r="D433" s="2"/>
      <c r="E433" s="2"/>
      <c r="F433" s="2"/>
      <c r="G433" s="2"/>
    </row>
    <row r="434" spans="1:7">
      <c r="A434" s="175"/>
      <c r="B434" s="2"/>
      <c r="C434" s="2"/>
      <c r="D434" s="2"/>
      <c r="E434" s="2"/>
      <c r="F434" s="2"/>
      <c r="G434" s="2"/>
    </row>
    <row r="435" spans="1:7">
      <c r="A435" s="175"/>
      <c r="B435" s="2"/>
      <c r="C435" s="2"/>
      <c r="D435" s="2"/>
      <c r="E435" s="2"/>
      <c r="F435" s="2"/>
      <c r="G435" s="2"/>
    </row>
    <row r="436" spans="1:7">
      <c r="A436" s="175"/>
      <c r="B436" s="2"/>
      <c r="C436" s="2"/>
      <c r="D436" s="2"/>
      <c r="E436" s="2"/>
      <c r="F436" s="2"/>
      <c r="G436" s="2"/>
    </row>
    <row r="437" spans="1:7">
      <c r="A437" s="175"/>
      <c r="B437" s="2"/>
      <c r="C437" s="2"/>
      <c r="D437" s="2"/>
      <c r="E437" s="2"/>
      <c r="F437" s="2"/>
      <c r="G437" s="2"/>
    </row>
    <row r="438" spans="1:7">
      <c r="A438" s="175"/>
      <c r="B438" s="2"/>
      <c r="C438" s="2"/>
      <c r="D438" s="2"/>
      <c r="E438" s="2"/>
      <c r="F438" s="2"/>
      <c r="G438" s="2"/>
    </row>
    <row r="439" spans="1:7">
      <c r="A439" s="175"/>
      <c r="B439" s="2"/>
      <c r="C439" s="2"/>
      <c r="D439" s="2"/>
      <c r="E439" s="2"/>
      <c r="F439" s="2"/>
      <c r="G439" s="2"/>
    </row>
    <row r="440" spans="1:7">
      <c r="A440" s="175"/>
      <c r="B440" s="2"/>
      <c r="C440" s="2"/>
      <c r="D440" s="2"/>
      <c r="E440" s="2"/>
      <c r="F440" s="2"/>
      <c r="G440" s="2"/>
    </row>
    <row r="441" spans="1:7">
      <c r="A441" s="175"/>
      <c r="B441" s="2"/>
      <c r="C441" s="2"/>
      <c r="D441" s="2"/>
      <c r="E441" s="2"/>
      <c r="F441" s="2"/>
      <c r="G441" s="2"/>
    </row>
    <row r="442" spans="1:7">
      <c r="A442" s="175"/>
      <c r="B442" s="2"/>
      <c r="C442" s="2"/>
      <c r="D442" s="2"/>
      <c r="E442" s="2"/>
      <c r="F442" s="2"/>
      <c r="G442" s="2"/>
    </row>
    <row r="443" spans="1:7">
      <c r="A443" s="175"/>
      <c r="B443" s="2"/>
      <c r="C443" s="2"/>
      <c r="D443" s="2"/>
      <c r="E443" s="2"/>
      <c r="F443" s="2"/>
      <c r="G443" s="2"/>
    </row>
    <row r="444" spans="1:7">
      <c r="A444" s="175"/>
      <c r="B444" s="2"/>
      <c r="C444" s="2"/>
      <c r="D444" s="2"/>
      <c r="E444" s="2"/>
      <c r="F444" s="2"/>
      <c r="G444" s="2"/>
    </row>
    <row r="445" spans="1:7">
      <c r="A445" s="175"/>
      <c r="B445" s="2"/>
      <c r="C445" s="2"/>
      <c r="D445" s="2"/>
      <c r="E445" s="2"/>
      <c r="F445" s="2"/>
      <c r="G445" s="2"/>
    </row>
    <row r="446" spans="1:7">
      <c r="A446" s="175"/>
      <c r="B446" s="2"/>
      <c r="C446" s="2"/>
      <c r="D446" s="2"/>
      <c r="E446" s="2"/>
      <c r="F446" s="2"/>
      <c r="G446" s="2"/>
    </row>
    <row r="447" spans="1:7">
      <c r="A447" s="175"/>
      <c r="B447" s="2"/>
      <c r="C447" s="2"/>
      <c r="D447" s="2"/>
      <c r="E447" s="2"/>
      <c r="F447" s="2"/>
      <c r="G447" s="2"/>
    </row>
    <row r="448" spans="1:7">
      <c r="A448" s="175"/>
      <c r="B448" s="2"/>
      <c r="C448" s="2"/>
      <c r="D448" s="2"/>
      <c r="E448" s="2"/>
      <c r="F448" s="2"/>
      <c r="G448" s="2"/>
    </row>
    <row r="449" spans="1:7">
      <c r="A449" s="175"/>
      <c r="B449" s="2"/>
      <c r="C449" s="2"/>
      <c r="D449" s="2"/>
      <c r="E449" s="2"/>
      <c r="F449" s="2"/>
      <c r="G449" s="2"/>
    </row>
    <row r="450" spans="1:7">
      <c r="A450" s="175"/>
      <c r="B450" s="2"/>
      <c r="C450" s="2"/>
      <c r="D450" s="2"/>
      <c r="E450" s="2"/>
      <c r="F450" s="2"/>
      <c r="G450" s="2"/>
    </row>
    <row r="451" spans="1:7">
      <c r="A451" s="175"/>
      <c r="B451" s="2"/>
      <c r="C451" s="2"/>
      <c r="D451" s="2"/>
      <c r="E451" s="2"/>
      <c r="F451" s="2"/>
      <c r="G451" s="2"/>
    </row>
    <row r="452" spans="1:7">
      <c r="A452" s="175"/>
      <c r="B452" s="2"/>
      <c r="C452" s="2"/>
      <c r="D452" s="2"/>
      <c r="E452" s="2"/>
      <c r="F452" s="2"/>
      <c r="G452" s="2"/>
    </row>
    <row r="453" spans="1:7">
      <c r="A453" s="175"/>
      <c r="B453" s="2"/>
      <c r="C453" s="2"/>
      <c r="D453" s="2"/>
      <c r="E453" s="2"/>
      <c r="F453" s="2"/>
      <c r="G453" s="2"/>
    </row>
    <row r="454" spans="1:7">
      <c r="A454" s="175"/>
      <c r="B454" s="2"/>
      <c r="C454" s="2"/>
      <c r="D454" s="2"/>
      <c r="E454" s="2"/>
      <c r="F454" s="2"/>
      <c r="G454" s="2"/>
    </row>
    <row r="455" spans="1:7">
      <c r="A455" s="175"/>
      <c r="B455" s="2"/>
      <c r="C455" s="2"/>
      <c r="D455" s="2"/>
      <c r="E455" s="2"/>
      <c r="F455" s="2"/>
      <c r="G455" s="2"/>
    </row>
    <row r="456" spans="1:7">
      <c r="A456" s="175"/>
      <c r="B456" s="2"/>
      <c r="C456" s="2"/>
      <c r="D456" s="2"/>
      <c r="E456" s="2"/>
      <c r="F456" s="2"/>
      <c r="G456" s="2"/>
    </row>
    <row r="457" spans="1:7">
      <c r="A457" s="175"/>
      <c r="B457" s="2"/>
      <c r="C457" s="2"/>
      <c r="D457" s="2"/>
      <c r="E457" s="2"/>
      <c r="F457" s="2"/>
      <c r="G457" s="2"/>
    </row>
    <row r="458" spans="1:7">
      <c r="A458" s="175"/>
      <c r="B458" s="2"/>
      <c r="C458" s="2"/>
      <c r="D458" s="2"/>
      <c r="E458" s="2"/>
      <c r="F458" s="2"/>
      <c r="G458" s="2"/>
    </row>
    <row r="459" spans="1:7">
      <c r="A459" s="175"/>
      <c r="B459" s="2"/>
      <c r="C459" s="2"/>
      <c r="D459" s="2"/>
      <c r="E459" s="2"/>
      <c r="F459" s="2"/>
      <c r="G459" s="2"/>
    </row>
    <row r="460" spans="1:7">
      <c r="A460" s="175"/>
      <c r="B460" s="2"/>
      <c r="C460" s="2"/>
      <c r="D460" s="2"/>
      <c r="E460" s="2"/>
      <c r="F460" s="2"/>
      <c r="G460" s="2"/>
    </row>
    <row r="461" spans="1:7">
      <c r="A461" s="175"/>
      <c r="B461" s="2"/>
      <c r="C461" s="2"/>
      <c r="D461" s="2"/>
      <c r="E461" s="2"/>
      <c r="F461" s="2"/>
      <c r="G461" s="2"/>
    </row>
    <row r="462" spans="1:7">
      <c r="A462" s="175"/>
      <c r="B462" s="2"/>
      <c r="C462" s="2"/>
      <c r="D462" s="2"/>
      <c r="E462" s="2"/>
      <c r="F462" s="2"/>
      <c r="G462" s="2"/>
    </row>
    <row r="463" spans="1:7">
      <c r="A463" s="175"/>
      <c r="B463" s="2"/>
      <c r="C463" s="2"/>
      <c r="D463" s="2"/>
      <c r="E463" s="2"/>
      <c r="F463" s="2"/>
      <c r="G463" s="2"/>
    </row>
    <row r="464" spans="1:7">
      <c r="A464" s="175"/>
      <c r="B464" s="2"/>
      <c r="C464" s="2"/>
      <c r="D464" s="2"/>
      <c r="E464" s="2"/>
      <c r="F464" s="2"/>
      <c r="G464" s="2"/>
    </row>
    <row r="465" spans="1:7">
      <c r="A465" s="175"/>
      <c r="B465" s="2"/>
      <c r="C465" s="2"/>
      <c r="D465" s="2"/>
      <c r="E465" s="2"/>
      <c r="F465" s="2"/>
      <c r="G465" s="2"/>
    </row>
    <row r="466" spans="1:7">
      <c r="A466" s="175"/>
      <c r="B466" s="2"/>
      <c r="C466" s="2"/>
      <c r="D466" s="2"/>
      <c r="E466" s="2"/>
      <c r="F466" s="2"/>
      <c r="G466" s="2"/>
    </row>
    <row r="467" spans="1:7">
      <c r="A467" s="175"/>
      <c r="B467" s="2"/>
      <c r="C467" s="2"/>
      <c r="D467" s="2"/>
      <c r="E467" s="2"/>
      <c r="F467" s="2"/>
      <c r="G467" s="2"/>
    </row>
    <row r="468" spans="1:7">
      <c r="A468" s="175"/>
      <c r="B468" s="2"/>
      <c r="C468" s="2"/>
      <c r="D468" s="2"/>
      <c r="E468" s="2"/>
      <c r="F468" s="2"/>
      <c r="G468" s="2"/>
    </row>
    <row r="469" spans="1:7">
      <c r="A469" s="175"/>
      <c r="B469" s="2"/>
      <c r="C469" s="2"/>
      <c r="D469" s="2"/>
      <c r="E469" s="2"/>
      <c r="F469" s="2"/>
      <c r="G469" s="2"/>
    </row>
    <row r="470" spans="1:7">
      <c r="A470" s="175"/>
      <c r="B470" s="2"/>
      <c r="C470" s="2"/>
      <c r="D470" s="2"/>
      <c r="E470" s="2"/>
      <c r="F470" s="2"/>
      <c r="G470" s="2"/>
    </row>
    <row r="471" spans="1:7">
      <c r="A471" s="175"/>
      <c r="B471" s="2"/>
      <c r="C471" s="2"/>
      <c r="D471" s="2"/>
      <c r="E471" s="2"/>
      <c r="F471" s="2"/>
      <c r="G471" s="2"/>
    </row>
    <row r="472" spans="1:7">
      <c r="A472" s="175"/>
      <c r="B472" s="2"/>
      <c r="C472" s="2"/>
      <c r="D472" s="2"/>
      <c r="E472" s="2"/>
      <c r="F472" s="2"/>
      <c r="G472" s="2"/>
    </row>
    <row r="473" spans="1:7">
      <c r="A473" s="175"/>
      <c r="B473" s="2"/>
      <c r="C473" s="2"/>
      <c r="D473" s="2"/>
      <c r="E473" s="2"/>
      <c r="F473" s="2"/>
      <c r="G473" s="2"/>
    </row>
    <row r="474" spans="1:7">
      <c r="A474" s="175"/>
      <c r="B474" s="2"/>
      <c r="C474" s="2"/>
      <c r="D474" s="2"/>
      <c r="E474" s="2"/>
      <c r="F474" s="2"/>
      <c r="G474" s="2"/>
    </row>
    <row r="475" spans="1:7">
      <c r="A475" s="175"/>
      <c r="B475" s="2"/>
      <c r="C475" s="2"/>
      <c r="D475" s="2"/>
      <c r="E475" s="2"/>
      <c r="F475" s="2"/>
      <c r="G475" s="2"/>
    </row>
    <row r="476" spans="1:7">
      <c r="A476" s="175"/>
      <c r="B476" s="2"/>
      <c r="C476" s="2"/>
      <c r="D476" s="2"/>
      <c r="E476" s="2"/>
      <c r="F476" s="2"/>
      <c r="G476" s="2"/>
    </row>
    <row r="477" spans="1:7">
      <c r="A477" s="175"/>
      <c r="B477" s="2"/>
      <c r="C477" s="2"/>
      <c r="D477" s="2"/>
      <c r="E477" s="2"/>
      <c r="F477" s="2"/>
      <c r="G477" s="2"/>
    </row>
    <row r="478" spans="1:7">
      <c r="A478" s="175"/>
      <c r="B478" s="2"/>
      <c r="C478" s="2"/>
      <c r="D478" s="2"/>
      <c r="E478" s="2"/>
      <c r="F478" s="2"/>
      <c r="G478" s="2"/>
    </row>
    <row r="479" spans="1:7">
      <c r="A479" s="175"/>
      <c r="B479" s="2"/>
      <c r="C479" s="2"/>
      <c r="D479" s="2"/>
      <c r="E479" s="2"/>
      <c r="F479" s="2"/>
      <c r="G479" s="2"/>
    </row>
    <row r="480" spans="1:7">
      <c r="A480" s="175"/>
      <c r="B480" s="2"/>
      <c r="C480" s="2"/>
      <c r="D480" s="2"/>
      <c r="E480" s="2"/>
      <c r="F480" s="2"/>
      <c r="G480" s="2"/>
    </row>
    <row r="481" spans="1:7">
      <c r="A481" s="175"/>
      <c r="B481" s="2"/>
      <c r="C481" s="2"/>
      <c r="D481" s="2"/>
      <c r="E481" s="2"/>
      <c r="F481" s="2"/>
      <c r="G481" s="2"/>
    </row>
    <row r="482" spans="1:7">
      <c r="A482" s="175"/>
      <c r="B482" s="2"/>
      <c r="C482" s="2"/>
      <c r="D482" s="2"/>
      <c r="E482" s="2"/>
      <c r="F482" s="2"/>
      <c r="G482" s="2"/>
    </row>
    <row r="483" spans="1:7">
      <c r="A483" s="175"/>
      <c r="B483" s="2"/>
      <c r="C483" s="2"/>
      <c r="D483" s="2"/>
      <c r="E483" s="2"/>
      <c r="F483" s="2"/>
      <c r="G483" s="2"/>
    </row>
    <row r="484" spans="1:7">
      <c r="A484" s="175"/>
      <c r="B484" s="2"/>
      <c r="C484" s="2"/>
      <c r="D484" s="2"/>
      <c r="E484" s="2"/>
      <c r="F484" s="2"/>
      <c r="G484" s="2"/>
    </row>
    <row r="485" spans="1:7">
      <c r="A485" s="175"/>
      <c r="B485" s="2"/>
      <c r="C485" s="2"/>
      <c r="D485" s="2"/>
      <c r="E485" s="2"/>
      <c r="F485" s="2"/>
      <c r="G485" s="2"/>
    </row>
    <row r="486" spans="1:7">
      <c r="A486" s="175"/>
      <c r="B486" s="2"/>
      <c r="C486" s="2"/>
      <c r="D486" s="2"/>
      <c r="E486" s="2"/>
      <c r="F486" s="2"/>
      <c r="G486" s="2"/>
    </row>
    <row r="487" spans="1:7">
      <c r="A487" s="175"/>
      <c r="B487" s="2"/>
      <c r="C487" s="2"/>
      <c r="D487" s="2"/>
      <c r="E487" s="2"/>
      <c r="F487" s="2"/>
      <c r="G487" s="2"/>
    </row>
    <row r="488" spans="1:7">
      <c r="A488" s="175"/>
      <c r="B488" s="2"/>
      <c r="C488" s="2"/>
      <c r="D488" s="2"/>
      <c r="E488" s="2"/>
      <c r="F488" s="2"/>
      <c r="G488" s="2"/>
    </row>
    <row r="489" spans="1:7">
      <c r="A489" s="175"/>
      <c r="B489" s="2"/>
      <c r="C489" s="2"/>
      <c r="D489" s="2"/>
      <c r="E489" s="2"/>
      <c r="F489" s="2"/>
      <c r="G489" s="2"/>
    </row>
    <row r="490" spans="1:7">
      <c r="A490" s="175"/>
      <c r="B490" s="2"/>
      <c r="C490" s="2"/>
      <c r="D490" s="2"/>
      <c r="E490" s="2"/>
      <c r="F490" s="2"/>
      <c r="G490" s="2"/>
    </row>
    <row r="491" spans="1:7">
      <c r="A491" s="175"/>
      <c r="B491" s="2"/>
      <c r="C491" s="2"/>
      <c r="D491" s="2"/>
      <c r="E491" s="2"/>
      <c r="F491" s="2"/>
      <c r="G491" s="2"/>
    </row>
    <row r="492" spans="1:7">
      <c r="A492" s="175"/>
      <c r="B492" s="2"/>
      <c r="C492" s="2"/>
      <c r="D492" s="2"/>
      <c r="E492" s="2"/>
      <c r="F492" s="2"/>
      <c r="G492" s="2"/>
    </row>
    <row r="493" spans="1:7">
      <c r="A493" s="175"/>
      <c r="B493" s="2"/>
      <c r="C493" s="2"/>
      <c r="D493" s="2"/>
      <c r="E493" s="2"/>
      <c r="F493" s="2"/>
      <c r="G493" s="2"/>
    </row>
    <row r="494" spans="1:7">
      <c r="A494" s="175"/>
      <c r="B494" s="2"/>
      <c r="C494" s="2"/>
      <c r="D494" s="2"/>
      <c r="E494" s="2"/>
      <c r="F494" s="2"/>
      <c r="G494" s="2"/>
    </row>
    <row r="495" spans="1:7">
      <c r="A495" s="175"/>
      <c r="B495" s="2"/>
      <c r="C495" s="2"/>
      <c r="D495" s="2"/>
      <c r="E495" s="2"/>
      <c r="F495" s="2"/>
      <c r="G495" s="2"/>
    </row>
    <row r="496" spans="1:7">
      <c r="A496" s="175"/>
      <c r="B496" s="2"/>
      <c r="C496" s="2"/>
      <c r="D496" s="2"/>
      <c r="E496" s="2"/>
      <c r="F496" s="2"/>
      <c r="G496" s="2"/>
    </row>
    <row r="497" spans="1:7">
      <c r="A497" s="175"/>
      <c r="B497" s="2"/>
      <c r="C497" s="2"/>
      <c r="D497" s="2"/>
      <c r="E497" s="2"/>
      <c r="F497" s="2"/>
      <c r="G497" s="2"/>
    </row>
    <row r="498" spans="1:7">
      <c r="A498" s="175"/>
      <c r="B498" s="2"/>
      <c r="C498" s="2"/>
      <c r="D498" s="2"/>
      <c r="E498" s="2"/>
      <c r="F498" s="2"/>
      <c r="G498" s="2"/>
    </row>
    <row r="499" spans="1:7">
      <c r="A499" s="175"/>
      <c r="B499" s="2"/>
      <c r="C499" s="2"/>
      <c r="D499" s="2"/>
      <c r="E499" s="2"/>
      <c r="F499" s="2"/>
      <c r="G499" s="2"/>
    </row>
    <row r="500" spans="1:7">
      <c r="A500" s="175"/>
      <c r="B500" s="2"/>
      <c r="C500" s="2"/>
      <c r="D500" s="2"/>
      <c r="E500" s="2"/>
      <c r="F500" s="2"/>
      <c r="G500" s="2"/>
    </row>
    <row r="501" spans="1:7">
      <c r="A501" s="175"/>
      <c r="B501" s="2"/>
      <c r="C501" s="2"/>
      <c r="D501" s="2"/>
      <c r="E501" s="2"/>
      <c r="F501" s="2"/>
      <c r="G501" s="2"/>
    </row>
    <row r="502" spans="1:7">
      <c r="A502" s="175"/>
      <c r="B502" s="2"/>
      <c r="C502" s="2"/>
      <c r="D502" s="2"/>
      <c r="E502" s="2"/>
      <c r="F502" s="2"/>
      <c r="G502" s="2"/>
    </row>
    <row r="503" spans="1:7">
      <c r="A503" s="175"/>
      <c r="B503" s="2"/>
      <c r="C503" s="2"/>
      <c r="D503" s="2"/>
      <c r="E503" s="2"/>
      <c r="F503" s="2"/>
      <c r="G503" s="2"/>
    </row>
    <row r="504" spans="1:7">
      <c r="A504" s="175"/>
      <c r="B504" s="2"/>
      <c r="C504" s="2"/>
      <c r="D504" s="2"/>
      <c r="E504" s="2"/>
      <c r="F504" s="2"/>
      <c r="G504" s="2"/>
    </row>
    <row r="505" spans="1:7">
      <c r="A505" s="175"/>
      <c r="B505" s="2"/>
      <c r="C505" s="2"/>
      <c r="D505" s="2"/>
      <c r="E505" s="2"/>
      <c r="F505" s="2"/>
      <c r="G505" s="2"/>
    </row>
    <row r="506" spans="1:7">
      <c r="A506" s="175"/>
      <c r="B506" s="2"/>
      <c r="C506" s="2"/>
      <c r="D506" s="2"/>
      <c r="E506" s="2"/>
      <c r="F506" s="2"/>
      <c r="G506" s="2"/>
    </row>
    <row r="507" spans="1:7">
      <c r="A507" s="175"/>
      <c r="B507" s="2"/>
      <c r="C507" s="2"/>
      <c r="D507" s="2"/>
      <c r="E507" s="2"/>
      <c r="F507" s="2"/>
      <c r="G507" s="2"/>
    </row>
    <row r="508" spans="1:7">
      <c r="A508" s="175"/>
      <c r="B508" s="2"/>
      <c r="C508" s="2"/>
      <c r="D508" s="2"/>
      <c r="E508" s="2"/>
      <c r="F508" s="2"/>
      <c r="G508" s="2"/>
    </row>
    <row r="509" spans="1:7">
      <c r="A509" s="175"/>
      <c r="B509" s="2"/>
      <c r="C509" s="2"/>
      <c r="D509" s="2"/>
      <c r="E509" s="2"/>
      <c r="F509" s="2"/>
      <c r="G509" s="2"/>
    </row>
    <row r="510" spans="1:7">
      <c r="A510" s="175"/>
      <c r="B510" s="2"/>
      <c r="C510" s="2"/>
      <c r="D510" s="2"/>
      <c r="E510" s="2"/>
      <c r="F510" s="2"/>
      <c r="G510" s="2"/>
    </row>
    <row r="511" spans="1:7">
      <c r="A511" s="175"/>
      <c r="B511" s="2"/>
      <c r="C511" s="2"/>
      <c r="D511" s="2"/>
      <c r="E511" s="2"/>
      <c r="F511" s="2"/>
      <c r="G511" s="2"/>
    </row>
    <row r="512" spans="1:7">
      <c r="A512" s="175"/>
      <c r="B512" s="2"/>
      <c r="C512" s="2"/>
      <c r="D512" s="2"/>
      <c r="E512" s="2"/>
      <c r="F512" s="2"/>
      <c r="G512" s="2"/>
    </row>
    <row r="513" spans="1:7">
      <c r="A513" s="175"/>
      <c r="B513" s="2"/>
      <c r="C513" s="2"/>
      <c r="D513" s="2"/>
      <c r="E513" s="2"/>
      <c r="F513" s="2"/>
      <c r="G513" s="2"/>
    </row>
    <row r="514" spans="1:7">
      <c r="A514" s="175"/>
      <c r="B514" s="2"/>
      <c r="C514" s="2"/>
      <c r="D514" s="2"/>
      <c r="E514" s="2"/>
      <c r="F514" s="2"/>
      <c r="G514" s="2"/>
    </row>
    <row r="515" spans="1:7">
      <c r="A515" s="175"/>
      <c r="B515" s="2"/>
      <c r="C515" s="2"/>
      <c r="D515" s="2"/>
      <c r="E515" s="2"/>
      <c r="F515" s="2"/>
      <c r="G515" s="2"/>
    </row>
    <row r="516" spans="1:7">
      <c r="A516" s="175"/>
      <c r="B516" s="2"/>
      <c r="C516" s="2"/>
      <c r="D516" s="2"/>
      <c r="E516" s="2"/>
      <c r="F516" s="2"/>
      <c r="G516" s="2"/>
    </row>
    <row r="517" spans="1:7">
      <c r="A517" s="175"/>
      <c r="B517" s="2"/>
      <c r="C517" s="2"/>
      <c r="D517" s="2"/>
      <c r="E517" s="2"/>
      <c r="F517" s="2"/>
      <c r="G517" s="2"/>
    </row>
    <row r="518" spans="1:7">
      <c r="A518" s="175"/>
      <c r="B518" s="2"/>
      <c r="C518" s="2"/>
      <c r="D518" s="2"/>
      <c r="E518" s="2"/>
      <c r="F518" s="2"/>
      <c r="G518" s="2"/>
    </row>
    <row r="519" spans="1:7">
      <c r="A519" s="175"/>
      <c r="B519" s="2"/>
      <c r="C519" s="2"/>
      <c r="D519" s="2"/>
      <c r="E519" s="2"/>
      <c r="F519" s="2"/>
      <c r="G519" s="2"/>
    </row>
    <row r="520" spans="1:7">
      <c r="A520" s="175"/>
      <c r="B520" s="2"/>
      <c r="C520" s="2"/>
      <c r="D520" s="2"/>
      <c r="E520" s="2"/>
      <c r="F520" s="2"/>
      <c r="G520" s="2"/>
    </row>
    <row r="521" spans="1:7">
      <c r="A521" s="175"/>
      <c r="B521" s="2"/>
      <c r="C521" s="2"/>
      <c r="D521" s="2"/>
      <c r="E521" s="2"/>
      <c r="F521" s="2"/>
      <c r="G521" s="2"/>
    </row>
    <row r="522" spans="1:7">
      <c r="A522" s="175"/>
      <c r="B522" s="2"/>
      <c r="C522" s="2"/>
      <c r="D522" s="2"/>
      <c r="E522" s="2"/>
      <c r="F522" s="2"/>
      <c r="G522" s="2"/>
    </row>
    <row r="523" spans="1:7">
      <c r="A523" s="175"/>
      <c r="B523" s="2"/>
      <c r="C523" s="2"/>
      <c r="D523" s="2"/>
      <c r="E523" s="2"/>
      <c r="F523" s="2"/>
      <c r="G523" s="2"/>
    </row>
    <row r="524" spans="1:7">
      <c r="A524" s="175"/>
      <c r="B524" s="2"/>
      <c r="C524" s="2"/>
      <c r="D524" s="2"/>
      <c r="E524" s="2"/>
      <c r="F524" s="2"/>
      <c r="G524" s="2"/>
    </row>
    <row r="525" spans="1:7">
      <c r="A525" s="175"/>
      <c r="B525" s="2"/>
      <c r="C525" s="2"/>
      <c r="D525" s="2"/>
      <c r="E525" s="2"/>
      <c r="F525" s="2"/>
      <c r="G525" s="2"/>
    </row>
    <row r="526" spans="1:7">
      <c r="A526" s="175"/>
      <c r="B526" s="2"/>
      <c r="C526" s="2"/>
      <c r="D526" s="2"/>
      <c r="E526" s="2"/>
      <c r="F526" s="2"/>
      <c r="G526" s="2"/>
    </row>
    <row r="527" spans="1:7">
      <c r="A527" s="175"/>
      <c r="B527" s="2"/>
      <c r="C527" s="2"/>
      <c r="D527" s="2"/>
      <c r="E527" s="2"/>
      <c r="F527" s="2"/>
      <c r="G527" s="2"/>
    </row>
    <row r="528" spans="1:7">
      <c r="A528" s="175"/>
      <c r="B528" s="2"/>
      <c r="C528" s="2"/>
      <c r="D528" s="2"/>
      <c r="E528" s="2"/>
      <c r="F528" s="2"/>
      <c r="G528" s="2"/>
    </row>
    <row r="529" spans="1:7">
      <c r="A529" s="175"/>
      <c r="B529" s="2"/>
      <c r="C529" s="2"/>
      <c r="D529" s="2"/>
      <c r="E529" s="2"/>
      <c r="F529" s="2"/>
      <c r="G529" s="2"/>
    </row>
    <row r="530" spans="1:7">
      <c r="A530" s="175"/>
      <c r="B530" s="2"/>
      <c r="C530" s="2"/>
      <c r="D530" s="2"/>
      <c r="E530" s="2"/>
      <c r="F530" s="2"/>
      <c r="G530" s="2"/>
    </row>
    <row r="531" spans="1:7">
      <c r="A531" s="175"/>
      <c r="B531" s="2"/>
      <c r="C531" s="2"/>
      <c r="D531" s="2"/>
      <c r="E531" s="2"/>
      <c r="F531" s="2"/>
      <c r="G531" s="2"/>
    </row>
    <row r="532" spans="1:7">
      <c r="A532" s="175"/>
      <c r="B532" s="2"/>
      <c r="C532" s="2"/>
      <c r="D532" s="2"/>
      <c r="E532" s="2"/>
      <c r="F532" s="2"/>
      <c r="G532" s="2"/>
    </row>
    <row r="533" spans="1:7">
      <c r="A533" s="175"/>
      <c r="B533" s="2"/>
      <c r="C533" s="2"/>
      <c r="D533" s="2"/>
      <c r="E533" s="2"/>
      <c r="F533" s="2"/>
      <c r="G533" s="2"/>
    </row>
    <row r="534" spans="1:7">
      <c r="A534" s="175"/>
      <c r="B534" s="2"/>
      <c r="C534" s="2"/>
      <c r="D534" s="2"/>
      <c r="E534" s="2"/>
      <c r="F534" s="2"/>
      <c r="G534" s="2"/>
    </row>
    <row r="535" spans="1:7">
      <c r="A535" s="175"/>
      <c r="B535" s="2"/>
      <c r="C535" s="2"/>
      <c r="D535" s="2"/>
      <c r="E535" s="2"/>
      <c r="F535" s="2"/>
      <c r="G535" s="2"/>
    </row>
    <row r="536" spans="1:7">
      <c r="A536" s="175"/>
      <c r="B536" s="2"/>
      <c r="C536" s="2"/>
      <c r="D536" s="2"/>
      <c r="E536" s="2"/>
      <c r="F536" s="2"/>
      <c r="G536" s="2"/>
    </row>
    <row r="537" spans="1:7">
      <c r="A537" s="175"/>
      <c r="B537" s="2"/>
      <c r="C537" s="2"/>
      <c r="D537" s="2"/>
      <c r="E537" s="2"/>
      <c r="F537" s="2"/>
      <c r="G537" s="2"/>
    </row>
    <row r="538" spans="1:7">
      <c r="A538" s="175"/>
      <c r="B538" s="2"/>
      <c r="C538" s="2"/>
      <c r="D538" s="2"/>
      <c r="E538" s="2"/>
      <c r="F538" s="2"/>
      <c r="G538" s="2"/>
    </row>
    <row r="539" spans="1:7">
      <c r="A539" s="175"/>
      <c r="B539" s="2"/>
      <c r="C539" s="2"/>
      <c r="D539" s="2"/>
      <c r="E539" s="2"/>
      <c r="F539" s="2"/>
      <c r="G539" s="2"/>
    </row>
    <row r="540" spans="1:7">
      <c r="A540" s="175"/>
      <c r="B540" s="2"/>
      <c r="C540" s="2"/>
      <c r="D540" s="2"/>
      <c r="E540" s="2"/>
      <c r="F540" s="2"/>
      <c r="G540" s="2"/>
    </row>
    <row r="541" spans="1:7">
      <c r="A541" s="175"/>
      <c r="B541" s="2"/>
      <c r="C541" s="2"/>
      <c r="D541" s="2"/>
      <c r="E541" s="2"/>
      <c r="F541" s="2"/>
      <c r="G541" s="2"/>
    </row>
    <row r="542" spans="1:7">
      <c r="A542" s="175"/>
      <c r="B542" s="2"/>
      <c r="C542" s="2"/>
      <c r="D542" s="2"/>
      <c r="E542" s="2"/>
      <c r="F542" s="2"/>
      <c r="G542" s="2"/>
    </row>
    <row r="543" spans="1:7">
      <c r="A543" s="175"/>
      <c r="B543" s="2"/>
      <c r="C543" s="2"/>
      <c r="D543" s="2"/>
      <c r="E543" s="2"/>
      <c r="F543" s="2"/>
      <c r="G543" s="2"/>
    </row>
    <row r="544" spans="1:7">
      <c r="A544" s="175"/>
      <c r="B544" s="2"/>
      <c r="C544" s="2"/>
      <c r="D544" s="2"/>
      <c r="E544" s="2"/>
      <c r="F544" s="2"/>
      <c r="G544" s="2"/>
    </row>
    <row r="545" spans="1:7">
      <c r="A545" s="175"/>
      <c r="B545" s="2"/>
      <c r="C545" s="2"/>
      <c r="D545" s="2"/>
      <c r="E545" s="2"/>
      <c r="F545" s="2"/>
      <c r="G545" s="2"/>
    </row>
    <row r="546" spans="1:7">
      <c r="A546" s="175"/>
      <c r="B546" s="2"/>
      <c r="C546" s="2"/>
      <c r="D546" s="2"/>
      <c r="E546" s="2"/>
      <c r="F546" s="2"/>
      <c r="G546" s="2"/>
    </row>
    <row r="547" spans="1:7">
      <c r="A547" s="175"/>
      <c r="B547" s="2"/>
      <c r="C547" s="2"/>
      <c r="D547" s="2"/>
      <c r="E547" s="2"/>
      <c r="F547" s="2"/>
      <c r="G547" s="2"/>
    </row>
    <row r="548" spans="1:7">
      <c r="A548" s="175"/>
      <c r="B548" s="2"/>
      <c r="C548" s="2"/>
      <c r="D548" s="2"/>
      <c r="E548" s="2"/>
      <c r="F548" s="2"/>
      <c r="G548" s="2"/>
    </row>
    <row r="549" spans="1:7">
      <c r="A549" s="175"/>
      <c r="B549" s="2"/>
      <c r="C549" s="2"/>
      <c r="D549" s="2"/>
      <c r="E549" s="2"/>
      <c r="F549" s="2"/>
      <c r="G549" s="2"/>
    </row>
    <row r="550" spans="1:7">
      <c r="A550" s="175"/>
      <c r="B550" s="2"/>
      <c r="C550" s="2"/>
      <c r="D550" s="2"/>
      <c r="E550" s="2"/>
      <c r="F550" s="2"/>
      <c r="G550" s="2"/>
    </row>
    <row r="551" spans="1:7">
      <c r="A551" s="175"/>
      <c r="B551" s="2"/>
      <c r="C551" s="2"/>
      <c r="D551" s="2"/>
      <c r="E551" s="2"/>
      <c r="F551" s="2"/>
      <c r="G551" s="2"/>
    </row>
    <row r="552" spans="1:7">
      <c r="A552" s="175"/>
      <c r="B552" s="2"/>
      <c r="C552" s="2"/>
      <c r="D552" s="2"/>
      <c r="E552" s="2"/>
      <c r="F552" s="2"/>
      <c r="G552" s="2"/>
    </row>
    <row r="553" spans="1:7">
      <c r="A553" s="175"/>
      <c r="B553" s="2"/>
      <c r="C553" s="2"/>
      <c r="D553" s="2"/>
      <c r="E553" s="2"/>
      <c r="F553" s="2"/>
      <c r="G553" s="2"/>
    </row>
    <row r="554" spans="1:7">
      <c r="A554" s="175"/>
      <c r="B554" s="2"/>
      <c r="C554" s="2"/>
      <c r="D554" s="2"/>
      <c r="E554" s="2"/>
      <c r="F554" s="2"/>
      <c r="G554" s="2"/>
    </row>
    <row r="555" spans="1:7">
      <c r="A555" s="175"/>
      <c r="B555" s="2"/>
      <c r="C555" s="2"/>
      <c r="D555" s="2"/>
      <c r="E555" s="2"/>
      <c r="F555" s="2"/>
      <c r="G555" s="2"/>
    </row>
    <row r="556" spans="1:7">
      <c r="A556" s="175"/>
      <c r="B556" s="2"/>
      <c r="C556" s="2"/>
      <c r="D556" s="2"/>
      <c r="E556" s="2"/>
      <c r="F556" s="2"/>
      <c r="G556" s="2"/>
    </row>
    <row r="557" spans="1:7">
      <c r="A557" s="175"/>
      <c r="B557" s="2"/>
      <c r="C557" s="2"/>
      <c r="D557" s="2"/>
      <c r="E557" s="2"/>
      <c r="F557" s="2"/>
      <c r="G557" s="2"/>
    </row>
    <row r="558" spans="1:7">
      <c r="A558" s="175"/>
      <c r="B558" s="2"/>
      <c r="C558" s="2"/>
      <c r="D558" s="2"/>
      <c r="E558" s="2"/>
      <c r="F558" s="2"/>
      <c r="G558" s="2"/>
    </row>
    <row r="559" spans="1:7">
      <c r="A559" s="175"/>
      <c r="B559" s="2"/>
      <c r="C559" s="2"/>
      <c r="D559" s="2"/>
      <c r="E559" s="2"/>
      <c r="F559" s="2"/>
      <c r="G559" s="2"/>
    </row>
    <row r="560" spans="1:7">
      <c r="A560" s="175"/>
      <c r="B560" s="2"/>
      <c r="C560" s="2"/>
      <c r="D560" s="2"/>
      <c r="E560" s="2"/>
      <c r="F560" s="2"/>
      <c r="G560" s="2"/>
    </row>
    <row r="561" spans="1:7">
      <c r="A561" s="175"/>
      <c r="B561" s="2"/>
      <c r="C561" s="2"/>
      <c r="D561" s="2"/>
      <c r="E561" s="2"/>
      <c r="F561" s="2"/>
      <c r="G561" s="2"/>
    </row>
    <row r="562" spans="1:7">
      <c r="A562" s="175"/>
      <c r="B562" s="2"/>
      <c r="C562" s="2"/>
      <c r="D562" s="2"/>
      <c r="E562" s="2"/>
      <c r="F562" s="2"/>
      <c r="G562" s="2"/>
    </row>
    <row r="563" spans="1:7">
      <c r="A563" s="175"/>
      <c r="B563" s="2"/>
      <c r="C563" s="2"/>
      <c r="D563" s="2"/>
      <c r="E563" s="2"/>
      <c r="F563" s="2"/>
      <c r="G563" s="2"/>
    </row>
    <row r="564" spans="1:7">
      <c r="A564" s="175"/>
      <c r="B564" s="2"/>
      <c r="C564" s="2"/>
      <c r="D564" s="2"/>
      <c r="E564" s="2"/>
      <c r="F564" s="2"/>
      <c r="G564" s="2"/>
    </row>
    <row r="565" spans="1:7">
      <c r="A565" s="175"/>
      <c r="B565" s="2"/>
      <c r="C565" s="2"/>
      <c r="D565" s="2"/>
      <c r="E565" s="2"/>
      <c r="F565" s="2"/>
      <c r="G565" s="2"/>
    </row>
    <row r="566" spans="1:7">
      <c r="A566" s="175"/>
      <c r="B566" s="2"/>
      <c r="C566" s="2"/>
      <c r="D566" s="2"/>
      <c r="E566" s="2"/>
      <c r="F566" s="2"/>
      <c r="G566" s="2"/>
    </row>
    <row r="567" spans="1:7">
      <c r="A567" s="175"/>
      <c r="B567" s="2"/>
      <c r="C567" s="2"/>
      <c r="D567" s="2"/>
      <c r="E567" s="2"/>
      <c r="F567" s="2"/>
      <c r="G567" s="2"/>
    </row>
    <row r="568" spans="1:7">
      <c r="A568" s="175"/>
      <c r="B568" s="2"/>
      <c r="C568" s="2"/>
      <c r="D568" s="2"/>
      <c r="E568" s="2"/>
      <c r="F568" s="2"/>
      <c r="G568" s="2"/>
    </row>
    <row r="569" spans="1:7">
      <c r="A569" s="175"/>
      <c r="B569" s="2"/>
      <c r="C569" s="2"/>
      <c r="D569" s="2"/>
      <c r="E569" s="2"/>
      <c r="F569" s="2"/>
      <c r="G569" s="2"/>
    </row>
    <row r="570" spans="1:7">
      <c r="A570" s="175"/>
      <c r="B570" s="2"/>
      <c r="C570" s="2"/>
      <c r="D570" s="2"/>
      <c r="E570" s="2"/>
      <c r="F570" s="2"/>
      <c r="G570" s="2"/>
    </row>
    <row r="571" spans="1:7">
      <c r="A571" s="175"/>
      <c r="B571" s="2"/>
      <c r="C571" s="2"/>
      <c r="D571" s="2"/>
      <c r="E571" s="2"/>
      <c r="F571" s="2"/>
      <c r="G571" s="2"/>
    </row>
    <row r="572" spans="1:7">
      <c r="A572" s="175"/>
      <c r="B572" s="2"/>
      <c r="C572" s="2"/>
      <c r="D572" s="2"/>
      <c r="E572" s="2"/>
      <c r="F572" s="2"/>
      <c r="G572" s="2"/>
    </row>
    <row r="573" spans="1:7">
      <c r="A573" s="175"/>
      <c r="B573" s="2"/>
      <c r="C573" s="2"/>
      <c r="D573" s="2"/>
      <c r="E573" s="2"/>
      <c r="F573" s="2"/>
      <c r="G573" s="2"/>
    </row>
    <row r="574" spans="1:7">
      <c r="A574" s="175"/>
      <c r="B574" s="2"/>
      <c r="C574" s="2"/>
      <c r="D574" s="2"/>
      <c r="E574" s="2"/>
      <c r="F574" s="2"/>
      <c r="G574" s="2"/>
    </row>
    <row r="575" spans="1:7">
      <c r="A575" s="175"/>
      <c r="B575" s="2"/>
      <c r="C575" s="2"/>
      <c r="D575" s="2"/>
      <c r="E575" s="2"/>
      <c r="F575" s="2"/>
      <c r="G575" s="2"/>
    </row>
    <row r="576" spans="1:7">
      <c r="A576" s="175"/>
      <c r="B576" s="2"/>
      <c r="C576" s="2"/>
      <c r="D576" s="2"/>
      <c r="E576" s="2"/>
      <c r="F576" s="2"/>
      <c r="G576" s="2"/>
    </row>
    <row r="577" spans="1:7">
      <c r="A577" s="175"/>
      <c r="B577" s="2"/>
      <c r="C577" s="2"/>
      <c r="D577" s="2"/>
      <c r="E577" s="2"/>
      <c r="F577" s="2"/>
      <c r="G577" s="2"/>
    </row>
    <row r="578" spans="1:7">
      <c r="A578" s="175"/>
      <c r="B578" s="2"/>
      <c r="C578" s="2"/>
      <c r="D578" s="2"/>
      <c r="E578" s="2"/>
      <c r="F578" s="2"/>
      <c r="G578" s="2"/>
    </row>
    <row r="579" spans="1:7">
      <c r="A579" s="175"/>
      <c r="B579" s="2"/>
      <c r="C579" s="2"/>
      <c r="D579" s="2"/>
      <c r="E579" s="2"/>
      <c r="F579" s="2"/>
      <c r="G579" s="2"/>
    </row>
    <row r="580" spans="1:7">
      <c r="A580" s="175"/>
      <c r="B580" s="2"/>
      <c r="C580" s="2"/>
      <c r="D580" s="2"/>
      <c r="E580" s="2"/>
      <c r="F580" s="2"/>
      <c r="G580" s="2"/>
    </row>
    <row r="581" spans="1:7">
      <c r="A581" s="175"/>
      <c r="B581" s="2"/>
      <c r="C581" s="2"/>
      <c r="D581" s="2"/>
      <c r="E581" s="2"/>
      <c r="F581" s="2"/>
      <c r="G581" s="2"/>
    </row>
    <row r="582" spans="1:7">
      <c r="A582" s="175"/>
      <c r="B582" s="2"/>
      <c r="C582" s="2"/>
      <c r="D582" s="2"/>
      <c r="E582" s="2"/>
      <c r="F582" s="2"/>
      <c r="G582" s="2"/>
    </row>
    <row r="583" spans="1:7">
      <c r="A583" s="175"/>
      <c r="B583" s="2"/>
      <c r="C583" s="2"/>
      <c r="D583" s="2"/>
      <c r="E583" s="2"/>
      <c r="F583" s="2"/>
      <c r="G583" s="2"/>
    </row>
    <row r="584" spans="1:7">
      <c r="A584" s="175"/>
      <c r="B584" s="2"/>
      <c r="C584" s="2"/>
      <c r="D584" s="2"/>
      <c r="E584" s="2"/>
      <c r="F584" s="2"/>
      <c r="G584" s="2"/>
    </row>
    <row r="585" spans="1:7">
      <c r="A585" s="175"/>
      <c r="B585" s="2"/>
      <c r="C585" s="2"/>
      <c r="D585" s="2"/>
      <c r="E585" s="2"/>
      <c r="F585" s="2"/>
      <c r="G585" s="2"/>
    </row>
    <row r="586" spans="1:7">
      <c r="A586" s="175"/>
      <c r="B586" s="2"/>
      <c r="C586" s="2"/>
      <c r="D586" s="2"/>
      <c r="E586" s="2"/>
      <c r="F586" s="2"/>
      <c r="G586" s="2"/>
    </row>
    <row r="587" spans="1:7">
      <c r="A587" s="175"/>
      <c r="B587" s="2"/>
      <c r="C587" s="2"/>
      <c r="D587" s="2"/>
      <c r="E587" s="2"/>
      <c r="F587" s="2"/>
      <c r="G587" s="2"/>
    </row>
    <row r="588" spans="1:7">
      <c r="A588" s="175"/>
      <c r="B588" s="2"/>
      <c r="C588" s="2"/>
      <c r="D588" s="2"/>
      <c r="E588" s="2"/>
      <c r="F588" s="2"/>
      <c r="G588" s="2"/>
    </row>
    <row r="589" spans="1:7">
      <c r="A589" s="175"/>
      <c r="B589" s="2"/>
      <c r="C589" s="2"/>
      <c r="D589" s="2"/>
      <c r="E589" s="2"/>
      <c r="F589" s="2"/>
      <c r="G589" s="2"/>
    </row>
    <row r="590" spans="1:7">
      <c r="A590" s="175"/>
      <c r="B590" s="2"/>
      <c r="C590" s="2"/>
      <c r="D590" s="2"/>
      <c r="E590" s="2"/>
      <c r="F590" s="2"/>
      <c r="G590" s="2"/>
    </row>
    <row r="591" spans="1:7">
      <c r="A591" s="175"/>
      <c r="B591" s="2"/>
      <c r="C591" s="2"/>
      <c r="D591" s="2"/>
      <c r="E591" s="2"/>
      <c r="F591" s="2"/>
      <c r="G591" s="2"/>
    </row>
    <row r="592" spans="1:7">
      <c r="A592" s="175"/>
      <c r="B592" s="2"/>
      <c r="C592" s="2"/>
      <c r="D592" s="2"/>
      <c r="E592" s="2"/>
      <c r="F592" s="2"/>
      <c r="G592" s="2"/>
    </row>
    <row r="593" spans="1:7">
      <c r="A593" s="175"/>
      <c r="B593" s="2"/>
      <c r="C593" s="2"/>
      <c r="D593" s="2"/>
      <c r="E593" s="2"/>
      <c r="F593" s="2"/>
      <c r="G593" s="2"/>
    </row>
    <row r="594" spans="1:7">
      <c r="A594" s="175"/>
      <c r="B594" s="2"/>
      <c r="C594" s="2"/>
      <c r="D594" s="2"/>
      <c r="E594" s="2"/>
      <c r="F594" s="2"/>
      <c r="G594" s="2"/>
    </row>
    <row r="595" spans="1:7">
      <c r="A595" s="175"/>
      <c r="B595" s="2"/>
      <c r="C595" s="2"/>
      <c r="D595" s="2"/>
      <c r="E595" s="2"/>
      <c r="F595" s="2"/>
      <c r="G595" s="2"/>
    </row>
    <row r="596" spans="1:7">
      <c r="A596" s="175"/>
      <c r="B596" s="2"/>
      <c r="C596" s="2"/>
      <c r="D596" s="2"/>
      <c r="E596" s="2"/>
      <c r="F596" s="2"/>
      <c r="G596" s="2"/>
    </row>
    <row r="597" spans="1:7">
      <c r="A597" s="175"/>
      <c r="B597" s="2"/>
      <c r="C597" s="2"/>
      <c r="D597" s="2"/>
      <c r="E597" s="2"/>
      <c r="F597" s="2"/>
      <c r="G597" s="2"/>
    </row>
    <row r="598" spans="1:7">
      <c r="A598" s="175"/>
      <c r="B598" s="2"/>
      <c r="C598" s="2"/>
      <c r="D598" s="2"/>
      <c r="E598" s="2"/>
      <c r="F598" s="2"/>
      <c r="G598" s="2"/>
    </row>
    <row r="599" spans="1:7">
      <c r="A599" s="175"/>
      <c r="B599" s="2"/>
      <c r="C599" s="2"/>
      <c r="D599" s="2"/>
      <c r="E599" s="2"/>
      <c r="F599" s="2"/>
      <c r="G599" s="2"/>
    </row>
    <row r="600" spans="1:7">
      <c r="A600" s="175"/>
      <c r="B600" s="2"/>
      <c r="C600" s="2"/>
      <c r="D600" s="2"/>
      <c r="E600" s="2"/>
      <c r="F600" s="2"/>
      <c r="G600" s="2"/>
    </row>
    <row r="601" spans="1:7">
      <c r="A601" s="175"/>
      <c r="B601" s="2"/>
      <c r="C601" s="2"/>
      <c r="D601" s="2"/>
      <c r="E601" s="2"/>
      <c r="F601" s="2"/>
      <c r="G601" s="2"/>
    </row>
    <row r="602" spans="1:7">
      <c r="A602" s="175"/>
      <c r="B602" s="2"/>
      <c r="C602" s="2"/>
      <c r="D602" s="2"/>
      <c r="E602" s="2"/>
      <c r="F602" s="2"/>
      <c r="G602" s="2"/>
    </row>
    <row r="603" spans="1:7">
      <c r="A603" s="175"/>
      <c r="B603" s="2"/>
      <c r="C603" s="2"/>
      <c r="D603" s="2"/>
      <c r="E603" s="2"/>
      <c r="F603" s="2"/>
      <c r="G603" s="2"/>
    </row>
    <row r="604" spans="1:7">
      <c r="A604" s="175"/>
      <c r="B604" s="2"/>
      <c r="C604" s="2"/>
      <c r="D604" s="2"/>
      <c r="E604" s="2"/>
      <c r="F604" s="2"/>
      <c r="G604" s="2"/>
    </row>
    <row r="605" spans="1:7">
      <c r="A605" s="175"/>
      <c r="B605" s="2"/>
      <c r="C605" s="2"/>
      <c r="D605" s="2"/>
      <c r="E605" s="2"/>
      <c r="F605" s="2"/>
      <c r="G605" s="2"/>
    </row>
    <row r="606" spans="1:7">
      <c r="A606" s="175"/>
      <c r="B606" s="2"/>
      <c r="C606" s="2"/>
      <c r="D606" s="2"/>
      <c r="E606" s="2"/>
      <c r="F606" s="2"/>
      <c r="G606" s="2"/>
    </row>
    <row r="607" spans="1:7">
      <c r="A607" s="175"/>
      <c r="B607" s="2"/>
      <c r="C607" s="2"/>
      <c r="D607" s="2"/>
      <c r="E607" s="2"/>
      <c r="F607" s="2"/>
      <c r="G607" s="2"/>
    </row>
    <row r="608" spans="1:7">
      <c r="A608" s="175"/>
      <c r="B608" s="2"/>
      <c r="C608" s="2"/>
      <c r="D608" s="2"/>
      <c r="E608" s="2"/>
      <c r="F608" s="2"/>
      <c r="G608" s="2"/>
    </row>
    <row r="609" spans="1:7">
      <c r="A609" s="175"/>
      <c r="B609" s="2"/>
      <c r="C609" s="2"/>
      <c r="D609" s="2"/>
      <c r="E609" s="2"/>
      <c r="F609" s="2"/>
      <c r="G609" s="2"/>
    </row>
    <row r="610" spans="1:7">
      <c r="A610" s="175"/>
      <c r="B610" s="2"/>
      <c r="C610" s="2"/>
      <c r="D610" s="2"/>
      <c r="E610" s="2"/>
      <c r="F610" s="2"/>
      <c r="G610" s="2"/>
    </row>
    <row r="611" spans="1:7">
      <c r="A611" s="175"/>
      <c r="B611" s="2"/>
      <c r="C611" s="2"/>
      <c r="D611" s="2"/>
      <c r="E611" s="2"/>
      <c r="F611" s="2"/>
      <c r="G611" s="2"/>
    </row>
    <row r="612" spans="1:7">
      <c r="A612" s="175"/>
      <c r="B612" s="2"/>
      <c r="C612" s="2"/>
      <c r="D612" s="2"/>
      <c r="E612" s="2"/>
      <c r="F612" s="2"/>
      <c r="G612" s="2"/>
    </row>
    <row r="613" spans="1:7">
      <c r="A613" s="175"/>
      <c r="B613" s="2"/>
      <c r="C613" s="2"/>
      <c r="D613" s="2"/>
      <c r="E613" s="2"/>
      <c r="F613" s="2"/>
      <c r="G613" s="2"/>
    </row>
    <row r="614" spans="1:7">
      <c r="A614" s="175"/>
      <c r="B614" s="2"/>
      <c r="C614" s="2"/>
      <c r="D614" s="2"/>
      <c r="E614" s="2"/>
      <c r="F614" s="2"/>
      <c r="G614" s="2"/>
    </row>
    <row r="615" spans="1:7">
      <c r="A615" s="175"/>
      <c r="B615" s="2"/>
      <c r="C615" s="2"/>
      <c r="D615" s="2"/>
      <c r="E615" s="2"/>
      <c r="F615" s="2"/>
      <c r="G615" s="2"/>
    </row>
    <row r="616" spans="1:7">
      <c r="A616" s="175"/>
      <c r="B616" s="2"/>
      <c r="C616" s="2"/>
      <c r="D616" s="2"/>
      <c r="E616" s="2"/>
      <c r="F616" s="2"/>
      <c r="G616" s="2"/>
    </row>
    <row r="617" spans="1:7">
      <c r="A617" s="175"/>
      <c r="B617" s="2"/>
      <c r="C617" s="2"/>
      <c r="D617" s="2"/>
      <c r="E617" s="2"/>
      <c r="F617" s="2"/>
      <c r="G617" s="2"/>
    </row>
    <row r="618" spans="1:7">
      <c r="A618" s="175"/>
      <c r="B618" s="2"/>
      <c r="C618" s="2"/>
      <c r="D618" s="2"/>
      <c r="E618" s="2"/>
      <c r="F618" s="2"/>
      <c r="G618" s="2"/>
    </row>
    <row r="619" spans="1:7">
      <c r="A619" s="175"/>
      <c r="B619" s="2"/>
      <c r="C619" s="2"/>
      <c r="D619" s="2"/>
      <c r="E619" s="2"/>
      <c r="F619" s="2"/>
      <c r="G619" s="2"/>
    </row>
    <row r="620" spans="1:7">
      <c r="A620" s="175"/>
      <c r="B620" s="2"/>
      <c r="C620" s="2"/>
      <c r="D620" s="2"/>
      <c r="E620" s="2"/>
      <c r="F620" s="2"/>
      <c r="G620" s="2"/>
    </row>
    <row r="621" spans="1:7">
      <c r="A621" s="175"/>
      <c r="B621" s="2"/>
      <c r="C621" s="2"/>
      <c r="D621" s="2"/>
      <c r="E621" s="2"/>
      <c r="F621" s="2"/>
      <c r="G621" s="2"/>
    </row>
    <row r="622" spans="1:7">
      <c r="A622" s="175"/>
      <c r="B622" s="2"/>
      <c r="C622" s="2"/>
      <c r="D622" s="2"/>
      <c r="E622" s="2"/>
      <c r="F622" s="2"/>
      <c r="G622" s="2"/>
    </row>
    <row r="623" spans="1:7">
      <c r="A623" s="175"/>
      <c r="B623" s="2"/>
      <c r="C623" s="2"/>
      <c r="D623" s="2"/>
      <c r="E623" s="2"/>
      <c r="F623" s="2"/>
      <c r="G623" s="2"/>
    </row>
    <row r="624" spans="1:7">
      <c r="A624" s="175"/>
      <c r="B624" s="2"/>
      <c r="C624" s="2"/>
      <c r="D624" s="2"/>
      <c r="E624" s="2"/>
      <c r="F624" s="2"/>
      <c r="G624" s="2"/>
    </row>
    <row r="625" spans="1:7">
      <c r="A625" s="175"/>
      <c r="B625" s="2"/>
      <c r="C625" s="2"/>
      <c r="D625" s="2"/>
      <c r="E625" s="2"/>
      <c r="F625" s="2"/>
      <c r="G625" s="2"/>
    </row>
    <row r="626" spans="1:7">
      <c r="A626" s="175"/>
      <c r="B626" s="2"/>
      <c r="C626" s="2"/>
      <c r="D626" s="2"/>
      <c r="E626" s="2"/>
      <c r="F626" s="2"/>
      <c r="G626" s="2"/>
    </row>
    <row r="627" spans="1:7">
      <c r="A627" s="175"/>
      <c r="B627" s="2"/>
      <c r="C627" s="2"/>
      <c r="D627" s="2"/>
      <c r="E627" s="2"/>
      <c r="F627" s="2"/>
      <c r="G627" s="2"/>
    </row>
    <row r="628" spans="1:7">
      <c r="A628" s="175"/>
      <c r="B628" s="2"/>
      <c r="C628" s="2"/>
      <c r="D628" s="2"/>
      <c r="E628" s="2"/>
      <c r="F628" s="2"/>
      <c r="G628" s="2"/>
    </row>
    <row r="629" spans="1:7">
      <c r="A629" s="175"/>
      <c r="B629" s="2"/>
      <c r="C629" s="2"/>
      <c r="D629" s="2"/>
      <c r="E629" s="2"/>
      <c r="F629" s="2"/>
      <c r="G629" s="2"/>
    </row>
    <row r="630" spans="1:7">
      <c r="A630" s="175"/>
      <c r="B630" s="2"/>
      <c r="C630" s="2"/>
      <c r="D630" s="2"/>
      <c r="E630" s="2"/>
      <c r="F630" s="2"/>
      <c r="G630" s="2"/>
    </row>
    <row r="631" spans="1:7">
      <c r="A631" s="175"/>
      <c r="B631" s="2"/>
      <c r="C631" s="2"/>
      <c r="D631" s="2"/>
      <c r="E631" s="2"/>
      <c r="F631" s="2"/>
      <c r="G631" s="2"/>
    </row>
    <row r="632" spans="1:7">
      <c r="A632" s="175"/>
      <c r="B632" s="2"/>
      <c r="C632" s="2"/>
      <c r="D632" s="2"/>
      <c r="E632" s="2"/>
      <c r="F632" s="2"/>
      <c r="G632" s="2"/>
    </row>
    <row r="633" spans="1:7">
      <c r="A633" s="175"/>
      <c r="B633" s="2"/>
      <c r="C633" s="2"/>
      <c r="D633" s="2"/>
      <c r="E633" s="2"/>
      <c r="F633" s="2"/>
      <c r="G633" s="2"/>
    </row>
    <row r="634" spans="1:7">
      <c r="A634" s="175"/>
      <c r="B634" s="2"/>
      <c r="C634" s="2"/>
      <c r="D634" s="2"/>
      <c r="E634" s="2"/>
      <c r="F634" s="2"/>
      <c r="G634" s="2"/>
    </row>
    <row r="635" spans="1:7">
      <c r="A635" s="175"/>
      <c r="B635" s="2"/>
      <c r="C635" s="2"/>
      <c r="D635" s="2"/>
      <c r="E635" s="2"/>
      <c r="F635" s="2"/>
      <c r="G635" s="2"/>
    </row>
    <row r="636" spans="1:7">
      <c r="A636" s="175"/>
      <c r="B636" s="2"/>
      <c r="C636" s="2"/>
      <c r="D636" s="2"/>
      <c r="E636" s="2"/>
      <c r="F636" s="2"/>
      <c r="G636" s="2"/>
    </row>
    <row r="637" spans="1:7">
      <c r="A637" s="175"/>
      <c r="B637" s="2"/>
      <c r="C637" s="2"/>
      <c r="D637" s="2"/>
      <c r="E637" s="2"/>
      <c r="F637" s="2"/>
      <c r="G637" s="2"/>
    </row>
    <row r="638" spans="1:7">
      <c r="A638" s="175"/>
      <c r="B638" s="2"/>
      <c r="C638" s="2"/>
      <c r="D638" s="2"/>
      <c r="E638" s="2"/>
      <c r="F638" s="2"/>
      <c r="G638" s="2"/>
    </row>
    <row r="639" spans="1:7">
      <c r="A639" s="175"/>
      <c r="B639" s="2"/>
      <c r="C639" s="2"/>
      <c r="D639" s="2"/>
      <c r="E639" s="2"/>
      <c r="F639" s="2"/>
      <c r="G639" s="2"/>
    </row>
    <row r="640" spans="1:7">
      <c r="A640" s="175"/>
      <c r="B640" s="2"/>
      <c r="C640" s="2"/>
      <c r="D640" s="2"/>
      <c r="E640" s="2"/>
      <c r="F640" s="2"/>
      <c r="G640" s="2"/>
    </row>
    <row r="641" spans="1:7">
      <c r="A641" s="175"/>
      <c r="B641" s="2"/>
      <c r="C641" s="2"/>
      <c r="D641" s="2"/>
      <c r="E641" s="2"/>
      <c r="F641" s="2"/>
      <c r="G641" s="2"/>
    </row>
    <row r="642" spans="1:7">
      <c r="A642" s="175"/>
      <c r="B642" s="2"/>
      <c r="C642" s="2"/>
      <c r="D642" s="2"/>
      <c r="E642" s="2"/>
      <c r="F642" s="2"/>
      <c r="G642" s="2"/>
    </row>
    <row r="643" spans="1:7">
      <c r="A643" s="175"/>
      <c r="B643" s="2"/>
      <c r="C643" s="2"/>
      <c r="D643" s="2"/>
      <c r="E643" s="2"/>
      <c r="F643" s="2"/>
      <c r="G643" s="2"/>
    </row>
    <row r="644" spans="1:7">
      <c r="A644" s="175"/>
      <c r="B644" s="2"/>
      <c r="C644" s="2"/>
      <c r="D644" s="2"/>
      <c r="E644" s="2"/>
      <c r="F644" s="2"/>
      <c r="G644" s="2"/>
    </row>
    <row r="645" spans="1:7">
      <c r="A645" s="175"/>
      <c r="B645" s="2"/>
      <c r="C645" s="2"/>
      <c r="D645" s="2"/>
      <c r="E645" s="2"/>
      <c r="F645" s="2"/>
      <c r="G645" s="2"/>
    </row>
    <row r="646" spans="1:7">
      <c r="A646" s="175"/>
      <c r="B646" s="2"/>
      <c r="C646" s="2"/>
      <c r="D646" s="2"/>
      <c r="E646" s="2"/>
      <c r="F646" s="2"/>
      <c r="G646" s="2"/>
    </row>
    <row r="647" spans="1:7">
      <c r="A647" s="175"/>
      <c r="B647" s="2"/>
      <c r="C647" s="2"/>
      <c r="D647" s="2"/>
      <c r="E647" s="2"/>
      <c r="F647" s="2"/>
      <c r="G647" s="2"/>
    </row>
    <row r="648" spans="1:7">
      <c r="A648" s="175"/>
      <c r="B648" s="2"/>
      <c r="C648" s="2"/>
      <c r="D648" s="2"/>
      <c r="E648" s="2"/>
      <c r="F648" s="2"/>
      <c r="G648" s="2"/>
    </row>
    <row r="649" spans="1:7">
      <c r="A649" s="175"/>
      <c r="B649" s="2"/>
      <c r="C649" s="2"/>
      <c r="D649" s="2"/>
      <c r="E649" s="2"/>
      <c r="F649" s="2"/>
      <c r="G649" s="2"/>
    </row>
    <row r="650" spans="1:7">
      <c r="A650" s="175"/>
      <c r="B650" s="2"/>
      <c r="C650" s="2"/>
      <c r="D650" s="2"/>
      <c r="E650" s="2"/>
      <c r="F650" s="2"/>
      <c r="G650" s="2"/>
    </row>
    <row r="651" spans="1:7">
      <c r="A651" s="175"/>
      <c r="B651" s="2"/>
      <c r="C651" s="2"/>
      <c r="D651" s="2"/>
      <c r="E651" s="2"/>
      <c r="F651" s="2"/>
      <c r="G651" s="2"/>
    </row>
    <row r="652" spans="1:7">
      <c r="A652" s="175"/>
      <c r="B652" s="2"/>
      <c r="C652" s="2"/>
      <c r="D652" s="2"/>
      <c r="E652" s="2"/>
      <c r="F652" s="2"/>
      <c r="G652" s="2"/>
    </row>
    <row r="653" spans="1:7">
      <c r="A653" s="175"/>
      <c r="B653" s="2"/>
      <c r="C653" s="2"/>
      <c r="D653" s="2"/>
      <c r="E653" s="2"/>
      <c r="F653" s="2"/>
      <c r="G653" s="2"/>
    </row>
    <row r="654" spans="1:7">
      <c r="A654" s="175"/>
      <c r="B654" s="2"/>
      <c r="C654" s="2"/>
      <c r="D654" s="2"/>
      <c r="E654" s="2"/>
      <c r="F654" s="2"/>
      <c r="G654" s="2"/>
    </row>
    <row r="655" spans="1:7">
      <c r="A655" s="175"/>
      <c r="B655" s="2"/>
      <c r="C655" s="2"/>
      <c r="D655" s="2"/>
      <c r="E655" s="2"/>
      <c r="F655" s="2"/>
      <c r="G655" s="2"/>
    </row>
    <row r="656" spans="1:7">
      <c r="A656" s="175"/>
      <c r="B656" s="2"/>
      <c r="C656" s="2"/>
      <c r="D656" s="2"/>
      <c r="E656" s="2"/>
      <c r="F656" s="2"/>
      <c r="G656" s="2"/>
    </row>
    <row r="657" spans="1:7">
      <c r="A657" s="175"/>
      <c r="B657" s="2"/>
      <c r="C657" s="2"/>
      <c r="D657" s="2"/>
      <c r="E657" s="2"/>
      <c r="F657" s="2"/>
      <c r="G657" s="2"/>
    </row>
    <row r="658" spans="1:7">
      <c r="A658" s="175"/>
      <c r="B658" s="2"/>
      <c r="C658" s="2"/>
      <c r="D658" s="2"/>
      <c r="E658" s="2"/>
      <c r="F658" s="2"/>
      <c r="G658" s="2"/>
    </row>
    <row r="659" spans="1:7">
      <c r="A659" s="175"/>
      <c r="B659" s="2"/>
      <c r="C659" s="2"/>
      <c r="D659" s="2"/>
      <c r="E659" s="2"/>
      <c r="F659" s="2"/>
      <c r="G659" s="2"/>
    </row>
    <row r="660" spans="1:7">
      <c r="A660" s="175"/>
      <c r="B660" s="2"/>
      <c r="C660" s="2"/>
      <c r="D660" s="2"/>
      <c r="E660" s="2"/>
      <c r="F660" s="2"/>
      <c r="G660" s="2"/>
    </row>
    <row r="661" spans="1:7">
      <c r="A661" s="175"/>
      <c r="B661" s="2"/>
      <c r="C661" s="2"/>
      <c r="D661" s="2"/>
      <c r="E661" s="2"/>
      <c r="F661" s="2"/>
      <c r="G661" s="2"/>
    </row>
    <row r="662" spans="1:7">
      <c r="A662" s="175"/>
      <c r="B662" s="2"/>
      <c r="C662" s="2"/>
      <c r="D662" s="2"/>
      <c r="E662" s="2"/>
      <c r="F662" s="2"/>
      <c r="G662" s="2"/>
    </row>
    <row r="663" spans="1:7">
      <c r="A663" s="175"/>
      <c r="B663" s="2"/>
      <c r="C663" s="2"/>
      <c r="D663" s="2"/>
      <c r="E663" s="2"/>
      <c r="F663" s="2"/>
      <c r="G663" s="2"/>
    </row>
    <row r="664" spans="1:7">
      <c r="A664" s="175"/>
      <c r="B664" s="2"/>
      <c r="C664" s="2"/>
      <c r="D664" s="2"/>
      <c r="E664" s="2"/>
      <c r="F664" s="2"/>
      <c r="G664" s="2"/>
    </row>
    <row r="665" spans="1:7">
      <c r="A665" s="175"/>
      <c r="B665" s="2"/>
      <c r="C665" s="2"/>
      <c r="D665" s="2"/>
      <c r="E665" s="2"/>
      <c r="F665" s="2"/>
      <c r="G665" s="2"/>
    </row>
    <row r="666" spans="1:7">
      <c r="A666" s="175"/>
      <c r="B666" s="2"/>
      <c r="C666" s="2"/>
      <c r="D666" s="2"/>
      <c r="E666" s="2"/>
      <c r="F666" s="2"/>
      <c r="G666" s="2"/>
    </row>
    <row r="667" spans="1:7">
      <c r="A667" s="175"/>
      <c r="B667" s="2"/>
      <c r="C667" s="2"/>
      <c r="D667" s="2"/>
      <c r="E667" s="2"/>
      <c r="F667" s="2"/>
      <c r="G667" s="2"/>
    </row>
    <row r="668" spans="1:7">
      <c r="A668" s="175"/>
      <c r="B668" s="2"/>
      <c r="C668" s="2"/>
      <c r="D668" s="2"/>
      <c r="E668" s="2"/>
      <c r="F668" s="2"/>
      <c r="G668" s="2"/>
    </row>
    <row r="669" spans="1:7">
      <c r="A669" s="175"/>
      <c r="B669" s="2"/>
      <c r="C669" s="2"/>
      <c r="D669" s="2"/>
      <c r="E669" s="2"/>
      <c r="F669" s="2"/>
      <c r="G669" s="2"/>
    </row>
    <row r="670" spans="1:7">
      <c r="A670" s="175"/>
      <c r="B670" s="2"/>
      <c r="C670" s="2"/>
      <c r="D670" s="2"/>
      <c r="E670" s="2"/>
      <c r="F670" s="2"/>
      <c r="G670" s="2"/>
    </row>
    <row r="671" spans="1:7">
      <c r="A671" s="175"/>
      <c r="B671" s="2"/>
      <c r="C671" s="2"/>
      <c r="D671" s="2"/>
      <c r="E671" s="2"/>
      <c r="F671" s="2"/>
      <c r="G671" s="2"/>
    </row>
    <row r="672" spans="1:7">
      <c r="A672" s="175"/>
      <c r="B672" s="2"/>
      <c r="C672" s="2"/>
      <c r="D672" s="2"/>
      <c r="E672" s="2"/>
      <c r="F672" s="2"/>
      <c r="G672" s="2"/>
    </row>
    <row r="673" spans="1:7">
      <c r="A673" s="175"/>
      <c r="B673" s="2"/>
      <c r="C673" s="2"/>
      <c r="D673" s="2"/>
      <c r="E673" s="2"/>
      <c r="F673" s="2"/>
      <c r="G673" s="2"/>
    </row>
    <row r="674" spans="1:7">
      <c r="A674" s="175"/>
      <c r="B674" s="2"/>
      <c r="C674" s="2"/>
      <c r="D674" s="2"/>
      <c r="E674" s="2"/>
      <c r="F674" s="2"/>
      <c r="G674" s="2"/>
    </row>
    <row r="675" spans="1:7">
      <c r="A675" s="175"/>
      <c r="B675" s="2"/>
      <c r="C675" s="2"/>
      <c r="D675" s="2"/>
      <c r="E675" s="2"/>
      <c r="F675" s="2"/>
      <c r="G675" s="2"/>
    </row>
    <row r="676" spans="1:7">
      <c r="A676" s="175"/>
      <c r="B676" s="2"/>
      <c r="C676" s="2"/>
      <c r="D676" s="2"/>
      <c r="E676" s="2"/>
      <c r="F676" s="2"/>
      <c r="G676" s="2"/>
    </row>
    <row r="677" spans="1:7">
      <c r="A677" s="175"/>
      <c r="B677" s="2"/>
      <c r="C677" s="2"/>
      <c r="D677" s="2"/>
      <c r="E677" s="2"/>
      <c r="F677" s="2"/>
      <c r="G677" s="2"/>
    </row>
    <row r="678" spans="1:7">
      <c r="A678" s="175"/>
      <c r="B678" s="2"/>
      <c r="C678" s="2"/>
      <c r="D678" s="2"/>
      <c r="E678" s="2"/>
      <c r="F678" s="2"/>
      <c r="G678" s="2"/>
    </row>
    <row r="679" spans="1:7">
      <c r="A679" s="175"/>
      <c r="B679" s="2"/>
      <c r="C679" s="2"/>
      <c r="D679" s="2"/>
      <c r="E679" s="2"/>
      <c r="F679" s="2"/>
      <c r="G679" s="2"/>
    </row>
    <row r="680" spans="1:7">
      <c r="A680" s="175"/>
      <c r="B680" s="2"/>
      <c r="C680" s="2"/>
      <c r="D680" s="2"/>
      <c r="E680" s="2"/>
      <c r="F680" s="2"/>
      <c r="G680" s="2"/>
    </row>
    <row r="681" spans="1:7">
      <c r="A681" s="175"/>
      <c r="B681" s="2"/>
      <c r="C681" s="2"/>
      <c r="D681" s="2"/>
      <c r="E681" s="2"/>
      <c r="F681" s="2"/>
      <c r="G681" s="2"/>
    </row>
    <row r="682" spans="1:7">
      <c r="A682" s="175"/>
      <c r="B682" s="2"/>
      <c r="C682" s="2"/>
      <c r="D682" s="2"/>
      <c r="E682" s="2"/>
      <c r="F682" s="2"/>
      <c r="G682" s="2"/>
    </row>
    <row r="683" spans="1:7">
      <c r="A683" s="175"/>
      <c r="B683" s="2"/>
      <c r="C683" s="2"/>
      <c r="D683" s="2"/>
      <c r="E683" s="2"/>
      <c r="F683" s="2"/>
      <c r="G683" s="2"/>
    </row>
    <row r="684" spans="1:7">
      <c r="A684" s="175"/>
      <c r="B684" s="2"/>
      <c r="C684" s="2"/>
      <c r="D684" s="2"/>
      <c r="E684" s="2"/>
      <c r="F684" s="2"/>
      <c r="G684" s="2"/>
    </row>
    <row r="685" spans="1:7">
      <c r="A685" s="175"/>
      <c r="B685" s="2"/>
      <c r="C685" s="2"/>
      <c r="D685" s="2"/>
      <c r="E685" s="2"/>
      <c r="F685" s="2"/>
      <c r="G685" s="2"/>
    </row>
    <row r="686" spans="1:7">
      <c r="A686" s="175"/>
      <c r="B686" s="2"/>
      <c r="C686" s="2"/>
      <c r="D686" s="2"/>
      <c r="E686" s="2"/>
      <c r="F686" s="2"/>
      <c r="G686" s="2"/>
    </row>
    <row r="687" spans="1:7">
      <c r="A687" s="175"/>
      <c r="B687" s="2"/>
      <c r="C687" s="2"/>
      <c r="D687" s="2"/>
      <c r="E687" s="2"/>
      <c r="F687" s="2"/>
      <c r="G687" s="2"/>
    </row>
    <row r="688" spans="1:7">
      <c r="A688" s="175"/>
      <c r="B688" s="2"/>
      <c r="C688" s="2"/>
      <c r="D688" s="2"/>
      <c r="E688" s="2"/>
      <c r="F688" s="2"/>
      <c r="G688" s="2"/>
    </row>
    <row r="689" spans="1:7">
      <c r="A689" s="175"/>
      <c r="B689" s="2"/>
      <c r="C689" s="2"/>
      <c r="D689" s="2"/>
      <c r="E689" s="2"/>
      <c r="F689" s="2"/>
      <c r="G689" s="2"/>
    </row>
    <row r="690" spans="1:7">
      <c r="A690" s="175"/>
      <c r="B690" s="2"/>
      <c r="C690" s="2"/>
      <c r="D690" s="2"/>
      <c r="E690" s="2"/>
      <c r="F690" s="2"/>
      <c r="G690" s="2"/>
    </row>
    <row r="691" spans="1:7">
      <c r="A691" s="175"/>
      <c r="B691" s="2"/>
      <c r="C691" s="2"/>
      <c r="D691" s="2"/>
      <c r="E691" s="2"/>
      <c r="F691" s="2"/>
      <c r="G691" s="2"/>
    </row>
    <row r="692" spans="1:7">
      <c r="A692" s="175"/>
      <c r="B692" s="2"/>
      <c r="C692" s="2"/>
      <c r="D692" s="2"/>
      <c r="E692" s="2"/>
      <c r="F692" s="2"/>
      <c r="G692" s="2"/>
    </row>
    <row r="693" spans="1:7">
      <c r="A693" s="175"/>
      <c r="B693" s="2"/>
      <c r="C693" s="2"/>
      <c r="D693" s="2"/>
      <c r="E693" s="2"/>
      <c r="F693" s="2"/>
      <c r="G693" s="2"/>
    </row>
    <row r="694" spans="1:7">
      <c r="A694" s="175"/>
      <c r="B694" s="2"/>
      <c r="C694" s="2"/>
      <c r="D694" s="2"/>
      <c r="E694" s="2"/>
      <c r="F694" s="2"/>
      <c r="G694" s="2"/>
    </row>
    <row r="695" spans="1:7">
      <c r="A695" s="175"/>
      <c r="B695" s="2"/>
      <c r="C695" s="2"/>
      <c r="D695" s="2"/>
      <c r="E695" s="2"/>
      <c r="F695" s="2"/>
      <c r="G695" s="2"/>
    </row>
    <row r="696" spans="1:7">
      <c r="A696" s="175"/>
      <c r="B696" s="2"/>
      <c r="C696" s="2"/>
      <c r="D696" s="2"/>
      <c r="E696" s="2"/>
      <c r="F696" s="2"/>
      <c r="G696" s="2"/>
    </row>
    <row r="697" spans="1:7">
      <c r="A697" s="175"/>
      <c r="B697" s="2"/>
      <c r="C697" s="2"/>
      <c r="D697" s="2"/>
      <c r="E697" s="2"/>
      <c r="F697" s="2"/>
      <c r="G697" s="2"/>
    </row>
    <row r="698" spans="1:7">
      <c r="A698" s="175"/>
      <c r="B698" s="2"/>
      <c r="C698" s="2"/>
      <c r="D698" s="2"/>
      <c r="E698" s="2"/>
      <c r="F698" s="2"/>
      <c r="G698" s="2"/>
    </row>
    <row r="699" spans="1:7">
      <c r="A699" s="175"/>
      <c r="B699" s="2"/>
      <c r="C699" s="2"/>
      <c r="D699" s="2"/>
      <c r="E699" s="2"/>
      <c r="F699" s="2"/>
      <c r="G699" s="2"/>
    </row>
    <row r="700" spans="1:7">
      <c r="A700" s="175"/>
      <c r="B700" s="2"/>
      <c r="C700" s="2"/>
      <c r="D700" s="2"/>
      <c r="E700" s="2"/>
      <c r="F700" s="2"/>
      <c r="G700" s="2"/>
    </row>
    <row r="701" spans="1:7">
      <c r="A701" s="175"/>
      <c r="B701" s="2"/>
      <c r="C701" s="2"/>
      <c r="D701" s="2"/>
      <c r="E701" s="2"/>
      <c r="F701" s="2"/>
      <c r="G701" s="2"/>
    </row>
    <row r="702" spans="1:7">
      <c r="A702" s="175"/>
      <c r="B702" s="2"/>
      <c r="C702" s="2"/>
      <c r="D702" s="2"/>
      <c r="E702" s="2"/>
      <c r="F702" s="2"/>
      <c r="G702" s="2"/>
    </row>
    <row r="703" spans="1:7">
      <c r="A703" s="175"/>
      <c r="B703" s="2"/>
      <c r="C703" s="2"/>
      <c r="D703" s="2"/>
      <c r="E703" s="2"/>
      <c r="F703" s="2"/>
      <c r="G703" s="2"/>
    </row>
    <row r="704" spans="1:7">
      <c r="A704" s="175"/>
      <c r="B704" s="2"/>
      <c r="C704" s="2"/>
      <c r="D704" s="2"/>
      <c r="E704" s="2"/>
      <c r="F704" s="2"/>
      <c r="G704" s="2"/>
    </row>
    <row r="705" spans="1:7">
      <c r="A705" s="175"/>
      <c r="B705" s="2"/>
      <c r="C705" s="2"/>
      <c r="D705" s="2"/>
      <c r="E705" s="2"/>
      <c r="F705" s="2"/>
      <c r="G705" s="2"/>
    </row>
    <row r="706" spans="1:7">
      <c r="A706" s="175"/>
      <c r="B706" s="2"/>
      <c r="C706" s="2"/>
      <c r="D706" s="2"/>
      <c r="E706" s="2"/>
      <c r="F706" s="2"/>
      <c r="G706" s="2"/>
    </row>
    <row r="707" spans="1:7">
      <c r="A707" s="175"/>
      <c r="B707" s="2"/>
      <c r="C707" s="2"/>
      <c r="D707" s="2"/>
      <c r="E707" s="2"/>
      <c r="F707" s="2"/>
      <c r="G707" s="2"/>
    </row>
    <row r="708" spans="1:7">
      <c r="A708" s="175"/>
      <c r="B708" s="2"/>
      <c r="C708" s="2"/>
      <c r="D708" s="2"/>
      <c r="E708" s="2"/>
      <c r="F708" s="2"/>
      <c r="G708" s="2"/>
    </row>
    <row r="709" spans="1:7">
      <c r="A709" s="175"/>
      <c r="B709" s="2"/>
      <c r="C709" s="2"/>
      <c r="D709" s="2"/>
      <c r="E709" s="2"/>
      <c r="F709" s="2"/>
      <c r="G709" s="2"/>
    </row>
    <row r="710" spans="1:7">
      <c r="A710" s="175"/>
      <c r="B710" s="2"/>
      <c r="C710" s="2"/>
      <c r="D710" s="2"/>
      <c r="E710" s="2"/>
      <c r="F710" s="2"/>
      <c r="G710" s="2"/>
    </row>
    <row r="711" spans="1:7">
      <c r="A711" s="175"/>
      <c r="B711" s="2"/>
      <c r="C711" s="2"/>
      <c r="D711" s="2"/>
      <c r="E711" s="2"/>
      <c r="F711" s="2"/>
      <c r="G711" s="2"/>
    </row>
    <row r="712" spans="1:7">
      <c r="A712" s="175"/>
      <c r="B712" s="2"/>
      <c r="C712" s="2"/>
      <c r="D712" s="2"/>
      <c r="E712" s="2"/>
      <c r="F712" s="2"/>
      <c r="G712" s="2"/>
    </row>
    <row r="713" spans="1:7">
      <c r="A713" s="175"/>
      <c r="B713" s="2"/>
      <c r="C713" s="2"/>
      <c r="D713" s="2"/>
      <c r="E713" s="2"/>
      <c r="F713" s="2"/>
      <c r="G713" s="2"/>
    </row>
    <row r="714" spans="1:7">
      <c r="A714" s="175"/>
      <c r="B714" s="2"/>
      <c r="C714" s="2"/>
      <c r="D714" s="2"/>
      <c r="E714" s="2"/>
      <c r="F714" s="2"/>
      <c r="G714" s="2"/>
    </row>
    <row r="715" spans="1:7">
      <c r="A715" s="175"/>
      <c r="B715" s="2"/>
      <c r="C715" s="2"/>
      <c r="D715" s="2"/>
      <c r="E715" s="2"/>
      <c r="F715" s="2"/>
      <c r="G715" s="2"/>
    </row>
    <row r="716" spans="1:7">
      <c r="A716" s="175"/>
      <c r="B716" s="2"/>
      <c r="C716" s="2"/>
      <c r="D716" s="2"/>
      <c r="E716" s="2"/>
      <c r="F716" s="2"/>
      <c r="G716" s="2"/>
    </row>
    <row r="717" spans="1:7">
      <c r="A717" s="175"/>
      <c r="B717" s="2"/>
      <c r="C717" s="2"/>
      <c r="D717" s="2"/>
      <c r="E717" s="2"/>
      <c r="F717" s="2"/>
      <c r="G717" s="2"/>
    </row>
    <row r="718" spans="1:7">
      <c r="A718" s="175"/>
      <c r="B718" s="2"/>
      <c r="C718" s="2"/>
      <c r="D718" s="2"/>
      <c r="E718" s="2"/>
      <c r="F718" s="2"/>
      <c r="G718" s="2"/>
    </row>
    <row r="719" spans="1:7">
      <c r="A719" s="175"/>
      <c r="B719" s="2"/>
      <c r="C719" s="2"/>
      <c r="D719" s="2"/>
      <c r="E719" s="2"/>
      <c r="F719" s="2"/>
      <c r="G719" s="2"/>
    </row>
    <row r="720" spans="1:7">
      <c r="A720" s="175"/>
      <c r="B720" s="2"/>
      <c r="C720" s="2"/>
      <c r="D720" s="2"/>
      <c r="E720" s="2"/>
      <c r="F720" s="2"/>
      <c r="G720" s="2"/>
    </row>
    <row r="721" spans="1:7">
      <c r="A721" s="175"/>
      <c r="B721" s="2"/>
      <c r="C721" s="2"/>
      <c r="D721" s="2"/>
      <c r="E721" s="2"/>
      <c r="F721" s="2"/>
      <c r="G721" s="2"/>
    </row>
    <row r="722" spans="1:7">
      <c r="A722" s="175"/>
      <c r="B722" s="2"/>
      <c r="C722" s="2"/>
      <c r="D722" s="2"/>
      <c r="E722" s="2"/>
      <c r="F722" s="2"/>
      <c r="G722" s="2"/>
    </row>
    <row r="723" spans="1:7">
      <c r="A723" s="175"/>
      <c r="B723" s="2"/>
      <c r="C723" s="2"/>
      <c r="D723" s="2"/>
      <c r="E723" s="2"/>
      <c r="F723" s="2"/>
      <c r="G723" s="2"/>
    </row>
    <row r="724" spans="1:7">
      <c r="A724" s="175"/>
      <c r="B724" s="2"/>
      <c r="C724" s="2"/>
      <c r="D724" s="2"/>
      <c r="E724" s="2"/>
      <c r="F724" s="2"/>
      <c r="G724" s="2"/>
    </row>
    <row r="725" spans="1:7">
      <c r="A725" s="175"/>
      <c r="B725" s="2"/>
      <c r="C725" s="2"/>
      <c r="D725" s="2"/>
      <c r="E725" s="2"/>
      <c r="F725" s="2"/>
      <c r="G725" s="2"/>
    </row>
    <row r="726" spans="1:7">
      <c r="A726" s="175"/>
      <c r="B726" s="2"/>
      <c r="C726" s="2"/>
      <c r="D726" s="2"/>
      <c r="E726" s="2"/>
      <c r="F726" s="2"/>
      <c r="G726" s="2"/>
    </row>
    <row r="727" spans="1:7">
      <c r="A727" s="175"/>
      <c r="B727" s="2"/>
      <c r="C727" s="2"/>
      <c r="D727" s="2"/>
      <c r="E727" s="2"/>
      <c r="F727" s="2"/>
      <c r="G727" s="2"/>
    </row>
    <row r="728" spans="1:7">
      <c r="A728" s="175"/>
      <c r="B728" s="2"/>
      <c r="C728" s="2"/>
      <c r="D728" s="2"/>
      <c r="E728" s="2"/>
      <c r="F728" s="2"/>
      <c r="G728" s="2"/>
    </row>
    <row r="729" spans="1:7">
      <c r="A729" s="175"/>
      <c r="B729" s="2"/>
      <c r="C729" s="2"/>
      <c r="D729" s="2"/>
      <c r="E729" s="2"/>
      <c r="F729" s="2"/>
      <c r="G729" s="2"/>
    </row>
    <row r="730" spans="1:7">
      <c r="A730" s="175"/>
      <c r="B730" s="2"/>
      <c r="C730" s="2"/>
      <c r="D730" s="2"/>
      <c r="E730" s="2"/>
      <c r="F730" s="2"/>
      <c r="G730" s="2"/>
    </row>
    <row r="731" spans="1:7">
      <c r="A731" s="175"/>
      <c r="B731" s="2"/>
      <c r="C731" s="2"/>
      <c r="D731" s="2"/>
      <c r="E731" s="2"/>
      <c r="F731" s="2"/>
      <c r="G731" s="2"/>
    </row>
    <row r="732" spans="1:7">
      <c r="A732" s="175"/>
      <c r="B732" s="2"/>
      <c r="C732" s="2"/>
      <c r="D732" s="2"/>
      <c r="E732" s="2"/>
      <c r="F732" s="2"/>
      <c r="G732" s="2"/>
    </row>
    <row r="733" spans="1:7">
      <c r="A733" s="175"/>
      <c r="B733" s="2"/>
      <c r="C733" s="2"/>
      <c r="D733" s="2"/>
      <c r="E733" s="2"/>
      <c r="F733" s="2"/>
      <c r="G733" s="2"/>
    </row>
    <row r="734" spans="1:7">
      <c r="A734" s="175"/>
      <c r="B734" s="2"/>
      <c r="C734" s="2"/>
      <c r="D734" s="2"/>
      <c r="E734" s="2"/>
      <c r="F734" s="2"/>
      <c r="G734" s="2"/>
    </row>
    <row r="735" spans="1:7">
      <c r="A735" s="175"/>
      <c r="B735" s="2"/>
      <c r="C735" s="2"/>
      <c r="D735" s="2"/>
      <c r="E735" s="2"/>
      <c r="F735" s="2"/>
      <c r="G735" s="2"/>
    </row>
    <row r="736" spans="1:7">
      <c r="A736" s="175"/>
      <c r="B736" s="2"/>
      <c r="C736" s="2"/>
      <c r="D736" s="2"/>
      <c r="E736" s="2"/>
      <c r="F736" s="2"/>
      <c r="G736" s="2"/>
    </row>
    <row r="737" spans="1:7">
      <c r="A737" s="175"/>
      <c r="B737" s="2"/>
      <c r="C737" s="2"/>
      <c r="D737" s="2"/>
      <c r="E737" s="2"/>
      <c r="F737" s="2"/>
      <c r="G737" s="2"/>
    </row>
    <row r="738" spans="1:7">
      <c r="A738" s="175"/>
      <c r="B738" s="2"/>
      <c r="C738" s="2"/>
      <c r="D738" s="2"/>
      <c r="E738" s="2"/>
      <c r="F738" s="2"/>
      <c r="G738" s="2"/>
    </row>
    <row r="739" spans="1:7">
      <c r="A739" s="175"/>
      <c r="B739" s="2"/>
      <c r="C739" s="2"/>
      <c r="D739" s="2"/>
      <c r="E739" s="2"/>
      <c r="F739" s="2"/>
      <c r="G739" s="2"/>
    </row>
    <row r="740" spans="1:7">
      <c r="A740" s="175"/>
      <c r="B740" s="2"/>
      <c r="C740" s="2"/>
      <c r="D740" s="2"/>
      <c r="E740" s="2"/>
      <c r="F740" s="2"/>
      <c r="G740" s="2"/>
    </row>
    <row r="741" spans="1:7">
      <c r="A741" s="175"/>
      <c r="B741" s="2"/>
      <c r="C741" s="2"/>
      <c r="D741" s="2"/>
      <c r="E741" s="2"/>
      <c r="F741" s="2"/>
      <c r="G741" s="2"/>
    </row>
    <row r="742" spans="1:7">
      <c r="A742" s="175"/>
      <c r="B742" s="2"/>
      <c r="C742" s="2"/>
      <c r="D742" s="2"/>
      <c r="E742" s="2"/>
      <c r="F742" s="2"/>
      <c r="G742" s="2"/>
    </row>
    <row r="743" spans="1:7">
      <c r="A743" s="175"/>
      <c r="B743" s="2"/>
      <c r="C743" s="2"/>
      <c r="D743" s="2"/>
      <c r="E743" s="2"/>
      <c r="F743" s="2"/>
      <c r="G743" s="2"/>
    </row>
    <row r="744" spans="1:7">
      <c r="A744" s="175"/>
      <c r="B744" s="2"/>
      <c r="C744" s="2"/>
      <c r="D744" s="2"/>
      <c r="E744" s="2"/>
      <c r="F744" s="2"/>
      <c r="G744" s="2"/>
    </row>
    <row r="745" spans="1:7">
      <c r="A745" s="175"/>
      <c r="B745" s="2"/>
      <c r="C745" s="2"/>
      <c r="D745" s="2"/>
      <c r="E745" s="2"/>
      <c r="F745" s="2"/>
      <c r="G745" s="2"/>
    </row>
    <row r="746" spans="1:7">
      <c r="A746" s="175"/>
      <c r="B746" s="2"/>
      <c r="C746" s="2"/>
      <c r="D746" s="2"/>
      <c r="E746" s="2"/>
      <c r="F746" s="2"/>
      <c r="G746" s="2"/>
    </row>
    <row r="747" spans="1:7">
      <c r="A747" s="175"/>
      <c r="B747" s="2"/>
      <c r="C747" s="2"/>
      <c r="D747" s="2"/>
      <c r="E747" s="2"/>
      <c r="F747" s="2"/>
      <c r="G747" s="2"/>
    </row>
    <row r="748" spans="1:7">
      <c r="A748" s="175"/>
      <c r="B748" s="2"/>
      <c r="C748" s="2"/>
      <c r="D748" s="2"/>
      <c r="E748" s="2"/>
      <c r="F748" s="2"/>
      <c r="G748" s="2"/>
    </row>
    <row r="749" spans="1:7">
      <c r="A749" s="175"/>
      <c r="B749" s="2"/>
      <c r="C749" s="2"/>
      <c r="D749" s="2"/>
      <c r="E749" s="2"/>
      <c r="F749" s="2"/>
      <c r="G749" s="2"/>
    </row>
    <row r="750" spans="1:7">
      <c r="A750" s="175"/>
      <c r="B750" s="2"/>
      <c r="C750" s="2"/>
      <c r="D750" s="2"/>
      <c r="E750" s="2"/>
      <c r="F750" s="2"/>
      <c r="G750" s="2"/>
    </row>
    <row r="751" spans="1:7">
      <c r="A751" s="175"/>
      <c r="B751" s="2"/>
      <c r="C751" s="2"/>
      <c r="D751" s="2"/>
      <c r="E751" s="2"/>
      <c r="F751" s="2"/>
      <c r="G751" s="2"/>
    </row>
    <row r="752" spans="1:7">
      <c r="A752" s="175"/>
      <c r="B752" s="2"/>
      <c r="C752" s="2"/>
      <c r="D752" s="2"/>
      <c r="E752" s="2"/>
      <c r="F752" s="2"/>
      <c r="G752" s="2"/>
    </row>
    <row r="753" spans="1:7">
      <c r="A753" s="175"/>
      <c r="B753" s="2"/>
      <c r="C753" s="2"/>
      <c r="D753" s="2"/>
      <c r="E753" s="2"/>
      <c r="F753" s="2"/>
      <c r="G753" s="2"/>
    </row>
    <row r="754" spans="1:7">
      <c r="A754" s="175"/>
      <c r="B754" s="2"/>
      <c r="C754" s="2"/>
      <c r="D754" s="2"/>
      <c r="E754" s="2"/>
      <c r="F754" s="2"/>
      <c r="G754" s="2"/>
    </row>
    <row r="755" spans="1:7">
      <c r="A755" s="175"/>
      <c r="B755" s="2"/>
      <c r="C755" s="2"/>
      <c r="D755" s="2"/>
      <c r="E755" s="2"/>
      <c r="F755" s="2"/>
      <c r="G755" s="2"/>
    </row>
    <row r="756" spans="1:7">
      <c r="A756" s="175"/>
      <c r="B756" s="2"/>
      <c r="C756" s="2"/>
      <c r="D756" s="2"/>
      <c r="E756" s="2"/>
      <c r="F756" s="2"/>
      <c r="G756" s="2"/>
    </row>
    <row r="757" spans="1:7">
      <c r="A757" s="175"/>
      <c r="B757" s="2"/>
      <c r="C757" s="2"/>
      <c r="D757" s="2"/>
      <c r="E757" s="2"/>
      <c r="F757" s="2"/>
      <c r="G757" s="2"/>
    </row>
    <row r="758" spans="1:7">
      <c r="A758" s="175"/>
      <c r="B758" s="2"/>
      <c r="C758" s="2"/>
      <c r="D758" s="2"/>
      <c r="E758" s="2"/>
      <c r="F758" s="2"/>
      <c r="G758" s="2"/>
    </row>
    <row r="759" spans="1:7">
      <c r="A759" s="175"/>
      <c r="B759" s="2"/>
      <c r="C759" s="2"/>
      <c r="D759" s="2"/>
      <c r="E759" s="2"/>
      <c r="F759" s="2"/>
      <c r="G759" s="2"/>
    </row>
    <row r="760" spans="1:7">
      <c r="A760" s="175"/>
      <c r="B760" s="2"/>
      <c r="C760" s="2"/>
      <c r="D760" s="2"/>
      <c r="E760" s="2"/>
      <c r="F760" s="2"/>
      <c r="G760" s="2"/>
    </row>
    <row r="761" spans="1:7">
      <c r="A761" s="175"/>
      <c r="B761" s="2"/>
      <c r="C761" s="2"/>
      <c r="D761" s="2"/>
      <c r="E761" s="2"/>
      <c r="F761" s="2"/>
      <c r="G761" s="2"/>
    </row>
    <row r="762" spans="1:7">
      <c r="A762" s="175"/>
      <c r="B762" s="2"/>
      <c r="C762" s="2"/>
      <c r="D762" s="2"/>
      <c r="E762" s="2"/>
      <c r="F762" s="2"/>
      <c r="G762" s="2"/>
    </row>
    <row r="763" spans="1:7">
      <c r="A763" s="175"/>
      <c r="B763" s="2"/>
      <c r="C763" s="2"/>
      <c r="D763" s="2"/>
      <c r="E763" s="2"/>
      <c r="F763" s="2"/>
      <c r="G763" s="2"/>
    </row>
    <row r="764" spans="1:7">
      <c r="A764" s="175"/>
      <c r="B764" s="2"/>
      <c r="C764" s="2"/>
      <c r="D764" s="2"/>
      <c r="E764" s="2"/>
      <c r="F764" s="2"/>
      <c r="G764" s="2"/>
    </row>
    <row r="765" spans="1:7">
      <c r="A765" s="175"/>
      <c r="B765" s="2"/>
      <c r="C765" s="2"/>
      <c r="D765" s="2"/>
      <c r="E765" s="2"/>
      <c r="F765" s="2"/>
      <c r="G765" s="2"/>
    </row>
    <row r="766" spans="1:7">
      <c r="A766" s="175"/>
      <c r="B766" s="2"/>
      <c r="C766" s="2"/>
      <c r="D766" s="2"/>
      <c r="E766" s="2"/>
      <c r="F766" s="2"/>
      <c r="G766" s="2"/>
    </row>
    <row r="767" spans="1:7">
      <c r="A767" s="175"/>
      <c r="B767" s="2"/>
      <c r="C767" s="2"/>
      <c r="D767" s="2"/>
      <c r="E767" s="2"/>
      <c r="F767" s="2"/>
      <c r="G767" s="2"/>
    </row>
    <row r="768" spans="1:7">
      <c r="A768" s="175"/>
      <c r="B768" s="2"/>
      <c r="C768" s="2"/>
      <c r="D768" s="2"/>
      <c r="E768" s="2"/>
      <c r="F768" s="2"/>
      <c r="G768" s="2"/>
    </row>
    <row r="769" spans="1:7">
      <c r="A769" s="175"/>
      <c r="B769" s="2"/>
      <c r="C769" s="2"/>
      <c r="D769" s="2"/>
      <c r="E769" s="2"/>
      <c r="F769" s="2"/>
      <c r="G769" s="2"/>
    </row>
    <row r="770" spans="1:7">
      <c r="A770" s="175"/>
      <c r="B770" s="2"/>
      <c r="C770" s="2"/>
      <c r="D770" s="2"/>
      <c r="E770" s="2"/>
      <c r="F770" s="2"/>
      <c r="G770" s="2"/>
    </row>
    <row r="771" spans="1:7">
      <c r="A771" s="175"/>
      <c r="B771" s="2"/>
      <c r="C771" s="2"/>
      <c r="D771" s="2"/>
      <c r="E771" s="2"/>
      <c r="F771" s="2"/>
      <c r="G771" s="2"/>
    </row>
    <row r="772" spans="1:7">
      <c r="A772" s="175"/>
      <c r="B772" s="2"/>
      <c r="C772" s="2"/>
      <c r="D772" s="2"/>
      <c r="E772" s="2"/>
      <c r="F772" s="2"/>
      <c r="G772" s="2"/>
    </row>
    <row r="773" spans="1:7">
      <c r="A773" s="175"/>
      <c r="B773" s="2"/>
      <c r="C773" s="2"/>
      <c r="D773" s="2"/>
      <c r="E773" s="2"/>
      <c r="F773" s="2"/>
      <c r="G773" s="2"/>
    </row>
    <row r="774" spans="1:7">
      <c r="A774" s="175"/>
      <c r="B774" s="2"/>
      <c r="C774" s="2"/>
      <c r="D774" s="2"/>
      <c r="E774" s="2"/>
      <c r="F774" s="2"/>
      <c r="G774" s="2"/>
    </row>
    <row r="775" spans="1:7">
      <c r="A775" s="175"/>
      <c r="B775" s="2"/>
      <c r="C775" s="2"/>
      <c r="D775" s="2"/>
      <c r="E775" s="2"/>
      <c r="F775" s="2"/>
      <c r="G775" s="2"/>
    </row>
    <row r="776" spans="1:7">
      <c r="A776" s="175"/>
      <c r="B776" s="2"/>
      <c r="C776" s="2"/>
      <c r="D776" s="2"/>
      <c r="E776" s="2"/>
      <c r="F776" s="2"/>
      <c r="G776" s="2"/>
    </row>
    <row r="777" spans="1:7">
      <c r="A777" s="175"/>
      <c r="B777" s="2"/>
      <c r="C777" s="2"/>
      <c r="D777" s="2"/>
      <c r="E777" s="2"/>
      <c r="F777" s="2"/>
      <c r="G777" s="2"/>
    </row>
    <row r="778" spans="1:7">
      <c r="A778" s="175"/>
      <c r="B778" s="2"/>
      <c r="C778" s="2"/>
      <c r="D778" s="2"/>
      <c r="E778" s="2"/>
      <c r="F778" s="2"/>
      <c r="G778" s="2"/>
    </row>
    <row r="779" spans="1:7">
      <c r="A779" s="175"/>
      <c r="B779" s="2"/>
      <c r="C779" s="2"/>
      <c r="D779" s="2"/>
      <c r="E779" s="2"/>
      <c r="F779" s="2"/>
      <c r="G779" s="2"/>
    </row>
    <row r="780" spans="1:7">
      <c r="A780" s="175"/>
      <c r="B780" s="2"/>
      <c r="C780" s="2"/>
      <c r="D780" s="2"/>
      <c r="E780" s="2"/>
      <c r="F780" s="2"/>
      <c r="G780" s="2"/>
    </row>
    <row r="781" spans="1:7">
      <c r="A781" s="175"/>
      <c r="B781" s="2"/>
      <c r="C781" s="2"/>
      <c r="D781" s="2"/>
      <c r="E781" s="2"/>
      <c r="F781" s="2"/>
      <c r="G781" s="2"/>
    </row>
    <row r="782" spans="1:7">
      <c r="A782" s="175"/>
      <c r="B782" s="2"/>
      <c r="C782" s="2"/>
      <c r="D782" s="2"/>
      <c r="E782" s="2"/>
      <c r="F782" s="2"/>
      <c r="G782" s="2"/>
    </row>
    <row r="783" spans="1:7">
      <c r="A783" s="175"/>
      <c r="B783" s="2"/>
      <c r="C783" s="2"/>
      <c r="D783" s="2"/>
      <c r="E783" s="2"/>
      <c r="F783" s="2"/>
      <c r="G783" s="2"/>
    </row>
    <row r="784" spans="1:7">
      <c r="A784" s="175"/>
      <c r="B784" s="2"/>
      <c r="C784" s="2"/>
      <c r="D784" s="2"/>
      <c r="E784" s="2"/>
      <c r="F784" s="2"/>
      <c r="G784" s="2"/>
    </row>
    <row r="785" spans="1:7">
      <c r="A785" s="175"/>
      <c r="B785" s="2"/>
      <c r="C785" s="2"/>
      <c r="D785" s="2"/>
      <c r="E785" s="2"/>
      <c r="F785" s="2"/>
      <c r="G785" s="2"/>
    </row>
    <row r="786" spans="1:7">
      <c r="A786" s="175"/>
      <c r="B786" s="2"/>
      <c r="C786" s="2"/>
      <c r="D786" s="2"/>
      <c r="E786" s="2"/>
      <c r="F786" s="2"/>
      <c r="G786" s="2"/>
    </row>
    <row r="787" spans="1:7">
      <c r="A787" s="175"/>
      <c r="B787" s="2"/>
      <c r="C787" s="2"/>
      <c r="D787" s="2"/>
      <c r="E787" s="2"/>
      <c r="F787" s="2"/>
      <c r="G787" s="2"/>
    </row>
    <row r="788" spans="1:7">
      <c r="A788" s="175"/>
      <c r="B788" s="2"/>
      <c r="C788" s="2"/>
      <c r="D788" s="2"/>
      <c r="E788" s="2"/>
      <c r="F788" s="2"/>
      <c r="G788" s="2"/>
    </row>
    <row r="789" spans="1:7">
      <c r="A789" s="175"/>
      <c r="B789" s="2"/>
      <c r="C789" s="2"/>
      <c r="D789" s="2"/>
      <c r="E789" s="2"/>
      <c r="F789" s="2"/>
      <c r="G789" s="2"/>
    </row>
    <row r="790" spans="1:7">
      <c r="A790" s="175"/>
      <c r="B790" s="2"/>
      <c r="C790" s="2"/>
      <c r="D790" s="2"/>
      <c r="E790" s="2"/>
      <c r="F790" s="2"/>
      <c r="G790" s="2"/>
    </row>
    <row r="791" spans="1:7">
      <c r="A791" s="175"/>
      <c r="B791" s="2"/>
      <c r="C791" s="2"/>
      <c r="D791" s="2"/>
      <c r="E791" s="2"/>
      <c r="F791" s="2"/>
      <c r="G791" s="2"/>
    </row>
    <row r="792" spans="1:7">
      <c r="A792" s="175"/>
      <c r="B792" s="2"/>
      <c r="C792" s="2"/>
      <c r="D792" s="2"/>
      <c r="E792" s="2"/>
      <c r="F792" s="2"/>
      <c r="G792" s="2"/>
    </row>
    <row r="793" spans="1:7">
      <c r="A793" s="175"/>
      <c r="B793" s="2"/>
      <c r="C793" s="2"/>
      <c r="D793" s="2"/>
      <c r="E793" s="2"/>
      <c r="F793" s="2"/>
      <c r="G793" s="2"/>
    </row>
    <row r="794" spans="1:7">
      <c r="A794" s="175"/>
      <c r="B794" s="2"/>
      <c r="C794" s="2"/>
      <c r="D794" s="2"/>
      <c r="E794" s="2"/>
      <c r="F794" s="2"/>
      <c r="G794" s="2"/>
    </row>
    <row r="795" spans="1:7">
      <c r="A795" s="175"/>
      <c r="B795" s="2"/>
      <c r="C795" s="2"/>
      <c r="D795" s="2"/>
      <c r="E795" s="2"/>
      <c r="F795" s="2"/>
      <c r="G795" s="2"/>
    </row>
    <row r="796" spans="1:7">
      <c r="A796" s="175"/>
      <c r="B796" s="2"/>
      <c r="C796" s="2"/>
      <c r="D796" s="2"/>
      <c r="E796" s="2"/>
      <c r="F796" s="2"/>
      <c r="G796" s="2"/>
    </row>
    <row r="797" spans="1:7">
      <c r="A797" s="175"/>
      <c r="B797" s="2"/>
      <c r="C797" s="2"/>
      <c r="D797" s="2"/>
      <c r="E797" s="2"/>
      <c r="F797" s="2"/>
      <c r="G797" s="2"/>
    </row>
    <row r="798" spans="1:7">
      <c r="A798" s="175"/>
      <c r="B798" s="2"/>
      <c r="C798" s="2"/>
      <c r="D798" s="2"/>
      <c r="E798" s="2"/>
      <c r="F798" s="2"/>
      <c r="G798" s="2"/>
    </row>
    <row r="799" spans="1:7">
      <c r="A799" s="175"/>
      <c r="B799" s="2"/>
      <c r="C799" s="2"/>
      <c r="D799" s="2"/>
      <c r="E799" s="2"/>
      <c r="F799" s="2"/>
      <c r="G799" s="2"/>
    </row>
    <row r="800" spans="1:7">
      <c r="A800" s="175"/>
      <c r="B800" s="2"/>
      <c r="C800" s="2"/>
      <c r="D800" s="2"/>
      <c r="E800" s="2"/>
      <c r="F800" s="2"/>
      <c r="G800" s="2"/>
    </row>
    <row r="801" spans="1:7">
      <c r="A801" s="175"/>
      <c r="B801" s="2"/>
      <c r="C801" s="2"/>
      <c r="D801" s="2"/>
      <c r="E801" s="2"/>
      <c r="F801" s="2"/>
      <c r="G801" s="2"/>
    </row>
    <row r="802" spans="1:7">
      <c r="A802" s="175"/>
      <c r="B802" s="2"/>
      <c r="C802" s="2"/>
      <c r="D802" s="2"/>
      <c r="E802" s="2"/>
      <c r="F802" s="2"/>
      <c r="G802" s="2"/>
    </row>
    <row r="803" spans="1:7">
      <c r="A803" s="175"/>
      <c r="B803" s="2"/>
      <c r="C803" s="2"/>
      <c r="D803" s="2"/>
      <c r="E803" s="2"/>
      <c r="F803" s="2"/>
      <c r="G803" s="2"/>
    </row>
    <row r="804" spans="1:7">
      <c r="A804" s="175"/>
      <c r="B804" s="2"/>
      <c r="C804" s="2"/>
      <c r="D804" s="2"/>
      <c r="E804" s="2"/>
      <c r="F804" s="2"/>
      <c r="G804" s="2"/>
    </row>
    <row r="805" spans="1:7">
      <c r="A805" s="175"/>
      <c r="B805" s="2"/>
      <c r="C805" s="2"/>
      <c r="D805" s="2"/>
      <c r="E805" s="2"/>
      <c r="F805" s="2"/>
      <c r="G805" s="2"/>
    </row>
    <row r="806" spans="1:7">
      <c r="A806" s="175"/>
      <c r="B806" s="2"/>
      <c r="C806" s="2"/>
      <c r="D806" s="2"/>
      <c r="E806" s="2"/>
      <c r="F806" s="2"/>
      <c r="G806" s="2"/>
    </row>
    <row r="807" spans="1:7">
      <c r="A807" s="175"/>
      <c r="B807" s="2"/>
      <c r="C807" s="2"/>
      <c r="D807" s="2"/>
      <c r="E807" s="2"/>
      <c r="F807" s="2"/>
      <c r="G807" s="2"/>
    </row>
    <row r="808" spans="1:7">
      <c r="A808" s="175"/>
      <c r="B808" s="2"/>
      <c r="C808" s="2"/>
      <c r="D808" s="2"/>
      <c r="E808" s="2"/>
      <c r="F808" s="2"/>
      <c r="G808" s="2"/>
    </row>
    <row r="809" spans="1:7">
      <c r="A809" s="175"/>
      <c r="B809" s="2"/>
      <c r="C809" s="2"/>
      <c r="D809" s="2"/>
      <c r="E809" s="2"/>
      <c r="F809" s="2"/>
      <c r="G809" s="2"/>
    </row>
    <row r="810" spans="1:7">
      <c r="A810" s="175"/>
      <c r="B810" s="2"/>
      <c r="C810" s="2"/>
      <c r="D810" s="2"/>
      <c r="E810" s="2"/>
      <c r="F810" s="2"/>
      <c r="G810" s="2"/>
    </row>
    <row r="811" spans="1:7">
      <c r="A811" s="175"/>
      <c r="B811" s="2"/>
      <c r="C811" s="2"/>
      <c r="D811" s="2"/>
      <c r="E811" s="2"/>
      <c r="F811" s="2"/>
      <c r="G811" s="2"/>
    </row>
    <row r="812" spans="1:7">
      <c r="A812" s="175"/>
      <c r="B812" s="2"/>
      <c r="C812" s="2"/>
      <c r="D812" s="2"/>
      <c r="E812" s="2"/>
      <c r="F812" s="2"/>
      <c r="G812" s="2"/>
    </row>
    <row r="813" spans="1:7">
      <c r="A813" s="175"/>
      <c r="B813" s="2"/>
      <c r="C813" s="2"/>
      <c r="D813" s="2"/>
      <c r="E813" s="2"/>
      <c r="F813" s="2"/>
      <c r="G813" s="2"/>
    </row>
    <row r="814" spans="1:7">
      <c r="A814" s="175"/>
      <c r="B814" s="2"/>
      <c r="C814" s="2"/>
      <c r="D814" s="2"/>
      <c r="E814" s="2"/>
      <c r="F814" s="2"/>
      <c r="G814" s="2"/>
    </row>
    <row r="815" spans="1:7">
      <c r="A815" s="175"/>
      <c r="B815" s="2"/>
      <c r="C815" s="2"/>
      <c r="D815" s="2"/>
      <c r="E815" s="2"/>
      <c r="F815" s="2"/>
      <c r="G815" s="2"/>
    </row>
    <row r="816" spans="1:7">
      <c r="A816" s="175"/>
      <c r="B816" s="2"/>
      <c r="C816" s="2"/>
      <c r="D816" s="2"/>
      <c r="E816" s="2"/>
      <c r="F816" s="2"/>
      <c r="G816" s="2"/>
    </row>
    <row r="817" spans="1:7">
      <c r="A817" s="175"/>
      <c r="B817" s="2"/>
      <c r="C817" s="2"/>
      <c r="D817" s="2"/>
      <c r="E817" s="2"/>
      <c r="F817" s="2"/>
      <c r="G817" s="2"/>
    </row>
    <row r="818" spans="1:7">
      <c r="A818" s="175"/>
      <c r="B818" s="2"/>
      <c r="C818" s="2"/>
      <c r="D818" s="2"/>
      <c r="E818" s="2"/>
      <c r="F818" s="2"/>
      <c r="G818" s="2"/>
    </row>
    <row r="819" spans="1:7">
      <c r="A819" s="175"/>
      <c r="B819" s="2"/>
      <c r="C819" s="2"/>
      <c r="D819" s="2"/>
      <c r="E819" s="2"/>
      <c r="F819" s="2"/>
      <c r="G819" s="2"/>
    </row>
    <row r="820" spans="1:7">
      <c r="A820" s="175"/>
      <c r="B820" s="2"/>
      <c r="C820" s="2"/>
      <c r="D820" s="2"/>
      <c r="E820" s="2"/>
      <c r="F820" s="2"/>
      <c r="G820" s="2"/>
    </row>
    <row r="821" spans="1:7">
      <c r="A821" s="175"/>
      <c r="B821" s="2"/>
      <c r="C821" s="2"/>
      <c r="D821" s="2"/>
      <c r="E821" s="2"/>
      <c r="F821" s="2"/>
      <c r="G821" s="2"/>
    </row>
    <row r="822" spans="1:7">
      <c r="A822" s="175"/>
      <c r="B822" s="2"/>
      <c r="C822" s="2"/>
      <c r="D822" s="2"/>
      <c r="E822" s="2"/>
      <c r="F822" s="2"/>
      <c r="G822" s="2"/>
    </row>
    <row r="823" spans="1:7">
      <c r="A823" s="175"/>
      <c r="B823" s="2"/>
      <c r="C823" s="2"/>
      <c r="D823" s="2"/>
      <c r="E823" s="2"/>
      <c r="F823" s="2"/>
      <c r="G823" s="2"/>
    </row>
    <row r="824" spans="1:7">
      <c r="A824" s="175"/>
      <c r="B824" s="2"/>
      <c r="C824" s="2"/>
      <c r="D824" s="2"/>
      <c r="E824" s="2"/>
      <c r="F824" s="2"/>
      <c r="G824" s="2"/>
    </row>
    <row r="825" spans="1:7">
      <c r="A825" s="175"/>
      <c r="B825" s="2"/>
      <c r="C825" s="2"/>
      <c r="D825" s="2"/>
      <c r="E825" s="2"/>
      <c r="F825" s="2"/>
      <c r="G825" s="2"/>
    </row>
    <row r="826" spans="1:7">
      <c r="A826" s="175"/>
      <c r="B826" s="2"/>
      <c r="C826" s="2"/>
      <c r="D826" s="2"/>
      <c r="E826" s="2"/>
      <c r="F826" s="2"/>
      <c r="G826" s="2"/>
    </row>
    <row r="827" spans="1:7">
      <c r="A827" s="175"/>
      <c r="B827" s="2"/>
      <c r="C827" s="2"/>
      <c r="D827" s="2"/>
      <c r="E827" s="2"/>
      <c r="F827" s="2"/>
      <c r="G827" s="2"/>
    </row>
    <row r="828" spans="1:7">
      <c r="A828" s="175"/>
      <c r="B828" s="2"/>
      <c r="C828" s="2"/>
      <c r="D828" s="2"/>
      <c r="E828" s="2"/>
      <c r="F828" s="2"/>
      <c r="G828" s="2"/>
    </row>
    <row r="829" spans="1:7">
      <c r="A829" s="175"/>
      <c r="B829" s="2"/>
      <c r="C829" s="2"/>
      <c r="D829" s="2"/>
      <c r="E829" s="2"/>
      <c r="F829" s="2"/>
      <c r="G829" s="2"/>
    </row>
    <row r="830" spans="1:7">
      <c r="A830" s="175"/>
      <c r="B830" s="2"/>
      <c r="C830" s="2"/>
      <c r="D830" s="2"/>
      <c r="E830" s="2"/>
      <c r="F830" s="2"/>
      <c r="G830" s="2"/>
    </row>
    <row r="831" spans="1:7">
      <c r="A831" s="175"/>
      <c r="B831" s="2"/>
      <c r="C831" s="2"/>
      <c r="D831" s="2"/>
      <c r="E831" s="2"/>
      <c r="F831" s="2"/>
      <c r="G831" s="2"/>
    </row>
    <row r="832" spans="1:7">
      <c r="A832" s="175"/>
      <c r="B832" s="2"/>
      <c r="C832" s="2"/>
      <c r="D832" s="2"/>
      <c r="E832" s="2"/>
      <c r="F832" s="2"/>
      <c r="G832" s="2"/>
    </row>
    <row r="833" spans="1:7">
      <c r="A833" s="175"/>
      <c r="B833" s="2"/>
      <c r="C833" s="2"/>
      <c r="D833" s="2"/>
      <c r="E833" s="2"/>
      <c r="F833" s="2"/>
      <c r="G833" s="2"/>
    </row>
    <row r="834" spans="1:7">
      <c r="A834" s="175"/>
      <c r="B834" s="2"/>
      <c r="C834" s="2"/>
      <c r="D834" s="2"/>
      <c r="E834" s="2"/>
      <c r="F834" s="2"/>
      <c r="G834" s="2"/>
    </row>
    <row r="835" spans="1:7">
      <c r="A835" s="175"/>
      <c r="B835" s="2"/>
      <c r="C835" s="2"/>
      <c r="D835" s="2"/>
      <c r="E835" s="2"/>
      <c r="F835" s="2"/>
      <c r="G835" s="2"/>
    </row>
    <row r="836" spans="1:7">
      <c r="A836" s="175"/>
      <c r="B836" s="2"/>
      <c r="C836" s="2"/>
      <c r="D836" s="2"/>
      <c r="E836" s="2"/>
      <c r="F836" s="2"/>
      <c r="G836" s="2"/>
    </row>
    <row r="837" spans="1:7">
      <c r="A837" s="175"/>
      <c r="B837" s="2"/>
      <c r="C837" s="2"/>
      <c r="D837" s="2"/>
      <c r="E837" s="2"/>
      <c r="F837" s="2"/>
      <c r="G837" s="2"/>
    </row>
    <row r="838" spans="1:7">
      <c r="A838" s="175"/>
      <c r="B838" s="2"/>
      <c r="C838" s="2"/>
      <c r="D838" s="2"/>
      <c r="E838" s="2"/>
      <c r="F838" s="2"/>
      <c r="G838" s="2"/>
    </row>
    <row r="839" spans="1:7">
      <c r="A839" s="175"/>
      <c r="B839" s="2"/>
      <c r="C839" s="2"/>
      <c r="D839" s="2"/>
      <c r="E839" s="2"/>
      <c r="F839" s="2"/>
      <c r="G839" s="2"/>
    </row>
    <row r="840" spans="1:7">
      <c r="A840" s="175"/>
      <c r="B840" s="2"/>
      <c r="C840" s="2"/>
      <c r="D840" s="2"/>
      <c r="E840" s="2"/>
      <c r="F840" s="2"/>
      <c r="G840" s="2"/>
    </row>
    <row r="841" spans="1:7">
      <c r="A841" s="175"/>
      <c r="B841" s="2"/>
      <c r="C841" s="2"/>
      <c r="D841" s="2"/>
      <c r="E841" s="2"/>
      <c r="F841" s="2"/>
      <c r="G841" s="2"/>
    </row>
    <row r="842" spans="1:7">
      <c r="A842" s="175"/>
      <c r="B842" s="2"/>
      <c r="C842" s="2"/>
      <c r="D842" s="2"/>
      <c r="E842" s="2"/>
      <c r="F842" s="2"/>
      <c r="G842" s="2"/>
    </row>
    <row r="843" spans="1:7">
      <c r="A843" s="175"/>
      <c r="B843" s="2"/>
      <c r="C843" s="2"/>
      <c r="D843" s="2"/>
      <c r="E843" s="2"/>
      <c r="F843" s="2"/>
      <c r="G843" s="2"/>
    </row>
    <row r="844" spans="1:7">
      <c r="A844" s="175"/>
      <c r="B844" s="2"/>
      <c r="C844" s="2"/>
      <c r="D844" s="2"/>
      <c r="E844" s="2"/>
      <c r="F844" s="2"/>
      <c r="G844" s="2"/>
    </row>
    <row r="845" spans="1:7">
      <c r="A845" s="175"/>
      <c r="B845" s="2"/>
      <c r="C845" s="2"/>
      <c r="D845" s="2"/>
      <c r="E845" s="2"/>
      <c r="F845" s="2"/>
      <c r="G845" s="2"/>
    </row>
    <row r="846" spans="1:7">
      <c r="A846" s="175"/>
      <c r="B846" s="2"/>
      <c r="C846" s="2"/>
      <c r="D846" s="2"/>
      <c r="E846" s="2"/>
      <c r="F846" s="2"/>
      <c r="G846" s="2"/>
    </row>
    <row r="847" spans="1:7">
      <c r="A847" s="175"/>
      <c r="B847" s="2"/>
      <c r="C847" s="2"/>
      <c r="D847" s="2"/>
      <c r="E847" s="2"/>
      <c r="F847" s="2"/>
      <c r="G847" s="2"/>
    </row>
    <row r="848" spans="1:7">
      <c r="A848" s="175"/>
      <c r="B848" s="2"/>
      <c r="C848" s="2"/>
      <c r="D848" s="2"/>
      <c r="E848" s="2"/>
      <c r="F848" s="2"/>
      <c r="G848" s="2"/>
    </row>
    <row r="849" spans="1:7">
      <c r="A849" s="175"/>
      <c r="B849" s="2"/>
      <c r="C849" s="2"/>
      <c r="D849" s="2"/>
      <c r="E849" s="2"/>
      <c r="F849" s="2"/>
      <c r="G849" s="2"/>
    </row>
    <row r="850" spans="1:7">
      <c r="A850" s="175"/>
      <c r="B850" s="2"/>
      <c r="C850" s="2"/>
      <c r="D850" s="2"/>
      <c r="E850" s="2"/>
      <c r="F850" s="2"/>
      <c r="G850" s="2"/>
    </row>
    <row r="851" spans="1:7">
      <c r="A851" s="175"/>
      <c r="B851" s="2"/>
      <c r="C851" s="2"/>
      <c r="D851" s="2"/>
      <c r="E851" s="2"/>
      <c r="F851" s="2"/>
      <c r="G851" s="2"/>
    </row>
    <row r="852" spans="1:7">
      <c r="A852" s="175"/>
      <c r="B852" s="2"/>
      <c r="C852" s="2"/>
      <c r="D852" s="2"/>
      <c r="E852" s="2"/>
      <c r="F852" s="2"/>
      <c r="G852" s="2"/>
    </row>
    <row r="853" spans="1:7">
      <c r="A853" s="175"/>
      <c r="B853" s="2"/>
      <c r="C853" s="2"/>
      <c r="D853" s="2"/>
      <c r="E853" s="2"/>
      <c r="F853" s="2"/>
      <c r="G853" s="2"/>
    </row>
    <row r="854" spans="1:7">
      <c r="A854" s="175"/>
      <c r="B854" s="2"/>
      <c r="C854" s="2"/>
      <c r="D854" s="2"/>
      <c r="E854" s="2"/>
      <c r="F854" s="2"/>
      <c r="G854" s="2"/>
    </row>
    <row r="855" spans="1:7">
      <c r="A855" s="175"/>
      <c r="B855" s="2"/>
      <c r="C855" s="2"/>
      <c r="D855" s="2"/>
      <c r="E855" s="2"/>
      <c r="F855" s="2"/>
      <c r="G855" s="2"/>
    </row>
    <row r="856" spans="1:7">
      <c r="A856" s="175"/>
      <c r="B856" s="2"/>
      <c r="C856" s="2"/>
      <c r="D856" s="2"/>
      <c r="E856" s="2"/>
      <c r="F856" s="2"/>
      <c r="G856" s="2"/>
    </row>
    <row r="857" spans="1:7">
      <c r="A857" s="175"/>
      <c r="B857" s="2"/>
      <c r="C857" s="2"/>
      <c r="D857" s="2"/>
      <c r="E857" s="2"/>
      <c r="F857" s="2"/>
      <c r="G857" s="2"/>
    </row>
    <row r="858" spans="1:7">
      <c r="A858" s="175"/>
      <c r="B858" s="2"/>
      <c r="C858" s="2"/>
      <c r="D858" s="2"/>
      <c r="E858" s="2"/>
      <c r="F858" s="2"/>
      <c r="G858" s="2"/>
    </row>
    <row r="859" spans="1:7">
      <c r="A859" s="175"/>
      <c r="B859" s="2"/>
      <c r="C859" s="2"/>
      <c r="D859" s="2"/>
      <c r="E859" s="2"/>
      <c r="F859" s="2"/>
      <c r="G859" s="2"/>
    </row>
    <row r="860" spans="1:7">
      <c r="A860" s="175"/>
      <c r="B860" s="2"/>
      <c r="C860" s="2"/>
      <c r="D860" s="2"/>
      <c r="E860" s="2"/>
      <c r="F860" s="2"/>
      <c r="G860" s="2"/>
    </row>
    <row r="861" spans="1:7">
      <c r="A861" s="175"/>
      <c r="B861" s="2"/>
      <c r="C861" s="2"/>
      <c r="D861" s="2"/>
      <c r="E861" s="2"/>
      <c r="F861" s="2"/>
      <c r="G861" s="2"/>
    </row>
    <row r="862" spans="1:7">
      <c r="A862" s="175"/>
      <c r="B862" s="2"/>
      <c r="C862" s="2"/>
      <c r="D862" s="2"/>
      <c r="E862" s="2"/>
      <c r="F862" s="2"/>
      <c r="G862" s="2"/>
    </row>
    <row r="863" spans="1:7">
      <c r="A863" s="175"/>
      <c r="B863" s="2"/>
      <c r="C863" s="2"/>
      <c r="D863" s="2"/>
      <c r="E863" s="2"/>
      <c r="F863" s="2"/>
      <c r="G863" s="2"/>
    </row>
    <row r="864" spans="1:7">
      <c r="A864" s="175"/>
      <c r="B864" s="2"/>
      <c r="C864" s="2"/>
      <c r="D864" s="2"/>
      <c r="E864" s="2"/>
      <c r="F864" s="2"/>
      <c r="G864" s="2"/>
    </row>
    <row r="865" spans="1:7">
      <c r="A865" s="175"/>
      <c r="B865" s="2"/>
      <c r="C865" s="2"/>
      <c r="D865" s="2"/>
      <c r="E865" s="2"/>
      <c r="F865" s="2"/>
      <c r="G865" s="2"/>
    </row>
    <row r="866" spans="1:7">
      <c r="A866" s="175"/>
      <c r="B866" s="2"/>
      <c r="C866" s="2"/>
      <c r="D866" s="2"/>
      <c r="E866" s="2"/>
      <c r="F866" s="2"/>
      <c r="G866" s="2"/>
    </row>
    <row r="867" spans="1:7">
      <c r="A867" s="175"/>
      <c r="B867" s="2"/>
      <c r="C867" s="2"/>
      <c r="D867" s="2"/>
      <c r="E867" s="2"/>
      <c r="F867" s="2"/>
      <c r="G867" s="2"/>
    </row>
    <row r="868" spans="1:7">
      <c r="A868" s="175"/>
      <c r="B868" s="2"/>
      <c r="C868" s="2"/>
      <c r="D868" s="2"/>
      <c r="E868" s="2"/>
      <c r="F868" s="2"/>
      <c r="G868" s="2"/>
    </row>
    <row r="869" spans="1:7">
      <c r="A869" s="175"/>
      <c r="B869" s="2"/>
      <c r="C869" s="2"/>
      <c r="D869" s="2"/>
      <c r="E869" s="2"/>
      <c r="F869" s="2"/>
      <c r="G869" s="2"/>
    </row>
    <row r="870" spans="1:7">
      <c r="A870" s="175"/>
      <c r="B870" s="2"/>
      <c r="C870" s="2"/>
      <c r="D870" s="2"/>
      <c r="E870" s="2"/>
      <c r="F870" s="2"/>
      <c r="G870" s="2"/>
    </row>
    <row r="871" spans="1:7">
      <c r="A871" s="175"/>
      <c r="B871" s="2"/>
      <c r="C871" s="2"/>
      <c r="D871" s="2"/>
      <c r="E871" s="2"/>
      <c r="F871" s="2"/>
      <c r="G871" s="2"/>
    </row>
    <row r="872" spans="1:7">
      <c r="A872" s="175"/>
      <c r="B872" s="2"/>
      <c r="C872" s="2"/>
      <c r="D872" s="2"/>
      <c r="E872" s="2"/>
      <c r="F872" s="2"/>
      <c r="G872" s="2"/>
    </row>
    <row r="873" spans="1:7">
      <c r="A873" s="175"/>
      <c r="B873" s="2"/>
      <c r="C873" s="2"/>
      <c r="D873" s="2"/>
      <c r="E873" s="2"/>
      <c r="F873" s="2"/>
      <c r="G873" s="2"/>
    </row>
    <row r="874" spans="1:7">
      <c r="A874" s="175"/>
      <c r="B874" s="2"/>
      <c r="C874" s="2"/>
      <c r="D874" s="2"/>
      <c r="E874" s="2"/>
      <c r="F874" s="2"/>
      <c r="G874" s="2"/>
    </row>
    <row r="875" spans="1:7">
      <c r="A875" s="175"/>
      <c r="B875" s="2"/>
      <c r="C875" s="2"/>
      <c r="D875" s="2"/>
      <c r="E875" s="2"/>
      <c r="F875" s="2"/>
      <c r="G875" s="2"/>
    </row>
    <row r="876" spans="1:7">
      <c r="A876" s="175"/>
      <c r="B876" s="2"/>
      <c r="C876" s="2"/>
      <c r="D876" s="2"/>
      <c r="E876" s="2"/>
      <c r="F876" s="2"/>
      <c r="G876" s="2"/>
    </row>
    <row r="877" spans="1:7">
      <c r="A877" s="175"/>
      <c r="B877" s="2"/>
      <c r="C877" s="2"/>
      <c r="D877" s="2"/>
      <c r="E877" s="2"/>
      <c r="F877" s="2"/>
      <c r="G877" s="2"/>
    </row>
    <row r="878" spans="1:7">
      <c r="A878" s="175"/>
      <c r="B878" s="2"/>
      <c r="C878" s="2"/>
      <c r="D878" s="2"/>
      <c r="E878" s="2"/>
      <c r="F878" s="2"/>
      <c r="G878" s="2"/>
    </row>
    <row r="879" spans="1:7">
      <c r="A879" s="175"/>
      <c r="B879" s="2"/>
      <c r="C879" s="2"/>
      <c r="D879" s="2"/>
      <c r="E879" s="2"/>
      <c r="F879" s="2"/>
      <c r="G879" s="2"/>
    </row>
    <row r="880" spans="1:7">
      <c r="A880" s="175"/>
      <c r="B880" s="2"/>
      <c r="C880" s="2"/>
      <c r="D880" s="2"/>
      <c r="E880" s="2"/>
      <c r="F880" s="2"/>
      <c r="G880" s="2"/>
    </row>
    <row r="881" spans="1:7">
      <c r="A881" s="175"/>
      <c r="B881" s="2"/>
      <c r="C881" s="2"/>
      <c r="D881" s="2"/>
      <c r="E881" s="2"/>
      <c r="F881" s="2"/>
      <c r="G881" s="2"/>
    </row>
    <row r="882" spans="1:7">
      <c r="A882" s="175"/>
      <c r="B882" s="2"/>
      <c r="C882" s="2"/>
      <c r="D882" s="2"/>
      <c r="E882" s="2"/>
      <c r="F882" s="2"/>
      <c r="G882" s="2"/>
    </row>
    <row r="883" spans="1:7">
      <c r="A883" s="175"/>
      <c r="B883" s="2"/>
      <c r="C883" s="2"/>
      <c r="D883" s="2"/>
      <c r="E883" s="2"/>
      <c r="F883" s="2"/>
      <c r="G883" s="2"/>
    </row>
    <row r="884" spans="1:7">
      <c r="A884" s="175"/>
      <c r="B884" s="2"/>
      <c r="C884" s="2"/>
      <c r="D884" s="2"/>
      <c r="E884" s="2"/>
      <c r="F884" s="2"/>
      <c r="G884" s="2"/>
    </row>
    <row r="885" spans="1:7">
      <c r="A885" s="175"/>
      <c r="B885" s="2"/>
      <c r="C885" s="2"/>
      <c r="D885" s="2"/>
      <c r="E885" s="2"/>
      <c r="F885" s="2"/>
      <c r="G885" s="2"/>
    </row>
    <row r="886" spans="1:7">
      <c r="A886" s="175"/>
      <c r="B886" s="2"/>
      <c r="C886" s="2"/>
      <c r="D886" s="2"/>
      <c r="E886" s="2"/>
      <c r="F886" s="2"/>
      <c r="G886" s="2"/>
    </row>
    <row r="887" spans="1:7">
      <c r="A887" s="175"/>
      <c r="B887" s="2"/>
      <c r="C887" s="2"/>
      <c r="D887" s="2"/>
      <c r="E887" s="2"/>
      <c r="F887" s="2"/>
      <c r="G887" s="2"/>
    </row>
    <row r="888" spans="1:7">
      <c r="A888" s="175"/>
      <c r="B888" s="2"/>
      <c r="C888" s="2"/>
      <c r="D888" s="2"/>
      <c r="E888" s="2"/>
      <c r="F888" s="2"/>
      <c r="G888" s="2"/>
    </row>
    <row r="889" spans="1:7">
      <c r="A889" s="175"/>
      <c r="B889" s="2"/>
      <c r="C889" s="2"/>
      <c r="D889" s="2"/>
      <c r="E889" s="2"/>
      <c r="F889" s="2"/>
      <c r="G889" s="2"/>
    </row>
    <row r="890" spans="1:7">
      <c r="A890" s="175"/>
      <c r="B890" s="2"/>
      <c r="C890" s="2"/>
      <c r="D890" s="2"/>
      <c r="E890" s="2"/>
      <c r="F890" s="2"/>
      <c r="G890" s="2"/>
    </row>
    <row r="891" spans="1:7">
      <c r="A891" s="175"/>
      <c r="B891" s="2"/>
      <c r="C891" s="2"/>
      <c r="D891" s="2"/>
      <c r="E891" s="2"/>
      <c r="F891" s="2"/>
      <c r="G891" s="2"/>
    </row>
    <row r="892" spans="1:7">
      <c r="A892" s="175"/>
      <c r="B892" s="2"/>
      <c r="C892" s="2"/>
      <c r="D892" s="2"/>
      <c r="E892" s="2"/>
      <c r="F892" s="2"/>
      <c r="G892" s="2"/>
    </row>
    <row r="893" spans="1:7">
      <c r="A893" s="175"/>
      <c r="B893" s="2"/>
      <c r="C893" s="2"/>
      <c r="D893" s="2"/>
      <c r="E893" s="2"/>
      <c r="F893" s="2"/>
      <c r="G893" s="2"/>
    </row>
    <row r="894" spans="1:7">
      <c r="A894" s="175"/>
      <c r="B894" s="2"/>
      <c r="C894" s="2"/>
      <c r="D894" s="2"/>
      <c r="E894" s="2"/>
      <c r="F894" s="2"/>
      <c r="G894" s="2"/>
    </row>
    <row r="895" spans="1:7">
      <c r="A895" s="175"/>
      <c r="B895" s="2"/>
      <c r="C895" s="2"/>
      <c r="D895" s="2"/>
      <c r="E895" s="2"/>
      <c r="F895" s="2"/>
      <c r="G895" s="2"/>
    </row>
    <row r="896" spans="1:7">
      <c r="A896" s="175"/>
      <c r="B896" s="2"/>
      <c r="C896" s="2"/>
      <c r="D896" s="2"/>
      <c r="E896" s="2"/>
      <c r="F896" s="2"/>
      <c r="G896" s="2"/>
    </row>
    <row r="897" spans="1:7">
      <c r="A897" s="175"/>
      <c r="B897" s="2"/>
      <c r="C897" s="2"/>
      <c r="D897" s="2"/>
      <c r="E897" s="2"/>
      <c r="F897" s="2"/>
      <c r="G897" s="2"/>
    </row>
    <row r="898" spans="1:7">
      <c r="A898" s="175"/>
      <c r="B898" s="2"/>
      <c r="C898" s="2"/>
      <c r="D898" s="2"/>
      <c r="E898" s="2"/>
      <c r="F898" s="2"/>
      <c r="G898" s="2"/>
    </row>
    <row r="899" spans="1:7">
      <c r="A899" s="175"/>
      <c r="B899" s="2"/>
      <c r="C899" s="2"/>
      <c r="D899" s="2"/>
      <c r="E899" s="2"/>
      <c r="F899" s="2"/>
      <c r="G899" s="2"/>
    </row>
    <row r="900" spans="1:7">
      <c r="A900" s="175"/>
      <c r="B900" s="2"/>
      <c r="C900" s="2"/>
      <c r="D900" s="2"/>
      <c r="E900" s="2"/>
      <c r="F900" s="2"/>
      <c r="G900" s="2"/>
    </row>
    <row r="901" spans="1:7">
      <c r="A901" s="175"/>
      <c r="B901" s="2"/>
      <c r="C901" s="2"/>
      <c r="D901" s="2"/>
      <c r="E901" s="2"/>
      <c r="F901" s="2"/>
      <c r="G901" s="2"/>
    </row>
    <row r="902" spans="1:7">
      <c r="A902" s="175"/>
      <c r="B902" s="2"/>
      <c r="C902" s="2"/>
      <c r="D902" s="2"/>
      <c r="E902" s="2"/>
      <c r="F902" s="2"/>
      <c r="G902" s="2"/>
    </row>
    <row r="903" spans="1:7">
      <c r="A903" s="175"/>
      <c r="B903" s="2"/>
      <c r="C903" s="2"/>
      <c r="D903" s="2"/>
      <c r="E903" s="2"/>
      <c r="F903" s="2"/>
      <c r="G903" s="2"/>
    </row>
    <row r="904" spans="1:7">
      <c r="A904" s="175"/>
      <c r="B904" s="2"/>
      <c r="C904" s="2"/>
      <c r="D904" s="2"/>
      <c r="E904" s="2"/>
      <c r="F904" s="2"/>
      <c r="G904" s="2"/>
    </row>
    <row r="905" spans="1:7">
      <c r="A905" s="175"/>
      <c r="B905" s="2"/>
      <c r="C905" s="2"/>
      <c r="D905" s="2"/>
      <c r="E905" s="2"/>
      <c r="F905" s="2"/>
      <c r="G905" s="2"/>
    </row>
    <row r="906" spans="1:7">
      <c r="A906" s="175"/>
      <c r="B906" s="2"/>
      <c r="C906" s="2"/>
      <c r="D906" s="2"/>
      <c r="E906" s="2"/>
      <c r="F906" s="2"/>
      <c r="G906" s="2"/>
    </row>
    <row r="907" spans="1:7">
      <c r="A907" s="175"/>
      <c r="B907" s="2"/>
      <c r="C907" s="2"/>
      <c r="D907" s="2"/>
      <c r="E907" s="2"/>
      <c r="F907" s="2"/>
      <c r="G907" s="2"/>
    </row>
    <row r="908" spans="1:7">
      <c r="A908" s="175"/>
      <c r="B908" s="2"/>
      <c r="C908" s="2"/>
      <c r="D908" s="2"/>
      <c r="E908" s="2"/>
      <c r="F908" s="2"/>
      <c r="G908" s="2"/>
    </row>
    <row r="909" spans="1:7">
      <c r="A909" s="175"/>
      <c r="B909" s="2"/>
      <c r="C909" s="2"/>
      <c r="D909" s="2"/>
      <c r="E909" s="2"/>
      <c r="F909" s="2"/>
      <c r="G909" s="2"/>
    </row>
    <row r="910" spans="1:7">
      <c r="A910" s="175"/>
      <c r="B910" s="2"/>
      <c r="C910" s="2"/>
      <c r="D910" s="2"/>
      <c r="E910" s="2"/>
      <c r="F910" s="2"/>
      <c r="G910" s="2"/>
    </row>
    <row r="911" spans="1:7">
      <c r="A911" s="175"/>
      <c r="B911" s="2"/>
      <c r="C911" s="2"/>
      <c r="D911" s="2"/>
      <c r="E911" s="2"/>
      <c r="F911" s="2"/>
      <c r="G911" s="2"/>
    </row>
    <row r="912" spans="1:7">
      <c r="A912" s="175"/>
      <c r="B912" s="2"/>
      <c r="C912" s="2"/>
      <c r="D912" s="2"/>
      <c r="E912" s="2"/>
      <c r="F912" s="2"/>
      <c r="G912" s="2"/>
    </row>
    <row r="913" spans="1:7">
      <c r="A913" s="175"/>
      <c r="B913" s="2"/>
      <c r="C913" s="2"/>
      <c r="D913" s="2"/>
      <c r="E913" s="2"/>
      <c r="F913" s="2"/>
      <c r="G913" s="2"/>
    </row>
    <row r="914" spans="1:7">
      <c r="A914" s="175"/>
      <c r="B914" s="2"/>
      <c r="C914" s="2"/>
      <c r="D914" s="2"/>
      <c r="E914" s="2"/>
      <c r="F914" s="2"/>
      <c r="G914" s="2"/>
    </row>
    <row r="915" spans="1:7">
      <c r="A915" s="175"/>
      <c r="B915" s="2"/>
      <c r="C915" s="2"/>
      <c r="D915" s="2"/>
      <c r="E915" s="2"/>
      <c r="F915" s="2"/>
      <c r="G915" s="2"/>
    </row>
    <row r="916" spans="1:7">
      <c r="A916" s="175"/>
      <c r="B916" s="2"/>
      <c r="C916" s="2"/>
      <c r="D916" s="2"/>
      <c r="E916" s="2"/>
      <c r="F916" s="2"/>
      <c r="G916" s="2"/>
    </row>
    <row r="917" spans="1:7">
      <c r="A917" s="175"/>
      <c r="B917" s="2"/>
      <c r="C917" s="2"/>
      <c r="D917" s="2"/>
      <c r="E917" s="2"/>
      <c r="F917" s="2"/>
      <c r="G917" s="2"/>
    </row>
    <row r="918" spans="1:7">
      <c r="A918" s="175"/>
      <c r="B918" s="2"/>
      <c r="C918" s="2"/>
      <c r="D918" s="2"/>
      <c r="E918" s="2"/>
      <c r="F918" s="2"/>
      <c r="G918" s="2"/>
    </row>
    <row r="919" spans="1:7">
      <c r="A919" s="175"/>
      <c r="B919" s="2"/>
      <c r="C919" s="2"/>
      <c r="D919" s="2"/>
      <c r="E919" s="2"/>
      <c r="F919" s="2"/>
      <c r="G919" s="2"/>
    </row>
    <row r="920" spans="1:7">
      <c r="A920" s="175"/>
      <c r="B920" s="2"/>
      <c r="C920" s="2"/>
      <c r="D920" s="2"/>
      <c r="E920" s="2"/>
      <c r="F920" s="2"/>
      <c r="G920" s="2"/>
    </row>
    <row r="921" spans="1:7">
      <c r="A921" s="175"/>
      <c r="B921" s="2"/>
      <c r="C921" s="2"/>
      <c r="D921" s="2"/>
      <c r="E921" s="2"/>
      <c r="F921" s="2"/>
      <c r="G921" s="2"/>
    </row>
    <row r="922" spans="1:7">
      <c r="A922" s="175"/>
      <c r="B922" s="2"/>
      <c r="C922" s="2"/>
      <c r="D922" s="2"/>
      <c r="E922" s="2"/>
      <c r="F922" s="2"/>
      <c r="G922" s="2"/>
    </row>
    <row r="923" spans="1:7">
      <c r="A923" s="175"/>
      <c r="B923" s="2"/>
      <c r="C923" s="2"/>
      <c r="D923" s="2"/>
      <c r="E923" s="2"/>
      <c r="F923" s="2"/>
      <c r="G923" s="2"/>
    </row>
    <row r="924" spans="1:7">
      <c r="A924" s="175"/>
      <c r="B924" s="2"/>
      <c r="C924" s="2"/>
      <c r="D924" s="2"/>
      <c r="E924" s="2"/>
      <c r="F924" s="2"/>
      <c r="G924" s="2"/>
    </row>
    <row r="925" spans="1:7">
      <c r="A925" s="175"/>
      <c r="B925" s="2"/>
      <c r="C925" s="2"/>
      <c r="D925" s="2"/>
      <c r="E925" s="2"/>
      <c r="F925" s="2"/>
      <c r="G925" s="2"/>
    </row>
    <row r="926" spans="1:7">
      <c r="A926" s="175"/>
      <c r="B926" s="2"/>
      <c r="C926" s="2"/>
      <c r="D926" s="2"/>
      <c r="E926" s="2"/>
      <c r="F926" s="2"/>
      <c r="G926" s="2"/>
    </row>
    <row r="927" spans="1:7">
      <c r="A927" s="175"/>
      <c r="B927" s="2"/>
      <c r="C927" s="2"/>
      <c r="D927" s="2"/>
      <c r="E927" s="2"/>
      <c r="F927" s="2"/>
      <c r="G927" s="2"/>
    </row>
    <row r="928" spans="1:7">
      <c r="A928" s="175"/>
      <c r="B928" s="2"/>
      <c r="C928" s="2"/>
      <c r="D928" s="2"/>
      <c r="E928" s="2"/>
      <c r="F928" s="2"/>
      <c r="G928" s="2"/>
    </row>
    <row r="929" spans="1:7">
      <c r="A929" s="175"/>
      <c r="B929" s="2"/>
      <c r="C929" s="2"/>
      <c r="D929" s="2"/>
      <c r="E929" s="2"/>
      <c r="F929" s="2"/>
      <c r="G929" s="2"/>
    </row>
    <row r="930" spans="1:7">
      <c r="A930" s="175"/>
      <c r="B930" s="2"/>
      <c r="C930" s="2"/>
      <c r="D930" s="2"/>
      <c r="E930" s="2"/>
      <c r="F930" s="2"/>
      <c r="G930" s="2"/>
    </row>
    <row r="931" spans="1:7">
      <c r="A931" s="175"/>
      <c r="B931" s="2"/>
      <c r="C931" s="2"/>
      <c r="D931" s="2"/>
      <c r="E931" s="2"/>
      <c r="F931" s="2"/>
      <c r="G931" s="2"/>
    </row>
    <row r="932" spans="1:7">
      <c r="A932" s="175"/>
      <c r="B932" s="2"/>
      <c r="C932" s="2"/>
      <c r="D932" s="2"/>
      <c r="E932" s="2"/>
      <c r="F932" s="2"/>
      <c r="G932" s="2"/>
    </row>
    <row r="933" spans="1:7">
      <c r="A933" s="175"/>
      <c r="B933" s="2"/>
      <c r="C933" s="2"/>
      <c r="D933" s="2"/>
      <c r="E933" s="2"/>
      <c r="F933" s="2"/>
      <c r="G933" s="2"/>
    </row>
    <row r="934" spans="1:7">
      <c r="A934" s="175"/>
      <c r="B934" s="2"/>
      <c r="C934" s="2"/>
      <c r="D934" s="2"/>
      <c r="E934" s="2"/>
      <c r="F934" s="2"/>
      <c r="G934" s="2"/>
    </row>
    <row r="935" spans="1:7">
      <c r="A935" s="175"/>
      <c r="B935" s="2"/>
      <c r="C935" s="2"/>
      <c r="D935" s="2"/>
      <c r="E935" s="2"/>
      <c r="F935" s="2"/>
      <c r="G935" s="2"/>
    </row>
    <row r="936" spans="1:7">
      <c r="A936" s="175"/>
      <c r="B936" s="2"/>
      <c r="C936" s="2"/>
      <c r="D936" s="2"/>
      <c r="E936" s="2"/>
      <c r="F936" s="2"/>
      <c r="G936" s="2"/>
    </row>
    <row r="937" spans="1:7">
      <c r="A937" s="175"/>
      <c r="B937" s="2"/>
      <c r="C937" s="2"/>
      <c r="D937" s="2"/>
      <c r="E937" s="2"/>
      <c r="F937" s="2"/>
      <c r="G937" s="2"/>
    </row>
    <row r="938" spans="1:7">
      <c r="A938" s="175"/>
      <c r="B938" s="2"/>
      <c r="C938" s="2"/>
      <c r="D938" s="2"/>
      <c r="E938" s="2"/>
      <c r="F938" s="2"/>
      <c r="G938" s="2"/>
    </row>
    <row r="939" spans="1:7">
      <c r="A939" s="175"/>
      <c r="B939" s="2"/>
      <c r="C939" s="2"/>
      <c r="D939" s="2"/>
      <c r="E939" s="2"/>
      <c r="F939" s="2"/>
      <c r="G939" s="2"/>
    </row>
    <row r="940" spans="1:7">
      <c r="A940" s="175"/>
      <c r="B940" s="2"/>
      <c r="C940" s="2"/>
      <c r="D940" s="2"/>
      <c r="E940" s="2"/>
      <c r="F940" s="2"/>
      <c r="G940" s="2"/>
    </row>
    <row r="941" spans="1:7">
      <c r="A941" s="175"/>
      <c r="B941" s="2"/>
      <c r="C941" s="2"/>
      <c r="D941" s="2"/>
      <c r="E941" s="2"/>
      <c r="F941" s="2"/>
      <c r="G941" s="2"/>
    </row>
    <row r="942" spans="1:7">
      <c r="A942" s="175"/>
      <c r="B942" s="2"/>
      <c r="C942" s="2"/>
      <c r="D942" s="2"/>
      <c r="E942" s="2"/>
      <c r="F942" s="2"/>
      <c r="G942" s="2"/>
    </row>
    <row r="943" spans="1:7">
      <c r="A943" s="175"/>
      <c r="B943" s="2"/>
      <c r="C943" s="2"/>
      <c r="D943" s="2"/>
      <c r="E943" s="2"/>
      <c r="F943" s="2"/>
      <c r="G943" s="2"/>
    </row>
    <row r="944" spans="1:7">
      <c r="A944" s="175"/>
      <c r="B944" s="2"/>
      <c r="C944" s="2"/>
      <c r="D944" s="2"/>
      <c r="E944" s="2"/>
      <c r="F944" s="2"/>
      <c r="G944" s="2"/>
    </row>
    <row r="945" spans="1:7">
      <c r="A945" s="175"/>
      <c r="B945" s="2"/>
      <c r="C945" s="2"/>
      <c r="D945" s="2"/>
      <c r="E945" s="2"/>
      <c r="F945" s="2"/>
      <c r="G945" s="2"/>
    </row>
    <row r="946" spans="1:7">
      <c r="A946" s="175"/>
      <c r="B946" s="2"/>
      <c r="C946" s="2"/>
      <c r="D946" s="2"/>
      <c r="E946" s="2"/>
      <c r="F946" s="2"/>
      <c r="G946" s="2"/>
    </row>
    <row r="947" spans="1:7">
      <c r="A947" s="175"/>
      <c r="B947" s="2"/>
      <c r="C947" s="2"/>
      <c r="D947" s="2"/>
      <c r="E947" s="2"/>
      <c r="F947" s="2"/>
      <c r="G947" s="2"/>
    </row>
    <row r="948" spans="1:7">
      <c r="A948" s="175"/>
      <c r="B948" s="2"/>
      <c r="C948" s="2"/>
      <c r="D948" s="2"/>
      <c r="E948" s="2"/>
      <c r="F948" s="2"/>
      <c r="G948" s="2"/>
    </row>
    <row r="949" spans="1:7">
      <c r="A949" s="175"/>
      <c r="B949" s="2"/>
      <c r="C949" s="2"/>
      <c r="D949" s="2"/>
      <c r="E949" s="2"/>
      <c r="F949" s="2"/>
      <c r="G949" s="2"/>
    </row>
    <row r="950" spans="1:7">
      <c r="A950" s="175"/>
      <c r="B950" s="2"/>
      <c r="C950" s="2"/>
      <c r="D950" s="2"/>
      <c r="E950" s="2"/>
      <c r="F950" s="2"/>
      <c r="G950" s="2"/>
    </row>
    <row r="951" spans="1:7">
      <c r="A951" s="175"/>
      <c r="B951" s="2"/>
      <c r="C951" s="2"/>
      <c r="D951" s="2"/>
      <c r="E951" s="2"/>
      <c r="F951" s="2"/>
      <c r="G951" s="2"/>
    </row>
    <row r="952" spans="1:7">
      <c r="A952" s="175"/>
      <c r="B952" s="2"/>
      <c r="C952" s="2"/>
      <c r="D952" s="2"/>
      <c r="E952" s="2"/>
      <c r="F952" s="2"/>
      <c r="G952" s="2"/>
    </row>
    <row r="953" spans="1:7">
      <c r="A953" s="175"/>
      <c r="B953" s="2"/>
      <c r="C953" s="2"/>
      <c r="D953" s="2"/>
      <c r="E953" s="2"/>
      <c r="F953" s="2"/>
      <c r="G953" s="2"/>
    </row>
    <row r="954" spans="1:7">
      <c r="A954" s="175"/>
      <c r="B954" s="2"/>
      <c r="C954" s="2"/>
      <c r="D954" s="2"/>
      <c r="E954" s="2"/>
      <c r="F954" s="2"/>
      <c r="G954" s="2"/>
    </row>
    <row r="955" spans="1:7">
      <c r="A955" s="175"/>
      <c r="B955" s="2"/>
      <c r="C955" s="2"/>
      <c r="D955" s="2"/>
      <c r="E955" s="2"/>
      <c r="F955" s="2"/>
      <c r="G955" s="2"/>
    </row>
    <row r="956" spans="1:7">
      <c r="A956" s="175"/>
      <c r="B956" s="2"/>
      <c r="C956" s="2"/>
      <c r="D956" s="2"/>
      <c r="E956" s="2"/>
      <c r="F956" s="2"/>
      <c r="G956" s="2"/>
    </row>
    <row r="957" spans="1:7">
      <c r="A957" s="175"/>
      <c r="B957" s="2"/>
      <c r="C957" s="2"/>
      <c r="D957" s="2"/>
      <c r="E957" s="2"/>
      <c r="F957" s="2"/>
      <c r="G957" s="2"/>
    </row>
    <row r="958" spans="1:7">
      <c r="A958" s="175"/>
      <c r="B958" s="2"/>
      <c r="C958" s="2"/>
      <c r="D958" s="2"/>
      <c r="E958" s="2"/>
      <c r="F958" s="2"/>
      <c r="G958" s="2"/>
    </row>
    <row r="959" spans="1:7">
      <c r="A959" s="175"/>
      <c r="B959" s="2"/>
      <c r="C959" s="2"/>
      <c r="D959" s="2"/>
      <c r="E959" s="2"/>
      <c r="F959" s="2"/>
      <c r="G959" s="2"/>
    </row>
    <row r="960" spans="1:7">
      <c r="A960" s="175"/>
      <c r="B960" s="2"/>
      <c r="C960" s="2"/>
      <c r="D960" s="2"/>
      <c r="E960" s="2"/>
      <c r="F960" s="2"/>
      <c r="G960" s="2"/>
    </row>
    <row r="961" spans="1:7">
      <c r="A961" s="175"/>
      <c r="B961" s="2"/>
      <c r="C961" s="2"/>
      <c r="D961" s="2"/>
      <c r="E961" s="2"/>
      <c r="F961" s="2"/>
      <c r="G961" s="2"/>
    </row>
    <row r="962" spans="1:7">
      <c r="A962" s="175"/>
      <c r="B962" s="2"/>
      <c r="C962" s="2"/>
      <c r="D962" s="2"/>
      <c r="E962" s="2"/>
      <c r="F962" s="2"/>
      <c r="G962" s="2"/>
    </row>
    <row r="963" spans="1:7">
      <c r="A963" s="175"/>
      <c r="B963" s="2"/>
      <c r="C963" s="2"/>
      <c r="D963" s="2"/>
      <c r="E963" s="2"/>
      <c r="F963" s="2"/>
      <c r="G963" s="2"/>
    </row>
    <row r="964" spans="1:7">
      <c r="A964" s="175"/>
      <c r="B964" s="2"/>
      <c r="C964" s="2"/>
      <c r="D964" s="2"/>
      <c r="E964" s="2"/>
      <c r="F964" s="2"/>
      <c r="G964" s="2"/>
    </row>
    <row r="965" spans="1:7">
      <c r="A965" s="175"/>
      <c r="B965" s="2"/>
      <c r="C965" s="2"/>
      <c r="D965" s="2"/>
      <c r="E965" s="2"/>
      <c r="F965" s="2"/>
      <c r="G965" s="2"/>
    </row>
    <row r="966" spans="1:7">
      <c r="A966" s="175"/>
      <c r="B966" s="2"/>
      <c r="C966" s="2"/>
      <c r="D966" s="2"/>
      <c r="E966" s="2"/>
      <c r="F966" s="2"/>
      <c r="G966" s="2"/>
    </row>
    <row r="967" spans="1:7">
      <c r="A967" s="175"/>
      <c r="B967" s="2"/>
      <c r="C967" s="2"/>
      <c r="D967" s="2"/>
      <c r="E967" s="2"/>
      <c r="F967" s="2"/>
      <c r="G967" s="2"/>
    </row>
    <row r="968" spans="1:7">
      <c r="A968" s="175"/>
      <c r="B968" s="2"/>
      <c r="C968" s="2"/>
      <c r="D968" s="2"/>
      <c r="E968" s="2"/>
      <c r="F968" s="2"/>
      <c r="G968" s="2"/>
    </row>
    <row r="969" spans="1:7">
      <c r="A969" s="175"/>
      <c r="B969" s="2"/>
      <c r="C969" s="2"/>
      <c r="D969" s="2"/>
      <c r="E969" s="2"/>
      <c r="F969" s="2"/>
      <c r="G969" s="2"/>
    </row>
    <row r="970" spans="1:7">
      <c r="A970" s="175"/>
      <c r="B970" s="2"/>
      <c r="C970" s="2"/>
      <c r="D970" s="2"/>
      <c r="E970" s="2"/>
      <c r="F970" s="2"/>
      <c r="G970" s="2"/>
    </row>
    <row r="971" spans="1:7">
      <c r="A971" s="175"/>
      <c r="B971" s="2"/>
      <c r="C971" s="2"/>
      <c r="D971" s="2"/>
      <c r="E971" s="2"/>
      <c r="F971" s="2"/>
      <c r="G971" s="2"/>
    </row>
    <row r="972" spans="1:7">
      <c r="A972" s="175"/>
      <c r="B972" s="2"/>
      <c r="C972" s="2"/>
      <c r="D972" s="2"/>
      <c r="E972" s="2"/>
      <c r="F972" s="2"/>
      <c r="G972" s="2"/>
    </row>
    <row r="973" spans="1:7">
      <c r="A973" s="175"/>
      <c r="B973" s="2"/>
      <c r="C973" s="2"/>
      <c r="D973" s="2"/>
      <c r="E973" s="2"/>
      <c r="F973" s="2"/>
      <c r="G973" s="2"/>
    </row>
    <row r="974" spans="1:7">
      <c r="A974" s="175"/>
      <c r="B974" s="2"/>
      <c r="C974" s="2"/>
      <c r="D974" s="2"/>
      <c r="E974" s="2"/>
      <c r="F974" s="2"/>
      <c r="G974" s="2"/>
    </row>
    <row r="975" spans="1:7">
      <c r="A975" s="175"/>
      <c r="B975" s="2"/>
      <c r="C975" s="2"/>
      <c r="D975" s="2"/>
      <c r="E975" s="2"/>
      <c r="F975" s="2"/>
      <c r="G975" s="2"/>
    </row>
    <row r="976" spans="1:7">
      <c r="A976" s="175"/>
      <c r="B976" s="2"/>
      <c r="C976" s="2"/>
      <c r="D976" s="2"/>
      <c r="E976" s="2"/>
      <c r="F976" s="2"/>
      <c r="G976" s="2"/>
    </row>
    <row r="977" spans="1:7">
      <c r="A977" s="175"/>
      <c r="B977" s="2"/>
      <c r="C977" s="2"/>
      <c r="D977" s="2"/>
      <c r="E977" s="2"/>
      <c r="F977" s="2"/>
      <c r="G977" s="2"/>
    </row>
    <row r="978" spans="1:7">
      <c r="A978" s="175"/>
      <c r="B978" s="2"/>
      <c r="C978" s="2"/>
      <c r="D978" s="2"/>
      <c r="E978" s="2"/>
      <c r="F978" s="2"/>
      <c r="G978" s="2"/>
    </row>
    <row r="979" spans="1:7">
      <c r="A979" s="175"/>
      <c r="B979" s="2"/>
      <c r="C979" s="2"/>
      <c r="D979" s="2"/>
      <c r="E979" s="2"/>
      <c r="F979" s="2"/>
      <c r="G979" s="2"/>
    </row>
    <row r="980" spans="1:7">
      <c r="A980" s="175"/>
      <c r="B980" s="2"/>
      <c r="C980" s="2"/>
      <c r="D980" s="2"/>
      <c r="E980" s="2"/>
      <c r="F980" s="2"/>
      <c r="G980" s="2"/>
    </row>
    <row r="981" spans="1:7">
      <c r="A981" s="175"/>
      <c r="B981" s="2"/>
      <c r="C981" s="2"/>
      <c r="D981" s="2"/>
      <c r="E981" s="2"/>
      <c r="F981" s="2"/>
      <c r="G981" s="2"/>
    </row>
    <row r="982" spans="1:7">
      <c r="A982" s="175"/>
      <c r="B982" s="2"/>
      <c r="C982" s="2"/>
      <c r="D982" s="2"/>
      <c r="E982" s="2"/>
      <c r="F982" s="2"/>
      <c r="G982" s="2"/>
    </row>
    <row r="983" spans="1:7">
      <c r="A983" s="175"/>
      <c r="B983" s="2"/>
      <c r="C983" s="2"/>
      <c r="D983" s="2"/>
      <c r="E983" s="2"/>
      <c r="F983" s="2"/>
      <c r="G983" s="2"/>
    </row>
    <row r="984" spans="1:7">
      <c r="A984" s="175"/>
      <c r="B984" s="2"/>
      <c r="C984" s="2"/>
      <c r="D984" s="2"/>
      <c r="E984" s="2"/>
      <c r="F984" s="2"/>
      <c r="G984" s="2"/>
    </row>
    <row r="985" spans="1:7">
      <c r="A985" s="175"/>
      <c r="B985" s="2"/>
      <c r="C985" s="2"/>
      <c r="D985" s="2"/>
      <c r="E985" s="2"/>
      <c r="F985" s="2"/>
      <c r="G985" s="2"/>
    </row>
    <row r="986" spans="1:7">
      <c r="A986" s="175"/>
      <c r="B986" s="2"/>
      <c r="C986" s="2"/>
      <c r="D986" s="2"/>
      <c r="E986" s="2"/>
      <c r="F986" s="2"/>
      <c r="G986" s="2"/>
    </row>
    <row r="987" spans="1:7">
      <c r="A987" s="175"/>
      <c r="B987" s="2"/>
      <c r="C987" s="2"/>
      <c r="D987" s="2"/>
      <c r="E987" s="2"/>
      <c r="F987" s="2"/>
      <c r="G987" s="2"/>
    </row>
    <row r="988" spans="1:7">
      <c r="A988" s="175"/>
      <c r="B988" s="2"/>
      <c r="C988" s="2"/>
      <c r="D988" s="2"/>
      <c r="E988" s="2"/>
      <c r="F988" s="2"/>
      <c r="G988" s="2"/>
    </row>
    <row r="989" spans="1:7">
      <c r="A989" s="175"/>
      <c r="B989" s="2"/>
      <c r="C989" s="2"/>
      <c r="D989" s="2"/>
      <c r="E989" s="2"/>
      <c r="F989" s="2"/>
      <c r="G989" s="2"/>
    </row>
    <row r="990" spans="1:7">
      <c r="A990" s="175"/>
      <c r="B990" s="2"/>
      <c r="C990" s="2"/>
      <c r="D990" s="2"/>
      <c r="E990" s="2"/>
      <c r="F990" s="2"/>
      <c r="G990" s="2"/>
    </row>
    <row r="991" spans="1:7">
      <c r="A991" s="175"/>
      <c r="B991" s="2"/>
      <c r="C991" s="2"/>
      <c r="D991" s="2"/>
      <c r="E991" s="2"/>
      <c r="F991" s="2"/>
      <c r="G991" s="2"/>
    </row>
    <row r="992" spans="1:7">
      <c r="A992" s="175"/>
      <c r="B992" s="2"/>
      <c r="C992" s="2"/>
      <c r="D992" s="2"/>
      <c r="E992" s="2"/>
      <c r="F992" s="2"/>
      <c r="G992" s="2"/>
    </row>
    <row r="993" spans="1:7">
      <c r="A993" s="175"/>
      <c r="B993" s="2"/>
      <c r="C993" s="2"/>
      <c r="D993" s="2"/>
      <c r="E993" s="2"/>
      <c r="F993" s="2"/>
      <c r="G993" s="2"/>
    </row>
    <row r="994" spans="1:7">
      <c r="A994" s="175"/>
      <c r="B994" s="2"/>
      <c r="C994" s="2"/>
      <c r="D994" s="2"/>
      <c r="E994" s="2"/>
      <c r="F994" s="2"/>
      <c r="G994" s="2"/>
    </row>
    <row r="995" spans="1:7">
      <c r="A995" s="175"/>
      <c r="B995" s="2"/>
      <c r="C995" s="2"/>
      <c r="D995" s="2"/>
      <c r="E995" s="2"/>
      <c r="F995" s="2"/>
      <c r="G995" s="2"/>
    </row>
    <row r="996" spans="1:7">
      <c r="A996" s="175"/>
      <c r="B996" s="2"/>
      <c r="C996" s="2"/>
      <c r="D996" s="2"/>
      <c r="E996" s="2"/>
      <c r="F996" s="2"/>
      <c r="G996" s="2"/>
    </row>
    <row r="997" spans="1:7">
      <c r="A997" s="175"/>
      <c r="B997" s="2"/>
      <c r="C997" s="2"/>
      <c r="D997" s="2"/>
      <c r="E997" s="2"/>
      <c r="F997" s="2"/>
      <c r="G997" s="2"/>
    </row>
    <row r="998" spans="1:7">
      <c r="A998" s="175"/>
      <c r="B998" s="2"/>
      <c r="C998" s="2"/>
      <c r="D998" s="2"/>
      <c r="E998" s="2"/>
      <c r="F998" s="2"/>
      <c r="G998" s="2"/>
    </row>
    <row r="999" spans="1:7">
      <c r="A999" s="175"/>
      <c r="B999" s="2"/>
      <c r="C999" s="2"/>
      <c r="D999" s="2"/>
      <c r="E999" s="2"/>
      <c r="F999" s="2"/>
      <c r="G999" s="2"/>
    </row>
    <row r="1000" spans="1:7">
      <c r="A1000" s="175"/>
      <c r="B1000" s="2"/>
      <c r="C1000" s="2"/>
      <c r="D1000" s="2"/>
      <c r="E1000" s="2"/>
      <c r="F1000" s="2"/>
      <c r="G1000" s="2"/>
    </row>
    <row r="1001" spans="1:7">
      <c r="A1001" s="175"/>
      <c r="B1001" s="2"/>
      <c r="C1001" s="2"/>
      <c r="D1001" s="2"/>
      <c r="E1001" s="2"/>
      <c r="F1001" s="2"/>
      <c r="G1001" s="2"/>
    </row>
    <row r="1002" spans="1:7">
      <c r="A1002" s="175"/>
      <c r="B1002" s="2"/>
      <c r="C1002" s="2"/>
      <c r="D1002" s="2"/>
      <c r="E1002" s="2"/>
      <c r="F1002" s="2"/>
      <c r="G1002" s="2"/>
    </row>
    <row r="1003" spans="1:7">
      <c r="A1003" s="175"/>
      <c r="B1003" s="2"/>
      <c r="C1003" s="2"/>
      <c r="D1003" s="2"/>
      <c r="E1003" s="2"/>
      <c r="F1003" s="2"/>
      <c r="G1003" s="2"/>
    </row>
    <row r="1004" spans="1:7">
      <c r="A1004" s="175"/>
      <c r="B1004" s="2"/>
      <c r="C1004" s="2"/>
      <c r="D1004" s="2"/>
      <c r="E1004" s="2"/>
      <c r="F1004" s="2"/>
      <c r="G1004" s="2"/>
    </row>
    <row r="1005" spans="1:7">
      <c r="A1005" s="175"/>
      <c r="B1005" s="2"/>
      <c r="C1005" s="2"/>
      <c r="D1005" s="2"/>
      <c r="E1005" s="2"/>
      <c r="F1005" s="2"/>
      <c r="G1005" s="2"/>
    </row>
    <row r="1006" spans="1:7">
      <c r="A1006" s="175"/>
      <c r="B1006" s="2"/>
      <c r="C1006" s="2"/>
      <c r="D1006" s="2"/>
      <c r="E1006" s="2"/>
      <c r="F1006" s="2"/>
      <c r="G1006" s="2"/>
    </row>
    <row r="1007" spans="1:7">
      <c r="A1007" s="175"/>
      <c r="B1007" s="2"/>
      <c r="C1007" s="2"/>
      <c r="D1007" s="2"/>
      <c r="E1007" s="2"/>
      <c r="F1007" s="2"/>
      <c r="G1007" s="2"/>
    </row>
    <row r="1008" spans="1:7">
      <c r="A1008" s="175"/>
      <c r="B1008" s="2"/>
      <c r="C1008" s="2"/>
      <c r="D1008" s="2"/>
      <c r="E1008" s="2"/>
      <c r="F1008" s="2"/>
      <c r="G1008" s="2"/>
    </row>
    <row r="1009" spans="1:7">
      <c r="A1009" s="175"/>
      <c r="B1009" s="2"/>
      <c r="C1009" s="2"/>
      <c r="D1009" s="2"/>
      <c r="E1009" s="2"/>
      <c r="F1009" s="2"/>
      <c r="G1009" s="2"/>
    </row>
    <row r="1010" spans="1:7">
      <c r="A1010" s="175"/>
      <c r="B1010" s="2"/>
      <c r="C1010" s="2"/>
      <c r="D1010" s="2"/>
      <c r="E1010" s="2"/>
      <c r="F1010" s="2"/>
      <c r="G1010" s="2"/>
    </row>
    <row r="1011" spans="1:7">
      <c r="A1011" s="175"/>
      <c r="B1011" s="2"/>
      <c r="C1011" s="2"/>
      <c r="D1011" s="2"/>
      <c r="E1011" s="2"/>
      <c r="F1011" s="2"/>
      <c r="G1011" s="2"/>
    </row>
    <row r="1012" spans="1:7">
      <c r="A1012" s="175"/>
      <c r="B1012" s="2"/>
      <c r="C1012" s="2"/>
      <c r="D1012" s="2"/>
      <c r="E1012" s="2"/>
      <c r="F1012" s="2"/>
      <c r="G1012" s="2"/>
    </row>
    <row r="1013" spans="1:7">
      <c r="A1013" s="175"/>
      <c r="B1013" s="2"/>
      <c r="C1013" s="2"/>
      <c r="D1013" s="2"/>
      <c r="E1013" s="2"/>
      <c r="F1013" s="2"/>
      <c r="G1013" s="2"/>
    </row>
    <row r="1014" spans="1:7">
      <c r="A1014" s="175"/>
      <c r="B1014" s="2"/>
      <c r="C1014" s="2"/>
      <c r="D1014" s="2"/>
      <c r="E1014" s="2"/>
      <c r="F1014" s="2"/>
      <c r="G1014" s="2"/>
    </row>
    <row r="1015" spans="1:7">
      <c r="A1015" s="175"/>
      <c r="B1015" s="2"/>
      <c r="C1015" s="2"/>
      <c r="D1015" s="2"/>
      <c r="E1015" s="2"/>
      <c r="F1015" s="2"/>
      <c r="G1015" s="2"/>
    </row>
    <row r="1016" spans="1:7">
      <c r="A1016" s="175"/>
      <c r="B1016" s="2"/>
      <c r="C1016" s="2"/>
      <c r="D1016" s="2"/>
      <c r="E1016" s="2"/>
      <c r="F1016" s="2"/>
      <c r="G1016" s="2"/>
    </row>
    <row r="1017" spans="1:7">
      <c r="A1017" s="175"/>
      <c r="B1017" s="2"/>
      <c r="C1017" s="2"/>
      <c r="D1017" s="2"/>
      <c r="E1017" s="2"/>
      <c r="F1017" s="2"/>
      <c r="G1017" s="2"/>
    </row>
    <row r="1018" spans="1:7">
      <c r="A1018" s="175"/>
      <c r="B1018" s="2"/>
      <c r="C1018" s="2"/>
      <c r="D1018" s="2"/>
      <c r="E1018" s="2"/>
      <c r="F1018" s="2"/>
      <c r="G1018" s="2"/>
    </row>
    <row r="1019" spans="1:7">
      <c r="A1019" s="175"/>
      <c r="B1019" s="2"/>
      <c r="C1019" s="2"/>
      <c r="D1019" s="2"/>
      <c r="E1019" s="2"/>
      <c r="F1019" s="2"/>
      <c r="G1019" s="2"/>
    </row>
    <row r="1020" spans="1:7">
      <c r="A1020" s="175"/>
      <c r="B1020" s="2"/>
      <c r="C1020" s="2"/>
      <c r="D1020" s="2"/>
      <c r="E1020" s="2"/>
      <c r="F1020" s="2"/>
      <c r="G1020" s="2"/>
    </row>
    <row r="1021" spans="1:7">
      <c r="A1021" s="175"/>
      <c r="B1021" s="2"/>
      <c r="C1021" s="2"/>
      <c r="D1021" s="2"/>
      <c r="E1021" s="2"/>
      <c r="F1021" s="2"/>
      <c r="G1021" s="2"/>
    </row>
    <row r="1022" spans="1:7">
      <c r="A1022" s="175"/>
      <c r="B1022" s="2"/>
      <c r="C1022" s="2"/>
      <c r="D1022" s="2"/>
      <c r="E1022" s="2"/>
      <c r="F1022" s="2"/>
      <c r="G1022" s="2"/>
    </row>
    <row r="1023" spans="1:7">
      <c r="A1023" s="175"/>
      <c r="B1023" s="2"/>
      <c r="C1023" s="2"/>
      <c r="D1023" s="2"/>
      <c r="E1023" s="2"/>
      <c r="F1023" s="2"/>
      <c r="G1023" s="2"/>
    </row>
    <row r="1024" spans="1:7">
      <c r="A1024" s="175"/>
      <c r="B1024" s="2"/>
      <c r="C1024" s="2"/>
      <c r="D1024" s="2"/>
      <c r="E1024" s="2"/>
      <c r="F1024" s="2"/>
      <c r="G1024" s="2"/>
    </row>
    <row r="1025" spans="1:7">
      <c r="A1025" s="175"/>
      <c r="B1025" s="2"/>
      <c r="C1025" s="2"/>
      <c r="D1025" s="2"/>
      <c r="E1025" s="2"/>
      <c r="F1025" s="2"/>
      <c r="G1025" s="2"/>
    </row>
    <row r="1026" spans="1:7">
      <c r="A1026" s="175"/>
      <c r="B1026" s="2"/>
      <c r="C1026" s="2"/>
      <c r="D1026" s="2"/>
      <c r="E1026" s="2"/>
      <c r="F1026" s="2"/>
      <c r="G1026" s="2"/>
    </row>
    <row r="1027" spans="1:7">
      <c r="A1027" s="175"/>
      <c r="B1027" s="2"/>
      <c r="C1027" s="2"/>
      <c r="D1027" s="2"/>
      <c r="E1027" s="2"/>
      <c r="F1027" s="2"/>
      <c r="G1027" s="2"/>
    </row>
    <row r="1028" spans="1:7">
      <c r="A1028" s="175"/>
      <c r="B1028" s="2"/>
      <c r="C1028" s="2"/>
      <c r="D1028" s="2"/>
      <c r="E1028" s="2"/>
      <c r="F1028" s="2"/>
      <c r="G1028" s="2"/>
    </row>
    <row r="1029" spans="1:7">
      <c r="A1029" s="175"/>
      <c r="B1029" s="2"/>
      <c r="C1029" s="2"/>
      <c r="D1029" s="2"/>
      <c r="E1029" s="2"/>
      <c r="F1029" s="2"/>
      <c r="G1029" s="2"/>
    </row>
    <row r="1030" spans="1:7">
      <c r="A1030" s="175"/>
      <c r="B1030" s="2"/>
      <c r="C1030" s="2"/>
      <c r="D1030" s="2"/>
      <c r="E1030" s="2"/>
      <c r="F1030" s="2"/>
      <c r="G1030" s="2"/>
    </row>
    <row r="1031" spans="1:7">
      <c r="A1031" s="175"/>
      <c r="B1031" s="2"/>
      <c r="C1031" s="2"/>
      <c r="D1031" s="2"/>
      <c r="E1031" s="2"/>
      <c r="F1031" s="2"/>
      <c r="G1031" s="2"/>
    </row>
    <row r="1032" spans="1:7">
      <c r="A1032" s="175"/>
      <c r="B1032" s="2"/>
      <c r="C1032" s="2"/>
      <c r="D1032" s="2"/>
      <c r="E1032" s="2"/>
      <c r="F1032" s="2"/>
      <c r="G1032" s="2"/>
    </row>
    <row r="1033" spans="1:7">
      <c r="A1033" s="175"/>
      <c r="B1033" s="2"/>
      <c r="C1033" s="2"/>
      <c r="D1033" s="2"/>
      <c r="E1033" s="2"/>
      <c r="F1033" s="2"/>
      <c r="G1033" s="2"/>
    </row>
    <row r="1034" spans="1:7">
      <c r="A1034" s="175"/>
      <c r="B1034" s="2"/>
      <c r="C1034" s="2"/>
      <c r="D1034" s="2"/>
      <c r="E1034" s="2"/>
      <c r="F1034" s="2"/>
      <c r="G1034" s="2"/>
    </row>
    <row r="1035" spans="1:7">
      <c r="A1035" s="175"/>
      <c r="B1035" s="2"/>
      <c r="C1035" s="2"/>
      <c r="D1035" s="2"/>
      <c r="E1035" s="2"/>
      <c r="F1035" s="2"/>
      <c r="G1035" s="2"/>
    </row>
  </sheetData>
  <mergeCells count="2">
    <mergeCell ref="B3:C3"/>
    <mergeCell ref="B2:C2"/>
  </mergeCells>
  <dataValidations count="8">
    <dataValidation type="list" allowBlank="1" showInputMessage="1" showErrorMessage="1" sqref="B96:B100 B7:B11 B54:B58 B62:B68 B43:B47 B74:B78 B23:B32 B85:B91 B105:B110 B115:B117 B122:B158">
      <formula1>$P$24:$P$27</formula1>
    </dataValidation>
    <dataValidation type="list" allowBlank="1" showInputMessage="1" showErrorMessage="1" sqref="B159:B1035">
      <formula1>$P$27:$P$27</formula1>
    </dataValidation>
    <dataValidation type="list" allowBlank="1" showInputMessage="1" showErrorMessage="1" sqref="B101:B104 B69:B73 B79:B84 B59:B61 B48:B53 B33:B42 B12:B22 B92:B95 B111:B114 B118:B121">
      <formula1>$P$25:$P$28</formula1>
    </dataValidation>
    <dataValidation type="list" allowBlank="1" showInputMessage="1" showErrorMessage="1" sqref="C1 C4:C6 C1036:C1239">
      <formula1>$P$6:$P$15</formula1>
    </dataValidation>
    <dataValidation type="list" allowBlank="1" showInputMessage="1" showErrorMessage="1" sqref="I8:I11 I13:I1035">
      <formula1>$S$6:$S$16</formula1>
    </dataValidation>
    <dataValidation type="list" allowBlank="1" showInputMessage="1" showErrorMessage="1" sqref="I7 I12">
      <formula1>$S$6:$S$19</formula1>
    </dataValidation>
    <dataValidation type="list" allowBlank="1" showInputMessage="1" showErrorMessage="1" sqref="E7:E1239">
      <formula1>$L$6:$L$239</formula1>
    </dataValidation>
    <dataValidation type="list" allowBlank="1" showInputMessage="1" showErrorMessage="1" sqref="C7:C1035">
      <formula1>$P$6:$P$16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CC"/>
  </sheetPr>
  <dimension ref="A1:L1004"/>
  <sheetViews>
    <sheetView showGridLines="0" zoomScale="85" zoomScaleNormal="85" workbookViewId="0">
      <selection activeCell="H29" sqref="H29"/>
    </sheetView>
  </sheetViews>
  <sheetFormatPr defaultColWidth="8.75" defaultRowHeight="13.5"/>
  <cols>
    <col min="1" max="2" width="8.75" style="166"/>
    <col min="3" max="3" width="29.5" style="166" customWidth="1"/>
    <col min="4" max="4" width="46.125" style="166" customWidth="1"/>
    <col min="5" max="5" width="15.75" style="166" customWidth="1"/>
    <col min="6" max="6" width="37.875" style="166" customWidth="1"/>
    <col min="7" max="7" width="18.5" style="166" customWidth="1"/>
    <col min="8" max="8" width="16.875" style="528" customWidth="1"/>
    <col min="9" max="9" width="19.125" style="528" bestFit="1" customWidth="1"/>
    <col min="10" max="10" width="8.75" style="166"/>
    <col min="11" max="11" width="30.125" style="166" bestFit="1" customWidth="1"/>
    <col min="12" max="16384" width="8.75" style="166"/>
  </cols>
  <sheetData>
    <row r="1" spans="1:12">
      <c r="A1" s="528" t="s">
        <v>5451</v>
      </c>
    </row>
    <row r="2" spans="1:12">
      <c r="A2" s="529" t="s">
        <v>0</v>
      </c>
      <c r="B2" s="614" t="str">
        <f>Summary!D2</f>
        <v>BF23 Inspection TR2</v>
      </c>
      <c r="C2" s="615"/>
    </row>
    <row r="3" spans="1:12">
      <c r="A3" s="529" t="s">
        <v>4</v>
      </c>
      <c r="B3" s="621">
        <f>Summary!D3</f>
        <v>44255</v>
      </c>
      <c r="C3" s="621"/>
    </row>
    <row r="5" spans="1:12" s="528" customFormat="1">
      <c r="A5" s="528" t="s">
        <v>5452</v>
      </c>
      <c r="B5" s="531"/>
    </row>
    <row r="6" spans="1:12" s="528" customFormat="1">
      <c r="A6" s="528" t="s">
        <v>5435</v>
      </c>
      <c r="B6" s="531"/>
    </row>
    <row r="7" spans="1:12" s="528" customFormat="1" ht="15">
      <c r="A7" s="532" t="s">
        <v>5453</v>
      </c>
      <c r="B7" s="531"/>
    </row>
    <row r="8" spans="1:12" s="528" customFormat="1" ht="15">
      <c r="A8" s="532" t="s">
        <v>5454</v>
      </c>
      <c r="B8" s="531"/>
    </row>
    <row r="9" spans="1:12" s="528" customFormat="1" ht="15">
      <c r="A9" s="532" t="s">
        <v>5455</v>
      </c>
      <c r="B9" s="531"/>
    </row>
    <row r="10" spans="1:12" s="528" customFormat="1">
      <c r="A10" s="533" t="s">
        <v>5456</v>
      </c>
      <c r="B10" s="531"/>
    </row>
    <row r="11" spans="1:12" s="528" customFormat="1">
      <c r="A11" s="533" t="s">
        <v>5440</v>
      </c>
      <c r="B11" s="531"/>
    </row>
    <row r="12" spans="1:12">
      <c r="D12" s="541"/>
      <c r="E12" s="541"/>
      <c r="F12" s="541"/>
      <c r="G12" s="541"/>
    </row>
    <row r="13" spans="1:12">
      <c r="A13" s="542" t="s">
        <v>125</v>
      </c>
      <c r="B13" s="542" t="s">
        <v>100</v>
      </c>
      <c r="C13" s="542" t="s">
        <v>5457</v>
      </c>
      <c r="D13" s="542" t="s">
        <v>5458</v>
      </c>
      <c r="E13" s="542" t="s">
        <v>166</v>
      </c>
      <c r="F13" s="542" t="s">
        <v>4213</v>
      </c>
      <c r="G13" s="542" t="s">
        <v>4214</v>
      </c>
      <c r="H13" s="543" t="s">
        <v>5446</v>
      </c>
      <c r="I13" s="542" t="s">
        <v>5459</v>
      </c>
      <c r="K13" s="528" t="s">
        <v>5448</v>
      </c>
      <c r="L13" s="528" t="s">
        <v>126</v>
      </c>
    </row>
    <row r="14" spans="1:12">
      <c r="A14" s="544">
        <v>1</v>
      </c>
      <c r="B14" s="544" t="s">
        <v>9</v>
      </c>
      <c r="C14" s="529" t="s">
        <v>5449</v>
      </c>
      <c r="D14" s="529" t="s">
        <v>5613</v>
      </c>
      <c r="E14" s="529" t="s">
        <v>3033</v>
      </c>
      <c r="F14" s="529" t="str">
        <f>IF(LEN(E14)&gt;0,VLOOKUP(E14,'Database Karyawan'!$A$2:$B$10000,2,0),"")</f>
        <v>Albab Ulummuddin</v>
      </c>
      <c r="G14" s="529">
        <v>8</v>
      </c>
      <c r="H14" s="540" t="str">
        <f t="shared" ref="H14:H45" si="0">IF(LEN(A14)&gt;0,IF(AND(LEN(A14)&gt;0,LEN(B14)&gt;0,LEN(C14)&gt;0,LEN(D14)&gt;0,LEN(E14)&gt;0,LEN(F14)&gt;0,LEN(G14)&gt;0),"OK","Not Complete"),"")</f>
        <v>OK</v>
      </c>
      <c r="I14" s="540">
        <f t="shared" ref="I14:I45" si="1">IF(H14="ok",G14,0)</f>
        <v>8</v>
      </c>
      <c r="K14" s="528" t="s">
        <v>5449</v>
      </c>
      <c r="L14" s="528" t="s">
        <v>8</v>
      </c>
    </row>
    <row r="15" spans="1:12">
      <c r="A15" s="544">
        <v>8</v>
      </c>
      <c r="B15" s="544" t="s">
        <v>9</v>
      </c>
      <c r="C15" s="529" t="s">
        <v>112</v>
      </c>
      <c r="D15" s="529" t="s">
        <v>5615</v>
      </c>
      <c r="E15" s="529" t="s">
        <v>5318</v>
      </c>
      <c r="F15" s="529" t="str">
        <f>IF(LEN(E15)&gt;0,VLOOKUP(E15,'Database Karyawan'!$A$2:$B$10000,2,0),"")</f>
        <v>Faza Taufiqil Mufti</v>
      </c>
      <c r="G15" s="529">
        <v>8</v>
      </c>
      <c r="H15" s="540" t="str">
        <f t="shared" si="0"/>
        <v>OK</v>
      </c>
      <c r="I15" s="540">
        <f t="shared" si="1"/>
        <v>8</v>
      </c>
      <c r="K15" s="528" t="s">
        <v>112</v>
      </c>
      <c r="L15" s="528" t="s">
        <v>9</v>
      </c>
    </row>
    <row r="16" spans="1:12">
      <c r="A16" s="544">
        <v>9</v>
      </c>
      <c r="B16" s="544" t="s">
        <v>8</v>
      </c>
      <c r="C16" s="529" t="s">
        <v>112</v>
      </c>
      <c r="D16" s="529" t="s">
        <v>5615</v>
      </c>
      <c r="E16" s="529" t="s">
        <v>3867</v>
      </c>
      <c r="F16" s="529" t="str">
        <f>IF(LEN(E16)&gt;0,VLOOKUP(E16,'Database Karyawan'!$A$2:$B$10000,2,0),"")</f>
        <v>Rudi Satria</v>
      </c>
      <c r="G16" s="529">
        <v>8</v>
      </c>
      <c r="H16" s="540" t="str">
        <f t="shared" si="0"/>
        <v>OK</v>
      </c>
      <c r="I16" s="540">
        <f t="shared" si="1"/>
        <v>8</v>
      </c>
      <c r="K16" s="528" t="s">
        <v>5450</v>
      </c>
      <c r="L16" s="528" t="s">
        <v>3563</v>
      </c>
    </row>
    <row r="17" spans="1:12">
      <c r="A17" s="544">
        <v>13</v>
      </c>
      <c r="B17" s="544" t="s">
        <v>9</v>
      </c>
      <c r="C17" s="529" t="s">
        <v>5449</v>
      </c>
      <c r="D17" s="529" t="s">
        <v>5639</v>
      </c>
      <c r="E17" s="529" t="s">
        <v>4965</v>
      </c>
      <c r="F17" s="529" t="str">
        <f>IF(LEN(E17)&gt;0,VLOOKUP(E17,'Database Karyawan'!$A$2:$B$10000,2,0),"")</f>
        <v>Muhammad Rafli Ihsan</v>
      </c>
      <c r="G17" s="529">
        <v>1.5</v>
      </c>
      <c r="H17" s="540" t="str">
        <f t="shared" si="0"/>
        <v>OK</v>
      </c>
      <c r="I17" s="540">
        <f t="shared" si="1"/>
        <v>1.5</v>
      </c>
      <c r="K17" s="528" t="s">
        <v>22</v>
      </c>
      <c r="L17" s="528"/>
    </row>
    <row r="18" spans="1:12">
      <c r="A18" s="544">
        <v>16</v>
      </c>
      <c r="B18" s="544" t="s">
        <v>9</v>
      </c>
      <c r="C18" s="529" t="s">
        <v>112</v>
      </c>
      <c r="D18" s="529" t="s">
        <v>5640</v>
      </c>
      <c r="E18" s="529" t="s">
        <v>5318</v>
      </c>
      <c r="F18" s="529" t="str">
        <f>IF(LEN(E18)&gt;0,VLOOKUP(E18,'Database Karyawan'!$A$2:$B$10000,2,0),"")</f>
        <v>Faza Taufiqil Mufti</v>
      </c>
      <c r="G18" s="529">
        <v>8</v>
      </c>
      <c r="H18" s="540" t="str">
        <f t="shared" si="0"/>
        <v>OK</v>
      </c>
      <c r="I18" s="540">
        <f t="shared" si="1"/>
        <v>8</v>
      </c>
      <c r="K18" s="528" t="s">
        <v>32</v>
      </c>
      <c r="L18" s="528"/>
    </row>
    <row r="19" spans="1:12">
      <c r="A19" s="544"/>
      <c r="B19" s="544"/>
      <c r="C19" s="529"/>
      <c r="D19" s="529"/>
      <c r="E19" s="529"/>
      <c r="F19" s="529" t="str">
        <f>IF(LEN(E19)&gt;0,VLOOKUP(E19,'Database Karyawan'!$A$2:$B$10000,2,0),"")</f>
        <v/>
      </c>
      <c r="G19" s="529"/>
      <c r="H19" s="540" t="str">
        <f t="shared" si="0"/>
        <v/>
      </c>
      <c r="I19" s="540">
        <f t="shared" si="1"/>
        <v>0</v>
      </c>
      <c r="K19" s="528" t="s">
        <v>34</v>
      </c>
      <c r="L19" s="528"/>
    </row>
    <row r="20" spans="1:12">
      <c r="A20" s="544"/>
      <c r="B20" s="544"/>
      <c r="C20" s="529"/>
      <c r="D20" s="529"/>
      <c r="E20" s="529"/>
      <c r="F20" s="529" t="str">
        <f>IF(LEN(E20)&gt;0,VLOOKUP(E20,'Database Karyawan'!$A$2:$B$10000,2,0),"")</f>
        <v/>
      </c>
      <c r="G20" s="529"/>
      <c r="H20" s="540" t="str">
        <f t="shared" si="0"/>
        <v/>
      </c>
      <c r="I20" s="540">
        <f t="shared" si="1"/>
        <v>0</v>
      </c>
      <c r="K20" s="528" t="s">
        <v>36</v>
      </c>
      <c r="L20" s="528"/>
    </row>
    <row r="21" spans="1:12">
      <c r="A21" s="544"/>
      <c r="B21" s="544"/>
      <c r="C21" s="529"/>
      <c r="D21" s="529"/>
      <c r="E21" s="529"/>
      <c r="F21" s="529" t="str">
        <f>IF(LEN(E21)&gt;0,VLOOKUP(E21,'Database Karyawan'!$A$2:$B$10000,2,0),"")</f>
        <v/>
      </c>
      <c r="G21" s="529"/>
      <c r="H21" s="540" t="str">
        <f t="shared" si="0"/>
        <v/>
      </c>
      <c r="I21" s="540">
        <f t="shared" si="1"/>
        <v>0</v>
      </c>
      <c r="K21" s="528" t="s">
        <v>38</v>
      </c>
      <c r="L21" s="528"/>
    </row>
    <row r="22" spans="1:12">
      <c r="A22" s="544"/>
      <c r="B22" s="544"/>
      <c r="C22" s="529"/>
      <c r="D22" s="529"/>
      <c r="E22" s="529"/>
      <c r="F22" s="529" t="str">
        <f>IF(LEN(E22)&gt;0,VLOOKUP(E22,'Database Karyawan'!$A$2:$B$10000,2,0),"")</f>
        <v/>
      </c>
      <c r="G22" s="529"/>
      <c r="H22" s="540" t="str">
        <f t="shared" si="0"/>
        <v/>
      </c>
      <c r="I22" s="540">
        <f t="shared" si="1"/>
        <v>0</v>
      </c>
      <c r="K22" s="528" t="s">
        <v>40</v>
      </c>
      <c r="L22" s="528"/>
    </row>
    <row r="23" spans="1:12">
      <c r="A23" s="544"/>
      <c r="B23" s="544"/>
      <c r="C23" s="529"/>
      <c r="D23" s="529"/>
      <c r="E23" s="529"/>
      <c r="F23" s="529" t="str">
        <f>IF(LEN(E23)&gt;0,VLOOKUP(E23,'Database Karyawan'!$A$2:$B$10000,2,0),"")</f>
        <v/>
      </c>
      <c r="G23" s="529"/>
      <c r="H23" s="540" t="str">
        <f t="shared" si="0"/>
        <v/>
      </c>
      <c r="I23" s="540">
        <f t="shared" si="1"/>
        <v>0</v>
      </c>
      <c r="K23" s="528" t="s">
        <v>42</v>
      </c>
      <c r="L23" s="528"/>
    </row>
    <row r="24" spans="1:12">
      <c r="A24" s="544"/>
      <c r="B24" s="544"/>
      <c r="C24" s="529"/>
      <c r="D24" s="529"/>
      <c r="E24" s="529"/>
      <c r="F24" s="529" t="str">
        <f>IF(LEN(E24)&gt;0,VLOOKUP(E24,'Database Karyawan'!$A$2:$B$10000,2,0),"")</f>
        <v/>
      </c>
      <c r="G24" s="529"/>
      <c r="H24" s="540" t="str">
        <f>IF(LEN(A24)&gt;0,IF(AND(LEN(A24)&gt;0,LEN(B24)&gt;0,LEN(C24)&gt;0,LEN(D24)&gt;0,LEN(E24)&gt;0,LEN(F24)&gt;0,LEN(G24)&gt;0),"OK","Not Complete"),"")</f>
        <v/>
      </c>
      <c r="I24" s="540">
        <f>IF(H24="ok",G24,0)</f>
        <v>0</v>
      </c>
      <c r="K24" s="528" t="s">
        <v>44</v>
      </c>
      <c r="L24" s="528"/>
    </row>
    <row r="25" spans="1:12">
      <c r="A25" s="544"/>
      <c r="B25" s="544"/>
      <c r="C25" s="529"/>
      <c r="D25" s="529"/>
      <c r="E25" s="529"/>
      <c r="F25" s="529" t="str">
        <f>IF(LEN(E25)&gt;0,VLOOKUP(E25,'Database Karyawan'!$A$2:$B$10000,2,0),"")</f>
        <v/>
      </c>
      <c r="G25" s="529"/>
      <c r="H25" s="540" t="str">
        <f>IF(LEN(A25)&gt;0,IF(AND(LEN(A25)&gt;0,LEN(B25)&gt;0,LEN(C25)&gt;0,LEN(D25)&gt;0,LEN(E25)&gt;0,LEN(F25)&gt;0,LEN(G25)&gt;0),"OK","Not Complete"),"")</f>
        <v/>
      </c>
      <c r="I25" s="540">
        <f>IF(H25="ok",G25,0)</f>
        <v>0</v>
      </c>
      <c r="K25" s="528" t="s">
        <v>46</v>
      </c>
      <c r="L25" s="528"/>
    </row>
    <row r="26" spans="1:12">
      <c r="A26" s="544"/>
      <c r="B26" s="544"/>
      <c r="C26" s="529"/>
      <c r="D26" s="529"/>
      <c r="E26" s="529"/>
      <c r="F26" s="529" t="str">
        <f>IF(LEN(E26)&gt;0,VLOOKUP(E26,'Database Karyawan'!$A$2:$B$10000,2,0),"")</f>
        <v/>
      </c>
      <c r="G26" s="529"/>
      <c r="H26" s="540" t="str">
        <f>IF(LEN(A26)&gt;0,IF(AND(LEN(A26)&gt;0,LEN(B26)&gt;0,LEN(C26)&gt;0,LEN(D26)&gt;0,LEN(E26)&gt;0,LEN(F26)&gt;0,LEN(G26)&gt;0),"OK","Not Complete"),"")</f>
        <v/>
      </c>
      <c r="I26" s="540">
        <f>IF(H26="ok",G26,0)</f>
        <v>0</v>
      </c>
      <c r="K26" s="528" t="s">
        <v>48</v>
      </c>
      <c r="L26" s="528"/>
    </row>
    <row r="27" spans="1:12">
      <c r="A27" s="544"/>
      <c r="B27" s="544"/>
      <c r="C27" s="529"/>
      <c r="D27" s="529"/>
      <c r="E27" s="529"/>
      <c r="F27" s="529" t="str">
        <f>IF(LEN(E27)&gt;0,VLOOKUP(E27,'Database Karyawan'!$A$2:$B$10000,2,0),"")</f>
        <v/>
      </c>
      <c r="G27" s="529"/>
      <c r="H27" s="540" t="str">
        <f>IF(LEN(A27)&gt;0,IF(AND(LEN(A27)&gt;0,LEN(B27)&gt;0,LEN(C27)&gt;0,LEN(D27)&gt;0,LEN(E27)&gt;0,LEN(F27)&gt;0,LEN(G27)&gt;0),"OK","Not Complete"),"")</f>
        <v/>
      </c>
      <c r="I27" s="540">
        <f>IF(H27="ok",G27,0)</f>
        <v>0</v>
      </c>
      <c r="K27" s="528" t="s">
        <v>50</v>
      </c>
      <c r="L27" s="528"/>
    </row>
    <row r="28" spans="1:12">
      <c r="A28" s="544"/>
      <c r="B28" s="544"/>
      <c r="C28" s="529"/>
      <c r="D28" s="529"/>
      <c r="E28" s="529"/>
      <c r="F28" s="529" t="str">
        <f>IF(LEN(E28)&gt;0,VLOOKUP(E28,'Database Karyawan'!$A$2:$B$10000,2,0),"")</f>
        <v/>
      </c>
      <c r="G28" s="529"/>
      <c r="H28" s="540" t="str">
        <f t="shared" si="0"/>
        <v/>
      </c>
      <c r="I28" s="540">
        <f t="shared" si="1"/>
        <v>0</v>
      </c>
      <c r="K28" s="528" t="s">
        <v>54</v>
      </c>
      <c r="L28" s="528"/>
    </row>
    <row r="29" spans="1:12">
      <c r="A29" s="544"/>
      <c r="B29" s="544"/>
      <c r="C29" s="529"/>
      <c r="D29" s="529"/>
      <c r="E29" s="529"/>
      <c r="F29" s="529" t="str">
        <f>IF(LEN(E29)&gt;0,VLOOKUP(E29,'Database Karyawan'!$A$2:$B$10000,2,0),"")</f>
        <v/>
      </c>
      <c r="G29" s="529"/>
      <c r="H29" s="540" t="str">
        <f t="shared" si="0"/>
        <v/>
      </c>
      <c r="I29" s="540">
        <f t="shared" si="1"/>
        <v>0</v>
      </c>
      <c r="K29" s="528" t="s">
        <v>56</v>
      </c>
      <c r="L29" s="528"/>
    </row>
    <row r="30" spans="1:12">
      <c r="A30" s="544"/>
      <c r="B30" s="544"/>
      <c r="C30" s="529"/>
      <c r="D30" s="529"/>
      <c r="E30" s="529"/>
      <c r="F30" s="529" t="str">
        <f>IF(LEN(E30)&gt;0,VLOOKUP(E30,'Database Karyawan'!$A$2:$B$10000,2,0),"")</f>
        <v/>
      </c>
      <c r="G30" s="529"/>
      <c r="H30" s="540" t="str">
        <f t="shared" si="0"/>
        <v/>
      </c>
      <c r="I30" s="540">
        <f t="shared" si="1"/>
        <v>0</v>
      </c>
      <c r="K30" s="528" t="s">
        <v>58</v>
      </c>
      <c r="L30" s="528"/>
    </row>
    <row r="31" spans="1:12">
      <c r="A31" s="544"/>
      <c r="B31" s="544"/>
      <c r="C31" s="529"/>
      <c r="D31" s="529"/>
      <c r="E31" s="529"/>
      <c r="F31" s="529" t="str">
        <f>IF(LEN(E31)&gt;0,VLOOKUP(E31,'Database Karyawan'!$A$2:$B$10000,2,0),"")</f>
        <v/>
      </c>
      <c r="G31" s="529"/>
      <c r="H31" s="540" t="str">
        <f t="shared" si="0"/>
        <v/>
      </c>
      <c r="I31" s="540">
        <f t="shared" si="1"/>
        <v>0</v>
      </c>
      <c r="K31" s="528" t="s">
        <v>60</v>
      </c>
      <c r="L31" s="528"/>
    </row>
    <row r="32" spans="1:12">
      <c r="A32" s="544"/>
      <c r="B32" s="544"/>
      <c r="C32" s="529"/>
      <c r="D32" s="529"/>
      <c r="E32" s="529"/>
      <c r="F32" s="529" t="str">
        <f>IF(LEN(E32)&gt;0,VLOOKUP(E32,'Database Karyawan'!$A$2:$B$10000,2,0),"")</f>
        <v/>
      </c>
      <c r="G32" s="529"/>
      <c r="H32" s="540" t="str">
        <f t="shared" si="0"/>
        <v/>
      </c>
      <c r="I32" s="540">
        <f t="shared" si="1"/>
        <v>0</v>
      </c>
      <c r="K32" s="528" t="s">
        <v>62</v>
      </c>
    </row>
    <row r="33" spans="1:11">
      <c r="A33" s="544"/>
      <c r="B33" s="544"/>
      <c r="C33" s="529"/>
      <c r="D33" s="529"/>
      <c r="E33" s="529"/>
      <c r="F33" s="529" t="str">
        <f>IF(LEN(E33)&gt;0,VLOOKUP(E33,'Database Karyawan'!$A$2:$B$10000,2,0),"")</f>
        <v/>
      </c>
      <c r="G33" s="529"/>
      <c r="H33" s="540" t="str">
        <f t="shared" si="0"/>
        <v/>
      </c>
      <c r="I33" s="540">
        <f t="shared" si="1"/>
        <v>0</v>
      </c>
      <c r="K33" s="528" t="s">
        <v>64</v>
      </c>
    </row>
    <row r="34" spans="1:11">
      <c r="A34" s="544"/>
      <c r="B34" s="544"/>
      <c r="C34" s="529"/>
      <c r="D34" s="529"/>
      <c r="E34" s="529"/>
      <c r="F34" s="529" t="str">
        <f>IF(LEN(E34)&gt;0,VLOOKUP(E34,'Database Karyawan'!$A$2:$B$10000,2,0),"")</f>
        <v/>
      </c>
      <c r="G34" s="529"/>
      <c r="H34" s="540" t="str">
        <f t="shared" si="0"/>
        <v/>
      </c>
      <c r="I34" s="540">
        <f t="shared" si="1"/>
        <v>0</v>
      </c>
      <c r="K34" s="528"/>
    </row>
    <row r="35" spans="1:11">
      <c r="A35" s="544"/>
      <c r="B35" s="544"/>
      <c r="C35" s="529"/>
      <c r="D35" s="529"/>
      <c r="E35" s="529"/>
      <c r="F35" s="529" t="str">
        <f>IF(LEN(E35)&gt;0,VLOOKUP(E35,'Database Karyawan'!$A$2:$B$10000,2,0),"")</f>
        <v/>
      </c>
      <c r="G35" s="529"/>
      <c r="H35" s="540" t="str">
        <f t="shared" si="0"/>
        <v/>
      </c>
      <c r="I35" s="540">
        <f t="shared" si="1"/>
        <v>0</v>
      </c>
    </row>
    <row r="36" spans="1:11">
      <c r="A36" s="544"/>
      <c r="B36" s="544"/>
      <c r="C36" s="529"/>
      <c r="D36" s="529"/>
      <c r="E36" s="529"/>
      <c r="F36" s="529" t="str">
        <f>IF(LEN(E36)&gt;0,VLOOKUP(E36,'Database Karyawan'!$A$2:$B$10000,2,0),"")</f>
        <v/>
      </c>
      <c r="G36" s="545"/>
      <c r="H36" s="540" t="str">
        <f t="shared" si="0"/>
        <v/>
      </c>
      <c r="I36" s="540">
        <f t="shared" si="1"/>
        <v>0</v>
      </c>
    </row>
    <row r="37" spans="1:11">
      <c r="A37" s="544"/>
      <c r="B37" s="544"/>
      <c r="C37" s="529"/>
      <c r="D37" s="529"/>
      <c r="E37" s="529"/>
      <c r="F37" s="529" t="str">
        <f>IF(LEN(E37)&gt;0,VLOOKUP(E37,'Database Karyawan'!$A$2:$B$10000,2,0),"")</f>
        <v/>
      </c>
      <c r="G37" s="545"/>
      <c r="H37" s="540" t="str">
        <f t="shared" si="0"/>
        <v/>
      </c>
      <c r="I37" s="540">
        <f t="shared" si="1"/>
        <v>0</v>
      </c>
    </row>
    <row r="38" spans="1:11">
      <c r="A38" s="544"/>
      <c r="B38" s="544"/>
      <c r="C38" s="529"/>
      <c r="D38" s="529"/>
      <c r="E38" s="529"/>
      <c r="F38" s="529" t="str">
        <f>IF(LEN(E38)&gt;0,VLOOKUP(E38,'Database Karyawan'!$A$2:$B$10000,2,0),"")</f>
        <v/>
      </c>
      <c r="G38" s="545"/>
      <c r="H38" s="540" t="str">
        <f t="shared" si="0"/>
        <v/>
      </c>
      <c r="I38" s="540">
        <f t="shared" si="1"/>
        <v>0</v>
      </c>
    </row>
    <row r="39" spans="1:11">
      <c r="A39" s="544"/>
      <c r="B39" s="544"/>
      <c r="C39" s="529"/>
      <c r="D39" s="529"/>
      <c r="E39" s="529"/>
      <c r="F39" s="529" t="str">
        <f>IF(LEN(E39)&gt;0,VLOOKUP(E39,'Database Karyawan'!$A$2:$B$10000,2,0),"")</f>
        <v/>
      </c>
      <c r="G39" s="545"/>
      <c r="H39" s="540" t="str">
        <f t="shared" si="0"/>
        <v/>
      </c>
      <c r="I39" s="540">
        <f t="shared" si="1"/>
        <v>0</v>
      </c>
    </row>
    <row r="40" spans="1:11">
      <c r="A40" s="544"/>
      <c r="B40" s="544"/>
      <c r="C40" s="529"/>
      <c r="D40" s="529"/>
      <c r="E40" s="529"/>
      <c r="F40" s="529" t="str">
        <f>IF(LEN(E40)&gt;0,VLOOKUP(E40,'Database Karyawan'!$A$2:$B$10000,2,0),"")</f>
        <v/>
      </c>
      <c r="G40" s="545"/>
      <c r="H40" s="540" t="str">
        <f t="shared" si="0"/>
        <v/>
      </c>
      <c r="I40" s="540">
        <f t="shared" si="1"/>
        <v>0</v>
      </c>
    </row>
    <row r="41" spans="1:11">
      <c r="A41" s="544"/>
      <c r="B41" s="544"/>
      <c r="C41" s="529"/>
      <c r="D41" s="529"/>
      <c r="E41" s="529"/>
      <c r="F41" s="529" t="str">
        <f>IF(LEN(E41)&gt;0,VLOOKUP(E41,'Database Karyawan'!$A$2:$B$10000,2,0),"")</f>
        <v/>
      </c>
      <c r="G41" s="545"/>
      <c r="H41" s="540" t="str">
        <f t="shared" si="0"/>
        <v/>
      </c>
      <c r="I41" s="540">
        <f t="shared" si="1"/>
        <v>0</v>
      </c>
    </row>
    <row r="42" spans="1:11">
      <c r="A42" s="544"/>
      <c r="B42" s="544"/>
      <c r="C42" s="529"/>
      <c r="D42" s="529"/>
      <c r="E42" s="529"/>
      <c r="F42" s="529" t="str">
        <f>IF(LEN(E42)&gt;0,VLOOKUP(E42,'Database Karyawan'!$A$2:$B$10000,2,0),"")</f>
        <v/>
      </c>
      <c r="G42" s="545"/>
      <c r="H42" s="540" t="str">
        <f t="shared" si="0"/>
        <v/>
      </c>
      <c r="I42" s="540">
        <f t="shared" si="1"/>
        <v>0</v>
      </c>
    </row>
    <row r="43" spans="1:11">
      <c r="A43" s="544"/>
      <c r="B43" s="544"/>
      <c r="C43" s="529"/>
      <c r="D43" s="529"/>
      <c r="E43" s="529"/>
      <c r="F43" s="529" t="str">
        <f>IF(LEN(E43)&gt;0,VLOOKUP(E43,'Database Karyawan'!$A$2:$B$10000,2,0),"")</f>
        <v/>
      </c>
      <c r="G43" s="545"/>
      <c r="H43" s="540" t="str">
        <f t="shared" si="0"/>
        <v/>
      </c>
      <c r="I43" s="540">
        <f t="shared" si="1"/>
        <v>0</v>
      </c>
    </row>
    <row r="44" spans="1:11">
      <c r="A44" s="544"/>
      <c r="B44" s="544"/>
      <c r="C44" s="529"/>
      <c r="D44" s="529"/>
      <c r="E44" s="529"/>
      <c r="F44" s="529" t="str">
        <f>IF(LEN(E44)&gt;0,VLOOKUP(E44,'Database Karyawan'!$A$2:$B$10000,2,0),"")</f>
        <v/>
      </c>
      <c r="G44" s="545"/>
      <c r="H44" s="540" t="str">
        <f t="shared" si="0"/>
        <v/>
      </c>
      <c r="I44" s="540">
        <f t="shared" si="1"/>
        <v>0</v>
      </c>
    </row>
    <row r="45" spans="1:11">
      <c r="A45" s="544"/>
      <c r="B45" s="544"/>
      <c r="C45" s="529"/>
      <c r="D45" s="529"/>
      <c r="E45" s="529"/>
      <c r="F45" s="529" t="str">
        <f>IF(LEN(E45)&gt;0,VLOOKUP(E45,'Database Karyawan'!$A$2:$B$10000,2,0),"")</f>
        <v/>
      </c>
      <c r="G45" s="529"/>
      <c r="H45" s="540" t="str">
        <f t="shared" si="0"/>
        <v/>
      </c>
      <c r="I45" s="540">
        <f t="shared" si="1"/>
        <v>0</v>
      </c>
    </row>
    <row r="46" spans="1:11">
      <c r="A46" s="544"/>
      <c r="B46" s="544"/>
      <c r="C46" s="529"/>
      <c r="D46" s="529"/>
      <c r="E46" s="529"/>
      <c r="F46" s="529" t="str">
        <f>IF(LEN(E46)&gt;0,VLOOKUP(E46,'Database Karyawan'!$A$2:$B$10000,2,0),"")</f>
        <v/>
      </c>
      <c r="G46" s="529"/>
      <c r="H46" s="540" t="str">
        <f t="shared" ref="H46:H77" si="2">IF(LEN(A46)&gt;0,IF(AND(LEN(A46)&gt;0,LEN(B46)&gt;0,LEN(C46)&gt;0,LEN(D46)&gt;0,LEN(E46)&gt;0,LEN(F46)&gt;0,LEN(G46)&gt;0),"OK","Not Complete"),"")</f>
        <v/>
      </c>
      <c r="I46" s="540">
        <f t="shared" ref="I46:I77" si="3">IF(H46="ok",G46,0)</f>
        <v>0</v>
      </c>
    </row>
    <row r="47" spans="1:11">
      <c r="A47" s="544"/>
      <c r="B47" s="544"/>
      <c r="C47" s="529"/>
      <c r="D47" s="529"/>
      <c r="E47" s="529"/>
      <c r="F47" s="529" t="str">
        <f>IF(LEN(E47)&gt;0,VLOOKUP(E47,'Database Karyawan'!$A$2:$B$10000,2,0),"")</f>
        <v/>
      </c>
      <c r="G47" s="529"/>
      <c r="H47" s="540" t="str">
        <f t="shared" si="2"/>
        <v/>
      </c>
      <c r="I47" s="540">
        <f t="shared" si="3"/>
        <v>0</v>
      </c>
    </row>
    <row r="48" spans="1:11">
      <c r="A48" s="544"/>
      <c r="B48" s="544"/>
      <c r="C48" s="529"/>
      <c r="D48" s="529"/>
      <c r="E48" s="529"/>
      <c r="F48" s="529" t="str">
        <f>IF(LEN(E48)&gt;0,VLOOKUP(E48,'Database Karyawan'!$A$2:$B$10000,2,0),"")</f>
        <v/>
      </c>
      <c r="G48" s="529"/>
      <c r="H48" s="540" t="str">
        <f t="shared" si="2"/>
        <v/>
      </c>
      <c r="I48" s="540">
        <f t="shared" si="3"/>
        <v>0</v>
      </c>
    </row>
    <row r="49" spans="1:9">
      <c r="A49" s="544"/>
      <c r="B49" s="544"/>
      <c r="C49" s="529"/>
      <c r="D49" s="529"/>
      <c r="E49" s="529"/>
      <c r="F49" s="529" t="str">
        <f>IF(LEN(E49)&gt;0,VLOOKUP(E49,'Database Karyawan'!$A$2:$B$10000,2,0),"")</f>
        <v/>
      </c>
      <c r="G49" s="529"/>
      <c r="H49" s="540" t="str">
        <f t="shared" si="2"/>
        <v/>
      </c>
      <c r="I49" s="540">
        <f t="shared" si="3"/>
        <v>0</v>
      </c>
    </row>
    <row r="50" spans="1:9">
      <c r="A50" s="544"/>
      <c r="B50" s="544"/>
      <c r="C50" s="529"/>
      <c r="D50" s="529"/>
      <c r="E50" s="529"/>
      <c r="F50" s="529" t="str">
        <f>IF(LEN(E50)&gt;0,VLOOKUP(E50,'Database Karyawan'!$A$2:$B$10000,2,0),"")</f>
        <v/>
      </c>
      <c r="G50" s="529"/>
      <c r="H50" s="540" t="str">
        <f t="shared" si="2"/>
        <v/>
      </c>
      <c r="I50" s="540">
        <f t="shared" si="3"/>
        <v>0</v>
      </c>
    </row>
    <row r="51" spans="1:9">
      <c r="A51" s="544"/>
      <c r="B51" s="544"/>
      <c r="C51" s="529"/>
      <c r="D51" s="529"/>
      <c r="E51" s="529"/>
      <c r="F51" s="529" t="str">
        <f>IF(LEN(E51)&gt;0,VLOOKUP(E51,'Database Karyawan'!$A$2:$B$10000,2,0),"")</f>
        <v/>
      </c>
      <c r="G51" s="529"/>
      <c r="H51" s="540" t="str">
        <f t="shared" si="2"/>
        <v/>
      </c>
      <c r="I51" s="540">
        <f t="shared" si="3"/>
        <v>0</v>
      </c>
    </row>
    <row r="52" spans="1:9">
      <c r="A52" s="544"/>
      <c r="B52" s="544"/>
      <c r="C52" s="529"/>
      <c r="D52" s="529"/>
      <c r="E52" s="529"/>
      <c r="F52" s="529" t="str">
        <f>IF(LEN(E52)&gt;0,VLOOKUP(E52,'Database Karyawan'!$A$2:$B$10000,2,0),"")</f>
        <v/>
      </c>
      <c r="G52" s="529"/>
      <c r="H52" s="540" t="str">
        <f t="shared" si="2"/>
        <v/>
      </c>
      <c r="I52" s="540">
        <f t="shared" si="3"/>
        <v>0</v>
      </c>
    </row>
    <row r="53" spans="1:9">
      <c r="A53" s="544"/>
      <c r="B53" s="544"/>
      <c r="C53" s="529"/>
      <c r="D53" s="529"/>
      <c r="E53" s="529"/>
      <c r="F53" s="529" t="str">
        <f>IF(LEN(E53)&gt;0,VLOOKUP(E53,'Database Karyawan'!$A$2:$B$10000,2,0),"")</f>
        <v/>
      </c>
      <c r="G53" s="529"/>
      <c r="H53" s="540" t="str">
        <f t="shared" si="2"/>
        <v/>
      </c>
      <c r="I53" s="540">
        <f t="shared" si="3"/>
        <v>0</v>
      </c>
    </row>
    <row r="54" spans="1:9">
      <c r="A54" s="544"/>
      <c r="B54" s="544"/>
      <c r="C54" s="529"/>
      <c r="D54" s="529"/>
      <c r="E54" s="529"/>
      <c r="F54" s="529" t="str">
        <f>IF(LEN(E54)&gt;0,VLOOKUP(E54,'Database Karyawan'!$A$2:$B$10000,2,0),"")</f>
        <v/>
      </c>
      <c r="G54" s="529"/>
      <c r="H54" s="540" t="str">
        <f t="shared" si="2"/>
        <v/>
      </c>
      <c r="I54" s="540">
        <f t="shared" si="3"/>
        <v>0</v>
      </c>
    </row>
    <row r="55" spans="1:9">
      <c r="A55" s="544"/>
      <c r="B55" s="544"/>
      <c r="C55" s="529"/>
      <c r="D55" s="529"/>
      <c r="E55" s="529"/>
      <c r="F55" s="529" t="str">
        <f>IF(LEN(E55)&gt;0,VLOOKUP(E55,'Database Karyawan'!$A$2:$B$10000,2,0),"")</f>
        <v/>
      </c>
      <c r="G55" s="529"/>
      <c r="H55" s="540" t="str">
        <f t="shared" si="2"/>
        <v/>
      </c>
      <c r="I55" s="540">
        <f t="shared" si="3"/>
        <v>0</v>
      </c>
    </row>
    <row r="56" spans="1:9">
      <c r="A56" s="544"/>
      <c r="B56" s="544"/>
      <c r="C56" s="529"/>
      <c r="D56" s="529"/>
      <c r="E56" s="529"/>
      <c r="F56" s="529" t="str">
        <f>IF(LEN(E56)&gt;0,VLOOKUP(E56,'Database Karyawan'!$A$2:$B$10000,2,0),"")</f>
        <v/>
      </c>
      <c r="G56" s="545"/>
      <c r="H56" s="540" t="str">
        <f t="shared" si="2"/>
        <v/>
      </c>
      <c r="I56" s="540">
        <f t="shared" si="3"/>
        <v>0</v>
      </c>
    </row>
    <row r="57" spans="1:9">
      <c r="A57" s="544"/>
      <c r="B57" s="544"/>
      <c r="C57" s="529"/>
      <c r="D57" s="529"/>
      <c r="E57" s="529"/>
      <c r="F57" s="529" t="str">
        <f>IF(LEN(E57)&gt;0,VLOOKUP(E57,'Database Karyawan'!$A$2:$B$10000,2,0),"")</f>
        <v/>
      </c>
      <c r="G57" s="545"/>
      <c r="H57" s="540" t="str">
        <f t="shared" si="2"/>
        <v/>
      </c>
      <c r="I57" s="540">
        <f t="shared" si="3"/>
        <v>0</v>
      </c>
    </row>
    <row r="58" spans="1:9">
      <c r="A58" s="544"/>
      <c r="B58" s="544"/>
      <c r="C58" s="529"/>
      <c r="D58" s="529"/>
      <c r="E58" s="529"/>
      <c r="F58" s="529" t="str">
        <f>IF(LEN(E58)&gt;0,VLOOKUP(E58,'Database Karyawan'!$A$2:$B$10000,2,0),"")</f>
        <v/>
      </c>
      <c r="G58" s="545"/>
      <c r="H58" s="540" t="str">
        <f t="shared" si="2"/>
        <v/>
      </c>
      <c r="I58" s="540">
        <f t="shared" si="3"/>
        <v>0</v>
      </c>
    </row>
    <row r="59" spans="1:9">
      <c r="A59" s="544"/>
      <c r="B59" s="544"/>
      <c r="C59" s="529"/>
      <c r="D59" s="529"/>
      <c r="E59" s="529"/>
      <c r="F59" s="529" t="str">
        <f>IF(LEN(E59)&gt;0,VLOOKUP(E59,'Database Karyawan'!$A$2:$B$10000,2,0),"")</f>
        <v/>
      </c>
      <c r="G59" s="545"/>
      <c r="H59" s="540" t="str">
        <f t="shared" si="2"/>
        <v/>
      </c>
      <c r="I59" s="540">
        <f t="shared" si="3"/>
        <v>0</v>
      </c>
    </row>
    <row r="60" spans="1:9">
      <c r="A60" s="544"/>
      <c r="B60" s="544"/>
      <c r="C60" s="529"/>
      <c r="D60" s="529"/>
      <c r="E60" s="529"/>
      <c r="F60" s="529" t="str">
        <f>IF(LEN(E60)&gt;0,VLOOKUP(E60,'Database Karyawan'!$A$2:$B$10000,2,0),"")</f>
        <v/>
      </c>
      <c r="G60" s="545"/>
      <c r="H60" s="540" t="str">
        <f t="shared" si="2"/>
        <v/>
      </c>
      <c r="I60" s="540">
        <f t="shared" si="3"/>
        <v>0</v>
      </c>
    </row>
    <row r="61" spans="1:9">
      <c r="A61" s="544"/>
      <c r="B61" s="544"/>
      <c r="C61" s="529"/>
      <c r="D61" s="529"/>
      <c r="E61" s="529"/>
      <c r="F61" s="529" t="str">
        <f>IF(LEN(E61)&gt;0,VLOOKUP(E61,'Database Karyawan'!$A$2:$B$10000,2,0),"")</f>
        <v/>
      </c>
      <c r="G61" s="545"/>
      <c r="H61" s="540" t="str">
        <f t="shared" si="2"/>
        <v/>
      </c>
      <c r="I61" s="540">
        <f t="shared" si="3"/>
        <v>0</v>
      </c>
    </row>
    <row r="62" spans="1:9">
      <c r="A62" s="544"/>
      <c r="B62" s="544"/>
      <c r="C62" s="529"/>
      <c r="D62" s="529"/>
      <c r="E62" s="529"/>
      <c r="F62" s="529" t="str">
        <f>IF(LEN(E62)&gt;0,VLOOKUP(E62,'Database Karyawan'!$A$2:$B$10000,2,0),"")</f>
        <v/>
      </c>
      <c r="G62" s="545"/>
      <c r="H62" s="540" t="str">
        <f t="shared" si="2"/>
        <v/>
      </c>
      <c r="I62" s="540">
        <f t="shared" si="3"/>
        <v>0</v>
      </c>
    </row>
    <row r="63" spans="1:9">
      <c r="A63" s="544"/>
      <c r="B63" s="544"/>
      <c r="C63" s="529"/>
      <c r="D63" s="529"/>
      <c r="E63" s="529"/>
      <c r="F63" s="529" t="str">
        <f>IF(LEN(E63)&gt;0,VLOOKUP(E63,'Database Karyawan'!$A$2:$B$10000,2,0),"")</f>
        <v/>
      </c>
      <c r="G63" s="545"/>
      <c r="H63" s="540" t="str">
        <f t="shared" si="2"/>
        <v/>
      </c>
      <c r="I63" s="540">
        <f t="shared" si="3"/>
        <v>0</v>
      </c>
    </row>
    <row r="64" spans="1:9">
      <c r="A64" s="544"/>
      <c r="B64" s="544"/>
      <c r="C64" s="529"/>
      <c r="D64" s="529"/>
      <c r="E64" s="529"/>
      <c r="F64" s="529" t="str">
        <f>IF(LEN(E64)&gt;0,VLOOKUP(E64,'Database Karyawan'!$A$2:$B$10000,2,0),"")</f>
        <v/>
      </c>
      <c r="G64" s="529"/>
      <c r="H64" s="540" t="str">
        <f t="shared" si="2"/>
        <v/>
      </c>
      <c r="I64" s="540">
        <f t="shared" si="3"/>
        <v>0</v>
      </c>
    </row>
    <row r="65" spans="1:9">
      <c r="A65" s="544"/>
      <c r="B65" s="544"/>
      <c r="C65" s="529"/>
      <c r="D65" s="529"/>
      <c r="E65" s="529"/>
      <c r="F65" s="529" t="str">
        <f>IF(LEN(E65)&gt;0,VLOOKUP(E65,'Database Karyawan'!$A$2:$B$10000,2,0),"")</f>
        <v/>
      </c>
      <c r="G65" s="529"/>
      <c r="H65" s="540" t="str">
        <f t="shared" si="2"/>
        <v/>
      </c>
      <c r="I65" s="540">
        <f t="shared" si="3"/>
        <v>0</v>
      </c>
    </row>
    <row r="66" spans="1:9">
      <c r="A66" s="544"/>
      <c r="B66" s="544"/>
      <c r="C66" s="529"/>
      <c r="D66" s="529"/>
      <c r="E66" s="529"/>
      <c r="F66" s="529" t="str">
        <f>IF(LEN(E66)&gt;0,VLOOKUP(E66,'Database Karyawan'!$A$2:$B$10000,2,0),"")</f>
        <v/>
      </c>
      <c r="G66" s="529"/>
      <c r="H66" s="540" t="str">
        <f t="shared" si="2"/>
        <v/>
      </c>
      <c r="I66" s="540">
        <f t="shared" si="3"/>
        <v>0</v>
      </c>
    </row>
    <row r="67" spans="1:9">
      <c r="A67" s="544"/>
      <c r="B67" s="544"/>
      <c r="C67" s="529"/>
      <c r="D67" s="529"/>
      <c r="E67" s="529"/>
      <c r="F67" s="529" t="str">
        <f>IF(LEN(E67)&gt;0,VLOOKUP(E67,'Database Karyawan'!$A$2:$B$10000,2,0),"")</f>
        <v/>
      </c>
      <c r="G67" s="529"/>
      <c r="H67" s="540" t="str">
        <f t="shared" si="2"/>
        <v/>
      </c>
      <c r="I67" s="540">
        <f t="shared" si="3"/>
        <v>0</v>
      </c>
    </row>
    <row r="68" spans="1:9">
      <c r="A68" s="544"/>
      <c r="B68" s="544"/>
      <c r="C68" s="529"/>
      <c r="D68" s="529"/>
      <c r="E68" s="529"/>
      <c r="F68" s="529" t="str">
        <f>IF(LEN(E68)&gt;0,VLOOKUP(E68,'Database Karyawan'!$A$2:$B$10000,2,0),"")</f>
        <v/>
      </c>
      <c r="G68" s="529"/>
      <c r="H68" s="540" t="str">
        <f t="shared" si="2"/>
        <v/>
      </c>
      <c r="I68" s="540">
        <f t="shared" si="3"/>
        <v>0</v>
      </c>
    </row>
    <row r="69" spans="1:9">
      <c r="A69" s="544"/>
      <c r="B69" s="544"/>
      <c r="C69" s="529"/>
      <c r="D69" s="529"/>
      <c r="E69" s="529"/>
      <c r="F69" s="529" t="str">
        <f>IF(LEN(E69)&gt;0,VLOOKUP(E69,'Database Karyawan'!$A$2:$B$10000,2,0),"")</f>
        <v/>
      </c>
      <c r="G69" s="529"/>
      <c r="H69" s="540" t="str">
        <f t="shared" si="2"/>
        <v/>
      </c>
      <c r="I69" s="540">
        <f t="shared" si="3"/>
        <v>0</v>
      </c>
    </row>
    <row r="70" spans="1:9">
      <c r="A70" s="544"/>
      <c r="B70" s="544"/>
      <c r="C70" s="529"/>
      <c r="D70" s="529"/>
      <c r="E70" s="529"/>
      <c r="F70" s="529" t="str">
        <f>IF(LEN(E70)&gt;0,VLOOKUP(E70,'Database Karyawan'!$A$2:$B$10000,2,0),"")</f>
        <v/>
      </c>
      <c r="G70" s="529"/>
      <c r="H70" s="540" t="str">
        <f t="shared" si="2"/>
        <v/>
      </c>
      <c r="I70" s="540">
        <f t="shared" si="3"/>
        <v>0</v>
      </c>
    </row>
    <row r="71" spans="1:9">
      <c r="A71" s="544"/>
      <c r="B71" s="544"/>
      <c r="C71" s="529"/>
      <c r="D71" s="529"/>
      <c r="E71" s="529"/>
      <c r="F71" s="529" t="str">
        <f>IF(LEN(E71)&gt;0,VLOOKUP(E71,'Database Karyawan'!$A$2:$B$10000,2,0),"")</f>
        <v/>
      </c>
      <c r="G71" s="529"/>
      <c r="H71" s="540" t="str">
        <f t="shared" si="2"/>
        <v/>
      </c>
      <c r="I71" s="540">
        <f t="shared" si="3"/>
        <v>0</v>
      </c>
    </row>
    <row r="72" spans="1:9">
      <c r="A72" s="544"/>
      <c r="B72" s="544"/>
      <c r="C72" s="529"/>
      <c r="D72" s="529"/>
      <c r="E72" s="529"/>
      <c r="F72" s="529" t="str">
        <f>IF(LEN(E72)&gt;0,VLOOKUP(E72,'Database Karyawan'!$A$2:$B$10000,2,0),"")</f>
        <v/>
      </c>
      <c r="G72" s="529"/>
      <c r="H72" s="540" t="str">
        <f t="shared" si="2"/>
        <v/>
      </c>
      <c r="I72" s="540">
        <f t="shared" si="3"/>
        <v>0</v>
      </c>
    </row>
    <row r="73" spans="1:9">
      <c r="A73" s="544"/>
      <c r="B73" s="544"/>
      <c r="C73" s="529"/>
      <c r="D73" s="529"/>
      <c r="E73" s="529"/>
      <c r="F73" s="529" t="str">
        <f>IF(LEN(E73)&gt;0,VLOOKUP(E73,'Database Karyawan'!$A$2:$B$10000,2,0),"")</f>
        <v/>
      </c>
      <c r="G73" s="529"/>
      <c r="H73" s="540" t="str">
        <f t="shared" si="2"/>
        <v/>
      </c>
      <c r="I73" s="540">
        <f t="shared" si="3"/>
        <v>0</v>
      </c>
    </row>
    <row r="74" spans="1:9">
      <c r="A74" s="544"/>
      <c r="B74" s="544"/>
      <c r="C74" s="529"/>
      <c r="D74" s="529"/>
      <c r="E74" s="529"/>
      <c r="F74" s="529" t="str">
        <f>IF(LEN(E74)&gt;0,VLOOKUP(E74,'Database Karyawan'!$A$2:$B$10000,2,0),"")</f>
        <v/>
      </c>
      <c r="G74" s="529"/>
      <c r="H74" s="540" t="str">
        <f t="shared" si="2"/>
        <v/>
      </c>
      <c r="I74" s="540">
        <f t="shared" si="3"/>
        <v>0</v>
      </c>
    </row>
    <row r="75" spans="1:9">
      <c r="A75" s="544"/>
      <c r="B75" s="544"/>
      <c r="C75" s="529"/>
      <c r="D75" s="529"/>
      <c r="E75" s="529"/>
      <c r="F75" s="529" t="str">
        <f>IF(LEN(E75)&gt;0,VLOOKUP(E75,'Database Karyawan'!$A$2:$B$10000,2,0),"")</f>
        <v/>
      </c>
      <c r="G75" s="529"/>
      <c r="H75" s="540" t="str">
        <f t="shared" si="2"/>
        <v/>
      </c>
      <c r="I75" s="540">
        <f t="shared" si="3"/>
        <v>0</v>
      </c>
    </row>
    <row r="76" spans="1:9">
      <c r="A76" s="544"/>
      <c r="B76" s="544"/>
      <c r="C76" s="529"/>
      <c r="D76" s="529"/>
      <c r="E76" s="529"/>
      <c r="F76" s="529" t="str">
        <f>IF(LEN(E76)&gt;0,VLOOKUP(E76,'Database Karyawan'!$A$2:$B$10000,2,0),"")</f>
        <v/>
      </c>
      <c r="G76" s="529"/>
      <c r="H76" s="540" t="str">
        <f t="shared" si="2"/>
        <v/>
      </c>
      <c r="I76" s="540">
        <f t="shared" si="3"/>
        <v>0</v>
      </c>
    </row>
    <row r="77" spans="1:9">
      <c r="A77" s="544"/>
      <c r="B77" s="544"/>
      <c r="C77" s="529"/>
      <c r="D77" s="529"/>
      <c r="E77" s="529"/>
      <c r="F77" s="529" t="str">
        <f>IF(LEN(E77)&gt;0,VLOOKUP(E77,'Database Karyawan'!$A$2:$B$10000,2,0),"")</f>
        <v/>
      </c>
      <c r="G77" s="529"/>
      <c r="H77" s="540" t="str">
        <f t="shared" si="2"/>
        <v/>
      </c>
      <c r="I77" s="540">
        <f t="shared" si="3"/>
        <v>0</v>
      </c>
    </row>
    <row r="78" spans="1:9">
      <c r="A78" s="544"/>
      <c r="B78" s="544"/>
      <c r="C78" s="529"/>
      <c r="D78" s="529"/>
      <c r="E78" s="529"/>
      <c r="F78" s="529" t="str">
        <f>IF(LEN(E78)&gt;0,VLOOKUP(E78,'Database Karyawan'!$A$2:$B$10000,2,0),"")</f>
        <v/>
      </c>
      <c r="G78" s="529"/>
      <c r="H78" s="540" t="str">
        <f t="shared" ref="H78" si="4">IF(LEN(A78)&gt;0,IF(AND(LEN(A78)&gt;0,LEN(B78)&gt;0,LEN(C78)&gt;0,LEN(D78)&gt;0,LEN(E78)&gt;0,LEN(F78)&gt;0,LEN(G78)&gt;0),"OK","Not Complete"),"")</f>
        <v/>
      </c>
      <c r="I78" s="540">
        <f t="shared" ref="I78" si="5">IF(H78="ok",G78,0)</f>
        <v>0</v>
      </c>
    </row>
    <row r="79" spans="1:9">
      <c r="A79" s="544"/>
      <c r="B79" s="544"/>
      <c r="C79" s="529"/>
      <c r="D79" s="529"/>
      <c r="E79" s="529"/>
      <c r="F79" s="529" t="str">
        <f>IF(LEN(E79)&gt;0,VLOOKUP(E79,'Database Karyawan'!$A$2:$B$10000,2,0),"")</f>
        <v/>
      </c>
      <c r="G79" s="529"/>
      <c r="H79" s="540" t="str">
        <f t="shared" ref="H79:H142" si="6">IF(LEN(A79)&gt;0,IF(AND(LEN(A79)&gt;0,LEN(B79)&gt;0,LEN(C79)&gt;0,LEN(D79)&gt;0,LEN(E79)&gt;0,LEN(F79)&gt;0,LEN(G79)&gt;0),"OK","Not Complete"),"")</f>
        <v/>
      </c>
      <c r="I79" s="540">
        <f t="shared" ref="I79:I142" si="7">IF(H79="ok",G79,0)</f>
        <v>0</v>
      </c>
    </row>
    <row r="80" spans="1:9">
      <c r="A80" s="544"/>
      <c r="B80" s="544"/>
      <c r="C80" s="529"/>
      <c r="D80" s="529"/>
      <c r="E80" s="529"/>
      <c r="F80" s="529" t="str">
        <f>IF(LEN(E80)&gt;0,VLOOKUP(E80,'Database Karyawan'!$A$2:$B$10000,2,0),"")</f>
        <v/>
      </c>
      <c r="G80" s="529"/>
      <c r="H80" s="540" t="str">
        <f t="shared" si="6"/>
        <v/>
      </c>
      <c r="I80" s="540">
        <f t="shared" si="7"/>
        <v>0</v>
      </c>
    </row>
    <row r="81" spans="1:9">
      <c r="A81" s="544"/>
      <c r="B81" s="544"/>
      <c r="C81" s="529"/>
      <c r="D81" s="529"/>
      <c r="E81" s="529"/>
      <c r="F81" s="529" t="str">
        <f>IF(LEN(E81)&gt;0,VLOOKUP(E81,'Database Karyawan'!$A$2:$B$10000,2,0),"")</f>
        <v/>
      </c>
      <c r="G81" s="529"/>
      <c r="H81" s="540" t="str">
        <f t="shared" si="6"/>
        <v/>
      </c>
      <c r="I81" s="540">
        <f t="shared" si="7"/>
        <v>0</v>
      </c>
    </row>
    <row r="82" spans="1:9">
      <c r="A82" s="544"/>
      <c r="B82" s="544"/>
      <c r="C82" s="529"/>
      <c r="D82" s="529"/>
      <c r="E82" s="529"/>
      <c r="F82" s="529" t="str">
        <f>IF(LEN(E82)&gt;0,VLOOKUP(E82,'Database Karyawan'!$A$2:$B$10000,2,0),"")</f>
        <v/>
      </c>
      <c r="G82" s="529"/>
      <c r="H82" s="540" t="str">
        <f t="shared" si="6"/>
        <v/>
      </c>
      <c r="I82" s="540">
        <f t="shared" si="7"/>
        <v>0</v>
      </c>
    </row>
    <row r="83" spans="1:9">
      <c r="A83" s="529"/>
      <c r="B83" s="529"/>
      <c r="C83" s="529"/>
      <c r="D83" s="529"/>
      <c r="E83" s="529"/>
      <c r="F83" s="529" t="str">
        <f>IF(LEN(E83)&gt;0,VLOOKUP(E83,'Database Karyawan'!$A$2:$B$10000,2,0),"")</f>
        <v/>
      </c>
      <c r="G83" s="529"/>
      <c r="H83" s="540" t="str">
        <f t="shared" si="6"/>
        <v/>
      </c>
      <c r="I83" s="540">
        <f t="shared" si="7"/>
        <v>0</v>
      </c>
    </row>
    <row r="84" spans="1:9">
      <c r="A84" s="529"/>
      <c r="B84" s="529"/>
      <c r="C84" s="529"/>
      <c r="D84" s="529"/>
      <c r="E84" s="529"/>
      <c r="F84" s="529" t="str">
        <f>IF(LEN(E84)&gt;0,VLOOKUP(E84,'Database Karyawan'!$A$2:$B$10000,2,0),"")</f>
        <v/>
      </c>
      <c r="G84" s="529"/>
      <c r="H84" s="540" t="str">
        <f t="shared" si="6"/>
        <v/>
      </c>
      <c r="I84" s="540">
        <f t="shared" si="7"/>
        <v>0</v>
      </c>
    </row>
    <row r="85" spans="1:9">
      <c r="A85" s="529"/>
      <c r="B85" s="529"/>
      <c r="C85" s="529"/>
      <c r="D85" s="529"/>
      <c r="E85" s="529"/>
      <c r="F85" s="529" t="str">
        <f>IF(LEN(E85)&gt;0,VLOOKUP(E85,'Database Karyawan'!$A$2:$B$10000,2,0),"")</f>
        <v/>
      </c>
      <c r="G85" s="529"/>
      <c r="H85" s="540" t="str">
        <f t="shared" si="6"/>
        <v/>
      </c>
      <c r="I85" s="540">
        <f t="shared" si="7"/>
        <v>0</v>
      </c>
    </row>
    <row r="86" spans="1:9">
      <c r="A86" s="529"/>
      <c r="B86" s="529"/>
      <c r="C86" s="529"/>
      <c r="D86" s="529"/>
      <c r="E86" s="529"/>
      <c r="F86" s="529" t="str">
        <f>IF(LEN(E86)&gt;0,VLOOKUP(E86,'Database Karyawan'!$A$2:$B$10000,2,0),"")</f>
        <v/>
      </c>
      <c r="G86" s="529"/>
      <c r="H86" s="540" t="str">
        <f t="shared" si="6"/>
        <v/>
      </c>
      <c r="I86" s="540">
        <f t="shared" si="7"/>
        <v>0</v>
      </c>
    </row>
    <row r="87" spans="1:9">
      <c r="A87" s="529"/>
      <c r="B87" s="529"/>
      <c r="C87" s="529"/>
      <c r="D87" s="529"/>
      <c r="E87" s="529"/>
      <c r="F87" s="529" t="str">
        <f>IF(LEN(E87)&gt;0,VLOOKUP(E87,'Database Karyawan'!$A$2:$B$10000,2,0),"")</f>
        <v/>
      </c>
      <c r="G87" s="529"/>
      <c r="H87" s="540" t="str">
        <f t="shared" si="6"/>
        <v/>
      </c>
      <c r="I87" s="540">
        <f t="shared" si="7"/>
        <v>0</v>
      </c>
    </row>
    <row r="88" spans="1:9">
      <c r="A88" s="529"/>
      <c r="B88" s="529"/>
      <c r="C88" s="529"/>
      <c r="D88" s="529"/>
      <c r="E88" s="529"/>
      <c r="F88" s="529" t="str">
        <f>IF(LEN(E88)&gt;0,VLOOKUP(E88,'Database Karyawan'!$A$2:$B$10000,2,0),"")</f>
        <v/>
      </c>
      <c r="G88" s="529"/>
      <c r="H88" s="540" t="str">
        <f t="shared" si="6"/>
        <v/>
      </c>
      <c r="I88" s="540">
        <f t="shared" si="7"/>
        <v>0</v>
      </c>
    </row>
    <row r="89" spans="1:9">
      <c r="A89" s="529"/>
      <c r="B89" s="529"/>
      <c r="C89" s="529"/>
      <c r="D89" s="529"/>
      <c r="E89" s="529"/>
      <c r="F89" s="529" t="str">
        <f>IF(LEN(E89)&gt;0,VLOOKUP(E89,'Database Karyawan'!$A$2:$B$10000,2,0),"")</f>
        <v/>
      </c>
      <c r="G89" s="529"/>
      <c r="H89" s="540" t="str">
        <f t="shared" si="6"/>
        <v/>
      </c>
      <c r="I89" s="540">
        <f t="shared" si="7"/>
        <v>0</v>
      </c>
    </row>
    <row r="90" spans="1:9">
      <c r="A90" s="529"/>
      <c r="B90" s="529"/>
      <c r="C90" s="529"/>
      <c r="D90" s="529"/>
      <c r="E90" s="529"/>
      <c r="F90" s="529" t="str">
        <f>IF(LEN(E90)&gt;0,VLOOKUP(E90,'Database Karyawan'!$A$2:$B$10000,2,0),"")</f>
        <v/>
      </c>
      <c r="G90" s="529"/>
      <c r="H90" s="540" t="str">
        <f t="shared" si="6"/>
        <v/>
      </c>
      <c r="I90" s="540">
        <f t="shared" si="7"/>
        <v>0</v>
      </c>
    </row>
    <row r="91" spans="1:9">
      <c r="A91" s="529"/>
      <c r="B91" s="529"/>
      <c r="C91" s="529"/>
      <c r="D91" s="529"/>
      <c r="E91" s="529"/>
      <c r="F91" s="529" t="str">
        <f>IF(LEN(E91)&gt;0,VLOOKUP(E91,'Database Karyawan'!$A$2:$B$10000,2,0),"")</f>
        <v/>
      </c>
      <c r="G91" s="529"/>
      <c r="H91" s="540" t="str">
        <f t="shared" si="6"/>
        <v/>
      </c>
      <c r="I91" s="540">
        <f t="shared" si="7"/>
        <v>0</v>
      </c>
    </row>
    <row r="92" spans="1:9">
      <c r="A92" s="529"/>
      <c r="B92" s="529"/>
      <c r="C92" s="529"/>
      <c r="D92" s="529"/>
      <c r="E92" s="529"/>
      <c r="F92" s="529" t="str">
        <f>IF(LEN(E92)&gt;0,VLOOKUP(E92,'Database Karyawan'!$A$2:$B$10000,2,0),"")</f>
        <v/>
      </c>
      <c r="G92" s="529"/>
      <c r="H92" s="540" t="str">
        <f t="shared" si="6"/>
        <v/>
      </c>
      <c r="I92" s="540">
        <f t="shared" si="7"/>
        <v>0</v>
      </c>
    </row>
    <row r="93" spans="1:9">
      <c r="A93" s="529"/>
      <c r="B93" s="529"/>
      <c r="C93" s="529"/>
      <c r="D93" s="529"/>
      <c r="E93" s="529"/>
      <c r="F93" s="529" t="str">
        <f>IF(LEN(E93)&gt;0,VLOOKUP(E93,'Database Karyawan'!$A$2:$B$10000,2,0),"")</f>
        <v/>
      </c>
      <c r="G93" s="529"/>
      <c r="H93" s="540" t="str">
        <f t="shared" si="6"/>
        <v/>
      </c>
      <c r="I93" s="540">
        <f t="shared" si="7"/>
        <v>0</v>
      </c>
    </row>
    <row r="94" spans="1:9">
      <c r="A94" s="529"/>
      <c r="B94" s="529"/>
      <c r="C94" s="529"/>
      <c r="D94" s="529"/>
      <c r="E94" s="529"/>
      <c r="F94" s="529" t="str">
        <f>IF(LEN(E94)&gt;0,VLOOKUP(E94,'Database Karyawan'!$A$2:$B$10000,2,0),"")</f>
        <v/>
      </c>
      <c r="G94" s="529"/>
      <c r="H94" s="540" t="str">
        <f t="shared" si="6"/>
        <v/>
      </c>
      <c r="I94" s="540">
        <f t="shared" si="7"/>
        <v>0</v>
      </c>
    </row>
    <row r="95" spans="1:9">
      <c r="A95" s="529"/>
      <c r="B95" s="529"/>
      <c r="C95" s="529"/>
      <c r="D95" s="529"/>
      <c r="E95" s="529"/>
      <c r="F95" s="529" t="str">
        <f>IF(LEN(E95)&gt;0,VLOOKUP(E95,'Database Karyawan'!$A$2:$B$10000,2,0),"")</f>
        <v/>
      </c>
      <c r="G95" s="529"/>
      <c r="H95" s="540" t="str">
        <f t="shared" si="6"/>
        <v/>
      </c>
      <c r="I95" s="540">
        <f t="shared" si="7"/>
        <v>0</v>
      </c>
    </row>
    <row r="96" spans="1:9">
      <c r="A96" s="529"/>
      <c r="B96" s="529"/>
      <c r="C96" s="529"/>
      <c r="D96" s="529"/>
      <c r="E96" s="529"/>
      <c r="F96" s="529" t="str">
        <f>IF(LEN(E96)&gt;0,VLOOKUP(E96,'Database Karyawan'!$A$2:$B$10000,2,0),"")</f>
        <v/>
      </c>
      <c r="G96" s="529"/>
      <c r="H96" s="540" t="str">
        <f t="shared" si="6"/>
        <v/>
      </c>
      <c r="I96" s="540">
        <f t="shared" si="7"/>
        <v>0</v>
      </c>
    </row>
    <row r="97" spans="1:9">
      <c r="A97" s="529"/>
      <c r="B97" s="529"/>
      <c r="C97" s="529"/>
      <c r="D97" s="529"/>
      <c r="E97" s="529"/>
      <c r="F97" s="529" t="str">
        <f>IF(LEN(E97)&gt;0,VLOOKUP(E97,'Database Karyawan'!$A$2:$B$10000,2,0),"")</f>
        <v/>
      </c>
      <c r="G97" s="529"/>
      <c r="H97" s="540" t="str">
        <f t="shared" si="6"/>
        <v/>
      </c>
      <c r="I97" s="540">
        <f t="shared" si="7"/>
        <v>0</v>
      </c>
    </row>
    <row r="98" spans="1:9">
      <c r="A98" s="529"/>
      <c r="B98" s="529"/>
      <c r="C98" s="529"/>
      <c r="D98" s="529"/>
      <c r="E98" s="529"/>
      <c r="F98" s="529" t="str">
        <f>IF(LEN(E98)&gt;0,VLOOKUP(E98,'Database Karyawan'!$A$2:$B$10000,2,0),"")</f>
        <v/>
      </c>
      <c r="G98" s="529"/>
      <c r="H98" s="540" t="str">
        <f t="shared" si="6"/>
        <v/>
      </c>
      <c r="I98" s="540">
        <f t="shared" si="7"/>
        <v>0</v>
      </c>
    </row>
    <row r="99" spans="1:9">
      <c r="A99" s="529"/>
      <c r="B99" s="529"/>
      <c r="C99" s="529"/>
      <c r="D99" s="529"/>
      <c r="E99" s="529"/>
      <c r="F99" s="529" t="str">
        <f>IF(LEN(E99)&gt;0,VLOOKUP(E99,'Database Karyawan'!$A$2:$B$10000,2,0),"")</f>
        <v/>
      </c>
      <c r="G99" s="529"/>
      <c r="H99" s="540" t="str">
        <f t="shared" si="6"/>
        <v/>
      </c>
      <c r="I99" s="540">
        <f t="shared" si="7"/>
        <v>0</v>
      </c>
    </row>
    <row r="100" spans="1:9">
      <c r="A100" s="529"/>
      <c r="B100" s="529"/>
      <c r="C100" s="529"/>
      <c r="D100" s="529"/>
      <c r="E100" s="529"/>
      <c r="F100" s="529" t="str">
        <f>IF(LEN(E100)&gt;0,VLOOKUP(E100,'Database Karyawan'!$A$2:$B$10000,2,0),"")</f>
        <v/>
      </c>
      <c r="G100" s="529"/>
      <c r="H100" s="540" t="str">
        <f t="shared" si="6"/>
        <v/>
      </c>
      <c r="I100" s="540">
        <f t="shared" si="7"/>
        <v>0</v>
      </c>
    </row>
    <row r="101" spans="1:9">
      <c r="A101" s="529"/>
      <c r="B101" s="529"/>
      <c r="C101" s="529"/>
      <c r="D101" s="529"/>
      <c r="E101" s="529"/>
      <c r="F101" s="529" t="str">
        <f>IF(LEN(E101)&gt;0,VLOOKUP(E101,'Database Karyawan'!$A$2:$B$10000,2,0),"")</f>
        <v/>
      </c>
      <c r="G101" s="529"/>
      <c r="H101" s="540" t="str">
        <f t="shared" si="6"/>
        <v/>
      </c>
      <c r="I101" s="540">
        <f t="shared" si="7"/>
        <v>0</v>
      </c>
    </row>
    <row r="102" spans="1:9">
      <c r="A102" s="529"/>
      <c r="B102" s="529"/>
      <c r="C102" s="529"/>
      <c r="D102" s="529"/>
      <c r="E102" s="529"/>
      <c r="F102" s="529" t="str">
        <f>IF(LEN(E102)&gt;0,VLOOKUP(E102,'Database Karyawan'!$A$2:$B$10000,2,0),"")</f>
        <v/>
      </c>
      <c r="G102" s="529"/>
      <c r="H102" s="540" t="str">
        <f t="shared" si="6"/>
        <v/>
      </c>
      <c r="I102" s="540">
        <f t="shared" si="7"/>
        <v>0</v>
      </c>
    </row>
    <row r="103" spans="1:9">
      <c r="A103" s="529"/>
      <c r="B103" s="529"/>
      <c r="C103" s="529"/>
      <c r="D103" s="529"/>
      <c r="E103" s="529"/>
      <c r="F103" s="529" t="str">
        <f>IF(LEN(E103)&gt;0,VLOOKUP(E103,'Database Karyawan'!$A$2:$B$10000,2,0),"")</f>
        <v/>
      </c>
      <c r="G103" s="529"/>
      <c r="H103" s="540" t="str">
        <f t="shared" si="6"/>
        <v/>
      </c>
      <c r="I103" s="540">
        <f t="shared" si="7"/>
        <v>0</v>
      </c>
    </row>
    <row r="104" spans="1:9">
      <c r="A104" s="529"/>
      <c r="B104" s="529"/>
      <c r="C104" s="529"/>
      <c r="D104" s="529"/>
      <c r="E104" s="529"/>
      <c r="F104" s="529" t="str">
        <f>IF(LEN(E104)&gt;0,VLOOKUP(E104,'Database Karyawan'!$A$2:$B$10000,2,0),"")</f>
        <v/>
      </c>
      <c r="G104" s="529"/>
      <c r="H104" s="540" t="str">
        <f t="shared" si="6"/>
        <v/>
      </c>
      <c r="I104" s="540">
        <f t="shared" si="7"/>
        <v>0</v>
      </c>
    </row>
    <row r="105" spans="1:9">
      <c r="A105" s="529"/>
      <c r="B105" s="529"/>
      <c r="C105" s="529"/>
      <c r="D105" s="529"/>
      <c r="E105" s="529"/>
      <c r="F105" s="529" t="str">
        <f>IF(LEN(E105)&gt;0,VLOOKUP(E105,'Database Karyawan'!$A$2:$B$10000,2,0),"")</f>
        <v/>
      </c>
      <c r="G105" s="529"/>
      <c r="H105" s="540" t="str">
        <f t="shared" si="6"/>
        <v/>
      </c>
      <c r="I105" s="540">
        <f t="shared" si="7"/>
        <v>0</v>
      </c>
    </row>
    <row r="106" spans="1:9">
      <c r="A106" s="529"/>
      <c r="B106" s="529"/>
      <c r="C106" s="529"/>
      <c r="D106" s="529"/>
      <c r="E106" s="529"/>
      <c r="F106" s="529" t="str">
        <f>IF(LEN(E106)&gt;0,VLOOKUP(E106,'Database Karyawan'!$A$2:$B$10000,2,0),"")</f>
        <v/>
      </c>
      <c r="G106" s="529"/>
      <c r="H106" s="540" t="str">
        <f t="shared" si="6"/>
        <v/>
      </c>
      <c r="I106" s="540">
        <f t="shared" si="7"/>
        <v>0</v>
      </c>
    </row>
    <row r="107" spans="1:9">
      <c r="A107" s="529"/>
      <c r="B107" s="529"/>
      <c r="C107" s="529"/>
      <c r="D107" s="529"/>
      <c r="E107" s="529"/>
      <c r="F107" s="529" t="str">
        <f>IF(LEN(E107)&gt;0,VLOOKUP(E107,'Database Karyawan'!$A$2:$B$10000,2,0),"")</f>
        <v/>
      </c>
      <c r="G107" s="529"/>
      <c r="H107" s="540" t="str">
        <f t="shared" si="6"/>
        <v/>
      </c>
      <c r="I107" s="540">
        <f t="shared" si="7"/>
        <v>0</v>
      </c>
    </row>
    <row r="108" spans="1:9">
      <c r="A108" s="529"/>
      <c r="B108" s="529"/>
      <c r="C108" s="529"/>
      <c r="D108" s="529"/>
      <c r="E108" s="529"/>
      <c r="F108" s="529" t="str">
        <f>IF(LEN(E108)&gt;0,VLOOKUP(E108,'Database Karyawan'!$A$2:$B$10000,2,0),"")</f>
        <v/>
      </c>
      <c r="G108" s="529"/>
      <c r="H108" s="540" t="str">
        <f t="shared" si="6"/>
        <v/>
      </c>
      <c r="I108" s="540">
        <f t="shared" si="7"/>
        <v>0</v>
      </c>
    </row>
    <row r="109" spans="1:9">
      <c r="A109" s="529"/>
      <c r="B109" s="529"/>
      <c r="C109" s="529"/>
      <c r="D109" s="529"/>
      <c r="E109" s="529"/>
      <c r="F109" s="529" t="str">
        <f>IF(LEN(E109)&gt;0,VLOOKUP(E109,'Database Karyawan'!$A$2:$B$10000,2,0),"")</f>
        <v/>
      </c>
      <c r="G109" s="529"/>
      <c r="H109" s="540" t="str">
        <f t="shared" si="6"/>
        <v/>
      </c>
      <c r="I109" s="540">
        <f t="shared" si="7"/>
        <v>0</v>
      </c>
    </row>
    <row r="110" spans="1:9">
      <c r="A110" s="529"/>
      <c r="B110" s="529"/>
      <c r="C110" s="529"/>
      <c r="D110" s="529"/>
      <c r="E110" s="529"/>
      <c r="F110" s="529" t="str">
        <f>IF(LEN(E110)&gt;0,VLOOKUP(E110,'Database Karyawan'!$A$2:$B$10000,2,0),"")</f>
        <v/>
      </c>
      <c r="G110" s="529"/>
      <c r="H110" s="540" t="str">
        <f t="shared" si="6"/>
        <v/>
      </c>
      <c r="I110" s="540">
        <f t="shared" si="7"/>
        <v>0</v>
      </c>
    </row>
    <row r="111" spans="1:9">
      <c r="A111" s="529"/>
      <c r="B111" s="529"/>
      <c r="C111" s="529"/>
      <c r="D111" s="529"/>
      <c r="E111" s="529"/>
      <c r="F111" s="529" t="str">
        <f>IF(LEN(E111)&gt;0,VLOOKUP(E111,'Database Karyawan'!$A$2:$B$10000,2,0),"")</f>
        <v/>
      </c>
      <c r="G111" s="529"/>
      <c r="H111" s="540" t="str">
        <f t="shared" si="6"/>
        <v/>
      </c>
      <c r="I111" s="540">
        <f t="shared" si="7"/>
        <v>0</v>
      </c>
    </row>
    <row r="112" spans="1:9">
      <c r="A112" s="529"/>
      <c r="B112" s="529"/>
      <c r="C112" s="529"/>
      <c r="D112" s="529"/>
      <c r="E112" s="529"/>
      <c r="F112" s="529" t="str">
        <f>IF(LEN(E112)&gt;0,VLOOKUP(E112,'Database Karyawan'!$A$2:$B$10000,2,0),"")</f>
        <v/>
      </c>
      <c r="G112" s="529"/>
      <c r="H112" s="540" t="str">
        <f t="shared" si="6"/>
        <v/>
      </c>
      <c r="I112" s="540">
        <f t="shared" si="7"/>
        <v>0</v>
      </c>
    </row>
    <row r="113" spans="1:9">
      <c r="A113" s="529"/>
      <c r="B113" s="529"/>
      <c r="C113" s="529"/>
      <c r="D113" s="529"/>
      <c r="E113" s="529"/>
      <c r="F113" s="529" t="str">
        <f>IF(LEN(E113)&gt;0,VLOOKUP(E113,'Database Karyawan'!$A$2:$B$10000,2,0),"")</f>
        <v/>
      </c>
      <c r="G113" s="529"/>
      <c r="H113" s="540" t="str">
        <f t="shared" si="6"/>
        <v/>
      </c>
      <c r="I113" s="540">
        <f t="shared" si="7"/>
        <v>0</v>
      </c>
    </row>
    <row r="114" spans="1:9">
      <c r="A114" s="529"/>
      <c r="B114" s="529"/>
      <c r="C114" s="529"/>
      <c r="D114" s="529"/>
      <c r="E114" s="529"/>
      <c r="F114" s="529" t="str">
        <f>IF(LEN(E114)&gt;0,VLOOKUP(E114,'Database Karyawan'!$A$2:$B$10000,2,0),"")</f>
        <v/>
      </c>
      <c r="G114" s="529"/>
      <c r="H114" s="540" t="str">
        <f t="shared" si="6"/>
        <v/>
      </c>
      <c r="I114" s="540">
        <f t="shared" si="7"/>
        <v>0</v>
      </c>
    </row>
    <row r="115" spans="1:9">
      <c r="A115" s="529"/>
      <c r="B115" s="529"/>
      <c r="C115" s="529"/>
      <c r="D115" s="529"/>
      <c r="E115" s="529"/>
      <c r="F115" s="529" t="str">
        <f>IF(LEN(E115)&gt;0,VLOOKUP(E115,'Database Karyawan'!$A$2:$B$10000,2,0),"")</f>
        <v/>
      </c>
      <c r="G115" s="529"/>
      <c r="H115" s="540" t="str">
        <f t="shared" si="6"/>
        <v/>
      </c>
      <c r="I115" s="540">
        <f t="shared" si="7"/>
        <v>0</v>
      </c>
    </row>
    <row r="116" spans="1:9">
      <c r="A116" s="529"/>
      <c r="B116" s="529"/>
      <c r="C116" s="529"/>
      <c r="D116" s="529"/>
      <c r="E116" s="529"/>
      <c r="F116" s="529" t="str">
        <f>IF(LEN(E116)&gt;0,VLOOKUP(E116,'Database Karyawan'!$A$2:$B$10000,2,0),"")</f>
        <v/>
      </c>
      <c r="G116" s="529"/>
      <c r="H116" s="540" t="str">
        <f t="shared" si="6"/>
        <v/>
      </c>
      <c r="I116" s="540">
        <f t="shared" si="7"/>
        <v>0</v>
      </c>
    </row>
    <row r="117" spans="1:9">
      <c r="A117" s="529"/>
      <c r="B117" s="529"/>
      <c r="C117" s="529"/>
      <c r="D117" s="529"/>
      <c r="E117" s="529"/>
      <c r="F117" s="529" t="str">
        <f>IF(LEN(E117)&gt;0,VLOOKUP(E117,'Database Karyawan'!$A$2:$B$10000,2,0),"")</f>
        <v/>
      </c>
      <c r="G117" s="529"/>
      <c r="H117" s="540" t="str">
        <f t="shared" si="6"/>
        <v/>
      </c>
      <c r="I117" s="540">
        <f t="shared" si="7"/>
        <v>0</v>
      </c>
    </row>
    <row r="118" spans="1:9">
      <c r="A118" s="529"/>
      <c r="B118" s="529"/>
      <c r="C118" s="529"/>
      <c r="D118" s="529"/>
      <c r="E118" s="529"/>
      <c r="F118" s="529" t="str">
        <f>IF(LEN(E118)&gt;0,VLOOKUP(E118,'Database Karyawan'!$A$2:$B$10000,2,0),"")</f>
        <v/>
      </c>
      <c r="G118" s="529"/>
      <c r="H118" s="540" t="str">
        <f t="shared" si="6"/>
        <v/>
      </c>
      <c r="I118" s="540">
        <f t="shared" si="7"/>
        <v>0</v>
      </c>
    </row>
    <row r="119" spans="1:9">
      <c r="A119" s="529"/>
      <c r="B119" s="529"/>
      <c r="C119" s="529"/>
      <c r="D119" s="529"/>
      <c r="E119" s="529"/>
      <c r="F119" s="529" t="str">
        <f>IF(LEN(E119)&gt;0,VLOOKUP(E119,'Database Karyawan'!$A$2:$B$10000,2,0),"")</f>
        <v/>
      </c>
      <c r="G119" s="529"/>
      <c r="H119" s="540" t="str">
        <f t="shared" si="6"/>
        <v/>
      </c>
      <c r="I119" s="540">
        <f t="shared" si="7"/>
        <v>0</v>
      </c>
    </row>
    <row r="120" spans="1:9">
      <c r="A120" s="529"/>
      <c r="B120" s="529"/>
      <c r="C120" s="529"/>
      <c r="D120" s="529"/>
      <c r="E120" s="529"/>
      <c r="F120" s="529" t="str">
        <f>IF(LEN(E120)&gt;0,VLOOKUP(E120,'Database Karyawan'!$A$2:$B$10000,2,0),"")</f>
        <v/>
      </c>
      <c r="G120" s="529"/>
      <c r="H120" s="540" t="str">
        <f t="shared" si="6"/>
        <v/>
      </c>
      <c r="I120" s="540">
        <f t="shared" si="7"/>
        <v>0</v>
      </c>
    </row>
    <row r="121" spans="1:9">
      <c r="A121" s="529"/>
      <c r="B121" s="529"/>
      <c r="C121" s="529"/>
      <c r="D121" s="529"/>
      <c r="E121" s="529"/>
      <c r="F121" s="529" t="str">
        <f>IF(LEN(E121)&gt;0,VLOOKUP(E121,'Database Karyawan'!$A$2:$B$10000,2,0),"")</f>
        <v/>
      </c>
      <c r="G121" s="529"/>
      <c r="H121" s="540" t="str">
        <f t="shared" si="6"/>
        <v/>
      </c>
      <c r="I121" s="540">
        <f t="shared" si="7"/>
        <v>0</v>
      </c>
    </row>
    <row r="122" spans="1:9">
      <c r="A122" s="529"/>
      <c r="B122" s="529"/>
      <c r="C122" s="529"/>
      <c r="D122" s="529"/>
      <c r="E122" s="529"/>
      <c r="F122" s="529" t="str">
        <f>IF(LEN(E122)&gt;0,VLOOKUP(E122,'Database Karyawan'!$A$2:$B$10000,2,0),"")</f>
        <v/>
      </c>
      <c r="G122" s="529"/>
      <c r="H122" s="540" t="str">
        <f t="shared" si="6"/>
        <v/>
      </c>
      <c r="I122" s="540">
        <f t="shared" si="7"/>
        <v>0</v>
      </c>
    </row>
    <row r="123" spans="1:9">
      <c r="A123" s="529"/>
      <c r="B123" s="529"/>
      <c r="C123" s="529"/>
      <c r="D123" s="529"/>
      <c r="E123" s="529"/>
      <c r="F123" s="529" t="str">
        <f>IF(LEN(E123)&gt;0,VLOOKUP(E123,'Database Karyawan'!$A$2:$B$10000,2,0),"")</f>
        <v/>
      </c>
      <c r="G123" s="529"/>
      <c r="H123" s="540" t="str">
        <f t="shared" si="6"/>
        <v/>
      </c>
      <c r="I123" s="540">
        <f t="shared" si="7"/>
        <v>0</v>
      </c>
    </row>
    <row r="124" spans="1:9">
      <c r="A124" s="529"/>
      <c r="B124" s="529"/>
      <c r="C124" s="529"/>
      <c r="D124" s="529"/>
      <c r="E124" s="529"/>
      <c r="F124" s="529" t="str">
        <f>IF(LEN(E124)&gt;0,VLOOKUP(E124,'Database Karyawan'!$A$2:$B$10000,2,0),"")</f>
        <v/>
      </c>
      <c r="G124" s="529"/>
      <c r="H124" s="540" t="str">
        <f t="shared" si="6"/>
        <v/>
      </c>
      <c r="I124" s="540">
        <f t="shared" si="7"/>
        <v>0</v>
      </c>
    </row>
    <row r="125" spans="1:9">
      <c r="A125" s="529"/>
      <c r="B125" s="529"/>
      <c r="C125" s="529"/>
      <c r="D125" s="529"/>
      <c r="E125" s="529"/>
      <c r="F125" s="529" t="str">
        <f>IF(LEN(E125)&gt;0,VLOOKUP(E125,'Database Karyawan'!$A$2:$B$10000,2,0),"")</f>
        <v/>
      </c>
      <c r="G125" s="529"/>
      <c r="H125" s="540" t="str">
        <f t="shared" si="6"/>
        <v/>
      </c>
      <c r="I125" s="540">
        <f t="shared" si="7"/>
        <v>0</v>
      </c>
    </row>
    <row r="126" spans="1:9">
      <c r="A126" s="529"/>
      <c r="B126" s="529"/>
      <c r="C126" s="529"/>
      <c r="D126" s="529"/>
      <c r="E126" s="529"/>
      <c r="F126" s="529" t="str">
        <f>IF(LEN(E126)&gt;0,VLOOKUP(E126,'Database Karyawan'!$A$2:$B$10000,2,0),"")</f>
        <v/>
      </c>
      <c r="G126" s="529"/>
      <c r="H126" s="540" t="str">
        <f t="shared" si="6"/>
        <v/>
      </c>
      <c r="I126" s="540">
        <f t="shared" si="7"/>
        <v>0</v>
      </c>
    </row>
    <row r="127" spans="1:9">
      <c r="A127" s="529"/>
      <c r="B127" s="529"/>
      <c r="C127" s="529"/>
      <c r="D127" s="529"/>
      <c r="E127" s="529"/>
      <c r="F127" s="529" t="str">
        <f>IF(LEN(E127)&gt;0,VLOOKUP(E127,'Database Karyawan'!$A$2:$B$10000,2,0),"")</f>
        <v/>
      </c>
      <c r="G127" s="529"/>
      <c r="H127" s="540" t="str">
        <f t="shared" si="6"/>
        <v/>
      </c>
      <c r="I127" s="540">
        <f t="shared" si="7"/>
        <v>0</v>
      </c>
    </row>
    <row r="128" spans="1:9">
      <c r="A128" s="529"/>
      <c r="B128" s="529"/>
      <c r="C128" s="529"/>
      <c r="D128" s="529"/>
      <c r="E128" s="529"/>
      <c r="F128" s="529" t="str">
        <f>IF(LEN(E128)&gt;0,VLOOKUP(E128,'Database Karyawan'!$A$2:$B$10000,2,0),"")</f>
        <v/>
      </c>
      <c r="G128" s="529"/>
      <c r="H128" s="540" t="str">
        <f t="shared" si="6"/>
        <v/>
      </c>
      <c r="I128" s="540">
        <f t="shared" si="7"/>
        <v>0</v>
      </c>
    </row>
    <row r="129" spans="1:9">
      <c r="A129" s="529"/>
      <c r="B129" s="529"/>
      <c r="C129" s="529"/>
      <c r="D129" s="529"/>
      <c r="E129" s="529"/>
      <c r="F129" s="529" t="str">
        <f>IF(LEN(E129)&gt;0,VLOOKUP(E129,'Database Karyawan'!$A$2:$B$10000,2,0),"")</f>
        <v/>
      </c>
      <c r="G129" s="529"/>
      <c r="H129" s="540" t="str">
        <f t="shared" si="6"/>
        <v/>
      </c>
      <c r="I129" s="540">
        <f t="shared" si="7"/>
        <v>0</v>
      </c>
    </row>
    <row r="130" spans="1:9">
      <c r="A130" s="529"/>
      <c r="B130" s="529"/>
      <c r="C130" s="529"/>
      <c r="D130" s="529"/>
      <c r="E130" s="529"/>
      <c r="F130" s="529" t="str">
        <f>IF(LEN(E130)&gt;0,VLOOKUP(E130,'Database Karyawan'!$A$2:$B$10000,2,0),"")</f>
        <v/>
      </c>
      <c r="G130" s="529"/>
      <c r="H130" s="540" t="str">
        <f t="shared" si="6"/>
        <v/>
      </c>
      <c r="I130" s="540">
        <f t="shared" si="7"/>
        <v>0</v>
      </c>
    </row>
    <row r="131" spans="1:9">
      <c r="A131" s="529"/>
      <c r="B131" s="529"/>
      <c r="C131" s="529"/>
      <c r="D131" s="529"/>
      <c r="E131" s="529"/>
      <c r="F131" s="529" t="str">
        <f>IF(LEN(E131)&gt;0,VLOOKUP(E131,'Database Karyawan'!$A$2:$B$10000,2,0),"")</f>
        <v/>
      </c>
      <c r="G131" s="529"/>
      <c r="H131" s="540" t="str">
        <f t="shared" si="6"/>
        <v/>
      </c>
      <c r="I131" s="540">
        <f t="shared" si="7"/>
        <v>0</v>
      </c>
    </row>
    <row r="132" spans="1:9">
      <c r="A132" s="529"/>
      <c r="B132" s="529"/>
      <c r="C132" s="529"/>
      <c r="D132" s="529"/>
      <c r="E132" s="529"/>
      <c r="F132" s="529" t="str">
        <f>IF(LEN(E132)&gt;0,VLOOKUP(E132,'Database Karyawan'!$A$2:$B$10000,2,0),"")</f>
        <v/>
      </c>
      <c r="G132" s="529"/>
      <c r="H132" s="540" t="str">
        <f t="shared" si="6"/>
        <v/>
      </c>
      <c r="I132" s="540">
        <f t="shared" si="7"/>
        <v>0</v>
      </c>
    </row>
    <row r="133" spans="1:9">
      <c r="A133" s="529"/>
      <c r="B133" s="529"/>
      <c r="C133" s="529"/>
      <c r="D133" s="529"/>
      <c r="E133" s="529"/>
      <c r="F133" s="529" t="str">
        <f>IF(LEN(E133)&gt;0,VLOOKUP(E133,'Database Karyawan'!$A$2:$B$10000,2,0),"")</f>
        <v/>
      </c>
      <c r="G133" s="529"/>
      <c r="H133" s="540" t="str">
        <f t="shared" si="6"/>
        <v/>
      </c>
      <c r="I133" s="540">
        <f t="shared" si="7"/>
        <v>0</v>
      </c>
    </row>
    <row r="134" spans="1:9">
      <c r="A134" s="529"/>
      <c r="B134" s="529"/>
      <c r="C134" s="529"/>
      <c r="D134" s="529"/>
      <c r="E134" s="529"/>
      <c r="F134" s="529" t="str">
        <f>IF(LEN(E134)&gt;0,VLOOKUP(E134,'Database Karyawan'!$A$2:$B$10000,2,0),"")</f>
        <v/>
      </c>
      <c r="G134" s="529"/>
      <c r="H134" s="540" t="str">
        <f t="shared" si="6"/>
        <v/>
      </c>
      <c r="I134" s="540">
        <f t="shared" si="7"/>
        <v>0</v>
      </c>
    </row>
    <row r="135" spans="1:9">
      <c r="A135" s="529"/>
      <c r="B135" s="529"/>
      <c r="C135" s="529"/>
      <c r="D135" s="529"/>
      <c r="E135" s="529"/>
      <c r="F135" s="529" t="str">
        <f>IF(LEN(E135)&gt;0,VLOOKUP(E135,'Database Karyawan'!$A$2:$B$10000,2,0),"")</f>
        <v/>
      </c>
      <c r="G135" s="529"/>
      <c r="H135" s="540" t="str">
        <f t="shared" si="6"/>
        <v/>
      </c>
      <c r="I135" s="540">
        <f t="shared" si="7"/>
        <v>0</v>
      </c>
    </row>
    <row r="136" spans="1:9">
      <c r="A136" s="529"/>
      <c r="B136" s="529"/>
      <c r="C136" s="529"/>
      <c r="D136" s="529"/>
      <c r="E136" s="529"/>
      <c r="F136" s="529" t="str">
        <f>IF(LEN(E136)&gt;0,VLOOKUP(E136,'Database Karyawan'!$A$2:$B$10000,2,0),"")</f>
        <v/>
      </c>
      <c r="G136" s="529"/>
      <c r="H136" s="540" t="str">
        <f t="shared" si="6"/>
        <v/>
      </c>
      <c r="I136" s="540">
        <f t="shared" si="7"/>
        <v>0</v>
      </c>
    </row>
    <row r="137" spans="1:9">
      <c r="A137" s="529"/>
      <c r="B137" s="529"/>
      <c r="C137" s="529"/>
      <c r="D137" s="529"/>
      <c r="E137" s="529"/>
      <c r="F137" s="529" t="str">
        <f>IF(LEN(E137)&gt;0,VLOOKUP(E137,'Database Karyawan'!$A$2:$B$10000,2,0),"")</f>
        <v/>
      </c>
      <c r="G137" s="529"/>
      <c r="H137" s="540" t="str">
        <f t="shared" si="6"/>
        <v/>
      </c>
      <c r="I137" s="540">
        <f t="shared" si="7"/>
        <v>0</v>
      </c>
    </row>
    <row r="138" spans="1:9">
      <c r="A138" s="529"/>
      <c r="B138" s="529"/>
      <c r="C138" s="529"/>
      <c r="D138" s="529"/>
      <c r="E138" s="529"/>
      <c r="F138" s="529" t="str">
        <f>IF(LEN(E138)&gt;0,VLOOKUP(E138,'Database Karyawan'!$A$2:$B$10000,2,0),"")</f>
        <v/>
      </c>
      <c r="G138" s="529"/>
      <c r="H138" s="540" t="str">
        <f t="shared" si="6"/>
        <v/>
      </c>
      <c r="I138" s="540">
        <f t="shared" si="7"/>
        <v>0</v>
      </c>
    </row>
    <row r="139" spans="1:9">
      <c r="A139" s="529"/>
      <c r="B139" s="529"/>
      <c r="C139" s="529"/>
      <c r="D139" s="529"/>
      <c r="E139" s="529"/>
      <c r="F139" s="529" t="str">
        <f>IF(LEN(E139)&gt;0,VLOOKUP(E139,'Database Karyawan'!$A$2:$B$10000,2,0),"")</f>
        <v/>
      </c>
      <c r="G139" s="529"/>
      <c r="H139" s="540" t="str">
        <f t="shared" si="6"/>
        <v/>
      </c>
      <c r="I139" s="540">
        <f t="shared" si="7"/>
        <v>0</v>
      </c>
    </row>
    <row r="140" spans="1:9">
      <c r="A140" s="529"/>
      <c r="B140" s="529"/>
      <c r="C140" s="529"/>
      <c r="D140" s="529"/>
      <c r="E140" s="529"/>
      <c r="F140" s="529" t="str">
        <f>IF(LEN(E140)&gt;0,VLOOKUP(E140,'Database Karyawan'!$A$2:$B$10000,2,0),"")</f>
        <v/>
      </c>
      <c r="G140" s="529"/>
      <c r="H140" s="540" t="str">
        <f t="shared" si="6"/>
        <v/>
      </c>
      <c r="I140" s="540">
        <f t="shared" si="7"/>
        <v>0</v>
      </c>
    </row>
    <row r="141" spans="1:9">
      <c r="A141" s="529"/>
      <c r="B141" s="529"/>
      <c r="C141" s="529"/>
      <c r="D141" s="529"/>
      <c r="E141" s="529"/>
      <c r="F141" s="529" t="str">
        <f>IF(LEN(E141)&gt;0,VLOOKUP(E141,'Database Karyawan'!$A$2:$B$10000,2,0),"")</f>
        <v/>
      </c>
      <c r="G141" s="529"/>
      <c r="H141" s="540" t="str">
        <f t="shared" si="6"/>
        <v/>
      </c>
      <c r="I141" s="540">
        <f t="shared" si="7"/>
        <v>0</v>
      </c>
    </row>
    <row r="142" spans="1:9">
      <c r="A142" s="529"/>
      <c r="B142" s="529"/>
      <c r="C142" s="529"/>
      <c r="D142" s="529"/>
      <c r="E142" s="529"/>
      <c r="F142" s="529" t="str">
        <f>IF(LEN(E142)&gt;0,VLOOKUP(E142,'Database Karyawan'!$A$2:$B$10000,2,0),"")</f>
        <v/>
      </c>
      <c r="G142" s="529"/>
      <c r="H142" s="540" t="str">
        <f t="shared" si="6"/>
        <v/>
      </c>
      <c r="I142" s="540">
        <f t="shared" si="7"/>
        <v>0</v>
      </c>
    </row>
    <row r="143" spans="1:9">
      <c r="A143" s="529"/>
      <c r="B143" s="529"/>
      <c r="C143" s="529"/>
      <c r="D143" s="529"/>
      <c r="E143" s="529"/>
      <c r="F143" s="529" t="str">
        <f>IF(LEN(E143)&gt;0,VLOOKUP(E143,'Database Karyawan'!$A$2:$B$10000,2,0),"")</f>
        <v/>
      </c>
      <c r="G143" s="529"/>
      <c r="H143" s="540" t="str">
        <f t="shared" ref="H143:H206" si="8">IF(LEN(A143)&gt;0,IF(AND(LEN(A143)&gt;0,LEN(B143)&gt;0,LEN(C143)&gt;0,LEN(D143)&gt;0,LEN(E143)&gt;0,LEN(F143)&gt;0,LEN(G143)&gt;0),"OK","Not Complete"),"")</f>
        <v/>
      </c>
      <c r="I143" s="540">
        <f t="shared" ref="I143:I206" si="9">IF(H143="ok",G143,0)</f>
        <v>0</v>
      </c>
    </row>
    <row r="144" spans="1:9">
      <c r="A144" s="529"/>
      <c r="B144" s="529"/>
      <c r="C144" s="529"/>
      <c r="D144" s="529"/>
      <c r="E144" s="529"/>
      <c r="F144" s="529" t="str">
        <f>IF(LEN(E144)&gt;0,VLOOKUP(E144,'Database Karyawan'!$A$2:$B$10000,2,0),"")</f>
        <v/>
      </c>
      <c r="G144" s="529"/>
      <c r="H144" s="540" t="str">
        <f t="shared" si="8"/>
        <v/>
      </c>
      <c r="I144" s="540">
        <f t="shared" si="9"/>
        <v>0</v>
      </c>
    </row>
    <row r="145" spans="1:9">
      <c r="A145" s="529"/>
      <c r="B145" s="529"/>
      <c r="C145" s="529"/>
      <c r="D145" s="529"/>
      <c r="E145" s="529"/>
      <c r="F145" s="529" t="str">
        <f>IF(LEN(E145)&gt;0,VLOOKUP(E145,'Database Karyawan'!$A$2:$B$10000,2,0),"")</f>
        <v/>
      </c>
      <c r="G145" s="529"/>
      <c r="H145" s="540" t="str">
        <f t="shared" si="8"/>
        <v/>
      </c>
      <c r="I145" s="540">
        <f t="shared" si="9"/>
        <v>0</v>
      </c>
    </row>
    <row r="146" spans="1:9">
      <c r="A146" s="529"/>
      <c r="B146" s="529"/>
      <c r="C146" s="529"/>
      <c r="D146" s="529"/>
      <c r="E146" s="529"/>
      <c r="F146" s="529" t="str">
        <f>IF(LEN(E146)&gt;0,VLOOKUP(E146,'Database Karyawan'!$A$2:$B$10000,2,0),"")</f>
        <v/>
      </c>
      <c r="G146" s="529"/>
      <c r="H146" s="540" t="str">
        <f t="shared" si="8"/>
        <v/>
      </c>
      <c r="I146" s="540">
        <f t="shared" si="9"/>
        <v>0</v>
      </c>
    </row>
    <row r="147" spans="1:9">
      <c r="A147" s="529"/>
      <c r="B147" s="529"/>
      <c r="C147" s="529"/>
      <c r="D147" s="529"/>
      <c r="E147" s="529"/>
      <c r="F147" s="529" t="str">
        <f>IF(LEN(E147)&gt;0,VLOOKUP(E147,'Database Karyawan'!$A$2:$B$10000,2,0),"")</f>
        <v/>
      </c>
      <c r="G147" s="529"/>
      <c r="H147" s="540" t="str">
        <f t="shared" si="8"/>
        <v/>
      </c>
      <c r="I147" s="540">
        <f t="shared" si="9"/>
        <v>0</v>
      </c>
    </row>
    <row r="148" spans="1:9">
      <c r="A148" s="529"/>
      <c r="B148" s="529"/>
      <c r="C148" s="529"/>
      <c r="D148" s="529"/>
      <c r="E148" s="529"/>
      <c r="F148" s="529" t="str">
        <f>IF(LEN(E148)&gt;0,VLOOKUP(E148,'Database Karyawan'!$A$2:$B$10000,2,0),"")</f>
        <v/>
      </c>
      <c r="G148" s="529"/>
      <c r="H148" s="540" t="str">
        <f t="shared" si="8"/>
        <v/>
      </c>
      <c r="I148" s="540">
        <f t="shared" si="9"/>
        <v>0</v>
      </c>
    </row>
    <row r="149" spans="1:9">
      <c r="A149" s="529"/>
      <c r="B149" s="529"/>
      <c r="C149" s="529"/>
      <c r="D149" s="529"/>
      <c r="E149" s="529"/>
      <c r="F149" s="529" t="str">
        <f>IF(LEN(E149)&gt;0,VLOOKUP(E149,'Database Karyawan'!$A$2:$B$10000,2,0),"")</f>
        <v/>
      </c>
      <c r="G149" s="529"/>
      <c r="H149" s="540" t="str">
        <f t="shared" si="8"/>
        <v/>
      </c>
      <c r="I149" s="540">
        <f t="shared" si="9"/>
        <v>0</v>
      </c>
    </row>
    <row r="150" spans="1:9">
      <c r="A150" s="529"/>
      <c r="B150" s="529"/>
      <c r="C150" s="529"/>
      <c r="D150" s="529"/>
      <c r="E150" s="529"/>
      <c r="F150" s="529" t="str">
        <f>IF(LEN(E150)&gt;0,VLOOKUP(E150,'Database Karyawan'!$A$2:$B$10000,2,0),"")</f>
        <v/>
      </c>
      <c r="G150" s="529"/>
      <c r="H150" s="540" t="str">
        <f t="shared" si="8"/>
        <v/>
      </c>
      <c r="I150" s="540">
        <f t="shared" si="9"/>
        <v>0</v>
      </c>
    </row>
    <row r="151" spans="1:9">
      <c r="A151" s="529"/>
      <c r="B151" s="529"/>
      <c r="C151" s="529"/>
      <c r="D151" s="529"/>
      <c r="E151" s="529"/>
      <c r="F151" s="529" t="str">
        <f>IF(LEN(E151)&gt;0,VLOOKUP(E151,'Database Karyawan'!$A$2:$B$10000,2,0),"")</f>
        <v/>
      </c>
      <c r="G151" s="529"/>
      <c r="H151" s="540" t="str">
        <f t="shared" si="8"/>
        <v/>
      </c>
      <c r="I151" s="540">
        <f t="shared" si="9"/>
        <v>0</v>
      </c>
    </row>
    <row r="152" spans="1:9">
      <c r="A152" s="529"/>
      <c r="B152" s="529"/>
      <c r="C152" s="529"/>
      <c r="D152" s="529"/>
      <c r="E152" s="529"/>
      <c r="F152" s="529" t="str">
        <f>IF(LEN(E152)&gt;0,VLOOKUP(E152,'Database Karyawan'!$A$2:$B$10000,2,0),"")</f>
        <v/>
      </c>
      <c r="G152" s="529"/>
      <c r="H152" s="540" t="str">
        <f t="shared" si="8"/>
        <v/>
      </c>
      <c r="I152" s="540">
        <f t="shared" si="9"/>
        <v>0</v>
      </c>
    </row>
    <row r="153" spans="1:9">
      <c r="A153" s="529"/>
      <c r="B153" s="529"/>
      <c r="C153" s="529"/>
      <c r="D153" s="529"/>
      <c r="E153" s="529"/>
      <c r="F153" s="529" t="str">
        <f>IF(LEN(E153)&gt;0,VLOOKUP(E153,'Database Karyawan'!$A$2:$B$10000,2,0),"")</f>
        <v/>
      </c>
      <c r="G153" s="529"/>
      <c r="H153" s="540" t="str">
        <f t="shared" si="8"/>
        <v/>
      </c>
      <c r="I153" s="540">
        <f t="shared" si="9"/>
        <v>0</v>
      </c>
    </row>
    <row r="154" spans="1:9">
      <c r="A154" s="529"/>
      <c r="B154" s="529"/>
      <c r="C154" s="529"/>
      <c r="D154" s="529"/>
      <c r="E154" s="529"/>
      <c r="F154" s="529" t="str">
        <f>IF(LEN(E154)&gt;0,VLOOKUP(E154,'Database Karyawan'!$A$2:$B$10000,2,0),"")</f>
        <v/>
      </c>
      <c r="G154" s="529"/>
      <c r="H154" s="540" t="str">
        <f t="shared" si="8"/>
        <v/>
      </c>
      <c r="I154" s="540">
        <f t="shared" si="9"/>
        <v>0</v>
      </c>
    </row>
    <row r="155" spans="1:9">
      <c r="A155" s="529"/>
      <c r="B155" s="529"/>
      <c r="C155" s="529"/>
      <c r="D155" s="529"/>
      <c r="E155" s="529"/>
      <c r="F155" s="529" t="str">
        <f>IF(LEN(E155)&gt;0,VLOOKUP(E155,'Database Karyawan'!$A$2:$B$10000,2,0),"")</f>
        <v/>
      </c>
      <c r="G155" s="529"/>
      <c r="H155" s="540" t="str">
        <f t="shared" si="8"/>
        <v/>
      </c>
      <c r="I155" s="540">
        <f t="shared" si="9"/>
        <v>0</v>
      </c>
    </row>
    <row r="156" spans="1:9">
      <c r="A156" s="529"/>
      <c r="B156" s="529"/>
      <c r="C156" s="529"/>
      <c r="D156" s="529"/>
      <c r="E156" s="529"/>
      <c r="F156" s="529" t="str">
        <f>IF(LEN(E156)&gt;0,VLOOKUP(E156,'Database Karyawan'!$A$2:$B$10000,2,0),"")</f>
        <v/>
      </c>
      <c r="G156" s="529"/>
      <c r="H156" s="540" t="str">
        <f t="shared" si="8"/>
        <v/>
      </c>
      <c r="I156" s="540">
        <f t="shared" si="9"/>
        <v>0</v>
      </c>
    </row>
    <row r="157" spans="1:9">
      <c r="A157" s="529"/>
      <c r="B157" s="529"/>
      <c r="C157" s="529"/>
      <c r="D157" s="529"/>
      <c r="E157" s="529"/>
      <c r="F157" s="529" t="str">
        <f>IF(LEN(E157)&gt;0,VLOOKUP(E157,'Database Karyawan'!$A$2:$B$10000,2,0),"")</f>
        <v/>
      </c>
      <c r="G157" s="529"/>
      <c r="H157" s="540" t="str">
        <f t="shared" si="8"/>
        <v/>
      </c>
      <c r="I157" s="540">
        <f t="shared" si="9"/>
        <v>0</v>
      </c>
    </row>
    <row r="158" spans="1:9">
      <c r="A158" s="529"/>
      <c r="B158" s="529"/>
      <c r="C158" s="529"/>
      <c r="D158" s="529"/>
      <c r="E158" s="529"/>
      <c r="F158" s="529" t="str">
        <f>IF(LEN(E158)&gt;0,VLOOKUP(E158,'Database Karyawan'!$A$2:$B$10000,2,0),"")</f>
        <v/>
      </c>
      <c r="G158" s="529"/>
      <c r="H158" s="540" t="str">
        <f t="shared" si="8"/>
        <v/>
      </c>
      <c r="I158" s="540">
        <f t="shared" si="9"/>
        <v>0</v>
      </c>
    </row>
    <row r="159" spans="1:9">
      <c r="A159" s="529"/>
      <c r="B159" s="529"/>
      <c r="C159" s="529"/>
      <c r="D159" s="529"/>
      <c r="E159" s="529"/>
      <c r="F159" s="529" t="str">
        <f>IF(LEN(E159)&gt;0,VLOOKUP(E159,'Database Karyawan'!$A$2:$B$10000,2,0),"")</f>
        <v/>
      </c>
      <c r="G159" s="529"/>
      <c r="H159" s="540" t="str">
        <f t="shared" si="8"/>
        <v/>
      </c>
      <c r="I159" s="540">
        <f t="shared" si="9"/>
        <v>0</v>
      </c>
    </row>
    <row r="160" spans="1:9">
      <c r="A160" s="529"/>
      <c r="B160" s="529"/>
      <c r="C160" s="529"/>
      <c r="D160" s="529"/>
      <c r="E160" s="529"/>
      <c r="F160" s="529" t="str">
        <f>IF(LEN(E160)&gt;0,VLOOKUP(E160,'Database Karyawan'!$A$2:$B$10000,2,0),"")</f>
        <v/>
      </c>
      <c r="G160" s="529"/>
      <c r="H160" s="540" t="str">
        <f t="shared" si="8"/>
        <v/>
      </c>
      <c r="I160" s="540">
        <f t="shared" si="9"/>
        <v>0</v>
      </c>
    </row>
    <row r="161" spans="1:9">
      <c r="A161" s="529"/>
      <c r="B161" s="529"/>
      <c r="C161" s="529"/>
      <c r="D161" s="529"/>
      <c r="E161" s="529"/>
      <c r="F161" s="529" t="str">
        <f>IF(LEN(E161)&gt;0,VLOOKUP(E161,'Database Karyawan'!$A$2:$B$10000,2,0),"")</f>
        <v/>
      </c>
      <c r="G161" s="529"/>
      <c r="H161" s="540" t="str">
        <f t="shared" si="8"/>
        <v/>
      </c>
      <c r="I161" s="540">
        <f t="shared" si="9"/>
        <v>0</v>
      </c>
    </row>
    <row r="162" spans="1:9">
      <c r="A162" s="529"/>
      <c r="B162" s="529"/>
      <c r="C162" s="529"/>
      <c r="D162" s="529"/>
      <c r="E162" s="529"/>
      <c r="F162" s="529" t="str">
        <f>IF(LEN(E162)&gt;0,VLOOKUP(E162,'Database Karyawan'!$A$2:$B$10000,2,0),"")</f>
        <v/>
      </c>
      <c r="G162" s="529"/>
      <c r="H162" s="540" t="str">
        <f t="shared" si="8"/>
        <v/>
      </c>
      <c r="I162" s="540">
        <f t="shared" si="9"/>
        <v>0</v>
      </c>
    </row>
    <row r="163" spans="1:9">
      <c r="A163" s="529"/>
      <c r="B163" s="529"/>
      <c r="C163" s="529"/>
      <c r="D163" s="529"/>
      <c r="E163" s="529"/>
      <c r="F163" s="529" t="str">
        <f>IF(LEN(E163)&gt;0,VLOOKUP(E163,'Database Karyawan'!$A$2:$B$10000,2,0),"")</f>
        <v/>
      </c>
      <c r="G163" s="529"/>
      <c r="H163" s="540" t="str">
        <f t="shared" si="8"/>
        <v/>
      </c>
      <c r="I163" s="540">
        <f t="shared" si="9"/>
        <v>0</v>
      </c>
    </row>
    <row r="164" spans="1:9">
      <c r="A164" s="529"/>
      <c r="B164" s="529"/>
      <c r="C164" s="529"/>
      <c r="D164" s="529"/>
      <c r="E164" s="529"/>
      <c r="F164" s="529" t="str">
        <f>IF(LEN(E164)&gt;0,VLOOKUP(E164,'Database Karyawan'!$A$2:$B$10000,2,0),"")</f>
        <v/>
      </c>
      <c r="G164" s="529"/>
      <c r="H164" s="540" t="str">
        <f t="shared" si="8"/>
        <v/>
      </c>
      <c r="I164" s="540">
        <f t="shared" si="9"/>
        <v>0</v>
      </c>
    </row>
    <row r="165" spans="1:9">
      <c r="A165" s="529"/>
      <c r="B165" s="529"/>
      <c r="C165" s="529"/>
      <c r="D165" s="529"/>
      <c r="E165" s="529"/>
      <c r="F165" s="529" t="str">
        <f>IF(LEN(E165)&gt;0,VLOOKUP(E165,'Database Karyawan'!$A$2:$B$10000,2,0),"")</f>
        <v/>
      </c>
      <c r="G165" s="529"/>
      <c r="H165" s="540" t="str">
        <f t="shared" si="8"/>
        <v/>
      </c>
      <c r="I165" s="540">
        <f t="shared" si="9"/>
        <v>0</v>
      </c>
    </row>
    <row r="166" spans="1:9">
      <c r="A166" s="529"/>
      <c r="B166" s="529"/>
      <c r="C166" s="529"/>
      <c r="D166" s="529"/>
      <c r="E166" s="529"/>
      <c r="F166" s="529" t="str">
        <f>IF(LEN(E166)&gt;0,VLOOKUP(E166,'Database Karyawan'!$A$2:$B$10000,2,0),"")</f>
        <v/>
      </c>
      <c r="G166" s="529"/>
      <c r="H166" s="540" t="str">
        <f t="shared" si="8"/>
        <v/>
      </c>
      <c r="I166" s="540">
        <f t="shared" si="9"/>
        <v>0</v>
      </c>
    </row>
    <row r="167" spans="1:9">
      <c r="A167" s="529"/>
      <c r="B167" s="529"/>
      <c r="C167" s="529"/>
      <c r="D167" s="529"/>
      <c r="E167" s="529"/>
      <c r="F167" s="529" t="str">
        <f>IF(LEN(E167)&gt;0,VLOOKUP(E167,'Database Karyawan'!$A$2:$B$10000,2,0),"")</f>
        <v/>
      </c>
      <c r="G167" s="529"/>
      <c r="H167" s="540" t="str">
        <f t="shared" si="8"/>
        <v/>
      </c>
      <c r="I167" s="540">
        <f t="shared" si="9"/>
        <v>0</v>
      </c>
    </row>
    <row r="168" spans="1:9">
      <c r="A168" s="529"/>
      <c r="B168" s="529"/>
      <c r="C168" s="529"/>
      <c r="D168" s="529"/>
      <c r="E168" s="529"/>
      <c r="F168" s="529" t="str">
        <f>IF(LEN(E168)&gt;0,VLOOKUP(E168,'Database Karyawan'!$A$2:$B$10000,2,0),"")</f>
        <v/>
      </c>
      <c r="G168" s="529"/>
      <c r="H168" s="540" t="str">
        <f t="shared" si="8"/>
        <v/>
      </c>
      <c r="I168" s="540">
        <f t="shared" si="9"/>
        <v>0</v>
      </c>
    </row>
    <row r="169" spans="1:9">
      <c r="A169" s="529"/>
      <c r="B169" s="529"/>
      <c r="C169" s="529"/>
      <c r="D169" s="529"/>
      <c r="E169" s="529"/>
      <c r="F169" s="529" t="str">
        <f>IF(LEN(E169)&gt;0,VLOOKUP(E169,'Database Karyawan'!$A$2:$B$10000,2,0),"")</f>
        <v/>
      </c>
      <c r="G169" s="529"/>
      <c r="H169" s="540" t="str">
        <f t="shared" si="8"/>
        <v/>
      </c>
      <c r="I169" s="540">
        <f t="shared" si="9"/>
        <v>0</v>
      </c>
    </row>
    <row r="170" spans="1:9">
      <c r="A170" s="529"/>
      <c r="B170" s="529"/>
      <c r="C170" s="529"/>
      <c r="D170" s="529"/>
      <c r="E170" s="529"/>
      <c r="F170" s="529" t="str">
        <f>IF(LEN(E170)&gt;0,VLOOKUP(E170,'Database Karyawan'!$A$2:$B$10000,2,0),"")</f>
        <v/>
      </c>
      <c r="G170" s="529"/>
      <c r="H170" s="540" t="str">
        <f t="shared" si="8"/>
        <v/>
      </c>
      <c r="I170" s="540">
        <f t="shared" si="9"/>
        <v>0</v>
      </c>
    </row>
    <row r="171" spans="1:9">
      <c r="A171" s="529"/>
      <c r="B171" s="529"/>
      <c r="C171" s="529"/>
      <c r="D171" s="529"/>
      <c r="E171" s="529"/>
      <c r="F171" s="529" t="str">
        <f>IF(LEN(E171)&gt;0,VLOOKUP(E171,'Database Karyawan'!$A$2:$B$10000,2,0),"")</f>
        <v/>
      </c>
      <c r="G171" s="529"/>
      <c r="H171" s="540" t="str">
        <f t="shared" si="8"/>
        <v/>
      </c>
      <c r="I171" s="540">
        <f t="shared" si="9"/>
        <v>0</v>
      </c>
    </row>
    <row r="172" spans="1:9">
      <c r="A172" s="529"/>
      <c r="B172" s="529"/>
      <c r="C172" s="529"/>
      <c r="D172" s="529"/>
      <c r="E172" s="529"/>
      <c r="F172" s="529" t="str">
        <f>IF(LEN(E172)&gt;0,VLOOKUP(E172,'Database Karyawan'!$A$2:$B$10000,2,0),"")</f>
        <v/>
      </c>
      <c r="G172" s="529"/>
      <c r="H172" s="540" t="str">
        <f t="shared" si="8"/>
        <v/>
      </c>
      <c r="I172" s="540">
        <f t="shared" si="9"/>
        <v>0</v>
      </c>
    </row>
    <row r="173" spans="1:9">
      <c r="A173" s="529"/>
      <c r="B173" s="529"/>
      <c r="C173" s="529"/>
      <c r="D173" s="529"/>
      <c r="E173" s="529"/>
      <c r="F173" s="529" t="str">
        <f>IF(LEN(E173)&gt;0,VLOOKUP(E173,'Database Karyawan'!$A$2:$B$10000,2,0),"")</f>
        <v/>
      </c>
      <c r="G173" s="529"/>
      <c r="H173" s="540" t="str">
        <f t="shared" si="8"/>
        <v/>
      </c>
      <c r="I173" s="540">
        <f t="shared" si="9"/>
        <v>0</v>
      </c>
    </row>
    <row r="174" spans="1:9">
      <c r="A174" s="529"/>
      <c r="B174" s="529"/>
      <c r="C174" s="529"/>
      <c r="D174" s="529"/>
      <c r="E174" s="529"/>
      <c r="F174" s="529" t="str">
        <f>IF(LEN(E174)&gt;0,VLOOKUP(E174,'Database Karyawan'!$A$2:$B$10000,2,0),"")</f>
        <v/>
      </c>
      <c r="G174" s="529"/>
      <c r="H174" s="540" t="str">
        <f t="shared" si="8"/>
        <v/>
      </c>
      <c r="I174" s="540">
        <f t="shared" si="9"/>
        <v>0</v>
      </c>
    </row>
    <row r="175" spans="1:9">
      <c r="A175" s="529"/>
      <c r="B175" s="529"/>
      <c r="C175" s="529"/>
      <c r="D175" s="529"/>
      <c r="E175" s="529"/>
      <c r="F175" s="529" t="str">
        <f>IF(LEN(E175)&gt;0,VLOOKUP(E175,'Database Karyawan'!$A$2:$B$10000,2,0),"")</f>
        <v/>
      </c>
      <c r="G175" s="529"/>
      <c r="H175" s="540" t="str">
        <f t="shared" si="8"/>
        <v/>
      </c>
      <c r="I175" s="540">
        <f t="shared" si="9"/>
        <v>0</v>
      </c>
    </row>
    <row r="176" spans="1:9">
      <c r="A176" s="529"/>
      <c r="B176" s="529"/>
      <c r="C176" s="529"/>
      <c r="D176" s="529"/>
      <c r="E176" s="529"/>
      <c r="F176" s="529" t="str">
        <f>IF(LEN(E176)&gt;0,VLOOKUP(E176,'Database Karyawan'!$A$2:$B$10000,2,0),"")</f>
        <v/>
      </c>
      <c r="G176" s="529"/>
      <c r="H176" s="540" t="str">
        <f t="shared" si="8"/>
        <v/>
      </c>
      <c r="I176" s="540">
        <f t="shared" si="9"/>
        <v>0</v>
      </c>
    </row>
    <row r="177" spans="1:9">
      <c r="A177" s="529"/>
      <c r="B177" s="529"/>
      <c r="C177" s="529"/>
      <c r="D177" s="529"/>
      <c r="E177" s="529"/>
      <c r="F177" s="529" t="str">
        <f>IF(LEN(E177)&gt;0,VLOOKUP(E177,'Database Karyawan'!$A$2:$B$10000,2,0),"")</f>
        <v/>
      </c>
      <c r="G177" s="529"/>
      <c r="H177" s="540" t="str">
        <f t="shared" si="8"/>
        <v/>
      </c>
      <c r="I177" s="540">
        <f t="shared" si="9"/>
        <v>0</v>
      </c>
    </row>
    <row r="178" spans="1:9">
      <c r="A178" s="529"/>
      <c r="B178" s="529"/>
      <c r="C178" s="529"/>
      <c r="D178" s="529"/>
      <c r="E178" s="529"/>
      <c r="F178" s="529" t="str">
        <f>IF(LEN(E178)&gt;0,VLOOKUP(E178,'Database Karyawan'!$A$2:$B$10000,2,0),"")</f>
        <v/>
      </c>
      <c r="G178" s="529"/>
      <c r="H178" s="540" t="str">
        <f t="shared" si="8"/>
        <v/>
      </c>
      <c r="I178" s="540">
        <f t="shared" si="9"/>
        <v>0</v>
      </c>
    </row>
    <row r="179" spans="1:9">
      <c r="A179" s="529"/>
      <c r="B179" s="529"/>
      <c r="C179" s="529"/>
      <c r="D179" s="529"/>
      <c r="E179" s="529"/>
      <c r="F179" s="529" t="str">
        <f>IF(LEN(E179)&gt;0,VLOOKUP(E179,'Database Karyawan'!$A$2:$B$10000,2,0),"")</f>
        <v/>
      </c>
      <c r="G179" s="529"/>
      <c r="H179" s="540" t="str">
        <f t="shared" si="8"/>
        <v/>
      </c>
      <c r="I179" s="540">
        <f t="shared" si="9"/>
        <v>0</v>
      </c>
    </row>
    <row r="180" spans="1:9">
      <c r="A180" s="529"/>
      <c r="B180" s="529"/>
      <c r="C180" s="529"/>
      <c r="D180" s="529"/>
      <c r="E180" s="529"/>
      <c r="F180" s="529" t="str">
        <f>IF(LEN(E180)&gt;0,VLOOKUP(E180,'Database Karyawan'!$A$2:$B$10000,2,0),"")</f>
        <v/>
      </c>
      <c r="G180" s="529"/>
      <c r="H180" s="540" t="str">
        <f t="shared" si="8"/>
        <v/>
      </c>
      <c r="I180" s="540">
        <f t="shared" si="9"/>
        <v>0</v>
      </c>
    </row>
    <row r="181" spans="1:9">
      <c r="A181" s="529"/>
      <c r="B181" s="529"/>
      <c r="C181" s="529"/>
      <c r="D181" s="529"/>
      <c r="E181" s="529"/>
      <c r="F181" s="529" t="str">
        <f>IF(LEN(E181)&gt;0,VLOOKUP(E181,'Database Karyawan'!$A$2:$B$10000,2,0),"")</f>
        <v/>
      </c>
      <c r="G181" s="529"/>
      <c r="H181" s="540" t="str">
        <f t="shared" si="8"/>
        <v/>
      </c>
      <c r="I181" s="540">
        <f t="shared" si="9"/>
        <v>0</v>
      </c>
    </row>
    <row r="182" spans="1:9">
      <c r="A182" s="529"/>
      <c r="B182" s="529"/>
      <c r="C182" s="529"/>
      <c r="D182" s="529"/>
      <c r="E182" s="529"/>
      <c r="F182" s="529" t="str">
        <f>IF(LEN(E182)&gt;0,VLOOKUP(E182,'Database Karyawan'!$A$2:$B$10000,2,0),"")</f>
        <v/>
      </c>
      <c r="G182" s="529"/>
      <c r="H182" s="540" t="str">
        <f t="shared" si="8"/>
        <v/>
      </c>
      <c r="I182" s="540">
        <f t="shared" si="9"/>
        <v>0</v>
      </c>
    </row>
    <row r="183" spans="1:9">
      <c r="A183" s="529"/>
      <c r="B183" s="529"/>
      <c r="C183" s="529"/>
      <c r="D183" s="529"/>
      <c r="E183" s="529"/>
      <c r="F183" s="529" t="str">
        <f>IF(LEN(E183)&gt;0,VLOOKUP(E183,'Database Karyawan'!$A$2:$B$10000,2,0),"")</f>
        <v/>
      </c>
      <c r="G183" s="529"/>
      <c r="H183" s="540" t="str">
        <f t="shared" si="8"/>
        <v/>
      </c>
      <c r="I183" s="540">
        <f t="shared" si="9"/>
        <v>0</v>
      </c>
    </row>
    <row r="184" spans="1:9">
      <c r="A184" s="529"/>
      <c r="B184" s="529"/>
      <c r="C184" s="529"/>
      <c r="D184" s="529"/>
      <c r="E184" s="529"/>
      <c r="F184" s="529" t="str">
        <f>IF(LEN(E184)&gt;0,VLOOKUP(E184,'Database Karyawan'!$A$2:$B$10000,2,0),"")</f>
        <v/>
      </c>
      <c r="G184" s="529"/>
      <c r="H184" s="540" t="str">
        <f t="shared" si="8"/>
        <v/>
      </c>
      <c r="I184" s="540">
        <f t="shared" si="9"/>
        <v>0</v>
      </c>
    </row>
    <row r="185" spans="1:9">
      <c r="A185" s="529"/>
      <c r="B185" s="529"/>
      <c r="C185" s="529"/>
      <c r="D185" s="529"/>
      <c r="E185" s="529"/>
      <c r="F185" s="529" t="str">
        <f>IF(LEN(E185)&gt;0,VLOOKUP(E185,'Database Karyawan'!$A$2:$B$10000,2,0),"")</f>
        <v/>
      </c>
      <c r="G185" s="529"/>
      <c r="H185" s="540" t="str">
        <f t="shared" si="8"/>
        <v/>
      </c>
      <c r="I185" s="540">
        <f t="shared" si="9"/>
        <v>0</v>
      </c>
    </row>
    <row r="186" spans="1:9">
      <c r="A186" s="529"/>
      <c r="B186" s="529"/>
      <c r="C186" s="529"/>
      <c r="D186" s="529"/>
      <c r="E186" s="529"/>
      <c r="F186" s="529" t="str">
        <f>IF(LEN(E186)&gt;0,VLOOKUP(E186,'Database Karyawan'!$A$2:$B$10000,2,0),"")</f>
        <v/>
      </c>
      <c r="G186" s="529"/>
      <c r="H186" s="540" t="str">
        <f t="shared" si="8"/>
        <v/>
      </c>
      <c r="I186" s="540">
        <f t="shared" si="9"/>
        <v>0</v>
      </c>
    </row>
    <row r="187" spans="1:9">
      <c r="A187" s="529"/>
      <c r="B187" s="529"/>
      <c r="C187" s="529"/>
      <c r="D187" s="529"/>
      <c r="E187" s="529"/>
      <c r="F187" s="529" t="str">
        <f>IF(LEN(E187)&gt;0,VLOOKUP(E187,'Database Karyawan'!$A$2:$B$10000,2,0),"")</f>
        <v/>
      </c>
      <c r="G187" s="529"/>
      <c r="H187" s="540" t="str">
        <f t="shared" si="8"/>
        <v/>
      </c>
      <c r="I187" s="540">
        <f t="shared" si="9"/>
        <v>0</v>
      </c>
    </row>
    <row r="188" spans="1:9">
      <c r="A188" s="529"/>
      <c r="B188" s="529"/>
      <c r="C188" s="529"/>
      <c r="D188" s="529"/>
      <c r="E188" s="529"/>
      <c r="F188" s="529" t="str">
        <f>IF(LEN(E188)&gt;0,VLOOKUP(E188,'Database Karyawan'!$A$2:$B$10000,2,0),"")</f>
        <v/>
      </c>
      <c r="G188" s="529"/>
      <c r="H188" s="540" t="str">
        <f t="shared" si="8"/>
        <v/>
      </c>
      <c r="I188" s="540">
        <f t="shared" si="9"/>
        <v>0</v>
      </c>
    </row>
    <row r="189" spans="1:9">
      <c r="A189" s="529"/>
      <c r="B189" s="529"/>
      <c r="C189" s="529"/>
      <c r="D189" s="529"/>
      <c r="E189" s="529"/>
      <c r="F189" s="529" t="str">
        <f>IF(LEN(E189)&gt;0,VLOOKUP(E189,'Database Karyawan'!$A$2:$B$10000,2,0),"")</f>
        <v/>
      </c>
      <c r="G189" s="529"/>
      <c r="H189" s="540" t="str">
        <f t="shared" si="8"/>
        <v/>
      </c>
      <c r="I189" s="540">
        <f t="shared" si="9"/>
        <v>0</v>
      </c>
    </row>
    <row r="190" spans="1:9">
      <c r="A190" s="529"/>
      <c r="B190" s="529"/>
      <c r="C190" s="529"/>
      <c r="D190" s="529"/>
      <c r="E190" s="529"/>
      <c r="F190" s="529" t="str">
        <f>IF(LEN(E190)&gt;0,VLOOKUP(E190,'Database Karyawan'!$A$2:$B$10000,2,0),"")</f>
        <v/>
      </c>
      <c r="G190" s="529"/>
      <c r="H190" s="540" t="str">
        <f t="shared" si="8"/>
        <v/>
      </c>
      <c r="I190" s="540">
        <f t="shared" si="9"/>
        <v>0</v>
      </c>
    </row>
    <row r="191" spans="1:9">
      <c r="A191" s="529"/>
      <c r="B191" s="529"/>
      <c r="C191" s="529"/>
      <c r="D191" s="529"/>
      <c r="E191" s="529"/>
      <c r="F191" s="529" t="str">
        <f>IF(LEN(E191)&gt;0,VLOOKUP(E191,'Database Karyawan'!$A$2:$B$10000,2,0),"")</f>
        <v/>
      </c>
      <c r="G191" s="529"/>
      <c r="H191" s="540" t="str">
        <f t="shared" si="8"/>
        <v/>
      </c>
      <c r="I191" s="540">
        <f t="shared" si="9"/>
        <v>0</v>
      </c>
    </row>
    <row r="192" spans="1:9">
      <c r="A192" s="529"/>
      <c r="B192" s="529"/>
      <c r="C192" s="529"/>
      <c r="D192" s="529"/>
      <c r="E192" s="529"/>
      <c r="F192" s="529" t="str">
        <f>IF(LEN(E192)&gt;0,VLOOKUP(E192,'Database Karyawan'!$A$2:$B$10000,2,0),"")</f>
        <v/>
      </c>
      <c r="G192" s="529"/>
      <c r="H192" s="540" t="str">
        <f t="shared" si="8"/>
        <v/>
      </c>
      <c r="I192" s="540">
        <f t="shared" si="9"/>
        <v>0</v>
      </c>
    </row>
    <row r="193" spans="1:9">
      <c r="A193" s="529"/>
      <c r="B193" s="529"/>
      <c r="C193" s="529"/>
      <c r="D193" s="529"/>
      <c r="E193" s="529"/>
      <c r="F193" s="529" t="str">
        <f>IF(LEN(E193)&gt;0,VLOOKUP(E193,'Database Karyawan'!$A$2:$B$10000,2,0),"")</f>
        <v/>
      </c>
      <c r="G193" s="529"/>
      <c r="H193" s="540" t="str">
        <f t="shared" si="8"/>
        <v/>
      </c>
      <c r="I193" s="540">
        <f t="shared" si="9"/>
        <v>0</v>
      </c>
    </row>
    <row r="194" spans="1:9">
      <c r="A194" s="529"/>
      <c r="B194" s="529"/>
      <c r="C194" s="529"/>
      <c r="D194" s="529"/>
      <c r="E194" s="529"/>
      <c r="F194" s="529" t="str">
        <f>IF(LEN(E194)&gt;0,VLOOKUP(E194,'Database Karyawan'!$A$2:$B$10000,2,0),"")</f>
        <v/>
      </c>
      <c r="G194" s="529"/>
      <c r="H194" s="540" t="str">
        <f t="shared" si="8"/>
        <v/>
      </c>
      <c r="I194" s="540">
        <f t="shared" si="9"/>
        <v>0</v>
      </c>
    </row>
    <row r="195" spans="1:9">
      <c r="A195" s="529"/>
      <c r="B195" s="529"/>
      <c r="C195" s="529"/>
      <c r="D195" s="529"/>
      <c r="E195" s="529"/>
      <c r="F195" s="529" t="str">
        <f>IF(LEN(E195)&gt;0,VLOOKUP(E195,'Database Karyawan'!$A$2:$B$10000,2,0),"")</f>
        <v/>
      </c>
      <c r="G195" s="529"/>
      <c r="H195" s="540" t="str">
        <f t="shared" si="8"/>
        <v/>
      </c>
      <c r="I195" s="540">
        <f t="shared" si="9"/>
        <v>0</v>
      </c>
    </row>
    <row r="196" spans="1:9">
      <c r="A196" s="529"/>
      <c r="B196" s="529"/>
      <c r="C196" s="529"/>
      <c r="D196" s="529"/>
      <c r="E196" s="529"/>
      <c r="F196" s="529" t="str">
        <f>IF(LEN(E196)&gt;0,VLOOKUP(E196,'Database Karyawan'!$A$2:$B$10000,2,0),"")</f>
        <v/>
      </c>
      <c r="G196" s="529"/>
      <c r="H196" s="540" t="str">
        <f t="shared" si="8"/>
        <v/>
      </c>
      <c r="I196" s="540">
        <f t="shared" si="9"/>
        <v>0</v>
      </c>
    </row>
    <row r="197" spans="1:9">
      <c r="A197" s="529"/>
      <c r="B197" s="529"/>
      <c r="C197" s="529"/>
      <c r="D197" s="529"/>
      <c r="E197" s="529"/>
      <c r="F197" s="529" t="str">
        <f>IF(LEN(E197)&gt;0,VLOOKUP(E197,'Database Karyawan'!$A$2:$B$10000,2,0),"")</f>
        <v/>
      </c>
      <c r="G197" s="529"/>
      <c r="H197" s="540" t="str">
        <f t="shared" si="8"/>
        <v/>
      </c>
      <c r="I197" s="540">
        <f t="shared" si="9"/>
        <v>0</v>
      </c>
    </row>
    <row r="198" spans="1:9">
      <c r="A198" s="529"/>
      <c r="B198" s="529"/>
      <c r="C198" s="529"/>
      <c r="D198" s="529"/>
      <c r="E198" s="529"/>
      <c r="F198" s="529" t="str">
        <f>IF(LEN(E198)&gt;0,VLOOKUP(E198,'Database Karyawan'!$A$2:$B$10000,2,0),"")</f>
        <v/>
      </c>
      <c r="G198" s="529"/>
      <c r="H198" s="540" t="str">
        <f t="shared" si="8"/>
        <v/>
      </c>
      <c r="I198" s="540">
        <f t="shared" si="9"/>
        <v>0</v>
      </c>
    </row>
    <row r="199" spans="1:9">
      <c r="A199" s="529"/>
      <c r="B199" s="529"/>
      <c r="C199" s="529"/>
      <c r="D199" s="529"/>
      <c r="E199" s="529"/>
      <c r="F199" s="529" t="str">
        <f>IF(LEN(E199)&gt;0,VLOOKUP(E199,'Database Karyawan'!$A$2:$B$10000,2,0),"")</f>
        <v/>
      </c>
      <c r="G199" s="529"/>
      <c r="H199" s="540" t="str">
        <f t="shared" si="8"/>
        <v/>
      </c>
      <c r="I199" s="540">
        <f t="shared" si="9"/>
        <v>0</v>
      </c>
    </row>
    <row r="200" spans="1:9">
      <c r="A200" s="529"/>
      <c r="B200" s="529"/>
      <c r="C200" s="529"/>
      <c r="D200" s="529"/>
      <c r="E200" s="529"/>
      <c r="F200" s="529" t="str">
        <f>IF(LEN(E200)&gt;0,VLOOKUP(E200,'Database Karyawan'!$A$2:$B$10000,2,0),"")</f>
        <v/>
      </c>
      <c r="G200" s="529"/>
      <c r="H200" s="540" t="str">
        <f t="shared" si="8"/>
        <v/>
      </c>
      <c r="I200" s="540">
        <f t="shared" si="9"/>
        <v>0</v>
      </c>
    </row>
    <row r="201" spans="1:9">
      <c r="A201" s="529"/>
      <c r="B201" s="529"/>
      <c r="C201" s="529"/>
      <c r="D201" s="529"/>
      <c r="E201" s="529"/>
      <c r="F201" s="529" t="str">
        <f>IF(LEN(E201)&gt;0,VLOOKUP(E201,'Database Karyawan'!$A$2:$B$10000,2,0),"")</f>
        <v/>
      </c>
      <c r="G201" s="529"/>
      <c r="H201" s="540" t="str">
        <f t="shared" si="8"/>
        <v/>
      </c>
      <c r="I201" s="540">
        <f t="shared" si="9"/>
        <v>0</v>
      </c>
    </row>
    <row r="202" spans="1:9">
      <c r="A202" s="529"/>
      <c r="B202" s="529"/>
      <c r="C202" s="529"/>
      <c r="D202" s="529"/>
      <c r="E202" s="529"/>
      <c r="F202" s="529" t="str">
        <f>IF(LEN(E202)&gt;0,VLOOKUP(E202,'Database Karyawan'!$A$2:$B$10000,2,0),"")</f>
        <v/>
      </c>
      <c r="G202" s="529"/>
      <c r="H202" s="540" t="str">
        <f t="shared" si="8"/>
        <v/>
      </c>
      <c r="I202" s="540">
        <f t="shared" si="9"/>
        <v>0</v>
      </c>
    </row>
    <row r="203" spans="1:9">
      <c r="A203" s="529"/>
      <c r="B203" s="529"/>
      <c r="C203" s="529"/>
      <c r="D203" s="529"/>
      <c r="E203" s="529"/>
      <c r="F203" s="529" t="str">
        <f>IF(LEN(E203)&gt;0,VLOOKUP(E203,'Database Karyawan'!$A$2:$B$10000,2,0),"")</f>
        <v/>
      </c>
      <c r="G203" s="529"/>
      <c r="H203" s="540" t="str">
        <f t="shared" si="8"/>
        <v/>
      </c>
      <c r="I203" s="540">
        <f t="shared" si="9"/>
        <v>0</v>
      </c>
    </row>
    <row r="204" spans="1:9">
      <c r="A204" s="529"/>
      <c r="B204" s="529"/>
      <c r="C204" s="529"/>
      <c r="D204" s="529"/>
      <c r="E204" s="529"/>
      <c r="F204" s="529" t="str">
        <f>IF(LEN(E204)&gt;0,VLOOKUP(E204,'Database Karyawan'!$A$2:$B$10000,2,0),"")</f>
        <v/>
      </c>
      <c r="G204" s="529"/>
      <c r="H204" s="540" t="str">
        <f t="shared" si="8"/>
        <v/>
      </c>
      <c r="I204" s="540">
        <f t="shared" si="9"/>
        <v>0</v>
      </c>
    </row>
    <row r="205" spans="1:9">
      <c r="A205" s="529"/>
      <c r="B205" s="529"/>
      <c r="C205" s="529"/>
      <c r="D205" s="529"/>
      <c r="E205" s="529"/>
      <c r="F205" s="529" t="str">
        <f>IF(LEN(E205)&gt;0,VLOOKUP(E205,'Database Karyawan'!$A$2:$B$10000,2,0),"")</f>
        <v/>
      </c>
      <c r="G205" s="529"/>
      <c r="H205" s="540" t="str">
        <f t="shared" si="8"/>
        <v/>
      </c>
      <c r="I205" s="540">
        <f t="shared" si="9"/>
        <v>0</v>
      </c>
    </row>
    <row r="206" spans="1:9">
      <c r="A206" s="529"/>
      <c r="B206" s="529"/>
      <c r="C206" s="529"/>
      <c r="D206" s="529"/>
      <c r="E206" s="529"/>
      <c r="F206" s="529" t="str">
        <f>IF(LEN(E206)&gt;0,VLOOKUP(E206,'Database Karyawan'!$A$2:$B$10000,2,0),"")</f>
        <v/>
      </c>
      <c r="G206" s="529"/>
      <c r="H206" s="540" t="str">
        <f t="shared" si="8"/>
        <v/>
      </c>
      <c r="I206" s="540">
        <f t="shared" si="9"/>
        <v>0</v>
      </c>
    </row>
    <row r="207" spans="1:9">
      <c r="A207" s="529"/>
      <c r="B207" s="529"/>
      <c r="C207" s="529"/>
      <c r="D207" s="529"/>
      <c r="E207" s="529"/>
      <c r="F207" s="529" t="str">
        <f>IF(LEN(E207)&gt;0,VLOOKUP(E207,'Database Karyawan'!$A$2:$B$10000,2,0),"")</f>
        <v/>
      </c>
      <c r="G207" s="529"/>
      <c r="H207" s="540" t="str">
        <f t="shared" ref="H207:H270" si="10">IF(LEN(A207)&gt;0,IF(AND(LEN(A207)&gt;0,LEN(B207)&gt;0,LEN(C207)&gt;0,LEN(D207)&gt;0,LEN(E207)&gt;0,LEN(F207)&gt;0,LEN(G207)&gt;0),"OK","Not Complete"),"")</f>
        <v/>
      </c>
      <c r="I207" s="540">
        <f t="shared" ref="I207:I270" si="11">IF(H207="ok",G207,0)</f>
        <v>0</v>
      </c>
    </row>
    <row r="208" spans="1:9">
      <c r="A208" s="529"/>
      <c r="B208" s="529"/>
      <c r="C208" s="529"/>
      <c r="D208" s="529"/>
      <c r="E208" s="529"/>
      <c r="F208" s="529" t="str">
        <f>IF(LEN(E208)&gt;0,VLOOKUP(E208,'Database Karyawan'!$A$2:$B$10000,2,0),"")</f>
        <v/>
      </c>
      <c r="G208" s="529"/>
      <c r="H208" s="540" t="str">
        <f t="shared" si="10"/>
        <v/>
      </c>
      <c r="I208" s="540">
        <f t="shared" si="11"/>
        <v>0</v>
      </c>
    </row>
    <row r="209" spans="1:9">
      <c r="A209" s="529"/>
      <c r="B209" s="529"/>
      <c r="C209" s="529"/>
      <c r="D209" s="529"/>
      <c r="E209" s="529"/>
      <c r="F209" s="529" t="str">
        <f>IF(LEN(E209)&gt;0,VLOOKUP(E209,'Database Karyawan'!$A$2:$B$10000,2,0),"")</f>
        <v/>
      </c>
      <c r="G209" s="529"/>
      <c r="H209" s="540" t="str">
        <f t="shared" si="10"/>
        <v/>
      </c>
      <c r="I209" s="540">
        <f t="shared" si="11"/>
        <v>0</v>
      </c>
    </row>
    <row r="210" spans="1:9">
      <c r="A210" s="529"/>
      <c r="B210" s="529"/>
      <c r="C210" s="529"/>
      <c r="D210" s="529"/>
      <c r="E210" s="529"/>
      <c r="F210" s="529" t="str">
        <f>IF(LEN(E210)&gt;0,VLOOKUP(E210,'Database Karyawan'!$A$2:$B$10000,2,0),"")</f>
        <v/>
      </c>
      <c r="G210" s="529"/>
      <c r="H210" s="540" t="str">
        <f t="shared" si="10"/>
        <v/>
      </c>
      <c r="I210" s="540">
        <f t="shared" si="11"/>
        <v>0</v>
      </c>
    </row>
    <row r="211" spans="1:9">
      <c r="A211" s="529"/>
      <c r="B211" s="529"/>
      <c r="C211" s="529"/>
      <c r="D211" s="529"/>
      <c r="E211" s="529"/>
      <c r="F211" s="529" t="str">
        <f>IF(LEN(E211)&gt;0,VLOOKUP(E211,'Database Karyawan'!$A$2:$B$10000,2,0),"")</f>
        <v/>
      </c>
      <c r="G211" s="529"/>
      <c r="H211" s="540" t="str">
        <f t="shared" si="10"/>
        <v/>
      </c>
      <c r="I211" s="540">
        <f t="shared" si="11"/>
        <v>0</v>
      </c>
    </row>
    <row r="212" spans="1:9">
      <c r="A212" s="529"/>
      <c r="B212" s="529"/>
      <c r="C212" s="529"/>
      <c r="D212" s="529"/>
      <c r="E212" s="529"/>
      <c r="F212" s="529" t="str">
        <f>IF(LEN(E212)&gt;0,VLOOKUP(E212,'Database Karyawan'!$A$2:$B$10000,2,0),"")</f>
        <v/>
      </c>
      <c r="G212" s="529"/>
      <c r="H212" s="540" t="str">
        <f t="shared" si="10"/>
        <v/>
      </c>
      <c r="I212" s="540">
        <f t="shared" si="11"/>
        <v>0</v>
      </c>
    </row>
    <row r="213" spans="1:9">
      <c r="A213" s="529"/>
      <c r="B213" s="529"/>
      <c r="C213" s="529"/>
      <c r="D213" s="529"/>
      <c r="E213" s="529"/>
      <c r="F213" s="529" t="str">
        <f>IF(LEN(E213)&gt;0,VLOOKUP(E213,'Database Karyawan'!$A$2:$B$10000,2,0),"")</f>
        <v/>
      </c>
      <c r="G213" s="529"/>
      <c r="H213" s="540" t="str">
        <f t="shared" si="10"/>
        <v/>
      </c>
      <c r="I213" s="540">
        <f t="shared" si="11"/>
        <v>0</v>
      </c>
    </row>
    <row r="214" spans="1:9">
      <c r="A214" s="529"/>
      <c r="B214" s="529"/>
      <c r="C214" s="529"/>
      <c r="D214" s="529"/>
      <c r="E214" s="529"/>
      <c r="F214" s="529" t="str">
        <f>IF(LEN(E214)&gt;0,VLOOKUP(E214,'Database Karyawan'!$A$2:$B$10000,2,0),"")</f>
        <v/>
      </c>
      <c r="G214" s="529"/>
      <c r="H214" s="540" t="str">
        <f t="shared" si="10"/>
        <v/>
      </c>
      <c r="I214" s="540">
        <f t="shared" si="11"/>
        <v>0</v>
      </c>
    </row>
    <row r="215" spans="1:9">
      <c r="A215" s="529"/>
      <c r="B215" s="529"/>
      <c r="C215" s="529"/>
      <c r="D215" s="529"/>
      <c r="E215" s="529"/>
      <c r="F215" s="529" t="str">
        <f>IF(LEN(E215)&gt;0,VLOOKUP(E215,'Database Karyawan'!$A$2:$B$10000,2,0),"")</f>
        <v/>
      </c>
      <c r="G215" s="529"/>
      <c r="H215" s="540" t="str">
        <f t="shared" si="10"/>
        <v/>
      </c>
      <c r="I215" s="540">
        <f t="shared" si="11"/>
        <v>0</v>
      </c>
    </row>
    <row r="216" spans="1:9">
      <c r="A216" s="529"/>
      <c r="B216" s="529"/>
      <c r="C216" s="529"/>
      <c r="D216" s="529"/>
      <c r="E216" s="529"/>
      <c r="F216" s="529" t="str">
        <f>IF(LEN(E216)&gt;0,VLOOKUP(E216,'Database Karyawan'!$A$2:$B$10000,2,0),"")</f>
        <v/>
      </c>
      <c r="G216" s="529"/>
      <c r="H216" s="540" t="str">
        <f t="shared" si="10"/>
        <v/>
      </c>
      <c r="I216" s="540">
        <f t="shared" si="11"/>
        <v>0</v>
      </c>
    </row>
    <row r="217" spans="1:9">
      <c r="A217" s="529"/>
      <c r="B217" s="529"/>
      <c r="C217" s="529"/>
      <c r="D217" s="529"/>
      <c r="E217" s="529"/>
      <c r="F217" s="529" t="str">
        <f>IF(LEN(E217)&gt;0,VLOOKUP(E217,'Database Karyawan'!$A$2:$B$10000,2,0),"")</f>
        <v/>
      </c>
      <c r="G217" s="529"/>
      <c r="H217" s="540" t="str">
        <f t="shared" si="10"/>
        <v/>
      </c>
      <c r="I217" s="540">
        <f t="shared" si="11"/>
        <v>0</v>
      </c>
    </row>
    <row r="218" spans="1:9">
      <c r="A218" s="529"/>
      <c r="B218" s="529"/>
      <c r="C218" s="529"/>
      <c r="D218" s="529"/>
      <c r="E218" s="529"/>
      <c r="F218" s="529" t="str">
        <f>IF(LEN(E218)&gt;0,VLOOKUP(E218,'Database Karyawan'!$A$2:$B$10000,2,0),"")</f>
        <v/>
      </c>
      <c r="G218" s="529"/>
      <c r="H218" s="540" t="str">
        <f t="shared" si="10"/>
        <v/>
      </c>
      <c r="I218" s="540">
        <f t="shared" si="11"/>
        <v>0</v>
      </c>
    </row>
    <row r="219" spans="1:9">
      <c r="A219" s="529"/>
      <c r="B219" s="529"/>
      <c r="C219" s="529"/>
      <c r="D219" s="529"/>
      <c r="E219" s="529"/>
      <c r="F219" s="529" t="str">
        <f>IF(LEN(E219)&gt;0,VLOOKUP(E219,'Database Karyawan'!$A$2:$B$10000,2,0),"")</f>
        <v/>
      </c>
      <c r="G219" s="529"/>
      <c r="H219" s="540" t="str">
        <f t="shared" si="10"/>
        <v/>
      </c>
      <c r="I219" s="540">
        <f t="shared" si="11"/>
        <v>0</v>
      </c>
    </row>
    <row r="220" spans="1:9">
      <c r="A220" s="529"/>
      <c r="B220" s="529"/>
      <c r="C220" s="529"/>
      <c r="D220" s="529"/>
      <c r="E220" s="529"/>
      <c r="F220" s="529" t="str">
        <f>IF(LEN(E220)&gt;0,VLOOKUP(E220,'Database Karyawan'!$A$2:$B$10000,2,0),"")</f>
        <v/>
      </c>
      <c r="G220" s="529"/>
      <c r="H220" s="540" t="str">
        <f t="shared" si="10"/>
        <v/>
      </c>
      <c r="I220" s="540">
        <f t="shared" si="11"/>
        <v>0</v>
      </c>
    </row>
    <row r="221" spans="1:9">
      <c r="A221" s="529"/>
      <c r="B221" s="529"/>
      <c r="C221" s="529"/>
      <c r="D221" s="529"/>
      <c r="E221" s="529"/>
      <c r="F221" s="529" t="str">
        <f>IF(LEN(E221)&gt;0,VLOOKUP(E221,'Database Karyawan'!$A$2:$B$10000,2,0),"")</f>
        <v/>
      </c>
      <c r="G221" s="529"/>
      <c r="H221" s="540" t="str">
        <f t="shared" si="10"/>
        <v/>
      </c>
      <c r="I221" s="540">
        <f t="shared" si="11"/>
        <v>0</v>
      </c>
    </row>
    <row r="222" spans="1:9">
      <c r="A222" s="529"/>
      <c r="B222" s="529"/>
      <c r="C222" s="529"/>
      <c r="D222" s="529"/>
      <c r="E222" s="529"/>
      <c r="F222" s="529" t="str">
        <f>IF(LEN(E222)&gt;0,VLOOKUP(E222,'Database Karyawan'!$A$2:$B$10000,2,0),"")</f>
        <v/>
      </c>
      <c r="G222" s="529"/>
      <c r="H222" s="540" t="str">
        <f t="shared" si="10"/>
        <v/>
      </c>
      <c r="I222" s="540">
        <f t="shared" si="11"/>
        <v>0</v>
      </c>
    </row>
    <row r="223" spans="1:9">
      <c r="A223" s="529"/>
      <c r="B223" s="529"/>
      <c r="C223" s="529"/>
      <c r="D223" s="529"/>
      <c r="E223" s="529"/>
      <c r="F223" s="529" t="str">
        <f>IF(LEN(E223)&gt;0,VLOOKUP(E223,'Database Karyawan'!$A$2:$B$10000,2,0),"")</f>
        <v/>
      </c>
      <c r="G223" s="529"/>
      <c r="H223" s="540" t="str">
        <f t="shared" si="10"/>
        <v/>
      </c>
      <c r="I223" s="540">
        <f t="shared" si="11"/>
        <v>0</v>
      </c>
    </row>
    <row r="224" spans="1:9">
      <c r="A224" s="529"/>
      <c r="B224" s="529"/>
      <c r="C224" s="529"/>
      <c r="D224" s="529"/>
      <c r="E224" s="529"/>
      <c r="F224" s="529" t="str">
        <f>IF(LEN(E224)&gt;0,VLOOKUP(E224,'Database Karyawan'!$A$2:$B$10000,2,0),"")</f>
        <v/>
      </c>
      <c r="G224" s="529"/>
      <c r="H224" s="540" t="str">
        <f t="shared" si="10"/>
        <v/>
      </c>
      <c r="I224" s="540">
        <f t="shared" si="11"/>
        <v>0</v>
      </c>
    </row>
    <row r="225" spans="1:9">
      <c r="A225" s="529"/>
      <c r="B225" s="529"/>
      <c r="C225" s="529"/>
      <c r="D225" s="529"/>
      <c r="E225" s="529"/>
      <c r="F225" s="529" t="str">
        <f>IF(LEN(E225)&gt;0,VLOOKUP(E225,'Database Karyawan'!$A$2:$B$10000,2,0),"")</f>
        <v/>
      </c>
      <c r="G225" s="529"/>
      <c r="H225" s="540" t="str">
        <f t="shared" si="10"/>
        <v/>
      </c>
      <c r="I225" s="540">
        <f t="shared" si="11"/>
        <v>0</v>
      </c>
    </row>
    <row r="226" spans="1:9">
      <c r="A226" s="529"/>
      <c r="B226" s="529"/>
      <c r="C226" s="529"/>
      <c r="D226" s="529"/>
      <c r="E226" s="529"/>
      <c r="F226" s="529" t="str">
        <f>IF(LEN(E226)&gt;0,VLOOKUP(E226,'Database Karyawan'!$A$2:$B$10000,2,0),"")</f>
        <v/>
      </c>
      <c r="G226" s="529"/>
      <c r="H226" s="540" t="str">
        <f t="shared" si="10"/>
        <v/>
      </c>
      <c r="I226" s="540">
        <f t="shared" si="11"/>
        <v>0</v>
      </c>
    </row>
    <row r="227" spans="1:9">
      <c r="A227" s="529"/>
      <c r="B227" s="529"/>
      <c r="C227" s="529"/>
      <c r="D227" s="529"/>
      <c r="E227" s="529"/>
      <c r="F227" s="529" t="str">
        <f>IF(LEN(E227)&gt;0,VLOOKUP(E227,'Database Karyawan'!$A$2:$B$10000,2,0),"")</f>
        <v/>
      </c>
      <c r="G227" s="529"/>
      <c r="H227" s="540" t="str">
        <f t="shared" si="10"/>
        <v/>
      </c>
      <c r="I227" s="540">
        <f t="shared" si="11"/>
        <v>0</v>
      </c>
    </row>
    <row r="228" spans="1:9">
      <c r="A228" s="529"/>
      <c r="B228" s="529"/>
      <c r="C228" s="529"/>
      <c r="D228" s="529"/>
      <c r="E228" s="529"/>
      <c r="F228" s="529" t="str">
        <f>IF(LEN(E228)&gt;0,VLOOKUP(E228,'Database Karyawan'!$A$2:$B$10000,2,0),"")</f>
        <v/>
      </c>
      <c r="G228" s="529"/>
      <c r="H228" s="540" t="str">
        <f t="shared" si="10"/>
        <v/>
      </c>
      <c r="I228" s="540">
        <f t="shared" si="11"/>
        <v>0</v>
      </c>
    </row>
    <row r="229" spans="1:9">
      <c r="A229" s="529"/>
      <c r="B229" s="529"/>
      <c r="C229" s="529"/>
      <c r="D229" s="529"/>
      <c r="E229" s="529"/>
      <c r="F229" s="529" t="str">
        <f>IF(LEN(E229)&gt;0,VLOOKUP(E229,'Database Karyawan'!$A$2:$B$10000,2,0),"")</f>
        <v/>
      </c>
      <c r="G229" s="529"/>
      <c r="H229" s="540" t="str">
        <f t="shared" si="10"/>
        <v/>
      </c>
      <c r="I229" s="540">
        <f t="shared" si="11"/>
        <v>0</v>
      </c>
    </row>
    <row r="230" spans="1:9">
      <c r="A230" s="529"/>
      <c r="B230" s="529"/>
      <c r="C230" s="529"/>
      <c r="D230" s="529"/>
      <c r="E230" s="529"/>
      <c r="F230" s="529" t="str">
        <f>IF(LEN(E230)&gt;0,VLOOKUP(E230,'Database Karyawan'!$A$2:$B$10000,2,0),"")</f>
        <v/>
      </c>
      <c r="G230" s="529"/>
      <c r="H230" s="540" t="str">
        <f t="shared" si="10"/>
        <v/>
      </c>
      <c r="I230" s="540">
        <f t="shared" si="11"/>
        <v>0</v>
      </c>
    </row>
    <row r="231" spans="1:9">
      <c r="A231" s="529"/>
      <c r="B231" s="529"/>
      <c r="C231" s="529"/>
      <c r="D231" s="529"/>
      <c r="E231" s="529"/>
      <c r="F231" s="529" t="str">
        <f>IF(LEN(E231)&gt;0,VLOOKUP(E231,'Database Karyawan'!$A$2:$B$10000,2,0),"")</f>
        <v/>
      </c>
      <c r="G231" s="529"/>
      <c r="H231" s="540" t="str">
        <f t="shared" si="10"/>
        <v/>
      </c>
      <c r="I231" s="540">
        <f t="shared" si="11"/>
        <v>0</v>
      </c>
    </row>
    <row r="232" spans="1:9">
      <c r="A232" s="529"/>
      <c r="B232" s="529"/>
      <c r="C232" s="529"/>
      <c r="D232" s="529"/>
      <c r="E232" s="529"/>
      <c r="F232" s="529" t="str">
        <f>IF(LEN(E232)&gt;0,VLOOKUP(E232,'Database Karyawan'!$A$2:$B$10000,2,0),"")</f>
        <v/>
      </c>
      <c r="G232" s="529"/>
      <c r="H232" s="540" t="str">
        <f t="shared" si="10"/>
        <v/>
      </c>
      <c r="I232" s="540">
        <f t="shared" si="11"/>
        <v>0</v>
      </c>
    </row>
    <row r="233" spans="1:9">
      <c r="A233" s="529"/>
      <c r="B233" s="529"/>
      <c r="C233" s="529"/>
      <c r="D233" s="529"/>
      <c r="E233" s="529"/>
      <c r="F233" s="529" t="str">
        <f>IF(LEN(E233)&gt;0,VLOOKUP(E233,'Database Karyawan'!$A$2:$B$10000,2,0),"")</f>
        <v/>
      </c>
      <c r="G233" s="529"/>
      <c r="H233" s="540" t="str">
        <f t="shared" si="10"/>
        <v/>
      </c>
      <c r="I233" s="540">
        <f t="shared" si="11"/>
        <v>0</v>
      </c>
    </row>
    <row r="234" spans="1:9">
      <c r="A234" s="529"/>
      <c r="B234" s="529"/>
      <c r="C234" s="529"/>
      <c r="D234" s="529"/>
      <c r="E234" s="529"/>
      <c r="F234" s="529" t="str">
        <f>IF(LEN(E234)&gt;0,VLOOKUP(E234,'Database Karyawan'!$A$2:$B$10000,2,0),"")</f>
        <v/>
      </c>
      <c r="G234" s="529"/>
      <c r="H234" s="540" t="str">
        <f t="shared" si="10"/>
        <v/>
      </c>
      <c r="I234" s="540">
        <f t="shared" si="11"/>
        <v>0</v>
      </c>
    </row>
    <row r="235" spans="1:9">
      <c r="A235" s="529"/>
      <c r="B235" s="529"/>
      <c r="C235" s="529"/>
      <c r="D235" s="529"/>
      <c r="E235" s="529"/>
      <c r="F235" s="529" t="str">
        <f>IF(LEN(E235)&gt;0,VLOOKUP(E235,'Database Karyawan'!$A$2:$B$10000,2,0),"")</f>
        <v/>
      </c>
      <c r="G235" s="529"/>
      <c r="H235" s="540" t="str">
        <f t="shared" si="10"/>
        <v/>
      </c>
      <c r="I235" s="540">
        <f t="shared" si="11"/>
        <v>0</v>
      </c>
    </row>
    <row r="236" spans="1:9">
      <c r="A236" s="529"/>
      <c r="B236" s="529"/>
      <c r="C236" s="529"/>
      <c r="D236" s="529"/>
      <c r="E236" s="529"/>
      <c r="F236" s="529" t="str">
        <f>IF(LEN(E236)&gt;0,VLOOKUP(E236,'Database Karyawan'!$A$2:$B$10000,2,0),"")</f>
        <v/>
      </c>
      <c r="G236" s="529"/>
      <c r="H236" s="540" t="str">
        <f t="shared" si="10"/>
        <v/>
      </c>
      <c r="I236" s="540">
        <f t="shared" si="11"/>
        <v>0</v>
      </c>
    </row>
    <row r="237" spans="1:9">
      <c r="A237" s="529"/>
      <c r="B237" s="529"/>
      <c r="C237" s="529"/>
      <c r="D237" s="529"/>
      <c r="E237" s="529"/>
      <c r="F237" s="529" t="str">
        <f>IF(LEN(E237)&gt;0,VLOOKUP(E237,'Database Karyawan'!$A$2:$B$10000,2,0),"")</f>
        <v/>
      </c>
      <c r="G237" s="529"/>
      <c r="H237" s="540" t="str">
        <f t="shared" si="10"/>
        <v/>
      </c>
      <c r="I237" s="540">
        <f t="shared" si="11"/>
        <v>0</v>
      </c>
    </row>
    <row r="238" spans="1:9">
      <c r="A238" s="529"/>
      <c r="B238" s="529"/>
      <c r="C238" s="529"/>
      <c r="D238" s="529"/>
      <c r="E238" s="529"/>
      <c r="F238" s="529" t="str">
        <f>IF(LEN(E238)&gt;0,VLOOKUP(E238,'Database Karyawan'!$A$2:$B$10000,2,0),"")</f>
        <v/>
      </c>
      <c r="G238" s="529"/>
      <c r="H238" s="540" t="str">
        <f t="shared" si="10"/>
        <v/>
      </c>
      <c r="I238" s="540">
        <f t="shared" si="11"/>
        <v>0</v>
      </c>
    </row>
    <row r="239" spans="1:9">
      <c r="A239" s="529"/>
      <c r="B239" s="529"/>
      <c r="C239" s="529"/>
      <c r="D239" s="529"/>
      <c r="E239" s="529"/>
      <c r="F239" s="529" t="str">
        <f>IF(LEN(E239)&gt;0,VLOOKUP(E239,'Database Karyawan'!$A$2:$B$10000,2,0),"")</f>
        <v/>
      </c>
      <c r="G239" s="529"/>
      <c r="H239" s="540" t="str">
        <f t="shared" si="10"/>
        <v/>
      </c>
      <c r="I239" s="540">
        <f t="shared" si="11"/>
        <v>0</v>
      </c>
    </row>
    <row r="240" spans="1:9">
      <c r="A240" s="529"/>
      <c r="B240" s="529"/>
      <c r="C240" s="529"/>
      <c r="D240" s="529"/>
      <c r="E240" s="529"/>
      <c r="F240" s="529" t="str">
        <f>IF(LEN(E240)&gt;0,VLOOKUP(E240,'Database Karyawan'!$A$2:$B$10000,2,0),"")</f>
        <v/>
      </c>
      <c r="G240" s="529"/>
      <c r="H240" s="540" t="str">
        <f t="shared" si="10"/>
        <v/>
      </c>
      <c r="I240" s="540">
        <f t="shared" si="11"/>
        <v>0</v>
      </c>
    </row>
    <row r="241" spans="1:9">
      <c r="A241" s="529"/>
      <c r="B241" s="529"/>
      <c r="C241" s="529"/>
      <c r="D241" s="529"/>
      <c r="E241" s="529"/>
      <c r="F241" s="529" t="str">
        <f>IF(LEN(E241)&gt;0,VLOOKUP(E241,'Database Karyawan'!$A$2:$B$10000,2,0),"")</f>
        <v/>
      </c>
      <c r="G241" s="529"/>
      <c r="H241" s="540" t="str">
        <f t="shared" si="10"/>
        <v/>
      </c>
      <c r="I241" s="540">
        <f t="shared" si="11"/>
        <v>0</v>
      </c>
    </row>
    <row r="242" spans="1:9">
      <c r="A242" s="529"/>
      <c r="B242" s="529"/>
      <c r="C242" s="529"/>
      <c r="D242" s="529"/>
      <c r="E242" s="529"/>
      <c r="F242" s="529" t="str">
        <f>IF(LEN(E242)&gt;0,VLOOKUP(E242,'Database Karyawan'!$A$2:$B$10000,2,0),"")</f>
        <v/>
      </c>
      <c r="G242" s="529"/>
      <c r="H242" s="540" t="str">
        <f t="shared" si="10"/>
        <v/>
      </c>
      <c r="I242" s="540">
        <f t="shared" si="11"/>
        <v>0</v>
      </c>
    </row>
    <row r="243" spans="1:9">
      <c r="A243" s="529"/>
      <c r="B243" s="529"/>
      <c r="C243" s="529"/>
      <c r="D243" s="529"/>
      <c r="E243" s="529"/>
      <c r="F243" s="529" t="str">
        <f>IF(LEN(E243)&gt;0,VLOOKUP(E243,'Database Karyawan'!$A$2:$B$10000,2,0),"")</f>
        <v/>
      </c>
      <c r="G243" s="529"/>
      <c r="H243" s="540" t="str">
        <f t="shared" si="10"/>
        <v/>
      </c>
      <c r="I243" s="540">
        <f t="shared" si="11"/>
        <v>0</v>
      </c>
    </row>
    <row r="244" spans="1:9">
      <c r="A244" s="529"/>
      <c r="B244" s="529"/>
      <c r="C244" s="529"/>
      <c r="D244" s="529"/>
      <c r="E244" s="529"/>
      <c r="F244" s="529" t="str">
        <f>IF(LEN(E244)&gt;0,VLOOKUP(E244,'Database Karyawan'!$A$2:$B$10000,2,0),"")</f>
        <v/>
      </c>
      <c r="G244" s="529"/>
      <c r="H244" s="540" t="str">
        <f t="shared" si="10"/>
        <v/>
      </c>
      <c r="I244" s="540">
        <f t="shared" si="11"/>
        <v>0</v>
      </c>
    </row>
    <row r="245" spans="1:9">
      <c r="A245" s="529"/>
      <c r="B245" s="529"/>
      <c r="C245" s="529"/>
      <c r="D245" s="529"/>
      <c r="E245" s="529"/>
      <c r="F245" s="529" t="str">
        <f>IF(LEN(E245)&gt;0,VLOOKUP(E245,'Database Karyawan'!$A$2:$B$10000,2,0),"")</f>
        <v/>
      </c>
      <c r="G245" s="529"/>
      <c r="H245" s="540" t="str">
        <f t="shared" si="10"/>
        <v/>
      </c>
      <c r="I245" s="540">
        <f t="shared" si="11"/>
        <v>0</v>
      </c>
    </row>
    <row r="246" spans="1:9">
      <c r="A246" s="529"/>
      <c r="B246" s="529"/>
      <c r="C246" s="529"/>
      <c r="D246" s="529"/>
      <c r="E246" s="529"/>
      <c r="F246" s="529" t="str">
        <f>IF(LEN(E246)&gt;0,VLOOKUP(E246,'Database Karyawan'!$A$2:$B$10000,2,0),"")</f>
        <v/>
      </c>
      <c r="G246" s="529"/>
      <c r="H246" s="540" t="str">
        <f t="shared" si="10"/>
        <v/>
      </c>
      <c r="I246" s="540">
        <f t="shared" si="11"/>
        <v>0</v>
      </c>
    </row>
    <row r="247" spans="1:9">
      <c r="A247" s="529"/>
      <c r="B247" s="529"/>
      <c r="C247" s="529"/>
      <c r="D247" s="529"/>
      <c r="E247" s="529"/>
      <c r="F247" s="529" t="str">
        <f>IF(LEN(E247)&gt;0,VLOOKUP(E247,'Database Karyawan'!$A$2:$B$10000,2,0),"")</f>
        <v/>
      </c>
      <c r="G247" s="529"/>
      <c r="H247" s="540" t="str">
        <f t="shared" si="10"/>
        <v/>
      </c>
      <c r="I247" s="540">
        <f t="shared" si="11"/>
        <v>0</v>
      </c>
    </row>
    <row r="248" spans="1:9">
      <c r="A248" s="529"/>
      <c r="B248" s="529"/>
      <c r="C248" s="529"/>
      <c r="D248" s="529"/>
      <c r="E248" s="529"/>
      <c r="F248" s="529" t="str">
        <f>IF(LEN(E248)&gt;0,VLOOKUP(E248,'Database Karyawan'!$A$2:$B$10000,2,0),"")</f>
        <v/>
      </c>
      <c r="G248" s="529"/>
      <c r="H248" s="540" t="str">
        <f t="shared" si="10"/>
        <v/>
      </c>
      <c r="I248" s="540">
        <f t="shared" si="11"/>
        <v>0</v>
      </c>
    </row>
    <row r="249" spans="1:9">
      <c r="A249" s="529"/>
      <c r="B249" s="529"/>
      <c r="C249" s="529"/>
      <c r="D249" s="529"/>
      <c r="E249" s="529"/>
      <c r="F249" s="529" t="str">
        <f>IF(LEN(E249)&gt;0,VLOOKUP(E249,'Database Karyawan'!$A$2:$B$10000,2,0),"")</f>
        <v/>
      </c>
      <c r="G249" s="529"/>
      <c r="H249" s="540" t="str">
        <f t="shared" si="10"/>
        <v/>
      </c>
      <c r="I249" s="540">
        <f t="shared" si="11"/>
        <v>0</v>
      </c>
    </row>
    <row r="250" spans="1:9">
      <c r="A250" s="529"/>
      <c r="B250" s="529"/>
      <c r="C250" s="529"/>
      <c r="D250" s="529"/>
      <c r="E250" s="529"/>
      <c r="F250" s="529" t="str">
        <f>IF(LEN(E250)&gt;0,VLOOKUP(E250,'Database Karyawan'!$A$2:$B$10000,2,0),"")</f>
        <v/>
      </c>
      <c r="G250" s="529"/>
      <c r="H250" s="540" t="str">
        <f t="shared" si="10"/>
        <v/>
      </c>
      <c r="I250" s="540">
        <f t="shared" si="11"/>
        <v>0</v>
      </c>
    </row>
    <row r="251" spans="1:9">
      <c r="A251" s="529"/>
      <c r="B251" s="529"/>
      <c r="C251" s="529"/>
      <c r="D251" s="529"/>
      <c r="E251" s="529"/>
      <c r="F251" s="529" t="str">
        <f>IF(LEN(E251)&gt;0,VLOOKUP(E251,'Database Karyawan'!$A$2:$B$10000,2,0),"")</f>
        <v/>
      </c>
      <c r="G251" s="529"/>
      <c r="H251" s="540" t="str">
        <f t="shared" si="10"/>
        <v/>
      </c>
      <c r="I251" s="540">
        <f t="shared" si="11"/>
        <v>0</v>
      </c>
    </row>
    <row r="252" spans="1:9">
      <c r="A252" s="529"/>
      <c r="B252" s="529"/>
      <c r="C252" s="529"/>
      <c r="D252" s="529"/>
      <c r="E252" s="529"/>
      <c r="F252" s="529" t="str">
        <f>IF(LEN(E252)&gt;0,VLOOKUP(E252,'Database Karyawan'!$A$2:$B$10000,2,0),"")</f>
        <v/>
      </c>
      <c r="G252" s="529"/>
      <c r="H252" s="540" t="str">
        <f t="shared" si="10"/>
        <v/>
      </c>
      <c r="I252" s="540">
        <f t="shared" si="11"/>
        <v>0</v>
      </c>
    </row>
    <row r="253" spans="1:9">
      <c r="A253" s="529"/>
      <c r="B253" s="529"/>
      <c r="C253" s="529"/>
      <c r="D253" s="529"/>
      <c r="E253" s="529"/>
      <c r="F253" s="529" t="str">
        <f>IF(LEN(E253)&gt;0,VLOOKUP(E253,'Database Karyawan'!$A$2:$B$10000,2,0),"")</f>
        <v/>
      </c>
      <c r="G253" s="529"/>
      <c r="H253" s="540" t="str">
        <f t="shared" si="10"/>
        <v/>
      </c>
      <c r="I253" s="540">
        <f t="shared" si="11"/>
        <v>0</v>
      </c>
    </row>
    <row r="254" spans="1:9">
      <c r="A254" s="529"/>
      <c r="B254" s="529"/>
      <c r="C254" s="529"/>
      <c r="D254" s="529"/>
      <c r="E254" s="529"/>
      <c r="F254" s="529" t="str">
        <f>IF(LEN(E254)&gt;0,VLOOKUP(E254,'Database Karyawan'!$A$2:$B$10000,2,0),"")</f>
        <v/>
      </c>
      <c r="G254" s="529"/>
      <c r="H254" s="540" t="str">
        <f t="shared" si="10"/>
        <v/>
      </c>
      <c r="I254" s="540">
        <f t="shared" si="11"/>
        <v>0</v>
      </c>
    </row>
    <row r="255" spans="1:9">
      <c r="A255" s="529"/>
      <c r="B255" s="529"/>
      <c r="C255" s="529"/>
      <c r="D255" s="529"/>
      <c r="E255" s="529"/>
      <c r="F255" s="529" t="str">
        <f>IF(LEN(E255)&gt;0,VLOOKUP(E255,'Database Karyawan'!$A$2:$B$10000,2,0),"")</f>
        <v/>
      </c>
      <c r="G255" s="529"/>
      <c r="H255" s="540" t="str">
        <f t="shared" si="10"/>
        <v/>
      </c>
      <c r="I255" s="540">
        <f t="shared" si="11"/>
        <v>0</v>
      </c>
    </row>
    <row r="256" spans="1:9">
      <c r="A256" s="529"/>
      <c r="B256" s="529"/>
      <c r="C256" s="529"/>
      <c r="D256" s="529"/>
      <c r="E256" s="529"/>
      <c r="F256" s="529" t="str">
        <f>IF(LEN(E256)&gt;0,VLOOKUP(E256,'Database Karyawan'!$A$2:$B$10000,2,0),"")</f>
        <v/>
      </c>
      <c r="G256" s="529"/>
      <c r="H256" s="540" t="str">
        <f t="shared" si="10"/>
        <v/>
      </c>
      <c r="I256" s="540">
        <f t="shared" si="11"/>
        <v>0</v>
      </c>
    </row>
    <row r="257" spans="1:9">
      <c r="A257" s="529"/>
      <c r="B257" s="529"/>
      <c r="C257" s="529"/>
      <c r="D257" s="529"/>
      <c r="E257" s="529"/>
      <c r="F257" s="529" t="str">
        <f>IF(LEN(E257)&gt;0,VLOOKUP(E257,'Database Karyawan'!$A$2:$B$10000,2,0),"")</f>
        <v/>
      </c>
      <c r="G257" s="529"/>
      <c r="H257" s="540" t="str">
        <f t="shared" si="10"/>
        <v/>
      </c>
      <c r="I257" s="540">
        <f t="shared" si="11"/>
        <v>0</v>
      </c>
    </row>
    <row r="258" spans="1:9">
      <c r="A258" s="529"/>
      <c r="B258" s="529"/>
      <c r="C258" s="529"/>
      <c r="D258" s="529"/>
      <c r="E258" s="529"/>
      <c r="F258" s="529" t="str">
        <f>IF(LEN(E258)&gt;0,VLOOKUP(E258,'Database Karyawan'!$A$2:$B$10000,2,0),"")</f>
        <v/>
      </c>
      <c r="G258" s="529"/>
      <c r="H258" s="540" t="str">
        <f t="shared" si="10"/>
        <v/>
      </c>
      <c r="I258" s="540">
        <f t="shared" si="11"/>
        <v>0</v>
      </c>
    </row>
    <row r="259" spans="1:9">
      <c r="A259" s="529"/>
      <c r="B259" s="529"/>
      <c r="C259" s="529"/>
      <c r="D259" s="529"/>
      <c r="E259" s="529"/>
      <c r="F259" s="529" t="str">
        <f>IF(LEN(E259)&gt;0,VLOOKUP(E259,'Database Karyawan'!$A$2:$B$10000,2,0),"")</f>
        <v/>
      </c>
      <c r="G259" s="529"/>
      <c r="H259" s="540" t="str">
        <f t="shared" si="10"/>
        <v/>
      </c>
      <c r="I259" s="540">
        <f t="shared" si="11"/>
        <v>0</v>
      </c>
    </row>
    <row r="260" spans="1:9">
      <c r="A260" s="529"/>
      <c r="B260" s="529"/>
      <c r="C260" s="529"/>
      <c r="D260" s="529"/>
      <c r="E260" s="529"/>
      <c r="F260" s="529" t="str">
        <f>IF(LEN(E260)&gt;0,VLOOKUP(E260,'Database Karyawan'!$A$2:$B$10000,2,0),"")</f>
        <v/>
      </c>
      <c r="G260" s="529"/>
      <c r="H260" s="540" t="str">
        <f t="shared" si="10"/>
        <v/>
      </c>
      <c r="I260" s="540">
        <f t="shared" si="11"/>
        <v>0</v>
      </c>
    </row>
    <row r="261" spans="1:9">
      <c r="A261" s="529"/>
      <c r="B261" s="529"/>
      <c r="C261" s="529"/>
      <c r="D261" s="529"/>
      <c r="E261" s="529"/>
      <c r="F261" s="529" t="str">
        <f>IF(LEN(E261)&gt;0,VLOOKUP(E261,'Database Karyawan'!$A$2:$B$10000,2,0),"")</f>
        <v/>
      </c>
      <c r="G261" s="529"/>
      <c r="H261" s="540" t="str">
        <f t="shared" si="10"/>
        <v/>
      </c>
      <c r="I261" s="540">
        <f t="shared" si="11"/>
        <v>0</v>
      </c>
    </row>
    <row r="262" spans="1:9">
      <c r="A262" s="529"/>
      <c r="B262" s="529"/>
      <c r="C262" s="529"/>
      <c r="D262" s="529"/>
      <c r="E262" s="529"/>
      <c r="F262" s="529" t="str">
        <f>IF(LEN(E262)&gt;0,VLOOKUP(E262,'Database Karyawan'!$A$2:$B$10000,2,0),"")</f>
        <v/>
      </c>
      <c r="G262" s="529"/>
      <c r="H262" s="540" t="str">
        <f t="shared" si="10"/>
        <v/>
      </c>
      <c r="I262" s="540">
        <f t="shared" si="11"/>
        <v>0</v>
      </c>
    </row>
    <row r="263" spans="1:9">
      <c r="A263" s="529"/>
      <c r="B263" s="529"/>
      <c r="C263" s="529"/>
      <c r="D263" s="529"/>
      <c r="E263" s="529"/>
      <c r="F263" s="529" t="str">
        <f>IF(LEN(E263)&gt;0,VLOOKUP(E263,'Database Karyawan'!$A$2:$B$10000,2,0),"")</f>
        <v/>
      </c>
      <c r="G263" s="529"/>
      <c r="H263" s="540" t="str">
        <f t="shared" si="10"/>
        <v/>
      </c>
      <c r="I263" s="540">
        <f t="shared" si="11"/>
        <v>0</v>
      </c>
    </row>
    <row r="264" spans="1:9">
      <c r="A264" s="529"/>
      <c r="B264" s="529"/>
      <c r="C264" s="529"/>
      <c r="D264" s="529"/>
      <c r="E264" s="529"/>
      <c r="F264" s="529" t="str">
        <f>IF(LEN(E264)&gt;0,VLOOKUP(E264,'Database Karyawan'!$A$2:$B$10000,2,0),"")</f>
        <v/>
      </c>
      <c r="G264" s="529"/>
      <c r="H264" s="540" t="str">
        <f t="shared" si="10"/>
        <v/>
      </c>
      <c r="I264" s="540">
        <f t="shared" si="11"/>
        <v>0</v>
      </c>
    </row>
    <row r="265" spans="1:9">
      <c r="A265" s="529"/>
      <c r="B265" s="529"/>
      <c r="C265" s="529"/>
      <c r="D265" s="529"/>
      <c r="E265" s="529"/>
      <c r="F265" s="529" t="str">
        <f>IF(LEN(E265)&gt;0,VLOOKUP(E265,'Database Karyawan'!$A$2:$B$10000,2,0),"")</f>
        <v/>
      </c>
      <c r="G265" s="529"/>
      <c r="H265" s="540" t="str">
        <f t="shared" si="10"/>
        <v/>
      </c>
      <c r="I265" s="540">
        <f t="shared" si="11"/>
        <v>0</v>
      </c>
    </row>
    <row r="266" spans="1:9">
      <c r="A266" s="529"/>
      <c r="B266" s="529"/>
      <c r="C266" s="529"/>
      <c r="D266" s="529"/>
      <c r="E266" s="529"/>
      <c r="F266" s="529" t="str">
        <f>IF(LEN(E266)&gt;0,VLOOKUP(E266,'Database Karyawan'!$A$2:$B$10000,2,0),"")</f>
        <v/>
      </c>
      <c r="G266" s="529"/>
      <c r="H266" s="540" t="str">
        <f t="shared" si="10"/>
        <v/>
      </c>
      <c r="I266" s="540">
        <f t="shared" si="11"/>
        <v>0</v>
      </c>
    </row>
    <row r="267" spans="1:9">
      <c r="A267" s="529"/>
      <c r="B267" s="529"/>
      <c r="C267" s="529"/>
      <c r="D267" s="529"/>
      <c r="E267" s="529"/>
      <c r="F267" s="529" t="str">
        <f>IF(LEN(E267)&gt;0,VLOOKUP(E267,'Database Karyawan'!$A$2:$B$10000,2,0),"")</f>
        <v/>
      </c>
      <c r="G267" s="529"/>
      <c r="H267" s="540" t="str">
        <f t="shared" si="10"/>
        <v/>
      </c>
      <c r="I267" s="540">
        <f t="shared" si="11"/>
        <v>0</v>
      </c>
    </row>
    <row r="268" spans="1:9">
      <c r="A268" s="529"/>
      <c r="B268" s="529"/>
      <c r="C268" s="529"/>
      <c r="D268" s="529"/>
      <c r="E268" s="529"/>
      <c r="F268" s="529" t="str">
        <f>IF(LEN(E268)&gt;0,VLOOKUP(E268,'Database Karyawan'!$A$2:$B$10000,2,0),"")</f>
        <v/>
      </c>
      <c r="G268" s="529"/>
      <c r="H268" s="540" t="str">
        <f t="shared" si="10"/>
        <v/>
      </c>
      <c r="I268" s="540">
        <f t="shared" si="11"/>
        <v>0</v>
      </c>
    </row>
    <row r="269" spans="1:9">
      <c r="A269" s="529"/>
      <c r="B269" s="529"/>
      <c r="C269" s="529"/>
      <c r="D269" s="529"/>
      <c r="E269" s="529"/>
      <c r="F269" s="529" t="str">
        <f>IF(LEN(E269)&gt;0,VLOOKUP(E269,'Database Karyawan'!$A$2:$B$10000,2,0),"")</f>
        <v/>
      </c>
      <c r="G269" s="529"/>
      <c r="H269" s="540" t="str">
        <f t="shared" si="10"/>
        <v/>
      </c>
      <c r="I269" s="540">
        <f t="shared" si="11"/>
        <v>0</v>
      </c>
    </row>
    <row r="270" spans="1:9">
      <c r="A270" s="529"/>
      <c r="B270" s="529"/>
      <c r="C270" s="529"/>
      <c r="D270" s="529"/>
      <c r="E270" s="529"/>
      <c r="F270" s="529" t="str">
        <f>IF(LEN(E270)&gt;0,VLOOKUP(E270,'Database Karyawan'!$A$2:$B$10000,2,0),"")</f>
        <v/>
      </c>
      <c r="G270" s="529"/>
      <c r="H270" s="540" t="str">
        <f t="shared" si="10"/>
        <v/>
      </c>
      <c r="I270" s="540">
        <f t="shared" si="11"/>
        <v>0</v>
      </c>
    </row>
    <row r="271" spans="1:9">
      <c r="A271" s="529"/>
      <c r="B271" s="529"/>
      <c r="C271" s="529"/>
      <c r="D271" s="529"/>
      <c r="E271" s="529"/>
      <c r="F271" s="529" t="str">
        <f>IF(LEN(E271)&gt;0,VLOOKUP(E271,'Database Karyawan'!$A$2:$B$10000,2,0),"")</f>
        <v/>
      </c>
      <c r="G271" s="529"/>
      <c r="H271" s="540" t="str">
        <f t="shared" ref="H271:H334" si="12">IF(LEN(A271)&gt;0,IF(AND(LEN(A271)&gt;0,LEN(B271)&gt;0,LEN(C271)&gt;0,LEN(D271)&gt;0,LEN(E271)&gt;0,LEN(F271)&gt;0,LEN(G271)&gt;0),"OK","Not Complete"),"")</f>
        <v/>
      </c>
      <c r="I271" s="540">
        <f t="shared" ref="I271:I334" si="13">IF(H271="ok",G271,0)</f>
        <v>0</v>
      </c>
    </row>
    <row r="272" spans="1:9">
      <c r="A272" s="529"/>
      <c r="B272" s="529"/>
      <c r="C272" s="529"/>
      <c r="D272" s="529"/>
      <c r="E272" s="529"/>
      <c r="F272" s="529" t="str">
        <f>IF(LEN(E272)&gt;0,VLOOKUP(E272,'Database Karyawan'!$A$2:$B$10000,2,0),"")</f>
        <v/>
      </c>
      <c r="G272" s="529"/>
      <c r="H272" s="540" t="str">
        <f t="shared" si="12"/>
        <v/>
      </c>
      <c r="I272" s="540">
        <f t="shared" si="13"/>
        <v>0</v>
      </c>
    </row>
    <row r="273" spans="1:9">
      <c r="A273" s="529"/>
      <c r="B273" s="529"/>
      <c r="C273" s="529"/>
      <c r="D273" s="529"/>
      <c r="E273" s="529"/>
      <c r="F273" s="529" t="str">
        <f>IF(LEN(E273)&gt;0,VLOOKUP(E273,'Database Karyawan'!$A$2:$B$10000,2,0),"")</f>
        <v/>
      </c>
      <c r="G273" s="529"/>
      <c r="H273" s="540" t="str">
        <f t="shared" si="12"/>
        <v/>
      </c>
      <c r="I273" s="540">
        <f t="shared" si="13"/>
        <v>0</v>
      </c>
    </row>
    <row r="274" spans="1:9">
      <c r="A274" s="529"/>
      <c r="B274" s="529"/>
      <c r="C274" s="529"/>
      <c r="D274" s="529"/>
      <c r="E274" s="529"/>
      <c r="F274" s="529" t="str">
        <f>IF(LEN(E274)&gt;0,VLOOKUP(E274,'Database Karyawan'!$A$2:$B$10000,2,0),"")</f>
        <v/>
      </c>
      <c r="G274" s="529"/>
      <c r="H274" s="540" t="str">
        <f t="shared" si="12"/>
        <v/>
      </c>
      <c r="I274" s="540">
        <f t="shared" si="13"/>
        <v>0</v>
      </c>
    </row>
    <row r="275" spans="1:9">
      <c r="A275" s="529"/>
      <c r="B275" s="529"/>
      <c r="C275" s="529"/>
      <c r="D275" s="529"/>
      <c r="E275" s="529"/>
      <c r="F275" s="529" t="str">
        <f>IF(LEN(E275)&gt;0,VLOOKUP(E275,'Database Karyawan'!$A$2:$B$10000,2,0),"")</f>
        <v/>
      </c>
      <c r="G275" s="529"/>
      <c r="H275" s="540" t="str">
        <f t="shared" si="12"/>
        <v/>
      </c>
      <c r="I275" s="540">
        <f t="shared" si="13"/>
        <v>0</v>
      </c>
    </row>
    <row r="276" spans="1:9">
      <c r="A276" s="529"/>
      <c r="B276" s="529"/>
      <c r="C276" s="529"/>
      <c r="D276" s="529"/>
      <c r="E276" s="529"/>
      <c r="F276" s="529" t="str">
        <f>IF(LEN(E276)&gt;0,VLOOKUP(E276,'Database Karyawan'!$A$2:$B$10000,2,0),"")</f>
        <v/>
      </c>
      <c r="G276" s="529"/>
      <c r="H276" s="540" t="str">
        <f t="shared" si="12"/>
        <v/>
      </c>
      <c r="I276" s="540">
        <f t="shared" si="13"/>
        <v>0</v>
      </c>
    </row>
    <row r="277" spans="1:9">
      <c r="A277" s="529"/>
      <c r="B277" s="529"/>
      <c r="C277" s="529"/>
      <c r="D277" s="529"/>
      <c r="E277" s="529"/>
      <c r="F277" s="529" t="str">
        <f>IF(LEN(E277)&gt;0,VLOOKUP(E277,'Database Karyawan'!$A$2:$B$10000,2,0),"")</f>
        <v/>
      </c>
      <c r="G277" s="529"/>
      <c r="H277" s="540" t="str">
        <f t="shared" si="12"/>
        <v/>
      </c>
      <c r="I277" s="540">
        <f t="shared" si="13"/>
        <v>0</v>
      </c>
    </row>
    <row r="278" spans="1:9">
      <c r="A278" s="529"/>
      <c r="B278" s="529"/>
      <c r="C278" s="529"/>
      <c r="D278" s="529"/>
      <c r="E278" s="529"/>
      <c r="F278" s="529" t="str">
        <f>IF(LEN(E278)&gt;0,VLOOKUP(E278,'Database Karyawan'!$A$2:$B$10000,2,0),"")</f>
        <v/>
      </c>
      <c r="G278" s="529"/>
      <c r="H278" s="540" t="str">
        <f t="shared" si="12"/>
        <v/>
      </c>
      <c r="I278" s="540">
        <f t="shared" si="13"/>
        <v>0</v>
      </c>
    </row>
    <row r="279" spans="1:9">
      <c r="A279" s="529"/>
      <c r="B279" s="529"/>
      <c r="C279" s="529"/>
      <c r="D279" s="529"/>
      <c r="E279" s="529"/>
      <c r="F279" s="529" t="str">
        <f>IF(LEN(E279)&gt;0,VLOOKUP(E279,'Database Karyawan'!$A$2:$B$10000,2,0),"")</f>
        <v/>
      </c>
      <c r="G279" s="529"/>
      <c r="H279" s="540" t="str">
        <f t="shared" si="12"/>
        <v/>
      </c>
      <c r="I279" s="540">
        <f t="shared" si="13"/>
        <v>0</v>
      </c>
    </row>
    <row r="280" spans="1:9">
      <c r="A280" s="529"/>
      <c r="B280" s="529"/>
      <c r="C280" s="529"/>
      <c r="D280" s="529"/>
      <c r="E280" s="529"/>
      <c r="F280" s="529" t="str">
        <f>IF(LEN(E280)&gt;0,VLOOKUP(E280,'Database Karyawan'!$A$2:$B$10000,2,0),"")</f>
        <v/>
      </c>
      <c r="G280" s="529"/>
      <c r="H280" s="540" t="str">
        <f t="shared" si="12"/>
        <v/>
      </c>
      <c r="I280" s="540">
        <f t="shared" si="13"/>
        <v>0</v>
      </c>
    </row>
    <row r="281" spans="1:9">
      <c r="A281" s="529"/>
      <c r="B281" s="529"/>
      <c r="C281" s="529"/>
      <c r="D281" s="529"/>
      <c r="E281" s="529"/>
      <c r="F281" s="529" t="str">
        <f>IF(LEN(E281)&gt;0,VLOOKUP(E281,'Database Karyawan'!$A$2:$B$10000,2,0),"")</f>
        <v/>
      </c>
      <c r="G281" s="529"/>
      <c r="H281" s="540" t="str">
        <f t="shared" si="12"/>
        <v/>
      </c>
      <c r="I281" s="540">
        <f t="shared" si="13"/>
        <v>0</v>
      </c>
    </row>
    <row r="282" spans="1:9">
      <c r="A282" s="529"/>
      <c r="B282" s="529"/>
      <c r="C282" s="529"/>
      <c r="D282" s="529"/>
      <c r="E282" s="529"/>
      <c r="F282" s="529" t="str">
        <f>IF(LEN(E282)&gt;0,VLOOKUP(E282,'Database Karyawan'!$A$2:$B$10000,2,0),"")</f>
        <v/>
      </c>
      <c r="G282" s="529"/>
      <c r="H282" s="540" t="str">
        <f t="shared" si="12"/>
        <v/>
      </c>
      <c r="I282" s="540">
        <f t="shared" si="13"/>
        <v>0</v>
      </c>
    </row>
    <row r="283" spans="1:9">
      <c r="A283" s="529"/>
      <c r="B283" s="529"/>
      <c r="C283" s="529"/>
      <c r="D283" s="529"/>
      <c r="E283" s="529"/>
      <c r="F283" s="529" t="str">
        <f>IF(LEN(E283)&gt;0,VLOOKUP(E283,'Database Karyawan'!$A$2:$B$10000,2,0),"")</f>
        <v/>
      </c>
      <c r="G283" s="529"/>
      <c r="H283" s="540" t="str">
        <f t="shared" si="12"/>
        <v/>
      </c>
      <c r="I283" s="540">
        <f t="shared" si="13"/>
        <v>0</v>
      </c>
    </row>
    <row r="284" spans="1:9">
      <c r="A284" s="529"/>
      <c r="B284" s="529"/>
      <c r="C284" s="529"/>
      <c r="D284" s="529"/>
      <c r="E284" s="529"/>
      <c r="F284" s="529" t="str">
        <f>IF(LEN(E284)&gt;0,VLOOKUP(E284,'Database Karyawan'!$A$2:$B$10000,2,0),"")</f>
        <v/>
      </c>
      <c r="G284" s="529"/>
      <c r="H284" s="540" t="str">
        <f t="shared" si="12"/>
        <v/>
      </c>
      <c r="I284" s="540">
        <f t="shared" si="13"/>
        <v>0</v>
      </c>
    </row>
    <row r="285" spans="1:9">
      <c r="A285" s="529"/>
      <c r="B285" s="529"/>
      <c r="C285" s="529"/>
      <c r="D285" s="529"/>
      <c r="E285" s="529"/>
      <c r="F285" s="529" t="str">
        <f>IF(LEN(E285)&gt;0,VLOOKUP(E285,'Database Karyawan'!$A$2:$B$10000,2,0),"")</f>
        <v/>
      </c>
      <c r="G285" s="529"/>
      <c r="H285" s="540" t="str">
        <f t="shared" si="12"/>
        <v/>
      </c>
      <c r="I285" s="540">
        <f t="shared" si="13"/>
        <v>0</v>
      </c>
    </row>
    <row r="286" spans="1:9">
      <c r="A286" s="529"/>
      <c r="B286" s="529"/>
      <c r="C286" s="529"/>
      <c r="D286" s="529"/>
      <c r="E286" s="529"/>
      <c r="F286" s="529" t="str">
        <f>IF(LEN(E286)&gt;0,VLOOKUP(E286,'Database Karyawan'!$A$2:$B$10000,2,0),"")</f>
        <v/>
      </c>
      <c r="G286" s="529"/>
      <c r="H286" s="540" t="str">
        <f t="shared" si="12"/>
        <v/>
      </c>
      <c r="I286" s="540">
        <f t="shared" si="13"/>
        <v>0</v>
      </c>
    </row>
    <row r="287" spans="1:9">
      <c r="A287" s="529"/>
      <c r="B287" s="529"/>
      <c r="C287" s="529"/>
      <c r="D287" s="529"/>
      <c r="E287" s="529"/>
      <c r="F287" s="529" t="str">
        <f>IF(LEN(E287)&gt;0,VLOOKUP(E287,'Database Karyawan'!$A$2:$B$10000,2,0),"")</f>
        <v/>
      </c>
      <c r="G287" s="529"/>
      <c r="H287" s="540" t="str">
        <f t="shared" si="12"/>
        <v/>
      </c>
      <c r="I287" s="540">
        <f t="shared" si="13"/>
        <v>0</v>
      </c>
    </row>
    <row r="288" spans="1:9">
      <c r="A288" s="529"/>
      <c r="B288" s="529"/>
      <c r="C288" s="529"/>
      <c r="D288" s="529"/>
      <c r="E288" s="529"/>
      <c r="F288" s="529" t="str">
        <f>IF(LEN(E288)&gt;0,VLOOKUP(E288,'Database Karyawan'!$A$2:$B$10000,2,0),"")</f>
        <v/>
      </c>
      <c r="G288" s="529"/>
      <c r="H288" s="540" t="str">
        <f t="shared" si="12"/>
        <v/>
      </c>
      <c r="I288" s="540">
        <f t="shared" si="13"/>
        <v>0</v>
      </c>
    </row>
    <row r="289" spans="1:9">
      <c r="A289" s="529"/>
      <c r="B289" s="529"/>
      <c r="C289" s="529"/>
      <c r="D289" s="529"/>
      <c r="E289" s="529"/>
      <c r="F289" s="529" t="str">
        <f>IF(LEN(E289)&gt;0,VLOOKUP(E289,'Database Karyawan'!$A$2:$B$10000,2,0),"")</f>
        <v/>
      </c>
      <c r="G289" s="529"/>
      <c r="H289" s="540" t="str">
        <f t="shared" si="12"/>
        <v/>
      </c>
      <c r="I289" s="540">
        <f t="shared" si="13"/>
        <v>0</v>
      </c>
    </row>
    <row r="290" spans="1:9">
      <c r="A290" s="529"/>
      <c r="B290" s="529"/>
      <c r="C290" s="529"/>
      <c r="D290" s="529"/>
      <c r="E290" s="529"/>
      <c r="F290" s="529" t="str">
        <f>IF(LEN(E290)&gt;0,VLOOKUP(E290,'Database Karyawan'!$A$2:$B$10000,2,0),"")</f>
        <v/>
      </c>
      <c r="G290" s="529"/>
      <c r="H290" s="540" t="str">
        <f t="shared" si="12"/>
        <v/>
      </c>
      <c r="I290" s="540">
        <f t="shared" si="13"/>
        <v>0</v>
      </c>
    </row>
    <row r="291" spans="1:9">
      <c r="A291" s="529"/>
      <c r="B291" s="529"/>
      <c r="C291" s="529"/>
      <c r="D291" s="529"/>
      <c r="E291" s="529"/>
      <c r="F291" s="529" t="str">
        <f>IF(LEN(E291)&gt;0,VLOOKUP(E291,'Database Karyawan'!$A$2:$B$10000,2,0),"")</f>
        <v/>
      </c>
      <c r="G291" s="529"/>
      <c r="H291" s="540" t="str">
        <f t="shared" si="12"/>
        <v/>
      </c>
      <c r="I291" s="540">
        <f t="shared" si="13"/>
        <v>0</v>
      </c>
    </row>
    <row r="292" spans="1:9">
      <c r="A292" s="529"/>
      <c r="B292" s="529"/>
      <c r="C292" s="529"/>
      <c r="D292" s="529"/>
      <c r="E292" s="529"/>
      <c r="F292" s="529" t="str">
        <f>IF(LEN(E292)&gt;0,VLOOKUP(E292,'Database Karyawan'!$A$2:$B$10000,2,0),"")</f>
        <v/>
      </c>
      <c r="G292" s="529"/>
      <c r="H292" s="540" t="str">
        <f t="shared" si="12"/>
        <v/>
      </c>
      <c r="I292" s="540">
        <f t="shared" si="13"/>
        <v>0</v>
      </c>
    </row>
    <row r="293" spans="1:9">
      <c r="A293" s="529"/>
      <c r="B293" s="529"/>
      <c r="C293" s="529"/>
      <c r="D293" s="529"/>
      <c r="E293" s="529"/>
      <c r="F293" s="529" t="str">
        <f>IF(LEN(E293)&gt;0,VLOOKUP(E293,'Database Karyawan'!$A$2:$B$10000,2,0),"")</f>
        <v/>
      </c>
      <c r="G293" s="529"/>
      <c r="H293" s="540" t="str">
        <f t="shared" si="12"/>
        <v/>
      </c>
      <c r="I293" s="540">
        <f t="shared" si="13"/>
        <v>0</v>
      </c>
    </row>
    <row r="294" spans="1:9">
      <c r="A294" s="529"/>
      <c r="B294" s="529"/>
      <c r="C294" s="529"/>
      <c r="D294" s="529"/>
      <c r="E294" s="529"/>
      <c r="F294" s="529" t="str">
        <f>IF(LEN(E294)&gt;0,VLOOKUP(E294,'Database Karyawan'!$A$2:$B$10000,2,0),"")</f>
        <v/>
      </c>
      <c r="G294" s="529"/>
      <c r="H294" s="540" t="str">
        <f t="shared" si="12"/>
        <v/>
      </c>
      <c r="I294" s="540">
        <f t="shared" si="13"/>
        <v>0</v>
      </c>
    </row>
    <row r="295" spans="1:9">
      <c r="A295" s="529"/>
      <c r="B295" s="529"/>
      <c r="C295" s="529"/>
      <c r="D295" s="529"/>
      <c r="E295" s="529"/>
      <c r="F295" s="529" t="str">
        <f>IF(LEN(E295)&gt;0,VLOOKUP(E295,'Database Karyawan'!$A$2:$B$10000,2,0),"")</f>
        <v/>
      </c>
      <c r="G295" s="529"/>
      <c r="H295" s="540" t="str">
        <f t="shared" si="12"/>
        <v/>
      </c>
      <c r="I295" s="540">
        <f t="shared" si="13"/>
        <v>0</v>
      </c>
    </row>
    <row r="296" spans="1:9">
      <c r="A296" s="529"/>
      <c r="B296" s="529"/>
      <c r="C296" s="529"/>
      <c r="D296" s="529"/>
      <c r="E296" s="529"/>
      <c r="F296" s="529" t="str">
        <f>IF(LEN(E296)&gt;0,VLOOKUP(E296,'Database Karyawan'!$A$2:$B$10000,2,0),"")</f>
        <v/>
      </c>
      <c r="G296" s="529"/>
      <c r="H296" s="540" t="str">
        <f t="shared" si="12"/>
        <v/>
      </c>
      <c r="I296" s="540">
        <f t="shared" si="13"/>
        <v>0</v>
      </c>
    </row>
    <row r="297" spans="1:9">
      <c r="A297" s="529"/>
      <c r="B297" s="529"/>
      <c r="C297" s="529"/>
      <c r="D297" s="529"/>
      <c r="E297" s="529"/>
      <c r="F297" s="529" t="str">
        <f>IF(LEN(E297)&gt;0,VLOOKUP(E297,'Database Karyawan'!$A$2:$B$10000,2,0),"")</f>
        <v/>
      </c>
      <c r="G297" s="529"/>
      <c r="H297" s="540" t="str">
        <f t="shared" si="12"/>
        <v/>
      </c>
      <c r="I297" s="540">
        <f t="shared" si="13"/>
        <v>0</v>
      </c>
    </row>
    <row r="298" spans="1:9">
      <c r="A298" s="529"/>
      <c r="B298" s="529"/>
      <c r="C298" s="529"/>
      <c r="D298" s="529"/>
      <c r="E298" s="529"/>
      <c r="F298" s="529" t="str">
        <f>IF(LEN(E298)&gt;0,VLOOKUP(E298,'Database Karyawan'!$A$2:$B$10000,2,0),"")</f>
        <v/>
      </c>
      <c r="G298" s="529"/>
      <c r="H298" s="540" t="str">
        <f t="shared" si="12"/>
        <v/>
      </c>
      <c r="I298" s="540">
        <f t="shared" si="13"/>
        <v>0</v>
      </c>
    </row>
    <row r="299" spans="1:9">
      <c r="A299" s="529"/>
      <c r="B299" s="529"/>
      <c r="C299" s="529"/>
      <c r="D299" s="529"/>
      <c r="E299" s="529"/>
      <c r="F299" s="529" t="str">
        <f>IF(LEN(E299)&gt;0,VLOOKUP(E299,'Database Karyawan'!$A$2:$B$10000,2,0),"")</f>
        <v/>
      </c>
      <c r="G299" s="529"/>
      <c r="H299" s="540" t="str">
        <f t="shared" si="12"/>
        <v/>
      </c>
      <c r="I299" s="540">
        <f t="shared" si="13"/>
        <v>0</v>
      </c>
    </row>
    <row r="300" spans="1:9">
      <c r="A300" s="529"/>
      <c r="B300" s="529"/>
      <c r="C300" s="529"/>
      <c r="D300" s="529"/>
      <c r="E300" s="529"/>
      <c r="F300" s="529" t="str">
        <f>IF(LEN(E300)&gt;0,VLOOKUP(E300,'Database Karyawan'!$A$2:$B$10000,2,0),"")</f>
        <v/>
      </c>
      <c r="G300" s="529"/>
      <c r="H300" s="540" t="str">
        <f t="shared" si="12"/>
        <v/>
      </c>
      <c r="I300" s="540">
        <f t="shared" si="13"/>
        <v>0</v>
      </c>
    </row>
    <row r="301" spans="1:9">
      <c r="A301" s="529"/>
      <c r="B301" s="529"/>
      <c r="C301" s="529"/>
      <c r="D301" s="529"/>
      <c r="E301" s="529"/>
      <c r="F301" s="529" t="str">
        <f>IF(LEN(E301)&gt;0,VLOOKUP(E301,'Database Karyawan'!$A$2:$B$10000,2,0),"")</f>
        <v/>
      </c>
      <c r="G301" s="529"/>
      <c r="H301" s="540" t="str">
        <f t="shared" si="12"/>
        <v/>
      </c>
      <c r="I301" s="540">
        <f t="shared" si="13"/>
        <v>0</v>
      </c>
    </row>
    <row r="302" spans="1:9">
      <c r="A302" s="529"/>
      <c r="B302" s="529"/>
      <c r="C302" s="529"/>
      <c r="D302" s="529"/>
      <c r="E302" s="529"/>
      <c r="F302" s="529" t="str">
        <f>IF(LEN(E302)&gt;0,VLOOKUP(E302,'Database Karyawan'!$A$2:$B$10000,2,0),"")</f>
        <v/>
      </c>
      <c r="G302" s="529"/>
      <c r="H302" s="540" t="str">
        <f t="shared" si="12"/>
        <v/>
      </c>
      <c r="I302" s="540">
        <f t="shared" si="13"/>
        <v>0</v>
      </c>
    </row>
    <row r="303" spans="1:9">
      <c r="A303" s="529"/>
      <c r="B303" s="529"/>
      <c r="C303" s="529"/>
      <c r="D303" s="529"/>
      <c r="E303" s="529"/>
      <c r="F303" s="529" t="str">
        <f>IF(LEN(E303)&gt;0,VLOOKUP(E303,'Database Karyawan'!$A$2:$B$10000,2,0),"")</f>
        <v/>
      </c>
      <c r="G303" s="529"/>
      <c r="H303" s="540" t="str">
        <f t="shared" si="12"/>
        <v/>
      </c>
      <c r="I303" s="540">
        <f t="shared" si="13"/>
        <v>0</v>
      </c>
    </row>
    <row r="304" spans="1:9">
      <c r="A304" s="529"/>
      <c r="B304" s="529"/>
      <c r="C304" s="529"/>
      <c r="D304" s="529"/>
      <c r="E304" s="529"/>
      <c r="F304" s="529" t="str">
        <f>IF(LEN(E304)&gt;0,VLOOKUP(E304,'Database Karyawan'!$A$2:$B$10000,2,0),"")</f>
        <v/>
      </c>
      <c r="G304" s="529"/>
      <c r="H304" s="540" t="str">
        <f t="shared" si="12"/>
        <v/>
      </c>
      <c r="I304" s="540">
        <f t="shared" si="13"/>
        <v>0</v>
      </c>
    </row>
    <row r="305" spans="1:9">
      <c r="A305" s="529"/>
      <c r="B305" s="529"/>
      <c r="C305" s="529"/>
      <c r="D305" s="529"/>
      <c r="E305" s="529"/>
      <c r="F305" s="529" t="str">
        <f>IF(LEN(E305)&gt;0,VLOOKUP(E305,'Database Karyawan'!$A$2:$B$10000,2,0),"")</f>
        <v/>
      </c>
      <c r="G305" s="529"/>
      <c r="H305" s="540" t="str">
        <f t="shared" si="12"/>
        <v/>
      </c>
      <c r="I305" s="540">
        <f t="shared" si="13"/>
        <v>0</v>
      </c>
    </row>
    <row r="306" spans="1:9">
      <c r="A306" s="529"/>
      <c r="B306" s="529"/>
      <c r="C306" s="529"/>
      <c r="D306" s="529"/>
      <c r="E306" s="529"/>
      <c r="F306" s="529" t="str">
        <f>IF(LEN(E306)&gt;0,VLOOKUP(E306,'Database Karyawan'!$A$2:$B$10000,2,0),"")</f>
        <v/>
      </c>
      <c r="G306" s="529"/>
      <c r="H306" s="540" t="str">
        <f t="shared" si="12"/>
        <v/>
      </c>
      <c r="I306" s="540">
        <f t="shared" si="13"/>
        <v>0</v>
      </c>
    </row>
    <row r="307" spans="1:9">
      <c r="A307" s="529"/>
      <c r="B307" s="529"/>
      <c r="C307" s="529"/>
      <c r="D307" s="529"/>
      <c r="E307" s="529"/>
      <c r="F307" s="529" t="str">
        <f>IF(LEN(E307)&gt;0,VLOOKUP(E307,'Database Karyawan'!$A$2:$B$10000,2,0),"")</f>
        <v/>
      </c>
      <c r="G307" s="529"/>
      <c r="H307" s="540" t="str">
        <f t="shared" si="12"/>
        <v/>
      </c>
      <c r="I307" s="540">
        <f t="shared" si="13"/>
        <v>0</v>
      </c>
    </row>
    <row r="308" spans="1:9">
      <c r="A308" s="529"/>
      <c r="B308" s="529"/>
      <c r="C308" s="529"/>
      <c r="D308" s="529"/>
      <c r="E308" s="529"/>
      <c r="F308" s="529" t="str">
        <f>IF(LEN(E308)&gt;0,VLOOKUP(E308,'Database Karyawan'!$A$2:$B$10000,2,0),"")</f>
        <v/>
      </c>
      <c r="G308" s="529"/>
      <c r="H308" s="540" t="str">
        <f t="shared" si="12"/>
        <v/>
      </c>
      <c r="I308" s="540">
        <f t="shared" si="13"/>
        <v>0</v>
      </c>
    </row>
    <row r="309" spans="1:9">
      <c r="A309" s="529"/>
      <c r="B309" s="529"/>
      <c r="C309" s="529"/>
      <c r="D309" s="529"/>
      <c r="E309" s="529"/>
      <c r="F309" s="529" t="str">
        <f>IF(LEN(E309)&gt;0,VLOOKUP(E309,'Database Karyawan'!$A$2:$B$10000,2,0),"")</f>
        <v/>
      </c>
      <c r="G309" s="529"/>
      <c r="H309" s="540" t="str">
        <f t="shared" si="12"/>
        <v/>
      </c>
      <c r="I309" s="540">
        <f t="shared" si="13"/>
        <v>0</v>
      </c>
    </row>
    <row r="310" spans="1:9">
      <c r="A310" s="529"/>
      <c r="B310" s="529"/>
      <c r="C310" s="529"/>
      <c r="D310" s="529"/>
      <c r="E310" s="529"/>
      <c r="F310" s="529" t="str">
        <f>IF(LEN(E310)&gt;0,VLOOKUP(E310,'Database Karyawan'!$A$2:$B$10000,2,0),"")</f>
        <v/>
      </c>
      <c r="G310" s="529"/>
      <c r="H310" s="540" t="str">
        <f t="shared" si="12"/>
        <v/>
      </c>
      <c r="I310" s="540">
        <f t="shared" si="13"/>
        <v>0</v>
      </c>
    </row>
    <row r="311" spans="1:9">
      <c r="A311" s="529"/>
      <c r="B311" s="529"/>
      <c r="C311" s="529"/>
      <c r="D311" s="529"/>
      <c r="E311" s="529"/>
      <c r="F311" s="529" t="str">
        <f>IF(LEN(E311)&gt;0,VLOOKUP(E311,'Database Karyawan'!$A$2:$B$10000,2,0),"")</f>
        <v/>
      </c>
      <c r="G311" s="529"/>
      <c r="H311" s="540" t="str">
        <f t="shared" si="12"/>
        <v/>
      </c>
      <c r="I311" s="540">
        <f t="shared" si="13"/>
        <v>0</v>
      </c>
    </row>
    <row r="312" spans="1:9">
      <c r="A312" s="529"/>
      <c r="B312" s="529"/>
      <c r="C312" s="529"/>
      <c r="D312" s="529"/>
      <c r="E312" s="529"/>
      <c r="F312" s="529" t="str">
        <f>IF(LEN(E312)&gt;0,VLOOKUP(E312,'Database Karyawan'!$A$2:$B$10000,2,0),"")</f>
        <v/>
      </c>
      <c r="G312" s="529"/>
      <c r="H312" s="540" t="str">
        <f t="shared" si="12"/>
        <v/>
      </c>
      <c r="I312" s="540">
        <f t="shared" si="13"/>
        <v>0</v>
      </c>
    </row>
    <row r="313" spans="1:9">
      <c r="A313" s="529"/>
      <c r="B313" s="529"/>
      <c r="C313" s="529"/>
      <c r="D313" s="529"/>
      <c r="E313" s="529"/>
      <c r="F313" s="529" t="str">
        <f>IF(LEN(E313)&gt;0,VLOOKUP(E313,'Database Karyawan'!$A$2:$B$10000,2,0),"")</f>
        <v/>
      </c>
      <c r="G313" s="529"/>
      <c r="H313" s="540" t="str">
        <f t="shared" si="12"/>
        <v/>
      </c>
      <c r="I313" s="540">
        <f t="shared" si="13"/>
        <v>0</v>
      </c>
    </row>
    <row r="314" spans="1:9">
      <c r="A314" s="529"/>
      <c r="B314" s="529"/>
      <c r="C314" s="529"/>
      <c r="D314" s="529"/>
      <c r="E314" s="529"/>
      <c r="F314" s="529" t="str">
        <f>IF(LEN(E314)&gt;0,VLOOKUP(E314,'Database Karyawan'!$A$2:$B$10000,2,0),"")</f>
        <v/>
      </c>
      <c r="G314" s="529"/>
      <c r="H314" s="540" t="str">
        <f t="shared" si="12"/>
        <v/>
      </c>
      <c r="I314" s="540">
        <f t="shared" si="13"/>
        <v>0</v>
      </c>
    </row>
    <row r="315" spans="1:9">
      <c r="A315" s="529"/>
      <c r="B315" s="529"/>
      <c r="C315" s="529"/>
      <c r="D315" s="529"/>
      <c r="E315" s="529"/>
      <c r="F315" s="529" t="str">
        <f>IF(LEN(E315)&gt;0,VLOOKUP(E315,'Database Karyawan'!$A$2:$B$10000,2,0),"")</f>
        <v/>
      </c>
      <c r="G315" s="529"/>
      <c r="H315" s="540" t="str">
        <f t="shared" si="12"/>
        <v/>
      </c>
      <c r="I315" s="540">
        <f t="shared" si="13"/>
        <v>0</v>
      </c>
    </row>
    <row r="316" spans="1:9">
      <c r="A316" s="529"/>
      <c r="B316" s="529"/>
      <c r="C316" s="529"/>
      <c r="D316" s="529"/>
      <c r="E316" s="529"/>
      <c r="F316" s="529" t="str">
        <f>IF(LEN(E316)&gt;0,VLOOKUP(E316,'Database Karyawan'!$A$2:$B$10000,2,0),"")</f>
        <v/>
      </c>
      <c r="G316" s="529"/>
      <c r="H316" s="540" t="str">
        <f t="shared" si="12"/>
        <v/>
      </c>
      <c r="I316" s="540">
        <f t="shared" si="13"/>
        <v>0</v>
      </c>
    </row>
    <row r="317" spans="1:9">
      <c r="A317" s="529"/>
      <c r="B317" s="529"/>
      <c r="C317" s="529"/>
      <c r="D317" s="529"/>
      <c r="E317" s="529"/>
      <c r="F317" s="529" t="str">
        <f>IF(LEN(E317)&gt;0,VLOOKUP(E317,'Database Karyawan'!$A$2:$B$10000,2,0),"")</f>
        <v/>
      </c>
      <c r="G317" s="529"/>
      <c r="H317" s="540" t="str">
        <f t="shared" si="12"/>
        <v/>
      </c>
      <c r="I317" s="540">
        <f t="shared" si="13"/>
        <v>0</v>
      </c>
    </row>
    <row r="318" spans="1:9">
      <c r="A318" s="529"/>
      <c r="B318" s="529"/>
      <c r="C318" s="529"/>
      <c r="D318" s="529"/>
      <c r="E318" s="529"/>
      <c r="F318" s="529" t="str">
        <f>IF(LEN(E318)&gt;0,VLOOKUP(E318,'Database Karyawan'!$A$2:$B$10000,2,0),"")</f>
        <v/>
      </c>
      <c r="G318" s="529"/>
      <c r="H318" s="540" t="str">
        <f t="shared" si="12"/>
        <v/>
      </c>
      <c r="I318" s="540">
        <f t="shared" si="13"/>
        <v>0</v>
      </c>
    </row>
    <row r="319" spans="1:9">
      <c r="A319" s="529"/>
      <c r="B319" s="529"/>
      <c r="C319" s="529"/>
      <c r="D319" s="529"/>
      <c r="E319" s="529"/>
      <c r="F319" s="529" t="str">
        <f>IF(LEN(E319)&gt;0,VLOOKUP(E319,'Database Karyawan'!$A$2:$B$10000,2,0),"")</f>
        <v/>
      </c>
      <c r="G319" s="529"/>
      <c r="H319" s="540" t="str">
        <f t="shared" si="12"/>
        <v/>
      </c>
      <c r="I319" s="540">
        <f t="shared" si="13"/>
        <v>0</v>
      </c>
    </row>
    <row r="320" spans="1:9">
      <c r="A320" s="529"/>
      <c r="B320" s="529"/>
      <c r="C320" s="529"/>
      <c r="D320" s="529"/>
      <c r="E320" s="529"/>
      <c r="F320" s="529" t="str">
        <f>IF(LEN(E320)&gt;0,VLOOKUP(E320,'Database Karyawan'!$A$2:$B$10000,2,0),"")</f>
        <v/>
      </c>
      <c r="G320" s="529"/>
      <c r="H320" s="540" t="str">
        <f t="shared" si="12"/>
        <v/>
      </c>
      <c r="I320" s="540">
        <f t="shared" si="13"/>
        <v>0</v>
      </c>
    </row>
    <row r="321" spans="1:9">
      <c r="A321" s="529"/>
      <c r="B321" s="529"/>
      <c r="C321" s="529"/>
      <c r="D321" s="529"/>
      <c r="E321" s="529"/>
      <c r="F321" s="529" t="str">
        <f>IF(LEN(E321)&gt;0,VLOOKUP(E321,'Database Karyawan'!$A$2:$B$10000,2,0),"")</f>
        <v/>
      </c>
      <c r="G321" s="529"/>
      <c r="H321" s="540" t="str">
        <f t="shared" si="12"/>
        <v/>
      </c>
      <c r="I321" s="540">
        <f t="shared" si="13"/>
        <v>0</v>
      </c>
    </row>
    <row r="322" spans="1:9">
      <c r="A322" s="529"/>
      <c r="B322" s="529"/>
      <c r="C322" s="529"/>
      <c r="D322" s="529"/>
      <c r="E322" s="529"/>
      <c r="F322" s="529" t="str">
        <f>IF(LEN(E322)&gt;0,VLOOKUP(E322,'Database Karyawan'!$A$2:$B$10000,2,0),"")</f>
        <v/>
      </c>
      <c r="G322" s="529"/>
      <c r="H322" s="540" t="str">
        <f t="shared" si="12"/>
        <v/>
      </c>
      <c r="I322" s="540">
        <f t="shared" si="13"/>
        <v>0</v>
      </c>
    </row>
    <row r="323" spans="1:9">
      <c r="A323" s="529"/>
      <c r="B323" s="529"/>
      <c r="C323" s="529"/>
      <c r="D323" s="529"/>
      <c r="E323" s="529"/>
      <c r="F323" s="529" t="str">
        <f>IF(LEN(E323)&gt;0,VLOOKUP(E323,'Database Karyawan'!$A$2:$B$10000,2,0),"")</f>
        <v/>
      </c>
      <c r="G323" s="529"/>
      <c r="H323" s="540" t="str">
        <f t="shared" si="12"/>
        <v/>
      </c>
      <c r="I323" s="540">
        <f t="shared" si="13"/>
        <v>0</v>
      </c>
    </row>
    <row r="324" spans="1:9">
      <c r="A324" s="529"/>
      <c r="B324" s="529"/>
      <c r="C324" s="529"/>
      <c r="D324" s="529"/>
      <c r="E324" s="529"/>
      <c r="F324" s="529" t="str">
        <f>IF(LEN(E324)&gt;0,VLOOKUP(E324,'Database Karyawan'!$A$2:$B$10000,2,0),"")</f>
        <v/>
      </c>
      <c r="G324" s="529"/>
      <c r="H324" s="540" t="str">
        <f t="shared" si="12"/>
        <v/>
      </c>
      <c r="I324" s="540">
        <f t="shared" si="13"/>
        <v>0</v>
      </c>
    </row>
    <row r="325" spans="1:9">
      <c r="A325" s="529"/>
      <c r="B325" s="529"/>
      <c r="C325" s="529"/>
      <c r="D325" s="529"/>
      <c r="E325" s="529"/>
      <c r="F325" s="529" t="str">
        <f>IF(LEN(E325)&gt;0,VLOOKUP(E325,'Database Karyawan'!$A$2:$B$10000,2,0),"")</f>
        <v/>
      </c>
      <c r="G325" s="529"/>
      <c r="H325" s="540" t="str">
        <f t="shared" si="12"/>
        <v/>
      </c>
      <c r="I325" s="540">
        <f t="shared" si="13"/>
        <v>0</v>
      </c>
    </row>
    <row r="326" spans="1:9">
      <c r="A326" s="529"/>
      <c r="B326" s="529"/>
      <c r="C326" s="529"/>
      <c r="D326" s="529"/>
      <c r="E326" s="529"/>
      <c r="F326" s="529" t="str">
        <f>IF(LEN(E326)&gt;0,VLOOKUP(E326,'Database Karyawan'!$A$2:$B$10000,2,0),"")</f>
        <v/>
      </c>
      <c r="G326" s="529"/>
      <c r="H326" s="540" t="str">
        <f t="shared" si="12"/>
        <v/>
      </c>
      <c r="I326" s="540">
        <f t="shared" si="13"/>
        <v>0</v>
      </c>
    </row>
    <row r="327" spans="1:9">
      <c r="A327" s="529"/>
      <c r="B327" s="529"/>
      <c r="C327" s="529"/>
      <c r="D327" s="529"/>
      <c r="E327" s="529"/>
      <c r="F327" s="529" t="str">
        <f>IF(LEN(E327)&gt;0,VLOOKUP(E327,'Database Karyawan'!$A$2:$B$10000,2,0),"")</f>
        <v/>
      </c>
      <c r="G327" s="529"/>
      <c r="H327" s="540" t="str">
        <f t="shared" si="12"/>
        <v/>
      </c>
      <c r="I327" s="540">
        <f t="shared" si="13"/>
        <v>0</v>
      </c>
    </row>
    <row r="328" spans="1:9">
      <c r="A328" s="529"/>
      <c r="B328" s="529"/>
      <c r="C328" s="529"/>
      <c r="D328" s="529"/>
      <c r="E328" s="529"/>
      <c r="F328" s="529" t="str">
        <f>IF(LEN(E328)&gt;0,VLOOKUP(E328,'Database Karyawan'!$A$2:$B$10000,2,0),"")</f>
        <v/>
      </c>
      <c r="G328" s="529"/>
      <c r="H328" s="540" t="str">
        <f t="shared" si="12"/>
        <v/>
      </c>
      <c r="I328" s="540">
        <f t="shared" si="13"/>
        <v>0</v>
      </c>
    </row>
    <row r="329" spans="1:9">
      <c r="A329" s="529"/>
      <c r="B329" s="529"/>
      <c r="C329" s="529"/>
      <c r="D329" s="529"/>
      <c r="E329" s="529"/>
      <c r="F329" s="529" t="str">
        <f>IF(LEN(E329)&gt;0,VLOOKUP(E329,'Database Karyawan'!$A$2:$B$10000,2,0),"")</f>
        <v/>
      </c>
      <c r="G329" s="529"/>
      <c r="H329" s="540" t="str">
        <f t="shared" si="12"/>
        <v/>
      </c>
      <c r="I329" s="540">
        <f t="shared" si="13"/>
        <v>0</v>
      </c>
    </row>
    <row r="330" spans="1:9">
      <c r="A330" s="529"/>
      <c r="B330" s="529"/>
      <c r="C330" s="529"/>
      <c r="D330" s="529"/>
      <c r="E330" s="529"/>
      <c r="F330" s="529" t="str">
        <f>IF(LEN(E330)&gt;0,VLOOKUP(E330,'Database Karyawan'!$A$2:$B$10000,2,0),"")</f>
        <v/>
      </c>
      <c r="G330" s="529"/>
      <c r="H330" s="540" t="str">
        <f t="shared" si="12"/>
        <v/>
      </c>
      <c r="I330" s="540">
        <f t="shared" si="13"/>
        <v>0</v>
      </c>
    </row>
    <row r="331" spans="1:9">
      <c r="A331" s="529"/>
      <c r="B331" s="529"/>
      <c r="C331" s="529"/>
      <c r="D331" s="529"/>
      <c r="E331" s="529"/>
      <c r="F331" s="529" t="str">
        <f>IF(LEN(E331)&gt;0,VLOOKUP(E331,'Database Karyawan'!$A$2:$B$10000,2,0),"")</f>
        <v/>
      </c>
      <c r="G331" s="529"/>
      <c r="H331" s="540" t="str">
        <f t="shared" si="12"/>
        <v/>
      </c>
      <c r="I331" s="540">
        <f t="shared" si="13"/>
        <v>0</v>
      </c>
    </row>
    <row r="332" spans="1:9">
      <c r="A332" s="529"/>
      <c r="B332" s="529"/>
      <c r="C332" s="529"/>
      <c r="D332" s="529"/>
      <c r="E332" s="529"/>
      <c r="F332" s="529" t="str">
        <f>IF(LEN(E332)&gt;0,VLOOKUP(E332,'Database Karyawan'!$A$2:$B$10000,2,0),"")</f>
        <v/>
      </c>
      <c r="G332" s="529"/>
      <c r="H332" s="540" t="str">
        <f t="shared" si="12"/>
        <v/>
      </c>
      <c r="I332" s="540">
        <f t="shared" si="13"/>
        <v>0</v>
      </c>
    </row>
    <row r="333" spans="1:9">
      <c r="A333" s="529"/>
      <c r="B333" s="529"/>
      <c r="C333" s="529"/>
      <c r="D333" s="529"/>
      <c r="E333" s="529"/>
      <c r="F333" s="529" t="str">
        <f>IF(LEN(E333)&gt;0,VLOOKUP(E333,'Database Karyawan'!$A$2:$B$10000,2,0),"")</f>
        <v/>
      </c>
      <c r="G333" s="529"/>
      <c r="H333" s="540" t="str">
        <f t="shared" si="12"/>
        <v/>
      </c>
      <c r="I333" s="540">
        <f t="shared" si="13"/>
        <v>0</v>
      </c>
    </row>
    <row r="334" spans="1:9">
      <c r="A334" s="529"/>
      <c r="B334" s="529"/>
      <c r="C334" s="529"/>
      <c r="D334" s="529"/>
      <c r="E334" s="529"/>
      <c r="F334" s="529" t="str">
        <f>IF(LEN(E334)&gt;0,VLOOKUP(E334,'Database Karyawan'!$A$2:$B$10000,2,0),"")</f>
        <v/>
      </c>
      <c r="G334" s="529"/>
      <c r="H334" s="540" t="str">
        <f t="shared" si="12"/>
        <v/>
      </c>
      <c r="I334" s="540">
        <f t="shared" si="13"/>
        <v>0</v>
      </c>
    </row>
    <row r="335" spans="1:9">
      <c r="A335" s="529"/>
      <c r="B335" s="529"/>
      <c r="C335" s="529"/>
      <c r="D335" s="529"/>
      <c r="E335" s="529"/>
      <c r="F335" s="529" t="str">
        <f>IF(LEN(E335)&gt;0,VLOOKUP(E335,'Database Karyawan'!$A$2:$B$10000,2,0),"")</f>
        <v/>
      </c>
      <c r="G335" s="529"/>
      <c r="H335" s="540" t="str">
        <f t="shared" ref="H335:H398" si="14">IF(LEN(A335)&gt;0,IF(AND(LEN(A335)&gt;0,LEN(B335)&gt;0,LEN(C335)&gt;0,LEN(D335)&gt;0,LEN(E335)&gt;0,LEN(F335)&gt;0,LEN(G335)&gt;0),"OK","Not Complete"),"")</f>
        <v/>
      </c>
      <c r="I335" s="540">
        <f t="shared" ref="I335:I398" si="15">IF(H335="ok",G335,0)</f>
        <v>0</v>
      </c>
    </row>
    <row r="336" spans="1:9">
      <c r="A336" s="529"/>
      <c r="B336" s="529"/>
      <c r="C336" s="529"/>
      <c r="D336" s="529"/>
      <c r="E336" s="529"/>
      <c r="F336" s="529" t="str">
        <f>IF(LEN(E336)&gt;0,VLOOKUP(E336,'Database Karyawan'!$A$2:$B$10000,2,0),"")</f>
        <v/>
      </c>
      <c r="G336" s="529"/>
      <c r="H336" s="540" t="str">
        <f t="shared" si="14"/>
        <v/>
      </c>
      <c r="I336" s="540">
        <f t="shared" si="15"/>
        <v>0</v>
      </c>
    </row>
    <row r="337" spans="1:9">
      <c r="A337" s="529"/>
      <c r="B337" s="529"/>
      <c r="C337" s="529"/>
      <c r="D337" s="529"/>
      <c r="E337" s="529"/>
      <c r="F337" s="529" t="str">
        <f>IF(LEN(E337)&gt;0,VLOOKUP(E337,'Database Karyawan'!$A$2:$B$10000,2,0),"")</f>
        <v/>
      </c>
      <c r="G337" s="529"/>
      <c r="H337" s="540" t="str">
        <f t="shared" si="14"/>
        <v/>
      </c>
      <c r="I337" s="540">
        <f t="shared" si="15"/>
        <v>0</v>
      </c>
    </row>
    <row r="338" spans="1:9">
      <c r="A338" s="529"/>
      <c r="B338" s="529"/>
      <c r="C338" s="529"/>
      <c r="D338" s="529"/>
      <c r="E338" s="529"/>
      <c r="F338" s="529" t="str">
        <f>IF(LEN(E338)&gt;0,VLOOKUP(E338,'Database Karyawan'!$A$2:$B$10000,2,0),"")</f>
        <v/>
      </c>
      <c r="G338" s="529"/>
      <c r="H338" s="540" t="str">
        <f t="shared" si="14"/>
        <v/>
      </c>
      <c r="I338" s="540">
        <f t="shared" si="15"/>
        <v>0</v>
      </c>
    </row>
    <row r="339" spans="1:9">
      <c r="A339" s="529"/>
      <c r="B339" s="529"/>
      <c r="C339" s="529"/>
      <c r="D339" s="529"/>
      <c r="E339" s="529"/>
      <c r="F339" s="529" t="str">
        <f>IF(LEN(E339)&gt;0,VLOOKUP(E339,'Database Karyawan'!$A$2:$B$10000,2,0),"")</f>
        <v/>
      </c>
      <c r="G339" s="529"/>
      <c r="H339" s="540" t="str">
        <f t="shared" si="14"/>
        <v/>
      </c>
      <c r="I339" s="540">
        <f t="shared" si="15"/>
        <v>0</v>
      </c>
    </row>
    <row r="340" spans="1:9">
      <c r="A340" s="529"/>
      <c r="B340" s="529"/>
      <c r="C340" s="529"/>
      <c r="D340" s="529"/>
      <c r="E340" s="529"/>
      <c r="F340" s="529" t="str">
        <f>IF(LEN(E340)&gt;0,VLOOKUP(E340,'Database Karyawan'!$A$2:$B$10000,2,0),"")</f>
        <v/>
      </c>
      <c r="G340" s="529"/>
      <c r="H340" s="540" t="str">
        <f t="shared" si="14"/>
        <v/>
      </c>
      <c r="I340" s="540">
        <f t="shared" si="15"/>
        <v>0</v>
      </c>
    </row>
    <row r="341" spans="1:9">
      <c r="A341" s="529"/>
      <c r="B341" s="529"/>
      <c r="C341" s="529"/>
      <c r="D341" s="529"/>
      <c r="E341" s="529"/>
      <c r="F341" s="529" t="str">
        <f>IF(LEN(E341)&gt;0,VLOOKUP(E341,'Database Karyawan'!$A$2:$B$10000,2,0),"")</f>
        <v/>
      </c>
      <c r="G341" s="529"/>
      <c r="H341" s="540" t="str">
        <f t="shared" si="14"/>
        <v/>
      </c>
      <c r="I341" s="540">
        <f t="shared" si="15"/>
        <v>0</v>
      </c>
    </row>
    <row r="342" spans="1:9">
      <c r="A342" s="529"/>
      <c r="B342" s="529"/>
      <c r="C342" s="529"/>
      <c r="D342" s="529"/>
      <c r="E342" s="529"/>
      <c r="F342" s="529" t="str">
        <f>IF(LEN(E342)&gt;0,VLOOKUP(E342,'Database Karyawan'!$A$2:$B$10000,2,0),"")</f>
        <v/>
      </c>
      <c r="G342" s="529"/>
      <c r="H342" s="540" t="str">
        <f t="shared" si="14"/>
        <v/>
      </c>
      <c r="I342" s="540">
        <f t="shared" si="15"/>
        <v>0</v>
      </c>
    </row>
    <row r="343" spans="1:9">
      <c r="A343" s="529"/>
      <c r="B343" s="529"/>
      <c r="C343" s="529"/>
      <c r="D343" s="529"/>
      <c r="E343" s="529"/>
      <c r="F343" s="529" t="str">
        <f>IF(LEN(E343)&gt;0,VLOOKUP(E343,'Database Karyawan'!$A$2:$B$10000,2,0),"")</f>
        <v/>
      </c>
      <c r="G343" s="529"/>
      <c r="H343" s="540" t="str">
        <f t="shared" si="14"/>
        <v/>
      </c>
      <c r="I343" s="540">
        <f t="shared" si="15"/>
        <v>0</v>
      </c>
    </row>
    <row r="344" spans="1:9">
      <c r="A344" s="529"/>
      <c r="B344" s="529"/>
      <c r="C344" s="529"/>
      <c r="D344" s="529"/>
      <c r="E344" s="529"/>
      <c r="F344" s="529" t="str">
        <f>IF(LEN(E344)&gt;0,VLOOKUP(E344,'Database Karyawan'!$A$2:$B$10000,2,0),"")</f>
        <v/>
      </c>
      <c r="G344" s="529"/>
      <c r="H344" s="540" t="str">
        <f t="shared" si="14"/>
        <v/>
      </c>
      <c r="I344" s="540">
        <f t="shared" si="15"/>
        <v>0</v>
      </c>
    </row>
    <row r="345" spans="1:9">
      <c r="A345" s="529"/>
      <c r="B345" s="529"/>
      <c r="C345" s="529"/>
      <c r="D345" s="529"/>
      <c r="E345" s="529"/>
      <c r="F345" s="529" t="str">
        <f>IF(LEN(E345)&gt;0,VLOOKUP(E345,'Database Karyawan'!$A$2:$B$10000,2,0),"")</f>
        <v/>
      </c>
      <c r="G345" s="529"/>
      <c r="H345" s="540" t="str">
        <f t="shared" si="14"/>
        <v/>
      </c>
      <c r="I345" s="540">
        <f t="shared" si="15"/>
        <v>0</v>
      </c>
    </row>
    <row r="346" spans="1:9">
      <c r="A346" s="529"/>
      <c r="B346" s="529"/>
      <c r="C346" s="529"/>
      <c r="D346" s="529"/>
      <c r="E346" s="529"/>
      <c r="F346" s="529" t="str">
        <f>IF(LEN(E346)&gt;0,VLOOKUP(E346,'Database Karyawan'!$A$2:$B$10000,2,0),"")</f>
        <v/>
      </c>
      <c r="G346" s="529"/>
      <c r="H346" s="540" t="str">
        <f t="shared" si="14"/>
        <v/>
      </c>
      <c r="I346" s="540">
        <f t="shared" si="15"/>
        <v>0</v>
      </c>
    </row>
    <row r="347" spans="1:9">
      <c r="A347" s="529"/>
      <c r="B347" s="529"/>
      <c r="C347" s="529"/>
      <c r="D347" s="529"/>
      <c r="E347" s="529"/>
      <c r="F347" s="529" t="str">
        <f>IF(LEN(E347)&gt;0,VLOOKUP(E347,'Database Karyawan'!$A$2:$B$10000,2,0),"")</f>
        <v/>
      </c>
      <c r="G347" s="529"/>
      <c r="H347" s="540" t="str">
        <f t="shared" si="14"/>
        <v/>
      </c>
      <c r="I347" s="540">
        <f t="shared" si="15"/>
        <v>0</v>
      </c>
    </row>
    <row r="348" spans="1:9">
      <c r="A348" s="529"/>
      <c r="B348" s="529"/>
      <c r="C348" s="529"/>
      <c r="D348" s="529"/>
      <c r="E348" s="529"/>
      <c r="F348" s="529" t="str">
        <f>IF(LEN(E348)&gt;0,VLOOKUP(E348,'Database Karyawan'!$A$2:$B$10000,2,0),"")</f>
        <v/>
      </c>
      <c r="G348" s="529"/>
      <c r="H348" s="540" t="str">
        <f t="shared" si="14"/>
        <v/>
      </c>
      <c r="I348" s="540">
        <f t="shared" si="15"/>
        <v>0</v>
      </c>
    </row>
    <row r="349" spans="1:9">
      <c r="A349" s="529"/>
      <c r="B349" s="529"/>
      <c r="C349" s="529"/>
      <c r="D349" s="529"/>
      <c r="E349" s="529"/>
      <c r="F349" s="529" t="str">
        <f>IF(LEN(E349)&gt;0,VLOOKUP(E349,'Database Karyawan'!$A$2:$B$10000,2,0),"")</f>
        <v/>
      </c>
      <c r="G349" s="529"/>
      <c r="H349" s="540" t="str">
        <f t="shared" si="14"/>
        <v/>
      </c>
      <c r="I349" s="540">
        <f t="shared" si="15"/>
        <v>0</v>
      </c>
    </row>
    <row r="350" spans="1:9">
      <c r="A350" s="529"/>
      <c r="B350" s="529"/>
      <c r="C350" s="529"/>
      <c r="D350" s="529"/>
      <c r="E350" s="529"/>
      <c r="F350" s="529" t="str">
        <f>IF(LEN(E350)&gt;0,VLOOKUP(E350,'Database Karyawan'!$A$2:$B$10000,2,0),"")</f>
        <v/>
      </c>
      <c r="G350" s="529"/>
      <c r="H350" s="540" t="str">
        <f t="shared" si="14"/>
        <v/>
      </c>
      <c r="I350" s="540">
        <f t="shared" si="15"/>
        <v>0</v>
      </c>
    </row>
    <row r="351" spans="1:9">
      <c r="A351" s="529"/>
      <c r="B351" s="529"/>
      <c r="C351" s="529"/>
      <c r="D351" s="529"/>
      <c r="E351" s="529"/>
      <c r="F351" s="529" t="str">
        <f>IF(LEN(E351)&gt;0,VLOOKUP(E351,'Database Karyawan'!$A$2:$B$10000,2,0),"")</f>
        <v/>
      </c>
      <c r="G351" s="529"/>
      <c r="H351" s="540" t="str">
        <f t="shared" si="14"/>
        <v/>
      </c>
      <c r="I351" s="540">
        <f t="shared" si="15"/>
        <v>0</v>
      </c>
    </row>
    <row r="352" spans="1:9">
      <c r="A352" s="529"/>
      <c r="B352" s="529"/>
      <c r="C352" s="529"/>
      <c r="D352" s="529"/>
      <c r="E352" s="529"/>
      <c r="F352" s="529" t="str">
        <f>IF(LEN(E352)&gt;0,VLOOKUP(E352,'Database Karyawan'!$A$2:$B$10000,2,0),"")</f>
        <v/>
      </c>
      <c r="G352" s="529"/>
      <c r="H352" s="540" t="str">
        <f t="shared" si="14"/>
        <v/>
      </c>
      <c r="I352" s="540">
        <f t="shared" si="15"/>
        <v>0</v>
      </c>
    </row>
    <row r="353" spans="1:9">
      <c r="A353" s="529"/>
      <c r="B353" s="529"/>
      <c r="C353" s="529"/>
      <c r="D353" s="529"/>
      <c r="E353" s="529"/>
      <c r="F353" s="529" t="str">
        <f>IF(LEN(E353)&gt;0,VLOOKUP(E353,'Database Karyawan'!$A$2:$B$10000,2,0),"")</f>
        <v/>
      </c>
      <c r="G353" s="529"/>
      <c r="H353" s="540" t="str">
        <f t="shared" si="14"/>
        <v/>
      </c>
      <c r="I353" s="540">
        <f t="shared" si="15"/>
        <v>0</v>
      </c>
    </row>
    <row r="354" spans="1:9">
      <c r="A354" s="529"/>
      <c r="B354" s="529"/>
      <c r="C354" s="529"/>
      <c r="D354" s="529"/>
      <c r="E354" s="529"/>
      <c r="F354" s="529" t="str">
        <f>IF(LEN(E354)&gt;0,VLOOKUP(E354,'Database Karyawan'!$A$2:$B$10000,2,0),"")</f>
        <v/>
      </c>
      <c r="G354" s="529"/>
      <c r="H354" s="540" t="str">
        <f t="shared" si="14"/>
        <v/>
      </c>
      <c r="I354" s="540">
        <f t="shared" si="15"/>
        <v>0</v>
      </c>
    </row>
    <row r="355" spans="1:9">
      <c r="A355" s="529"/>
      <c r="B355" s="529"/>
      <c r="C355" s="529"/>
      <c r="D355" s="529"/>
      <c r="E355" s="529"/>
      <c r="F355" s="529" t="str">
        <f>IF(LEN(E355)&gt;0,VLOOKUP(E355,'Database Karyawan'!$A$2:$B$10000,2,0),"")</f>
        <v/>
      </c>
      <c r="G355" s="529"/>
      <c r="H355" s="540" t="str">
        <f t="shared" si="14"/>
        <v/>
      </c>
      <c r="I355" s="540">
        <f t="shared" si="15"/>
        <v>0</v>
      </c>
    </row>
    <row r="356" spans="1:9">
      <c r="A356" s="529"/>
      <c r="B356" s="529"/>
      <c r="C356" s="529"/>
      <c r="D356" s="529"/>
      <c r="E356" s="529"/>
      <c r="F356" s="529" t="str">
        <f>IF(LEN(E356)&gt;0,VLOOKUP(E356,'Database Karyawan'!$A$2:$B$10000,2,0),"")</f>
        <v/>
      </c>
      <c r="G356" s="529"/>
      <c r="H356" s="540" t="str">
        <f t="shared" si="14"/>
        <v/>
      </c>
      <c r="I356" s="540">
        <f t="shared" si="15"/>
        <v>0</v>
      </c>
    </row>
    <row r="357" spans="1:9">
      <c r="A357" s="529"/>
      <c r="B357" s="529"/>
      <c r="C357" s="529"/>
      <c r="D357" s="529"/>
      <c r="E357" s="529"/>
      <c r="F357" s="529" t="str">
        <f>IF(LEN(E357)&gt;0,VLOOKUP(E357,'Database Karyawan'!$A$2:$B$10000,2,0),"")</f>
        <v/>
      </c>
      <c r="G357" s="529"/>
      <c r="H357" s="540" t="str">
        <f t="shared" si="14"/>
        <v/>
      </c>
      <c r="I357" s="540">
        <f t="shared" si="15"/>
        <v>0</v>
      </c>
    </row>
    <row r="358" spans="1:9">
      <c r="A358" s="529"/>
      <c r="B358" s="529"/>
      <c r="C358" s="529"/>
      <c r="D358" s="529"/>
      <c r="E358" s="529"/>
      <c r="F358" s="529" t="str">
        <f>IF(LEN(E358)&gt;0,VLOOKUP(E358,'Database Karyawan'!$A$2:$B$10000,2,0),"")</f>
        <v/>
      </c>
      <c r="G358" s="529"/>
      <c r="H358" s="540" t="str">
        <f t="shared" si="14"/>
        <v/>
      </c>
      <c r="I358" s="540">
        <f t="shared" si="15"/>
        <v>0</v>
      </c>
    </row>
    <row r="359" spans="1:9">
      <c r="A359" s="529"/>
      <c r="B359" s="529"/>
      <c r="C359" s="529"/>
      <c r="D359" s="529"/>
      <c r="E359" s="529"/>
      <c r="F359" s="529" t="str">
        <f>IF(LEN(E359)&gt;0,VLOOKUP(E359,'Database Karyawan'!$A$2:$B$10000,2,0),"")</f>
        <v/>
      </c>
      <c r="G359" s="529"/>
      <c r="H359" s="540" t="str">
        <f t="shared" si="14"/>
        <v/>
      </c>
      <c r="I359" s="540">
        <f t="shared" si="15"/>
        <v>0</v>
      </c>
    </row>
    <row r="360" spans="1:9">
      <c r="A360" s="529"/>
      <c r="B360" s="529"/>
      <c r="C360" s="529"/>
      <c r="D360" s="529"/>
      <c r="E360" s="529"/>
      <c r="F360" s="529" t="str">
        <f>IF(LEN(E360)&gt;0,VLOOKUP(E360,'Database Karyawan'!$A$2:$B$10000,2,0),"")</f>
        <v/>
      </c>
      <c r="G360" s="529"/>
      <c r="H360" s="540" t="str">
        <f t="shared" si="14"/>
        <v/>
      </c>
      <c r="I360" s="540">
        <f t="shared" si="15"/>
        <v>0</v>
      </c>
    </row>
    <row r="361" spans="1:9">
      <c r="A361" s="529"/>
      <c r="B361" s="529"/>
      <c r="C361" s="529"/>
      <c r="D361" s="529"/>
      <c r="E361" s="529"/>
      <c r="F361" s="529" t="str">
        <f>IF(LEN(E361)&gt;0,VLOOKUP(E361,'Database Karyawan'!$A$2:$B$10000,2,0),"")</f>
        <v/>
      </c>
      <c r="G361" s="529"/>
      <c r="H361" s="540" t="str">
        <f t="shared" si="14"/>
        <v/>
      </c>
      <c r="I361" s="540">
        <f t="shared" si="15"/>
        <v>0</v>
      </c>
    </row>
    <row r="362" spans="1:9">
      <c r="A362" s="529"/>
      <c r="B362" s="529"/>
      <c r="C362" s="529"/>
      <c r="D362" s="529"/>
      <c r="E362" s="529"/>
      <c r="F362" s="529" t="str">
        <f>IF(LEN(E362)&gt;0,VLOOKUP(E362,'Database Karyawan'!$A$2:$B$10000,2,0),"")</f>
        <v/>
      </c>
      <c r="G362" s="529"/>
      <c r="H362" s="540" t="str">
        <f t="shared" si="14"/>
        <v/>
      </c>
      <c r="I362" s="540">
        <f t="shared" si="15"/>
        <v>0</v>
      </c>
    </row>
    <row r="363" spans="1:9">
      <c r="A363" s="529"/>
      <c r="B363" s="529"/>
      <c r="C363" s="529"/>
      <c r="D363" s="529"/>
      <c r="E363" s="529"/>
      <c r="F363" s="529" t="str">
        <f>IF(LEN(E363)&gt;0,VLOOKUP(E363,'Database Karyawan'!$A$2:$B$10000,2,0),"")</f>
        <v/>
      </c>
      <c r="G363" s="529"/>
      <c r="H363" s="540" t="str">
        <f t="shared" si="14"/>
        <v/>
      </c>
      <c r="I363" s="540">
        <f t="shared" si="15"/>
        <v>0</v>
      </c>
    </row>
    <row r="364" spans="1:9">
      <c r="A364" s="529"/>
      <c r="B364" s="529"/>
      <c r="C364" s="529"/>
      <c r="D364" s="529"/>
      <c r="E364" s="529"/>
      <c r="F364" s="529" t="str">
        <f>IF(LEN(E364)&gt;0,VLOOKUP(E364,'Database Karyawan'!$A$2:$B$10000,2,0),"")</f>
        <v/>
      </c>
      <c r="G364" s="529"/>
      <c r="H364" s="540" t="str">
        <f t="shared" si="14"/>
        <v/>
      </c>
      <c r="I364" s="540">
        <f t="shared" si="15"/>
        <v>0</v>
      </c>
    </row>
    <row r="365" spans="1:9">
      <c r="A365" s="529"/>
      <c r="B365" s="529"/>
      <c r="C365" s="529"/>
      <c r="D365" s="529"/>
      <c r="E365" s="529"/>
      <c r="F365" s="529" t="str">
        <f>IF(LEN(E365)&gt;0,VLOOKUP(E365,'Database Karyawan'!$A$2:$B$10000,2,0),"")</f>
        <v/>
      </c>
      <c r="G365" s="529"/>
      <c r="H365" s="540" t="str">
        <f t="shared" si="14"/>
        <v/>
      </c>
      <c r="I365" s="540">
        <f t="shared" si="15"/>
        <v>0</v>
      </c>
    </row>
    <row r="366" spans="1:9">
      <c r="A366" s="529"/>
      <c r="B366" s="529"/>
      <c r="C366" s="529"/>
      <c r="D366" s="529"/>
      <c r="E366" s="529"/>
      <c r="F366" s="529" t="str">
        <f>IF(LEN(E366)&gt;0,VLOOKUP(E366,'Database Karyawan'!$A$2:$B$10000,2,0),"")</f>
        <v/>
      </c>
      <c r="G366" s="529"/>
      <c r="H366" s="540" t="str">
        <f t="shared" si="14"/>
        <v/>
      </c>
      <c r="I366" s="540">
        <f t="shared" si="15"/>
        <v>0</v>
      </c>
    </row>
    <row r="367" spans="1:9">
      <c r="A367" s="529"/>
      <c r="B367" s="529"/>
      <c r="C367" s="529"/>
      <c r="D367" s="529"/>
      <c r="E367" s="529"/>
      <c r="F367" s="529" t="str">
        <f>IF(LEN(E367)&gt;0,VLOOKUP(E367,'Database Karyawan'!$A$2:$B$10000,2,0),"")</f>
        <v/>
      </c>
      <c r="G367" s="529"/>
      <c r="H367" s="540" t="str">
        <f t="shared" si="14"/>
        <v/>
      </c>
      <c r="I367" s="540">
        <f t="shared" si="15"/>
        <v>0</v>
      </c>
    </row>
    <row r="368" spans="1:9">
      <c r="A368" s="529"/>
      <c r="B368" s="529"/>
      <c r="C368" s="529"/>
      <c r="D368" s="529"/>
      <c r="E368" s="529"/>
      <c r="F368" s="529" t="str">
        <f>IF(LEN(E368)&gt;0,VLOOKUP(E368,'Database Karyawan'!$A$2:$B$10000,2,0),"")</f>
        <v/>
      </c>
      <c r="G368" s="529"/>
      <c r="H368" s="540" t="str">
        <f t="shared" si="14"/>
        <v/>
      </c>
      <c r="I368" s="540">
        <f t="shared" si="15"/>
        <v>0</v>
      </c>
    </row>
    <row r="369" spans="1:9">
      <c r="A369" s="529"/>
      <c r="B369" s="529"/>
      <c r="C369" s="529"/>
      <c r="D369" s="529"/>
      <c r="E369" s="529"/>
      <c r="F369" s="529" t="str">
        <f>IF(LEN(E369)&gt;0,VLOOKUP(E369,'Database Karyawan'!$A$2:$B$10000,2,0),"")</f>
        <v/>
      </c>
      <c r="G369" s="529"/>
      <c r="H369" s="540" t="str">
        <f t="shared" si="14"/>
        <v/>
      </c>
      <c r="I369" s="540">
        <f t="shared" si="15"/>
        <v>0</v>
      </c>
    </row>
    <row r="370" spans="1:9">
      <c r="A370" s="529"/>
      <c r="B370" s="529"/>
      <c r="C370" s="529"/>
      <c r="D370" s="529"/>
      <c r="E370" s="529"/>
      <c r="F370" s="529" t="str">
        <f>IF(LEN(E370)&gt;0,VLOOKUP(E370,'Database Karyawan'!$A$2:$B$10000,2,0),"")</f>
        <v/>
      </c>
      <c r="G370" s="529"/>
      <c r="H370" s="540" t="str">
        <f t="shared" si="14"/>
        <v/>
      </c>
      <c r="I370" s="540">
        <f t="shared" si="15"/>
        <v>0</v>
      </c>
    </row>
    <row r="371" spans="1:9">
      <c r="A371" s="529"/>
      <c r="B371" s="529"/>
      <c r="C371" s="529"/>
      <c r="D371" s="529"/>
      <c r="E371" s="529"/>
      <c r="F371" s="529" t="str">
        <f>IF(LEN(E371)&gt;0,VLOOKUP(E371,'Database Karyawan'!$A$2:$B$10000,2,0),"")</f>
        <v/>
      </c>
      <c r="G371" s="529"/>
      <c r="H371" s="540" t="str">
        <f t="shared" si="14"/>
        <v/>
      </c>
      <c r="I371" s="540">
        <f t="shared" si="15"/>
        <v>0</v>
      </c>
    </row>
    <row r="372" spans="1:9">
      <c r="A372" s="529"/>
      <c r="B372" s="529"/>
      <c r="C372" s="529"/>
      <c r="D372" s="529"/>
      <c r="E372" s="529"/>
      <c r="F372" s="529" t="str">
        <f>IF(LEN(E372)&gt;0,VLOOKUP(E372,'Database Karyawan'!$A$2:$B$10000,2,0),"")</f>
        <v/>
      </c>
      <c r="G372" s="529"/>
      <c r="H372" s="540" t="str">
        <f t="shared" si="14"/>
        <v/>
      </c>
      <c r="I372" s="540">
        <f t="shared" si="15"/>
        <v>0</v>
      </c>
    </row>
    <row r="373" spans="1:9">
      <c r="A373" s="529"/>
      <c r="B373" s="529"/>
      <c r="C373" s="529"/>
      <c r="D373" s="529"/>
      <c r="E373" s="529"/>
      <c r="F373" s="529" t="str">
        <f>IF(LEN(E373)&gt;0,VLOOKUP(E373,'Database Karyawan'!$A$2:$B$10000,2,0),"")</f>
        <v/>
      </c>
      <c r="G373" s="529"/>
      <c r="H373" s="540" t="str">
        <f t="shared" si="14"/>
        <v/>
      </c>
      <c r="I373" s="540">
        <f t="shared" si="15"/>
        <v>0</v>
      </c>
    </row>
    <row r="374" spans="1:9">
      <c r="A374" s="529"/>
      <c r="B374" s="529"/>
      <c r="C374" s="529"/>
      <c r="D374" s="529"/>
      <c r="E374" s="529"/>
      <c r="F374" s="529" t="str">
        <f>IF(LEN(E374)&gt;0,VLOOKUP(E374,'Database Karyawan'!$A$2:$B$10000,2,0),"")</f>
        <v/>
      </c>
      <c r="G374" s="529"/>
      <c r="H374" s="540" t="str">
        <f t="shared" si="14"/>
        <v/>
      </c>
      <c r="I374" s="540">
        <f t="shared" si="15"/>
        <v>0</v>
      </c>
    </row>
    <row r="375" spans="1:9">
      <c r="A375" s="529"/>
      <c r="B375" s="529"/>
      <c r="C375" s="529"/>
      <c r="D375" s="529"/>
      <c r="E375" s="529"/>
      <c r="F375" s="529" t="str">
        <f>IF(LEN(E375)&gt;0,VLOOKUP(E375,'Database Karyawan'!$A$2:$B$10000,2,0),"")</f>
        <v/>
      </c>
      <c r="G375" s="529"/>
      <c r="H375" s="540" t="str">
        <f t="shared" si="14"/>
        <v/>
      </c>
      <c r="I375" s="540">
        <f t="shared" si="15"/>
        <v>0</v>
      </c>
    </row>
    <row r="376" spans="1:9">
      <c r="A376" s="529"/>
      <c r="B376" s="529"/>
      <c r="C376" s="529"/>
      <c r="D376" s="529"/>
      <c r="E376" s="529"/>
      <c r="F376" s="529" t="str">
        <f>IF(LEN(E376)&gt;0,VLOOKUP(E376,'Database Karyawan'!$A$2:$B$10000,2,0),"")</f>
        <v/>
      </c>
      <c r="G376" s="529"/>
      <c r="H376" s="540" t="str">
        <f t="shared" si="14"/>
        <v/>
      </c>
      <c r="I376" s="540">
        <f t="shared" si="15"/>
        <v>0</v>
      </c>
    </row>
    <row r="377" spans="1:9">
      <c r="A377" s="529"/>
      <c r="B377" s="529"/>
      <c r="C377" s="529"/>
      <c r="D377" s="529"/>
      <c r="E377" s="529"/>
      <c r="F377" s="529" t="str">
        <f>IF(LEN(E377)&gt;0,VLOOKUP(E377,'Database Karyawan'!$A$2:$B$10000,2,0),"")</f>
        <v/>
      </c>
      <c r="G377" s="529"/>
      <c r="H377" s="540" t="str">
        <f t="shared" si="14"/>
        <v/>
      </c>
      <c r="I377" s="540">
        <f t="shared" si="15"/>
        <v>0</v>
      </c>
    </row>
    <row r="378" spans="1:9">
      <c r="A378" s="529"/>
      <c r="B378" s="529"/>
      <c r="C378" s="529"/>
      <c r="D378" s="529"/>
      <c r="E378" s="529"/>
      <c r="F378" s="529" t="str">
        <f>IF(LEN(E378)&gt;0,VLOOKUP(E378,'Database Karyawan'!$A$2:$B$10000,2,0),"")</f>
        <v/>
      </c>
      <c r="G378" s="529"/>
      <c r="H378" s="540" t="str">
        <f t="shared" si="14"/>
        <v/>
      </c>
      <c r="I378" s="540">
        <f t="shared" si="15"/>
        <v>0</v>
      </c>
    </row>
    <row r="379" spans="1:9">
      <c r="A379" s="529"/>
      <c r="B379" s="529"/>
      <c r="C379" s="529"/>
      <c r="D379" s="529"/>
      <c r="E379" s="529"/>
      <c r="F379" s="529" t="str">
        <f>IF(LEN(E379)&gt;0,VLOOKUP(E379,'Database Karyawan'!$A$2:$B$10000,2,0),"")</f>
        <v/>
      </c>
      <c r="G379" s="529"/>
      <c r="H379" s="540" t="str">
        <f t="shared" si="14"/>
        <v/>
      </c>
      <c r="I379" s="540">
        <f t="shared" si="15"/>
        <v>0</v>
      </c>
    </row>
    <row r="380" spans="1:9">
      <c r="A380" s="529"/>
      <c r="B380" s="529"/>
      <c r="C380" s="529"/>
      <c r="D380" s="529"/>
      <c r="E380" s="529"/>
      <c r="F380" s="529" t="str">
        <f>IF(LEN(E380)&gt;0,VLOOKUP(E380,'Database Karyawan'!$A$2:$B$10000,2,0),"")</f>
        <v/>
      </c>
      <c r="G380" s="529"/>
      <c r="H380" s="540" t="str">
        <f t="shared" si="14"/>
        <v/>
      </c>
      <c r="I380" s="540">
        <f t="shared" si="15"/>
        <v>0</v>
      </c>
    </row>
    <row r="381" spans="1:9">
      <c r="A381" s="529"/>
      <c r="B381" s="529"/>
      <c r="C381" s="529"/>
      <c r="D381" s="529"/>
      <c r="E381" s="529"/>
      <c r="F381" s="529" t="str">
        <f>IF(LEN(E381)&gt;0,VLOOKUP(E381,'Database Karyawan'!$A$2:$B$10000,2,0),"")</f>
        <v/>
      </c>
      <c r="G381" s="529"/>
      <c r="H381" s="540" t="str">
        <f t="shared" si="14"/>
        <v/>
      </c>
      <c r="I381" s="540">
        <f t="shared" si="15"/>
        <v>0</v>
      </c>
    </row>
    <row r="382" spans="1:9">
      <c r="A382" s="529"/>
      <c r="B382" s="529"/>
      <c r="C382" s="529"/>
      <c r="D382" s="529"/>
      <c r="E382" s="529"/>
      <c r="F382" s="529" t="str">
        <f>IF(LEN(E382)&gt;0,VLOOKUP(E382,'Database Karyawan'!$A$2:$B$10000,2,0),"")</f>
        <v/>
      </c>
      <c r="G382" s="529"/>
      <c r="H382" s="540" t="str">
        <f t="shared" si="14"/>
        <v/>
      </c>
      <c r="I382" s="540">
        <f t="shared" si="15"/>
        <v>0</v>
      </c>
    </row>
    <row r="383" spans="1:9">
      <c r="A383" s="529"/>
      <c r="B383" s="529"/>
      <c r="C383" s="529"/>
      <c r="D383" s="529"/>
      <c r="E383" s="529"/>
      <c r="F383" s="529" t="str">
        <f>IF(LEN(E383)&gt;0,VLOOKUP(E383,'Database Karyawan'!$A$2:$B$10000,2,0),"")</f>
        <v/>
      </c>
      <c r="G383" s="529"/>
      <c r="H383" s="540" t="str">
        <f t="shared" si="14"/>
        <v/>
      </c>
      <c r="I383" s="540">
        <f t="shared" si="15"/>
        <v>0</v>
      </c>
    </row>
    <row r="384" spans="1:9">
      <c r="A384" s="529"/>
      <c r="B384" s="529"/>
      <c r="C384" s="529"/>
      <c r="D384" s="529"/>
      <c r="E384" s="529"/>
      <c r="F384" s="529" t="str">
        <f>IF(LEN(E384)&gt;0,VLOOKUP(E384,'Database Karyawan'!$A$2:$B$10000,2,0),"")</f>
        <v/>
      </c>
      <c r="G384" s="529"/>
      <c r="H384" s="540" t="str">
        <f t="shared" si="14"/>
        <v/>
      </c>
      <c r="I384" s="540">
        <f t="shared" si="15"/>
        <v>0</v>
      </c>
    </row>
    <row r="385" spans="1:9">
      <c r="A385" s="529"/>
      <c r="B385" s="529"/>
      <c r="C385" s="529"/>
      <c r="D385" s="529"/>
      <c r="E385" s="529"/>
      <c r="F385" s="529" t="str">
        <f>IF(LEN(E385)&gt;0,VLOOKUP(E385,'Database Karyawan'!$A$2:$B$10000,2,0),"")</f>
        <v/>
      </c>
      <c r="G385" s="529"/>
      <c r="H385" s="540" t="str">
        <f t="shared" si="14"/>
        <v/>
      </c>
      <c r="I385" s="540">
        <f t="shared" si="15"/>
        <v>0</v>
      </c>
    </row>
    <row r="386" spans="1:9">
      <c r="A386" s="529"/>
      <c r="B386" s="529"/>
      <c r="C386" s="529"/>
      <c r="D386" s="529"/>
      <c r="E386" s="529"/>
      <c r="F386" s="529" t="str">
        <f>IF(LEN(E386)&gt;0,VLOOKUP(E386,'Database Karyawan'!$A$2:$B$10000,2,0),"")</f>
        <v/>
      </c>
      <c r="G386" s="529"/>
      <c r="H386" s="540" t="str">
        <f t="shared" si="14"/>
        <v/>
      </c>
      <c r="I386" s="540">
        <f t="shared" si="15"/>
        <v>0</v>
      </c>
    </row>
    <row r="387" spans="1:9">
      <c r="A387" s="529"/>
      <c r="B387" s="529"/>
      <c r="C387" s="529"/>
      <c r="D387" s="529"/>
      <c r="E387" s="529"/>
      <c r="F387" s="529" t="str">
        <f>IF(LEN(E387)&gt;0,VLOOKUP(E387,'Database Karyawan'!$A$2:$B$10000,2,0),"")</f>
        <v/>
      </c>
      <c r="G387" s="529"/>
      <c r="H387" s="540" t="str">
        <f t="shared" si="14"/>
        <v/>
      </c>
      <c r="I387" s="540">
        <f t="shared" si="15"/>
        <v>0</v>
      </c>
    </row>
    <row r="388" spans="1:9">
      <c r="A388" s="529"/>
      <c r="B388" s="529"/>
      <c r="C388" s="529"/>
      <c r="D388" s="529"/>
      <c r="E388" s="529"/>
      <c r="F388" s="529" t="str">
        <f>IF(LEN(E388)&gt;0,VLOOKUP(E388,'Database Karyawan'!$A$2:$B$10000,2,0),"")</f>
        <v/>
      </c>
      <c r="G388" s="529"/>
      <c r="H388" s="540" t="str">
        <f t="shared" si="14"/>
        <v/>
      </c>
      <c r="I388" s="540">
        <f t="shared" si="15"/>
        <v>0</v>
      </c>
    </row>
    <row r="389" spans="1:9">
      <c r="A389" s="529"/>
      <c r="B389" s="529"/>
      <c r="C389" s="529"/>
      <c r="D389" s="529"/>
      <c r="E389" s="529"/>
      <c r="F389" s="529" t="str">
        <f>IF(LEN(E389)&gt;0,VLOOKUP(E389,'Database Karyawan'!$A$2:$B$10000,2,0),"")</f>
        <v/>
      </c>
      <c r="G389" s="529"/>
      <c r="H389" s="540" t="str">
        <f t="shared" si="14"/>
        <v/>
      </c>
      <c r="I389" s="540">
        <f t="shared" si="15"/>
        <v>0</v>
      </c>
    </row>
    <row r="390" spans="1:9">
      <c r="A390" s="529"/>
      <c r="B390" s="529"/>
      <c r="C390" s="529"/>
      <c r="D390" s="529"/>
      <c r="E390" s="529"/>
      <c r="F390" s="529" t="str">
        <f>IF(LEN(E390)&gt;0,VLOOKUP(E390,'Database Karyawan'!$A$2:$B$10000,2,0),"")</f>
        <v/>
      </c>
      <c r="G390" s="529"/>
      <c r="H390" s="540" t="str">
        <f t="shared" si="14"/>
        <v/>
      </c>
      <c r="I390" s="540">
        <f t="shared" si="15"/>
        <v>0</v>
      </c>
    </row>
    <row r="391" spans="1:9">
      <c r="A391" s="529"/>
      <c r="B391" s="529"/>
      <c r="C391" s="529"/>
      <c r="D391" s="529"/>
      <c r="E391" s="529"/>
      <c r="F391" s="529" t="str">
        <f>IF(LEN(E391)&gt;0,VLOOKUP(E391,'Database Karyawan'!$A$2:$B$10000,2,0),"")</f>
        <v/>
      </c>
      <c r="G391" s="529"/>
      <c r="H391" s="540" t="str">
        <f t="shared" si="14"/>
        <v/>
      </c>
      <c r="I391" s="540">
        <f t="shared" si="15"/>
        <v>0</v>
      </c>
    </row>
    <row r="392" spans="1:9">
      <c r="A392" s="529"/>
      <c r="B392" s="529"/>
      <c r="C392" s="529"/>
      <c r="D392" s="529"/>
      <c r="E392" s="529"/>
      <c r="F392" s="529" t="str">
        <f>IF(LEN(E392)&gt;0,VLOOKUP(E392,'Database Karyawan'!$A$2:$B$10000,2,0),"")</f>
        <v/>
      </c>
      <c r="G392" s="529"/>
      <c r="H392" s="540" t="str">
        <f t="shared" si="14"/>
        <v/>
      </c>
      <c r="I392" s="540">
        <f t="shared" si="15"/>
        <v>0</v>
      </c>
    </row>
    <row r="393" spans="1:9">
      <c r="A393" s="529"/>
      <c r="B393" s="529"/>
      <c r="C393" s="529"/>
      <c r="D393" s="529"/>
      <c r="E393" s="529"/>
      <c r="F393" s="529" t="str">
        <f>IF(LEN(E393)&gt;0,VLOOKUP(E393,'Database Karyawan'!$A$2:$B$10000,2,0),"")</f>
        <v/>
      </c>
      <c r="G393" s="529"/>
      <c r="H393" s="540" t="str">
        <f t="shared" si="14"/>
        <v/>
      </c>
      <c r="I393" s="540">
        <f t="shared" si="15"/>
        <v>0</v>
      </c>
    </row>
    <row r="394" spans="1:9">
      <c r="A394" s="529"/>
      <c r="B394" s="529"/>
      <c r="C394" s="529"/>
      <c r="D394" s="529"/>
      <c r="E394" s="529"/>
      <c r="F394" s="529" t="str">
        <f>IF(LEN(E394)&gt;0,VLOOKUP(E394,'Database Karyawan'!$A$2:$B$10000,2,0),"")</f>
        <v/>
      </c>
      <c r="G394" s="529"/>
      <c r="H394" s="540" t="str">
        <f t="shared" si="14"/>
        <v/>
      </c>
      <c r="I394" s="540">
        <f t="shared" si="15"/>
        <v>0</v>
      </c>
    </row>
    <row r="395" spans="1:9">
      <c r="A395" s="529"/>
      <c r="B395" s="529"/>
      <c r="C395" s="529"/>
      <c r="D395" s="529"/>
      <c r="E395" s="529"/>
      <c r="F395" s="529" t="str">
        <f>IF(LEN(E395)&gt;0,VLOOKUP(E395,'Database Karyawan'!$A$2:$B$10000,2,0),"")</f>
        <v/>
      </c>
      <c r="G395" s="529"/>
      <c r="H395" s="540" t="str">
        <f t="shared" si="14"/>
        <v/>
      </c>
      <c r="I395" s="540">
        <f t="shared" si="15"/>
        <v>0</v>
      </c>
    </row>
    <row r="396" spans="1:9">
      <c r="A396" s="529"/>
      <c r="B396" s="529"/>
      <c r="C396" s="529"/>
      <c r="D396" s="529"/>
      <c r="E396" s="529"/>
      <c r="F396" s="529" t="str">
        <f>IF(LEN(E396)&gt;0,VLOOKUP(E396,'Database Karyawan'!$A$2:$B$10000,2,0),"")</f>
        <v/>
      </c>
      <c r="G396" s="529"/>
      <c r="H396" s="540" t="str">
        <f t="shared" si="14"/>
        <v/>
      </c>
      <c r="I396" s="540">
        <f t="shared" si="15"/>
        <v>0</v>
      </c>
    </row>
    <row r="397" spans="1:9">
      <c r="A397" s="529"/>
      <c r="B397" s="529"/>
      <c r="C397" s="529"/>
      <c r="D397" s="529"/>
      <c r="E397" s="529"/>
      <c r="F397" s="529" t="str">
        <f>IF(LEN(E397)&gt;0,VLOOKUP(E397,'Database Karyawan'!$A$2:$B$10000,2,0),"")</f>
        <v/>
      </c>
      <c r="G397" s="529"/>
      <c r="H397" s="540" t="str">
        <f t="shared" si="14"/>
        <v/>
      </c>
      <c r="I397" s="540">
        <f t="shared" si="15"/>
        <v>0</v>
      </c>
    </row>
    <row r="398" spans="1:9">
      <c r="A398" s="529"/>
      <c r="B398" s="529"/>
      <c r="C398" s="529"/>
      <c r="D398" s="529"/>
      <c r="E398" s="529"/>
      <c r="F398" s="529" t="str">
        <f>IF(LEN(E398)&gt;0,VLOOKUP(E398,'Database Karyawan'!$A$2:$B$10000,2,0),"")</f>
        <v/>
      </c>
      <c r="G398" s="529"/>
      <c r="H398" s="540" t="str">
        <f t="shared" si="14"/>
        <v/>
      </c>
      <c r="I398" s="540">
        <f t="shared" si="15"/>
        <v>0</v>
      </c>
    </row>
    <row r="399" spans="1:9">
      <c r="A399" s="529"/>
      <c r="B399" s="529"/>
      <c r="C399" s="529"/>
      <c r="D399" s="529"/>
      <c r="E399" s="529"/>
      <c r="F399" s="529" t="str">
        <f>IF(LEN(E399)&gt;0,VLOOKUP(E399,'Database Karyawan'!$A$2:$B$10000,2,0),"")</f>
        <v/>
      </c>
      <c r="G399" s="529"/>
      <c r="H399" s="540" t="str">
        <f t="shared" ref="H399:H462" si="16">IF(LEN(A399)&gt;0,IF(AND(LEN(A399)&gt;0,LEN(B399)&gt;0,LEN(C399)&gt;0,LEN(D399)&gt;0,LEN(E399)&gt;0,LEN(F399)&gt;0,LEN(G399)&gt;0),"OK","Not Complete"),"")</f>
        <v/>
      </c>
      <c r="I399" s="540">
        <f t="shared" ref="I399:I462" si="17">IF(H399="ok",G399,0)</f>
        <v>0</v>
      </c>
    </row>
    <row r="400" spans="1:9">
      <c r="A400" s="529"/>
      <c r="B400" s="529"/>
      <c r="C400" s="529"/>
      <c r="D400" s="529"/>
      <c r="E400" s="529"/>
      <c r="F400" s="529" t="str">
        <f>IF(LEN(E400)&gt;0,VLOOKUP(E400,'Database Karyawan'!$A$2:$B$10000,2,0),"")</f>
        <v/>
      </c>
      <c r="G400" s="529"/>
      <c r="H400" s="540" t="str">
        <f t="shared" si="16"/>
        <v/>
      </c>
      <c r="I400" s="540">
        <f t="shared" si="17"/>
        <v>0</v>
      </c>
    </row>
    <row r="401" spans="1:9">
      <c r="A401" s="529"/>
      <c r="B401" s="529"/>
      <c r="C401" s="529"/>
      <c r="D401" s="529"/>
      <c r="E401" s="529"/>
      <c r="F401" s="529" t="str">
        <f>IF(LEN(E401)&gt;0,VLOOKUP(E401,'Database Karyawan'!$A$2:$B$10000,2,0),"")</f>
        <v/>
      </c>
      <c r="G401" s="529"/>
      <c r="H401" s="540" t="str">
        <f t="shared" si="16"/>
        <v/>
      </c>
      <c r="I401" s="540">
        <f t="shared" si="17"/>
        <v>0</v>
      </c>
    </row>
    <row r="402" spans="1:9">
      <c r="A402" s="529"/>
      <c r="B402" s="529"/>
      <c r="C402" s="529"/>
      <c r="D402" s="529"/>
      <c r="E402" s="529"/>
      <c r="F402" s="529" t="str">
        <f>IF(LEN(E402)&gt;0,VLOOKUP(E402,'Database Karyawan'!$A$2:$B$10000,2,0),"")</f>
        <v/>
      </c>
      <c r="G402" s="529"/>
      <c r="H402" s="540" t="str">
        <f t="shared" si="16"/>
        <v/>
      </c>
      <c r="I402" s="540">
        <f t="shared" si="17"/>
        <v>0</v>
      </c>
    </row>
    <row r="403" spans="1:9">
      <c r="A403" s="529"/>
      <c r="B403" s="529"/>
      <c r="C403" s="529"/>
      <c r="D403" s="529"/>
      <c r="E403" s="529"/>
      <c r="F403" s="529" t="str">
        <f>IF(LEN(E403)&gt;0,VLOOKUP(E403,'Database Karyawan'!$A$2:$B$10000,2,0),"")</f>
        <v/>
      </c>
      <c r="G403" s="529"/>
      <c r="H403" s="540" t="str">
        <f t="shared" si="16"/>
        <v/>
      </c>
      <c r="I403" s="540">
        <f t="shared" si="17"/>
        <v>0</v>
      </c>
    </row>
    <row r="404" spans="1:9">
      <c r="A404" s="529"/>
      <c r="B404" s="529"/>
      <c r="C404" s="529"/>
      <c r="D404" s="529"/>
      <c r="E404" s="529"/>
      <c r="F404" s="529" t="str">
        <f>IF(LEN(E404)&gt;0,VLOOKUP(E404,'Database Karyawan'!$A$2:$B$10000,2,0),"")</f>
        <v/>
      </c>
      <c r="G404" s="529"/>
      <c r="H404" s="540" t="str">
        <f t="shared" si="16"/>
        <v/>
      </c>
      <c r="I404" s="540">
        <f t="shared" si="17"/>
        <v>0</v>
      </c>
    </row>
    <row r="405" spans="1:9">
      <c r="A405" s="529"/>
      <c r="B405" s="529"/>
      <c r="C405" s="529"/>
      <c r="D405" s="529"/>
      <c r="E405" s="529"/>
      <c r="F405" s="529" t="str">
        <f>IF(LEN(E405)&gt;0,VLOOKUP(E405,'Database Karyawan'!$A$2:$B$10000,2,0),"")</f>
        <v/>
      </c>
      <c r="G405" s="529"/>
      <c r="H405" s="540" t="str">
        <f t="shared" si="16"/>
        <v/>
      </c>
      <c r="I405" s="540">
        <f t="shared" si="17"/>
        <v>0</v>
      </c>
    </row>
    <row r="406" spans="1:9">
      <c r="A406" s="529"/>
      <c r="B406" s="529"/>
      <c r="C406" s="529"/>
      <c r="D406" s="529"/>
      <c r="E406" s="529"/>
      <c r="F406" s="529" t="str">
        <f>IF(LEN(E406)&gt;0,VLOOKUP(E406,'Database Karyawan'!$A$2:$B$10000,2,0),"")</f>
        <v/>
      </c>
      <c r="G406" s="529"/>
      <c r="H406" s="540" t="str">
        <f t="shared" si="16"/>
        <v/>
      </c>
      <c r="I406" s="540">
        <f t="shared" si="17"/>
        <v>0</v>
      </c>
    </row>
    <row r="407" spans="1:9">
      <c r="A407" s="529"/>
      <c r="B407" s="529"/>
      <c r="C407" s="529"/>
      <c r="D407" s="529"/>
      <c r="E407" s="529"/>
      <c r="F407" s="529" t="str">
        <f>IF(LEN(E407)&gt;0,VLOOKUP(E407,'Database Karyawan'!$A$2:$B$10000,2,0),"")</f>
        <v/>
      </c>
      <c r="G407" s="529"/>
      <c r="H407" s="540" t="str">
        <f t="shared" si="16"/>
        <v/>
      </c>
      <c r="I407" s="540">
        <f t="shared" si="17"/>
        <v>0</v>
      </c>
    </row>
    <row r="408" spans="1:9">
      <c r="A408" s="529"/>
      <c r="B408" s="529"/>
      <c r="C408" s="529"/>
      <c r="D408" s="529"/>
      <c r="E408" s="529"/>
      <c r="F408" s="529" t="str">
        <f>IF(LEN(E408)&gt;0,VLOOKUP(E408,'Database Karyawan'!$A$2:$B$10000,2,0),"")</f>
        <v/>
      </c>
      <c r="G408" s="529"/>
      <c r="H408" s="540" t="str">
        <f t="shared" si="16"/>
        <v/>
      </c>
      <c r="I408" s="540">
        <f t="shared" si="17"/>
        <v>0</v>
      </c>
    </row>
    <row r="409" spans="1:9">
      <c r="A409" s="529"/>
      <c r="B409" s="529"/>
      <c r="C409" s="529"/>
      <c r="D409" s="529"/>
      <c r="E409" s="529"/>
      <c r="F409" s="529" t="str">
        <f>IF(LEN(E409)&gt;0,VLOOKUP(E409,'Database Karyawan'!$A$2:$B$10000,2,0),"")</f>
        <v/>
      </c>
      <c r="G409" s="529"/>
      <c r="H409" s="540" t="str">
        <f t="shared" si="16"/>
        <v/>
      </c>
      <c r="I409" s="540">
        <f t="shared" si="17"/>
        <v>0</v>
      </c>
    </row>
    <row r="410" spans="1:9">
      <c r="A410" s="529"/>
      <c r="B410" s="529"/>
      <c r="C410" s="529"/>
      <c r="D410" s="529"/>
      <c r="E410" s="529"/>
      <c r="F410" s="529" t="str">
        <f>IF(LEN(E410)&gt;0,VLOOKUP(E410,'Database Karyawan'!$A$2:$B$10000,2,0),"")</f>
        <v/>
      </c>
      <c r="G410" s="529"/>
      <c r="H410" s="540" t="str">
        <f t="shared" si="16"/>
        <v/>
      </c>
      <c r="I410" s="540">
        <f t="shared" si="17"/>
        <v>0</v>
      </c>
    </row>
    <row r="411" spans="1:9">
      <c r="A411" s="529"/>
      <c r="B411" s="529"/>
      <c r="C411" s="529"/>
      <c r="D411" s="529"/>
      <c r="E411" s="529"/>
      <c r="F411" s="529" t="str">
        <f>IF(LEN(E411)&gt;0,VLOOKUP(E411,'Database Karyawan'!$A$2:$B$10000,2,0),"")</f>
        <v/>
      </c>
      <c r="G411" s="529"/>
      <c r="H411" s="540" t="str">
        <f t="shared" si="16"/>
        <v/>
      </c>
      <c r="I411" s="540">
        <f t="shared" si="17"/>
        <v>0</v>
      </c>
    </row>
    <row r="412" spans="1:9">
      <c r="A412" s="529"/>
      <c r="B412" s="529"/>
      <c r="C412" s="529"/>
      <c r="D412" s="529"/>
      <c r="E412" s="529"/>
      <c r="F412" s="529" t="str">
        <f>IF(LEN(E412)&gt;0,VLOOKUP(E412,'Database Karyawan'!$A$2:$B$10000,2,0),"")</f>
        <v/>
      </c>
      <c r="G412" s="529"/>
      <c r="H412" s="540" t="str">
        <f t="shared" si="16"/>
        <v/>
      </c>
      <c r="I412" s="540">
        <f t="shared" si="17"/>
        <v>0</v>
      </c>
    </row>
    <row r="413" spans="1:9">
      <c r="A413" s="529"/>
      <c r="B413" s="529"/>
      <c r="C413" s="529"/>
      <c r="D413" s="529"/>
      <c r="E413" s="529"/>
      <c r="F413" s="529" t="str">
        <f>IF(LEN(E413)&gt;0,VLOOKUP(E413,'Database Karyawan'!$A$2:$B$10000,2,0),"")</f>
        <v/>
      </c>
      <c r="G413" s="529"/>
      <c r="H413" s="540" t="str">
        <f t="shared" si="16"/>
        <v/>
      </c>
      <c r="I413" s="540">
        <f t="shared" si="17"/>
        <v>0</v>
      </c>
    </row>
    <row r="414" spans="1:9">
      <c r="A414" s="529"/>
      <c r="B414" s="529"/>
      <c r="C414" s="529"/>
      <c r="D414" s="529"/>
      <c r="E414" s="529"/>
      <c r="F414" s="529" t="str">
        <f>IF(LEN(E414)&gt;0,VLOOKUP(E414,'Database Karyawan'!$A$2:$B$10000,2,0),"")</f>
        <v/>
      </c>
      <c r="G414" s="529"/>
      <c r="H414" s="540" t="str">
        <f t="shared" si="16"/>
        <v/>
      </c>
      <c r="I414" s="540">
        <f t="shared" si="17"/>
        <v>0</v>
      </c>
    </row>
    <row r="415" spans="1:9">
      <c r="A415" s="529"/>
      <c r="B415" s="529"/>
      <c r="C415" s="529"/>
      <c r="D415" s="529"/>
      <c r="E415" s="529"/>
      <c r="F415" s="529" t="str">
        <f>IF(LEN(E415)&gt;0,VLOOKUP(E415,'Database Karyawan'!$A$2:$B$10000,2,0),"")</f>
        <v/>
      </c>
      <c r="G415" s="529"/>
      <c r="H415" s="540" t="str">
        <f t="shared" si="16"/>
        <v/>
      </c>
      <c r="I415" s="540">
        <f t="shared" si="17"/>
        <v>0</v>
      </c>
    </row>
    <row r="416" spans="1:9">
      <c r="A416" s="529"/>
      <c r="B416" s="529"/>
      <c r="C416" s="529"/>
      <c r="D416" s="529"/>
      <c r="E416" s="529"/>
      <c r="F416" s="529" t="str">
        <f>IF(LEN(E416)&gt;0,VLOOKUP(E416,'Database Karyawan'!$A$2:$B$10000,2,0),"")</f>
        <v/>
      </c>
      <c r="G416" s="529"/>
      <c r="H416" s="540" t="str">
        <f t="shared" si="16"/>
        <v/>
      </c>
      <c r="I416" s="540">
        <f t="shared" si="17"/>
        <v>0</v>
      </c>
    </row>
    <row r="417" spans="1:9">
      <c r="A417" s="529"/>
      <c r="B417" s="529"/>
      <c r="C417" s="529"/>
      <c r="D417" s="529"/>
      <c r="E417" s="529"/>
      <c r="F417" s="529" t="str">
        <f>IF(LEN(E417)&gt;0,VLOOKUP(E417,'Database Karyawan'!$A$2:$B$10000,2,0),"")</f>
        <v/>
      </c>
      <c r="G417" s="529"/>
      <c r="H417" s="540" t="str">
        <f t="shared" si="16"/>
        <v/>
      </c>
      <c r="I417" s="540">
        <f t="shared" si="17"/>
        <v>0</v>
      </c>
    </row>
    <row r="418" spans="1:9">
      <c r="A418" s="529"/>
      <c r="B418" s="529"/>
      <c r="C418" s="529"/>
      <c r="D418" s="529"/>
      <c r="E418" s="529"/>
      <c r="F418" s="529" t="str">
        <f>IF(LEN(E418)&gt;0,VLOOKUP(E418,'Database Karyawan'!$A$2:$B$10000,2,0),"")</f>
        <v/>
      </c>
      <c r="G418" s="529"/>
      <c r="H418" s="540" t="str">
        <f t="shared" si="16"/>
        <v/>
      </c>
      <c r="I418" s="540">
        <f t="shared" si="17"/>
        <v>0</v>
      </c>
    </row>
    <row r="419" spans="1:9">
      <c r="A419" s="529"/>
      <c r="B419" s="529"/>
      <c r="C419" s="529"/>
      <c r="D419" s="529"/>
      <c r="E419" s="529"/>
      <c r="F419" s="529" t="str">
        <f>IF(LEN(E419)&gt;0,VLOOKUP(E419,'Database Karyawan'!$A$2:$B$10000,2,0),"")</f>
        <v/>
      </c>
      <c r="G419" s="529"/>
      <c r="H419" s="540" t="str">
        <f t="shared" si="16"/>
        <v/>
      </c>
      <c r="I419" s="540">
        <f t="shared" si="17"/>
        <v>0</v>
      </c>
    </row>
    <row r="420" spans="1:9">
      <c r="A420" s="529"/>
      <c r="B420" s="529"/>
      <c r="C420" s="529"/>
      <c r="D420" s="529"/>
      <c r="E420" s="529"/>
      <c r="F420" s="529" t="str">
        <f>IF(LEN(E420)&gt;0,VLOOKUP(E420,'Database Karyawan'!$A$2:$B$10000,2,0),"")</f>
        <v/>
      </c>
      <c r="G420" s="529"/>
      <c r="H420" s="540" t="str">
        <f t="shared" si="16"/>
        <v/>
      </c>
      <c r="I420" s="540">
        <f t="shared" si="17"/>
        <v>0</v>
      </c>
    </row>
    <row r="421" spans="1:9">
      <c r="A421" s="529"/>
      <c r="B421" s="529"/>
      <c r="C421" s="529"/>
      <c r="D421" s="529"/>
      <c r="E421" s="529"/>
      <c r="F421" s="529" t="str">
        <f>IF(LEN(E421)&gt;0,VLOOKUP(E421,'Database Karyawan'!$A$2:$B$10000,2,0),"")</f>
        <v/>
      </c>
      <c r="G421" s="529"/>
      <c r="H421" s="540" t="str">
        <f t="shared" si="16"/>
        <v/>
      </c>
      <c r="I421" s="540">
        <f t="shared" si="17"/>
        <v>0</v>
      </c>
    </row>
    <row r="422" spans="1:9">
      <c r="A422" s="529"/>
      <c r="B422" s="529"/>
      <c r="C422" s="529"/>
      <c r="D422" s="529"/>
      <c r="E422" s="529"/>
      <c r="F422" s="529" t="str">
        <f>IF(LEN(E422)&gt;0,VLOOKUP(E422,'Database Karyawan'!$A$2:$B$10000,2,0),"")</f>
        <v/>
      </c>
      <c r="G422" s="529"/>
      <c r="H422" s="540" t="str">
        <f t="shared" si="16"/>
        <v/>
      </c>
      <c r="I422" s="540">
        <f t="shared" si="17"/>
        <v>0</v>
      </c>
    </row>
    <row r="423" spans="1:9">
      <c r="A423" s="529"/>
      <c r="B423" s="529"/>
      <c r="C423" s="529"/>
      <c r="D423" s="529"/>
      <c r="E423" s="529"/>
      <c r="F423" s="529" t="str">
        <f>IF(LEN(E423)&gt;0,VLOOKUP(E423,'Database Karyawan'!$A$2:$B$10000,2,0),"")</f>
        <v/>
      </c>
      <c r="G423" s="529"/>
      <c r="H423" s="540" t="str">
        <f t="shared" si="16"/>
        <v/>
      </c>
      <c r="I423" s="540">
        <f t="shared" si="17"/>
        <v>0</v>
      </c>
    </row>
    <row r="424" spans="1:9">
      <c r="A424" s="529"/>
      <c r="B424" s="529"/>
      <c r="C424" s="529"/>
      <c r="D424" s="529"/>
      <c r="E424" s="529"/>
      <c r="F424" s="529" t="str">
        <f>IF(LEN(E424)&gt;0,VLOOKUP(E424,'Database Karyawan'!$A$2:$B$10000,2,0),"")</f>
        <v/>
      </c>
      <c r="G424" s="529"/>
      <c r="H424" s="540" t="str">
        <f t="shared" si="16"/>
        <v/>
      </c>
      <c r="I424" s="540">
        <f t="shared" si="17"/>
        <v>0</v>
      </c>
    </row>
    <row r="425" spans="1:9">
      <c r="A425" s="529"/>
      <c r="B425" s="529"/>
      <c r="C425" s="529"/>
      <c r="D425" s="529"/>
      <c r="E425" s="529"/>
      <c r="F425" s="529" t="str">
        <f>IF(LEN(E425)&gt;0,VLOOKUP(E425,'Database Karyawan'!$A$2:$B$10000,2,0),"")</f>
        <v/>
      </c>
      <c r="G425" s="529"/>
      <c r="H425" s="540" t="str">
        <f t="shared" si="16"/>
        <v/>
      </c>
      <c r="I425" s="540">
        <f t="shared" si="17"/>
        <v>0</v>
      </c>
    </row>
    <row r="426" spans="1:9">
      <c r="A426" s="529"/>
      <c r="B426" s="529"/>
      <c r="C426" s="529"/>
      <c r="D426" s="529"/>
      <c r="E426" s="529"/>
      <c r="F426" s="529" t="str">
        <f>IF(LEN(E426)&gt;0,VLOOKUP(E426,'Database Karyawan'!$A$2:$B$10000,2,0),"")</f>
        <v/>
      </c>
      <c r="G426" s="529"/>
      <c r="H426" s="540" t="str">
        <f t="shared" si="16"/>
        <v/>
      </c>
      <c r="I426" s="540">
        <f t="shared" si="17"/>
        <v>0</v>
      </c>
    </row>
    <row r="427" spans="1:9">
      <c r="A427" s="529"/>
      <c r="B427" s="529"/>
      <c r="C427" s="529"/>
      <c r="D427" s="529"/>
      <c r="E427" s="529"/>
      <c r="F427" s="529" t="str">
        <f>IF(LEN(E427)&gt;0,VLOOKUP(E427,'Database Karyawan'!$A$2:$B$10000,2,0),"")</f>
        <v/>
      </c>
      <c r="G427" s="529"/>
      <c r="H427" s="540" t="str">
        <f t="shared" si="16"/>
        <v/>
      </c>
      <c r="I427" s="540">
        <f t="shared" si="17"/>
        <v>0</v>
      </c>
    </row>
    <row r="428" spans="1:9">
      <c r="A428" s="529"/>
      <c r="B428" s="529"/>
      <c r="C428" s="529"/>
      <c r="D428" s="529"/>
      <c r="E428" s="529"/>
      <c r="F428" s="529" t="str">
        <f>IF(LEN(E428)&gt;0,VLOOKUP(E428,'Database Karyawan'!$A$2:$B$10000,2,0),"")</f>
        <v/>
      </c>
      <c r="G428" s="529"/>
      <c r="H428" s="540" t="str">
        <f t="shared" si="16"/>
        <v/>
      </c>
      <c r="I428" s="540">
        <f t="shared" si="17"/>
        <v>0</v>
      </c>
    </row>
    <row r="429" spans="1:9">
      <c r="A429" s="529"/>
      <c r="B429" s="529"/>
      <c r="C429" s="529"/>
      <c r="D429" s="529"/>
      <c r="E429" s="529"/>
      <c r="F429" s="529" t="str">
        <f>IF(LEN(E429)&gt;0,VLOOKUP(E429,'Database Karyawan'!$A$2:$B$10000,2,0),"")</f>
        <v/>
      </c>
      <c r="G429" s="529"/>
      <c r="H429" s="540" t="str">
        <f t="shared" si="16"/>
        <v/>
      </c>
      <c r="I429" s="540">
        <f t="shared" si="17"/>
        <v>0</v>
      </c>
    </row>
    <row r="430" spans="1:9">
      <c r="A430" s="529"/>
      <c r="B430" s="529"/>
      <c r="C430" s="529"/>
      <c r="D430" s="529"/>
      <c r="E430" s="529"/>
      <c r="F430" s="529" t="str">
        <f>IF(LEN(E430)&gt;0,VLOOKUP(E430,'Database Karyawan'!$A$2:$B$10000,2,0),"")</f>
        <v/>
      </c>
      <c r="G430" s="529"/>
      <c r="H430" s="540" t="str">
        <f t="shared" si="16"/>
        <v/>
      </c>
      <c r="I430" s="540">
        <f t="shared" si="17"/>
        <v>0</v>
      </c>
    </row>
    <row r="431" spans="1:9">
      <c r="A431" s="529"/>
      <c r="B431" s="529"/>
      <c r="C431" s="529"/>
      <c r="D431" s="529"/>
      <c r="E431" s="529"/>
      <c r="F431" s="529" t="str">
        <f>IF(LEN(E431)&gt;0,VLOOKUP(E431,'Database Karyawan'!$A$2:$B$10000,2,0),"")</f>
        <v/>
      </c>
      <c r="G431" s="529"/>
      <c r="H431" s="540" t="str">
        <f t="shared" si="16"/>
        <v/>
      </c>
      <c r="I431" s="540">
        <f t="shared" si="17"/>
        <v>0</v>
      </c>
    </row>
    <row r="432" spans="1:9">
      <c r="A432" s="529"/>
      <c r="B432" s="529"/>
      <c r="C432" s="529"/>
      <c r="D432" s="529"/>
      <c r="E432" s="529"/>
      <c r="F432" s="529" t="str">
        <f>IF(LEN(E432)&gt;0,VLOOKUP(E432,'Database Karyawan'!$A$2:$B$10000,2,0),"")</f>
        <v/>
      </c>
      <c r="G432" s="529"/>
      <c r="H432" s="540" t="str">
        <f t="shared" si="16"/>
        <v/>
      </c>
      <c r="I432" s="540">
        <f t="shared" si="17"/>
        <v>0</v>
      </c>
    </row>
    <row r="433" spans="1:9">
      <c r="A433" s="529"/>
      <c r="B433" s="529"/>
      <c r="C433" s="529"/>
      <c r="D433" s="529"/>
      <c r="E433" s="529"/>
      <c r="F433" s="529" t="str">
        <f>IF(LEN(E433)&gt;0,VLOOKUP(E433,'Database Karyawan'!$A$2:$B$10000,2,0),"")</f>
        <v/>
      </c>
      <c r="G433" s="529"/>
      <c r="H433" s="540" t="str">
        <f t="shared" si="16"/>
        <v/>
      </c>
      <c r="I433" s="540">
        <f t="shared" si="17"/>
        <v>0</v>
      </c>
    </row>
    <row r="434" spans="1:9">
      <c r="A434" s="529"/>
      <c r="B434" s="529"/>
      <c r="C434" s="529"/>
      <c r="D434" s="529"/>
      <c r="E434" s="529"/>
      <c r="F434" s="529" t="str">
        <f>IF(LEN(E434)&gt;0,VLOOKUP(E434,'Database Karyawan'!$A$2:$B$10000,2,0),"")</f>
        <v/>
      </c>
      <c r="G434" s="529"/>
      <c r="H434" s="540" t="str">
        <f t="shared" si="16"/>
        <v/>
      </c>
      <c r="I434" s="540">
        <f t="shared" si="17"/>
        <v>0</v>
      </c>
    </row>
    <row r="435" spans="1:9">
      <c r="A435" s="529"/>
      <c r="B435" s="529"/>
      <c r="C435" s="529"/>
      <c r="D435" s="529"/>
      <c r="E435" s="529"/>
      <c r="F435" s="529" t="str">
        <f>IF(LEN(E435)&gt;0,VLOOKUP(E435,'Database Karyawan'!$A$2:$B$10000,2,0),"")</f>
        <v/>
      </c>
      <c r="G435" s="529"/>
      <c r="H435" s="540" t="str">
        <f t="shared" si="16"/>
        <v/>
      </c>
      <c r="I435" s="540">
        <f t="shared" si="17"/>
        <v>0</v>
      </c>
    </row>
    <row r="436" spans="1:9">
      <c r="A436" s="529"/>
      <c r="B436" s="529"/>
      <c r="C436" s="529"/>
      <c r="D436" s="529"/>
      <c r="E436" s="529"/>
      <c r="F436" s="529" t="str">
        <f>IF(LEN(E436)&gt;0,VLOOKUP(E436,'Database Karyawan'!$A$2:$B$10000,2,0),"")</f>
        <v/>
      </c>
      <c r="G436" s="529"/>
      <c r="H436" s="540" t="str">
        <f t="shared" si="16"/>
        <v/>
      </c>
      <c r="I436" s="540">
        <f t="shared" si="17"/>
        <v>0</v>
      </c>
    </row>
    <row r="437" spans="1:9">
      <c r="A437" s="529"/>
      <c r="B437" s="529"/>
      <c r="C437" s="529"/>
      <c r="D437" s="529"/>
      <c r="E437" s="529"/>
      <c r="F437" s="529" t="str">
        <f>IF(LEN(E437)&gt;0,VLOOKUP(E437,'Database Karyawan'!$A$2:$B$10000,2,0),"")</f>
        <v/>
      </c>
      <c r="G437" s="529"/>
      <c r="H437" s="540" t="str">
        <f t="shared" si="16"/>
        <v/>
      </c>
      <c r="I437" s="540">
        <f t="shared" si="17"/>
        <v>0</v>
      </c>
    </row>
    <row r="438" spans="1:9">
      <c r="A438" s="529"/>
      <c r="B438" s="529"/>
      <c r="C438" s="529"/>
      <c r="D438" s="529"/>
      <c r="E438" s="529"/>
      <c r="F438" s="529" t="str">
        <f>IF(LEN(E438)&gt;0,VLOOKUP(E438,'Database Karyawan'!$A$2:$B$10000,2,0),"")</f>
        <v/>
      </c>
      <c r="G438" s="529"/>
      <c r="H438" s="540" t="str">
        <f t="shared" si="16"/>
        <v/>
      </c>
      <c r="I438" s="540">
        <f t="shared" si="17"/>
        <v>0</v>
      </c>
    </row>
    <row r="439" spans="1:9">
      <c r="A439" s="529"/>
      <c r="B439" s="529"/>
      <c r="C439" s="529"/>
      <c r="D439" s="529"/>
      <c r="E439" s="529"/>
      <c r="F439" s="529" t="str">
        <f>IF(LEN(E439)&gt;0,VLOOKUP(E439,'Database Karyawan'!$A$2:$B$10000,2,0),"")</f>
        <v/>
      </c>
      <c r="G439" s="529"/>
      <c r="H439" s="540" t="str">
        <f t="shared" si="16"/>
        <v/>
      </c>
      <c r="I439" s="540">
        <f t="shared" si="17"/>
        <v>0</v>
      </c>
    </row>
    <row r="440" spans="1:9">
      <c r="A440" s="529"/>
      <c r="B440" s="529"/>
      <c r="C440" s="529"/>
      <c r="D440" s="529"/>
      <c r="E440" s="529"/>
      <c r="F440" s="529" t="str">
        <f>IF(LEN(E440)&gt;0,VLOOKUP(E440,'Database Karyawan'!$A$2:$B$10000,2,0),"")</f>
        <v/>
      </c>
      <c r="G440" s="529"/>
      <c r="H440" s="540" t="str">
        <f t="shared" si="16"/>
        <v/>
      </c>
      <c r="I440" s="540">
        <f t="shared" si="17"/>
        <v>0</v>
      </c>
    </row>
    <row r="441" spans="1:9">
      <c r="A441" s="529"/>
      <c r="B441" s="529"/>
      <c r="C441" s="529"/>
      <c r="D441" s="529"/>
      <c r="E441" s="529"/>
      <c r="F441" s="529" t="str">
        <f>IF(LEN(E441)&gt;0,VLOOKUP(E441,'Database Karyawan'!$A$2:$B$10000,2,0),"")</f>
        <v/>
      </c>
      <c r="G441" s="529"/>
      <c r="H441" s="540" t="str">
        <f t="shared" si="16"/>
        <v/>
      </c>
      <c r="I441" s="540">
        <f t="shared" si="17"/>
        <v>0</v>
      </c>
    </row>
    <row r="442" spans="1:9">
      <c r="A442" s="529"/>
      <c r="B442" s="529"/>
      <c r="C442" s="529"/>
      <c r="D442" s="529"/>
      <c r="E442" s="529"/>
      <c r="F442" s="529" t="str">
        <f>IF(LEN(E442)&gt;0,VLOOKUP(E442,'Database Karyawan'!$A$2:$B$10000,2,0),"")</f>
        <v/>
      </c>
      <c r="G442" s="529"/>
      <c r="H442" s="540" t="str">
        <f t="shared" si="16"/>
        <v/>
      </c>
      <c r="I442" s="540">
        <f t="shared" si="17"/>
        <v>0</v>
      </c>
    </row>
    <row r="443" spans="1:9">
      <c r="A443" s="529"/>
      <c r="B443" s="529"/>
      <c r="C443" s="529"/>
      <c r="D443" s="529"/>
      <c r="E443" s="529"/>
      <c r="F443" s="529" t="str">
        <f>IF(LEN(E443)&gt;0,VLOOKUP(E443,'Database Karyawan'!$A$2:$B$10000,2,0),"")</f>
        <v/>
      </c>
      <c r="G443" s="529"/>
      <c r="H443" s="540" t="str">
        <f t="shared" si="16"/>
        <v/>
      </c>
      <c r="I443" s="540">
        <f t="shared" si="17"/>
        <v>0</v>
      </c>
    </row>
    <row r="444" spans="1:9">
      <c r="A444" s="529"/>
      <c r="B444" s="529"/>
      <c r="C444" s="529"/>
      <c r="D444" s="529"/>
      <c r="E444" s="529"/>
      <c r="F444" s="529" t="str">
        <f>IF(LEN(E444)&gt;0,VLOOKUP(E444,'Database Karyawan'!$A$2:$B$10000,2,0),"")</f>
        <v/>
      </c>
      <c r="G444" s="529"/>
      <c r="H444" s="540" t="str">
        <f t="shared" si="16"/>
        <v/>
      </c>
      <c r="I444" s="540">
        <f t="shared" si="17"/>
        <v>0</v>
      </c>
    </row>
    <row r="445" spans="1:9">
      <c r="A445" s="529"/>
      <c r="B445" s="529"/>
      <c r="C445" s="529"/>
      <c r="D445" s="529"/>
      <c r="E445" s="529"/>
      <c r="F445" s="529" t="str">
        <f>IF(LEN(E445)&gt;0,VLOOKUP(E445,'Database Karyawan'!$A$2:$B$10000,2,0),"")</f>
        <v/>
      </c>
      <c r="G445" s="529"/>
      <c r="H445" s="540" t="str">
        <f t="shared" si="16"/>
        <v/>
      </c>
      <c r="I445" s="540">
        <f t="shared" si="17"/>
        <v>0</v>
      </c>
    </row>
    <row r="446" spans="1:9">
      <c r="A446" s="529"/>
      <c r="B446" s="529"/>
      <c r="C446" s="529"/>
      <c r="D446" s="529"/>
      <c r="E446" s="529"/>
      <c r="F446" s="529" t="str">
        <f>IF(LEN(E446)&gt;0,VLOOKUP(E446,'Database Karyawan'!$A$2:$B$10000,2,0),"")</f>
        <v/>
      </c>
      <c r="G446" s="529"/>
      <c r="H446" s="540" t="str">
        <f t="shared" si="16"/>
        <v/>
      </c>
      <c r="I446" s="540">
        <f t="shared" si="17"/>
        <v>0</v>
      </c>
    </row>
    <row r="447" spans="1:9">
      <c r="A447" s="529"/>
      <c r="B447" s="529"/>
      <c r="C447" s="529"/>
      <c r="D447" s="529"/>
      <c r="E447" s="529"/>
      <c r="F447" s="529" t="str">
        <f>IF(LEN(E447)&gt;0,VLOOKUP(E447,'Database Karyawan'!$A$2:$B$10000,2,0),"")</f>
        <v/>
      </c>
      <c r="G447" s="529"/>
      <c r="H447" s="540" t="str">
        <f t="shared" si="16"/>
        <v/>
      </c>
      <c r="I447" s="540">
        <f t="shared" si="17"/>
        <v>0</v>
      </c>
    </row>
    <row r="448" spans="1:9">
      <c r="A448" s="529"/>
      <c r="B448" s="529"/>
      <c r="C448" s="529"/>
      <c r="D448" s="529"/>
      <c r="E448" s="529"/>
      <c r="F448" s="529" t="str">
        <f>IF(LEN(E448)&gt;0,VLOOKUP(E448,'Database Karyawan'!$A$2:$B$10000,2,0),"")</f>
        <v/>
      </c>
      <c r="G448" s="529"/>
      <c r="H448" s="540" t="str">
        <f t="shared" si="16"/>
        <v/>
      </c>
      <c r="I448" s="540">
        <f t="shared" si="17"/>
        <v>0</v>
      </c>
    </row>
    <row r="449" spans="1:9">
      <c r="A449" s="529"/>
      <c r="B449" s="529"/>
      <c r="C449" s="529"/>
      <c r="D449" s="529"/>
      <c r="E449" s="529"/>
      <c r="F449" s="529" t="str">
        <f>IF(LEN(E449)&gt;0,VLOOKUP(E449,'Database Karyawan'!$A$2:$B$10000,2,0),"")</f>
        <v/>
      </c>
      <c r="G449" s="529"/>
      <c r="H449" s="540" t="str">
        <f t="shared" si="16"/>
        <v/>
      </c>
      <c r="I449" s="540">
        <f t="shared" si="17"/>
        <v>0</v>
      </c>
    </row>
    <row r="450" spans="1:9">
      <c r="A450" s="529"/>
      <c r="B450" s="529"/>
      <c r="C450" s="529"/>
      <c r="D450" s="529"/>
      <c r="E450" s="529"/>
      <c r="F450" s="529" t="str">
        <f>IF(LEN(E450)&gt;0,VLOOKUP(E450,'Database Karyawan'!$A$2:$B$10000,2,0),"")</f>
        <v/>
      </c>
      <c r="G450" s="529"/>
      <c r="H450" s="540" t="str">
        <f t="shared" si="16"/>
        <v/>
      </c>
      <c r="I450" s="540">
        <f t="shared" si="17"/>
        <v>0</v>
      </c>
    </row>
    <row r="451" spans="1:9">
      <c r="A451" s="529"/>
      <c r="B451" s="529"/>
      <c r="C451" s="529"/>
      <c r="D451" s="529"/>
      <c r="E451" s="529"/>
      <c r="F451" s="529" t="str">
        <f>IF(LEN(E451)&gt;0,VLOOKUP(E451,'Database Karyawan'!$A$2:$B$10000,2,0),"")</f>
        <v/>
      </c>
      <c r="G451" s="529"/>
      <c r="H451" s="540" t="str">
        <f t="shared" si="16"/>
        <v/>
      </c>
      <c r="I451" s="540">
        <f t="shared" si="17"/>
        <v>0</v>
      </c>
    </row>
    <row r="452" spans="1:9">
      <c r="A452" s="529"/>
      <c r="B452" s="529"/>
      <c r="C452" s="529"/>
      <c r="D452" s="529"/>
      <c r="E452" s="529"/>
      <c r="F452" s="529" t="str">
        <f>IF(LEN(E452)&gt;0,VLOOKUP(E452,'Database Karyawan'!$A$2:$B$10000,2,0),"")</f>
        <v/>
      </c>
      <c r="G452" s="529"/>
      <c r="H452" s="540" t="str">
        <f t="shared" si="16"/>
        <v/>
      </c>
      <c r="I452" s="540">
        <f t="shared" si="17"/>
        <v>0</v>
      </c>
    </row>
    <row r="453" spans="1:9">
      <c r="A453" s="529"/>
      <c r="B453" s="529"/>
      <c r="C453" s="529"/>
      <c r="D453" s="529"/>
      <c r="E453" s="529"/>
      <c r="F453" s="529" t="str">
        <f>IF(LEN(E453)&gt;0,VLOOKUP(E453,'Database Karyawan'!$A$2:$B$10000,2,0),"")</f>
        <v/>
      </c>
      <c r="G453" s="529"/>
      <c r="H453" s="540" t="str">
        <f t="shared" si="16"/>
        <v/>
      </c>
      <c r="I453" s="540">
        <f t="shared" si="17"/>
        <v>0</v>
      </c>
    </row>
    <row r="454" spans="1:9">
      <c r="A454" s="529"/>
      <c r="B454" s="529"/>
      <c r="C454" s="529"/>
      <c r="D454" s="529"/>
      <c r="E454" s="529"/>
      <c r="F454" s="529" t="str">
        <f>IF(LEN(E454)&gt;0,VLOOKUP(E454,'Database Karyawan'!$A$2:$B$10000,2,0),"")</f>
        <v/>
      </c>
      <c r="G454" s="529"/>
      <c r="H454" s="540" t="str">
        <f t="shared" si="16"/>
        <v/>
      </c>
      <c r="I454" s="540">
        <f t="shared" si="17"/>
        <v>0</v>
      </c>
    </row>
    <row r="455" spans="1:9">
      <c r="A455" s="529"/>
      <c r="B455" s="529"/>
      <c r="C455" s="529"/>
      <c r="D455" s="529"/>
      <c r="E455" s="529"/>
      <c r="F455" s="529" t="str">
        <f>IF(LEN(E455)&gt;0,VLOOKUP(E455,'Database Karyawan'!$A$2:$B$10000,2,0),"")</f>
        <v/>
      </c>
      <c r="G455" s="529"/>
      <c r="H455" s="540" t="str">
        <f t="shared" si="16"/>
        <v/>
      </c>
      <c r="I455" s="540">
        <f t="shared" si="17"/>
        <v>0</v>
      </c>
    </row>
    <row r="456" spans="1:9">
      <c r="A456" s="529"/>
      <c r="B456" s="529"/>
      <c r="C456" s="529"/>
      <c r="D456" s="529"/>
      <c r="E456" s="529"/>
      <c r="F456" s="529" t="str">
        <f>IF(LEN(E456)&gt;0,VLOOKUP(E456,'Database Karyawan'!$A$2:$B$10000,2,0),"")</f>
        <v/>
      </c>
      <c r="G456" s="529"/>
      <c r="H456" s="540" t="str">
        <f t="shared" si="16"/>
        <v/>
      </c>
      <c r="I456" s="540">
        <f t="shared" si="17"/>
        <v>0</v>
      </c>
    </row>
    <row r="457" spans="1:9">
      <c r="A457" s="529"/>
      <c r="B457" s="529"/>
      <c r="C457" s="529"/>
      <c r="D457" s="529"/>
      <c r="E457" s="529"/>
      <c r="F457" s="529" t="str">
        <f>IF(LEN(E457)&gt;0,VLOOKUP(E457,'Database Karyawan'!$A$2:$B$10000,2,0),"")</f>
        <v/>
      </c>
      <c r="G457" s="529"/>
      <c r="H457" s="540" t="str">
        <f t="shared" si="16"/>
        <v/>
      </c>
      <c r="I457" s="540">
        <f t="shared" si="17"/>
        <v>0</v>
      </c>
    </row>
    <row r="458" spans="1:9">
      <c r="A458" s="529"/>
      <c r="B458" s="529"/>
      <c r="C458" s="529"/>
      <c r="D458" s="529"/>
      <c r="E458" s="529"/>
      <c r="F458" s="529" t="str">
        <f>IF(LEN(E458)&gt;0,VLOOKUP(E458,'Database Karyawan'!$A$2:$B$10000,2,0),"")</f>
        <v/>
      </c>
      <c r="G458" s="529"/>
      <c r="H458" s="540" t="str">
        <f t="shared" si="16"/>
        <v/>
      </c>
      <c r="I458" s="540">
        <f t="shared" si="17"/>
        <v>0</v>
      </c>
    </row>
    <row r="459" spans="1:9">
      <c r="A459" s="529"/>
      <c r="B459" s="529"/>
      <c r="C459" s="529"/>
      <c r="D459" s="529"/>
      <c r="E459" s="529"/>
      <c r="F459" s="529" t="str">
        <f>IF(LEN(E459)&gt;0,VLOOKUP(E459,'Database Karyawan'!$A$2:$B$10000,2,0),"")</f>
        <v/>
      </c>
      <c r="G459" s="529"/>
      <c r="H459" s="540" t="str">
        <f t="shared" si="16"/>
        <v/>
      </c>
      <c r="I459" s="540">
        <f t="shared" si="17"/>
        <v>0</v>
      </c>
    </row>
    <row r="460" spans="1:9">
      <c r="A460" s="529"/>
      <c r="B460" s="529"/>
      <c r="C460" s="529"/>
      <c r="D460" s="529"/>
      <c r="E460" s="529"/>
      <c r="F460" s="529" t="str">
        <f>IF(LEN(E460)&gt;0,VLOOKUP(E460,'Database Karyawan'!$A$2:$B$10000,2,0),"")</f>
        <v/>
      </c>
      <c r="G460" s="529"/>
      <c r="H460" s="540" t="str">
        <f t="shared" si="16"/>
        <v/>
      </c>
      <c r="I460" s="540">
        <f t="shared" si="17"/>
        <v>0</v>
      </c>
    </row>
    <row r="461" spans="1:9">
      <c r="A461" s="529"/>
      <c r="B461" s="529"/>
      <c r="C461" s="529"/>
      <c r="D461" s="529"/>
      <c r="E461" s="529"/>
      <c r="F461" s="529" t="str">
        <f>IF(LEN(E461)&gt;0,VLOOKUP(E461,'Database Karyawan'!$A$2:$B$10000,2,0),"")</f>
        <v/>
      </c>
      <c r="G461" s="529"/>
      <c r="H461" s="540" t="str">
        <f t="shared" si="16"/>
        <v/>
      </c>
      <c r="I461" s="540">
        <f t="shared" si="17"/>
        <v>0</v>
      </c>
    </row>
    <row r="462" spans="1:9">
      <c r="A462" s="529"/>
      <c r="B462" s="529"/>
      <c r="C462" s="529"/>
      <c r="D462" s="529"/>
      <c r="E462" s="529"/>
      <c r="F462" s="529" t="str">
        <f>IF(LEN(E462)&gt;0,VLOOKUP(E462,'Database Karyawan'!$A$2:$B$10000,2,0),"")</f>
        <v/>
      </c>
      <c r="G462" s="529"/>
      <c r="H462" s="540" t="str">
        <f t="shared" si="16"/>
        <v/>
      </c>
      <c r="I462" s="540">
        <f t="shared" si="17"/>
        <v>0</v>
      </c>
    </row>
    <row r="463" spans="1:9">
      <c r="A463" s="529"/>
      <c r="B463" s="529"/>
      <c r="C463" s="529"/>
      <c r="D463" s="529"/>
      <c r="E463" s="529"/>
      <c r="F463" s="529" t="str">
        <f>IF(LEN(E463)&gt;0,VLOOKUP(E463,'Database Karyawan'!$A$2:$B$10000,2,0),"")</f>
        <v/>
      </c>
      <c r="G463" s="529"/>
      <c r="H463" s="540" t="str">
        <f t="shared" ref="H463:H526" si="18">IF(LEN(A463)&gt;0,IF(AND(LEN(A463)&gt;0,LEN(B463)&gt;0,LEN(C463)&gt;0,LEN(D463)&gt;0,LEN(E463)&gt;0,LEN(F463)&gt;0,LEN(G463)&gt;0),"OK","Not Complete"),"")</f>
        <v/>
      </c>
      <c r="I463" s="540">
        <f t="shared" ref="I463:I526" si="19">IF(H463="ok",G463,0)</f>
        <v>0</v>
      </c>
    </row>
    <row r="464" spans="1:9">
      <c r="A464" s="529"/>
      <c r="B464" s="529"/>
      <c r="C464" s="529"/>
      <c r="D464" s="529"/>
      <c r="E464" s="529"/>
      <c r="F464" s="529" t="str">
        <f>IF(LEN(E464)&gt;0,VLOOKUP(E464,'Database Karyawan'!$A$2:$B$10000,2,0),"")</f>
        <v/>
      </c>
      <c r="G464" s="529"/>
      <c r="H464" s="540" t="str">
        <f t="shared" si="18"/>
        <v/>
      </c>
      <c r="I464" s="540">
        <f t="shared" si="19"/>
        <v>0</v>
      </c>
    </row>
    <row r="465" spans="1:9">
      <c r="A465" s="529"/>
      <c r="B465" s="529"/>
      <c r="C465" s="529"/>
      <c r="D465" s="529"/>
      <c r="E465" s="529"/>
      <c r="F465" s="529" t="str">
        <f>IF(LEN(E465)&gt;0,VLOOKUP(E465,'Database Karyawan'!$A$2:$B$10000,2,0),"")</f>
        <v/>
      </c>
      <c r="G465" s="529"/>
      <c r="H465" s="540" t="str">
        <f t="shared" si="18"/>
        <v/>
      </c>
      <c r="I465" s="540">
        <f t="shared" si="19"/>
        <v>0</v>
      </c>
    </row>
    <row r="466" spans="1:9">
      <c r="A466" s="529"/>
      <c r="B466" s="529"/>
      <c r="C466" s="529"/>
      <c r="D466" s="529"/>
      <c r="E466" s="529"/>
      <c r="F466" s="529" t="str">
        <f>IF(LEN(E466)&gt;0,VLOOKUP(E466,'Database Karyawan'!$A$2:$B$10000,2,0),"")</f>
        <v/>
      </c>
      <c r="G466" s="529"/>
      <c r="H466" s="540" t="str">
        <f t="shared" si="18"/>
        <v/>
      </c>
      <c r="I466" s="540">
        <f t="shared" si="19"/>
        <v>0</v>
      </c>
    </row>
    <row r="467" spans="1:9">
      <c r="A467" s="529"/>
      <c r="B467" s="529"/>
      <c r="C467" s="529"/>
      <c r="D467" s="529"/>
      <c r="E467" s="529"/>
      <c r="F467" s="529" t="str">
        <f>IF(LEN(E467)&gt;0,VLOOKUP(E467,'Database Karyawan'!$A$2:$B$10000,2,0),"")</f>
        <v/>
      </c>
      <c r="G467" s="529"/>
      <c r="H467" s="540" t="str">
        <f t="shared" si="18"/>
        <v/>
      </c>
      <c r="I467" s="540">
        <f t="shared" si="19"/>
        <v>0</v>
      </c>
    </row>
    <row r="468" spans="1:9">
      <c r="A468" s="529"/>
      <c r="B468" s="529"/>
      <c r="C468" s="529"/>
      <c r="D468" s="529"/>
      <c r="E468" s="529"/>
      <c r="F468" s="529" t="str">
        <f>IF(LEN(E468)&gt;0,VLOOKUP(E468,'Database Karyawan'!$A$2:$B$10000,2,0),"")</f>
        <v/>
      </c>
      <c r="G468" s="529"/>
      <c r="H468" s="540" t="str">
        <f t="shared" si="18"/>
        <v/>
      </c>
      <c r="I468" s="540">
        <f t="shared" si="19"/>
        <v>0</v>
      </c>
    </row>
    <row r="469" spans="1:9">
      <c r="A469" s="529"/>
      <c r="B469" s="529"/>
      <c r="C469" s="529"/>
      <c r="D469" s="529"/>
      <c r="E469" s="529"/>
      <c r="F469" s="529" t="str">
        <f>IF(LEN(E469)&gt;0,VLOOKUP(E469,'Database Karyawan'!$A$2:$B$10000,2,0),"")</f>
        <v/>
      </c>
      <c r="G469" s="529"/>
      <c r="H469" s="540" t="str">
        <f t="shared" si="18"/>
        <v/>
      </c>
      <c r="I469" s="540">
        <f t="shared" si="19"/>
        <v>0</v>
      </c>
    </row>
    <row r="470" spans="1:9">
      <c r="A470" s="529"/>
      <c r="B470" s="529"/>
      <c r="C470" s="529"/>
      <c r="D470" s="529"/>
      <c r="E470" s="529"/>
      <c r="F470" s="529" t="str">
        <f>IF(LEN(E470)&gt;0,VLOOKUP(E470,'Database Karyawan'!$A$2:$B$10000,2,0),"")</f>
        <v/>
      </c>
      <c r="G470" s="529"/>
      <c r="H470" s="540" t="str">
        <f t="shared" si="18"/>
        <v/>
      </c>
      <c r="I470" s="540">
        <f t="shared" si="19"/>
        <v>0</v>
      </c>
    </row>
    <row r="471" spans="1:9">
      <c r="A471" s="529"/>
      <c r="B471" s="529"/>
      <c r="C471" s="529"/>
      <c r="D471" s="529"/>
      <c r="E471" s="529"/>
      <c r="F471" s="529" t="str">
        <f>IF(LEN(E471)&gt;0,VLOOKUP(E471,'Database Karyawan'!$A$2:$B$10000,2,0),"")</f>
        <v/>
      </c>
      <c r="G471" s="529"/>
      <c r="H471" s="540" t="str">
        <f t="shared" si="18"/>
        <v/>
      </c>
      <c r="I471" s="540">
        <f t="shared" si="19"/>
        <v>0</v>
      </c>
    </row>
    <row r="472" spans="1:9">
      <c r="A472" s="529"/>
      <c r="B472" s="529"/>
      <c r="C472" s="529"/>
      <c r="D472" s="529"/>
      <c r="E472" s="529"/>
      <c r="F472" s="529" t="str">
        <f>IF(LEN(E472)&gt;0,VLOOKUP(E472,'Database Karyawan'!$A$2:$B$10000,2,0),"")</f>
        <v/>
      </c>
      <c r="G472" s="529"/>
      <c r="H472" s="540" t="str">
        <f t="shared" si="18"/>
        <v/>
      </c>
      <c r="I472" s="540">
        <f t="shared" si="19"/>
        <v>0</v>
      </c>
    </row>
    <row r="473" spans="1:9">
      <c r="A473" s="529"/>
      <c r="B473" s="529"/>
      <c r="C473" s="529"/>
      <c r="D473" s="529"/>
      <c r="E473" s="529"/>
      <c r="F473" s="529" t="str">
        <f>IF(LEN(E473)&gt;0,VLOOKUP(E473,'Database Karyawan'!$A$2:$B$10000,2,0),"")</f>
        <v/>
      </c>
      <c r="G473" s="529"/>
      <c r="H473" s="540" t="str">
        <f t="shared" si="18"/>
        <v/>
      </c>
      <c r="I473" s="540">
        <f t="shared" si="19"/>
        <v>0</v>
      </c>
    </row>
    <row r="474" spans="1:9">
      <c r="A474" s="529"/>
      <c r="B474" s="529"/>
      <c r="C474" s="529"/>
      <c r="D474" s="529"/>
      <c r="E474" s="529"/>
      <c r="F474" s="529" t="str">
        <f>IF(LEN(E474)&gt;0,VLOOKUP(E474,'Database Karyawan'!$A$2:$B$10000,2,0),"")</f>
        <v/>
      </c>
      <c r="G474" s="529"/>
      <c r="H474" s="540" t="str">
        <f t="shared" si="18"/>
        <v/>
      </c>
      <c r="I474" s="540">
        <f t="shared" si="19"/>
        <v>0</v>
      </c>
    </row>
    <row r="475" spans="1:9">
      <c r="A475" s="529"/>
      <c r="B475" s="529"/>
      <c r="C475" s="529"/>
      <c r="D475" s="529"/>
      <c r="E475" s="529"/>
      <c r="F475" s="529" t="str">
        <f>IF(LEN(E475)&gt;0,VLOOKUP(E475,'Database Karyawan'!$A$2:$B$10000,2,0),"")</f>
        <v/>
      </c>
      <c r="G475" s="529"/>
      <c r="H475" s="540" t="str">
        <f t="shared" si="18"/>
        <v/>
      </c>
      <c r="I475" s="540">
        <f t="shared" si="19"/>
        <v>0</v>
      </c>
    </row>
    <row r="476" spans="1:9">
      <c r="A476" s="529"/>
      <c r="B476" s="529"/>
      <c r="C476" s="529"/>
      <c r="D476" s="529"/>
      <c r="E476" s="529"/>
      <c r="F476" s="529" t="str">
        <f>IF(LEN(E476)&gt;0,VLOOKUP(E476,'Database Karyawan'!$A$2:$B$10000,2,0),"")</f>
        <v/>
      </c>
      <c r="G476" s="529"/>
      <c r="H476" s="540" t="str">
        <f t="shared" si="18"/>
        <v/>
      </c>
      <c r="I476" s="540">
        <f t="shared" si="19"/>
        <v>0</v>
      </c>
    </row>
    <row r="477" spans="1:9">
      <c r="A477" s="529"/>
      <c r="B477" s="529"/>
      <c r="C477" s="529"/>
      <c r="D477" s="529"/>
      <c r="E477" s="529"/>
      <c r="F477" s="529" t="str">
        <f>IF(LEN(E477)&gt;0,VLOOKUP(E477,'Database Karyawan'!$A$2:$B$10000,2,0),"")</f>
        <v/>
      </c>
      <c r="G477" s="529"/>
      <c r="H477" s="540" t="str">
        <f t="shared" si="18"/>
        <v/>
      </c>
      <c r="I477" s="540">
        <f t="shared" si="19"/>
        <v>0</v>
      </c>
    </row>
    <row r="478" spans="1:9">
      <c r="A478" s="529"/>
      <c r="B478" s="529"/>
      <c r="C478" s="529"/>
      <c r="D478" s="529"/>
      <c r="E478" s="529"/>
      <c r="F478" s="529" t="str">
        <f>IF(LEN(E478)&gt;0,VLOOKUP(E478,'Database Karyawan'!$A$2:$B$10000,2,0),"")</f>
        <v/>
      </c>
      <c r="G478" s="529"/>
      <c r="H478" s="540" t="str">
        <f t="shared" si="18"/>
        <v/>
      </c>
      <c r="I478" s="540">
        <f t="shared" si="19"/>
        <v>0</v>
      </c>
    </row>
    <row r="479" spans="1:9">
      <c r="A479" s="529"/>
      <c r="B479" s="529"/>
      <c r="C479" s="529"/>
      <c r="D479" s="529"/>
      <c r="E479" s="529"/>
      <c r="F479" s="529" t="str">
        <f>IF(LEN(E479)&gt;0,VLOOKUP(E479,'Database Karyawan'!$A$2:$B$10000,2,0),"")</f>
        <v/>
      </c>
      <c r="G479" s="529"/>
      <c r="H479" s="540" t="str">
        <f t="shared" si="18"/>
        <v/>
      </c>
      <c r="I479" s="540">
        <f t="shared" si="19"/>
        <v>0</v>
      </c>
    </row>
    <row r="480" spans="1:9">
      <c r="A480" s="529"/>
      <c r="B480" s="529"/>
      <c r="C480" s="529"/>
      <c r="D480" s="529"/>
      <c r="E480" s="529"/>
      <c r="F480" s="529" t="str">
        <f>IF(LEN(E480)&gt;0,VLOOKUP(E480,'Database Karyawan'!$A$2:$B$10000,2,0),"")</f>
        <v/>
      </c>
      <c r="G480" s="529"/>
      <c r="H480" s="540" t="str">
        <f t="shared" si="18"/>
        <v/>
      </c>
      <c r="I480" s="540">
        <f t="shared" si="19"/>
        <v>0</v>
      </c>
    </row>
    <row r="481" spans="1:9">
      <c r="A481" s="529"/>
      <c r="B481" s="529"/>
      <c r="C481" s="529"/>
      <c r="D481" s="529"/>
      <c r="E481" s="529"/>
      <c r="F481" s="529" t="str">
        <f>IF(LEN(E481)&gt;0,VLOOKUP(E481,'Database Karyawan'!$A$2:$B$10000,2,0),"")</f>
        <v/>
      </c>
      <c r="G481" s="529"/>
      <c r="H481" s="540" t="str">
        <f t="shared" si="18"/>
        <v/>
      </c>
      <c r="I481" s="540">
        <f t="shared" si="19"/>
        <v>0</v>
      </c>
    </row>
    <row r="482" spans="1:9">
      <c r="A482" s="529"/>
      <c r="B482" s="529"/>
      <c r="C482" s="529"/>
      <c r="D482" s="529"/>
      <c r="E482" s="529"/>
      <c r="F482" s="529" t="str">
        <f>IF(LEN(E482)&gt;0,VLOOKUP(E482,'Database Karyawan'!$A$2:$B$10000,2,0),"")</f>
        <v/>
      </c>
      <c r="G482" s="529"/>
      <c r="H482" s="540" t="str">
        <f t="shared" si="18"/>
        <v/>
      </c>
      <c r="I482" s="540">
        <f t="shared" si="19"/>
        <v>0</v>
      </c>
    </row>
    <row r="483" spans="1:9">
      <c r="A483" s="529"/>
      <c r="B483" s="529"/>
      <c r="C483" s="529"/>
      <c r="D483" s="529"/>
      <c r="E483" s="529"/>
      <c r="F483" s="529" t="str">
        <f>IF(LEN(E483)&gt;0,VLOOKUP(E483,'Database Karyawan'!$A$2:$B$10000,2,0),"")</f>
        <v/>
      </c>
      <c r="G483" s="529"/>
      <c r="H483" s="540" t="str">
        <f t="shared" si="18"/>
        <v/>
      </c>
      <c r="I483" s="540">
        <f t="shared" si="19"/>
        <v>0</v>
      </c>
    </row>
    <row r="484" spans="1:9">
      <c r="A484" s="529"/>
      <c r="B484" s="529"/>
      <c r="C484" s="529"/>
      <c r="D484" s="529"/>
      <c r="E484" s="529"/>
      <c r="F484" s="529" t="str">
        <f>IF(LEN(E484)&gt;0,VLOOKUP(E484,'Database Karyawan'!$A$2:$B$10000,2,0),"")</f>
        <v/>
      </c>
      <c r="G484" s="529"/>
      <c r="H484" s="540" t="str">
        <f t="shared" si="18"/>
        <v/>
      </c>
      <c r="I484" s="540">
        <f t="shared" si="19"/>
        <v>0</v>
      </c>
    </row>
    <row r="485" spans="1:9">
      <c r="A485" s="529"/>
      <c r="B485" s="529"/>
      <c r="C485" s="529"/>
      <c r="D485" s="529"/>
      <c r="E485" s="529"/>
      <c r="F485" s="529" t="str">
        <f>IF(LEN(E485)&gt;0,VLOOKUP(E485,'Database Karyawan'!$A$2:$B$10000,2,0),"")</f>
        <v/>
      </c>
      <c r="G485" s="529"/>
      <c r="H485" s="540" t="str">
        <f t="shared" si="18"/>
        <v/>
      </c>
      <c r="I485" s="540">
        <f t="shared" si="19"/>
        <v>0</v>
      </c>
    </row>
    <row r="486" spans="1:9">
      <c r="A486" s="529"/>
      <c r="B486" s="529"/>
      <c r="C486" s="529"/>
      <c r="D486" s="529"/>
      <c r="E486" s="529"/>
      <c r="F486" s="529" t="str">
        <f>IF(LEN(E486)&gt;0,VLOOKUP(E486,'Database Karyawan'!$A$2:$B$10000,2,0),"")</f>
        <v/>
      </c>
      <c r="G486" s="529"/>
      <c r="H486" s="540" t="str">
        <f t="shared" si="18"/>
        <v/>
      </c>
      <c r="I486" s="540">
        <f t="shared" si="19"/>
        <v>0</v>
      </c>
    </row>
    <row r="487" spans="1:9">
      <c r="A487" s="529"/>
      <c r="B487" s="529"/>
      <c r="C487" s="529"/>
      <c r="D487" s="529"/>
      <c r="E487" s="529"/>
      <c r="F487" s="529" t="str">
        <f>IF(LEN(E487)&gt;0,VLOOKUP(E487,'Database Karyawan'!$A$2:$B$10000,2,0),"")</f>
        <v/>
      </c>
      <c r="G487" s="529"/>
      <c r="H487" s="540" t="str">
        <f t="shared" si="18"/>
        <v/>
      </c>
      <c r="I487" s="540">
        <f t="shared" si="19"/>
        <v>0</v>
      </c>
    </row>
    <row r="488" spans="1:9">
      <c r="A488" s="529"/>
      <c r="B488" s="529"/>
      <c r="C488" s="529"/>
      <c r="D488" s="529"/>
      <c r="E488" s="529"/>
      <c r="F488" s="529" t="str">
        <f>IF(LEN(E488)&gt;0,VLOOKUP(E488,'Database Karyawan'!$A$2:$B$10000,2,0),"")</f>
        <v/>
      </c>
      <c r="G488" s="529"/>
      <c r="H488" s="540" t="str">
        <f t="shared" si="18"/>
        <v/>
      </c>
      <c r="I488" s="540">
        <f t="shared" si="19"/>
        <v>0</v>
      </c>
    </row>
    <row r="489" spans="1:9">
      <c r="A489" s="529"/>
      <c r="B489" s="529"/>
      <c r="C489" s="529"/>
      <c r="D489" s="529"/>
      <c r="E489" s="529"/>
      <c r="F489" s="529" t="str">
        <f>IF(LEN(E489)&gt;0,VLOOKUP(E489,'Database Karyawan'!$A$2:$B$10000,2,0),"")</f>
        <v/>
      </c>
      <c r="G489" s="529"/>
      <c r="H489" s="540" t="str">
        <f t="shared" si="18"/>
        <v/>
      </c>
      <c r="I489" s="540">
        <f t="shared" si="19"/>
        <v>0</v>
      </c>
    </row>
    <row r="490" spans="1:9">
      <c r="A490" s="529"/>
      <c r="B490" s="529"/>
      <c r="C490" s="529"/>
      <c r="D490" s="529"/>
      <c r="E490" s="529"/>
      <c r="F490" s="529" t="str">
        <f>IF(LEN(E490)&gt;0,VLOOKUP(E490,'Database Karyawan'!$A$2:$B$10000,2,0),"")</f>
        <v/>
      </c>
      <c r="G490" s="529"/>
      <c r="H490" s="540" t="str">
        <f t="shared" si="18"/>
        <v/>
      </c>
      <c r="I490" s="540">
        <f t="shared" si="19"/>
        <v>0</v>
      </c>
    </row>
    <row r="491" spans="1:9">
      <c r="A491" s="529"/>
      <c r="B491" s="529"/>
      <c r="C491" s="529"/>
      <c r="D491" s="529"/>
      <c r="E491" s="529"/>
      <c r="F491" s="529" t="str">
        <f>IF(LEN(E491)&gt;0,VLOOKUP(E491,'Database Karyawan'!$A$2:$B$10000,2,0),"")</f>
        <v/>
      </c>
      <c r="G491" s="529"/>
      <c r="H491" s="540" t="str">
        <f t="shared" si="18"/>
        <v/>
      </c>
      <c r="I491" s="540">
        <f t="shared" si="19"/>
        <v>0</v>
      </c>
    </row>
    <row r="492" spans="1:9">
      <c r="A492" s="529"/>
      <c r="B492" s="529"/>
      <c r="C492" s="529"/>
      <c r="D492" s="529"/>
      <c r="E492" s="529"/>
      <c r="F492" s="529" t="str">
        <f>IF(LEN(E492)&gt;0,VLOOKUP(E492,'Database Karyawan'!$A$2:$B$10000,2,0),"")</f>
        <v/>
      </c>
      <c r="G492" s="529"/>
      <c r="H492" s="540" t="str">
        <f t="shared" si="18"/>
        <v/>
      </c>
      <c r="I492" s="540">
        <f t="shared" si="19"/>
        <v>0</v>
      </c>
    </row>
    <row r="493" spans="1:9">
      <c r="A493" s="529"/>
      <c r="B493" s="529"/>
      <c r="C493" s="529"/>
      <c r="D493" s="529"/>
      <c r="E493" s="529"/>
      <c r="F493" s="529" t="str">
        <f>IF(LEN(E493)&gt;0,VLOOKUP(E493,'Database Karyawan'!$A$2:$B$10000,2,0),"")</f>
        <v/>
      </c>
      <c r="G493" s="529"/>
      <c r="H493" s="540" t="str">
        <f t="shared" si="18"/>
        <v/>
      </c>
      <c r="I493" s="540">
        <f t="shared" si="19"/>
        <v>0</v>
      </c>
    </row>
    <row r="494" spans="1:9">
      <c r="A494" s="529"/>
      <c r="B494" s="529"/>
      <c r="C494" s="529"/>
      <c r="D494" s="529"/>
      <c r="E494" s="529"/>
      <c r="F494" s="529" t="str">
        <f>IF(LEN(E494)&gt;0,VLOOKUP(E494,'Database Karyawan'!$A$2:$B$10000,2,0),"")</f>
        <v/>
      </c>
      <c r="G494" s="529"/>
      <c r="H494" s="540" t="str">
        <f t="shared" si="18"/>
        <v/>
      </c>
      <c r="I494" s="540">
        <f t="shared" si="19"/>
        <v>0</v>
      </c>
    </row>
    <row r="495" spans="1:9">
      <c r="A495" s="529"/>
      <c r="B495" s="529"/>
      <c r="C495" s="529"/>
      <c r="D495" s="529"/>
      <c r="E495" s="529"/>
      <c r="F495" s="529" t="str">
        <f>IF(LEN(E495)&gt;0,VLOOKUP(E495,'Database Karyawan'!$A$2:$B$10000,2,0),"")</f>
        <v/>
      </c>
      <c r="G495" s="529"/>
      <c r="H495" s="540" t="str">
        <f t="shared" si="18"/>
        <v/>
      </c>
      <c r="I495" s="540">
        <f t="shared" si="19"/>
        <v>0</v>
      </c>
    </row>
    <row r="496" spans="1:9">
      <c r="A496" s="529"/>
      <c r="B496" s="529"/>
      <c r="C496" s="529"/>
      <c r="D496" s="529"/>
      <c r="E496" s="529"/>
      <c r="F496" s="529" t="str">
        <f>IF(LEN(E496)&gt;0,VLOOKUP(E496,'Database Karyawan'!$A$2:$B$10000,2,0),"")</f>
        <v/>
      </c>
      <c r="G496" s="529"/>
      <c r="H496" s="540" t="str">
        <f t="shared" si="18"/>
        <v/>
      </c>
      <c r="I496" s="540">
        <f t="shared" si="19"/>
        <v>0</v>
      </c>
    </row>
    <row r="497" spans="1:9">
      <c r="A497" s="529"/>
      <c r="B497" s="529"/>
      <c r="C497" s="529"/>
      <c r="D497" s="529"/>
      <c r="E497" s="529"/>
      <c r="F497" s="529" t="str">
        <f>IF(LEN(E497)&gt;0,VLOOKUP(E497,'Database Karyawan'!$A$2:$B$10000,2,0),"")</f>
        <v/>
      </c>
      <c r="G497" s="529"/>
      <c r="H497" s="540" t="str">
        <f t="shared" si="18"/>
        <v/>
      </c>
      <c r="I497" s="540">
        <f t="shared" si="19"/>
        <v>0</v>
      </c>
    </row>
    <row r="498" spans="1:9">
      <c r="A498" s="529"/>
      <c r="B498" s="529"/>
      <c r="C498" s="529"/>
      <c r="D498" s="529"/>
      <c r="E498" s="529"/>
      <c r="F498" s="529" t="str">
        <f>IF(LEN(E498)&gt;0,VLOOKUP(E498,'Database Karyawan'!$A$2:$B$10000,2,0),"")</f>
        <v/>
      </c>
      <c r="G498" s="529"/>
      <c r="H498" s="540" t="str">
        <f t="shared" si="18"/>
        <v/>
      </c>
      <c r="I498" s="540">
        <f t="shared" si="19"/>
        <v>0</v>
      </c>
    </row>
    <row r="499" spans="1:9">
      <c r="A499" s="529"/>
      <c r="B499" s="529"/>
      <c r="C499" s="529"/>
      <c r="D499" s="529"/>
      <c r="E499" s="529"/>
      <c r="F499" s="529" t="str">
        <f>IF(LEN(E499)&gt;0,VLOOKUP(E499,'Database Karyawan'!$A$2:$B$10000,2,0),"")</f>
        <v/>
      </c>
      <c r="G499" s="529"/>
      <c r="H499" s="540" t="str">
        <f t="shared" si="18"/>
        <v/>
      </c>
      <c r="I499" s="540">
        <f t="shared" si="19"/>
        <v>0</v>
      </c>
    </row>
    <row r="500" spans="1:9">
      <c r="A500" s="529"/>
      <c r="B500" s="529"/>
      <c r="C500" s="529"/>
      <c r="D500" s="529"/>
      <c r="E500" s="529"/>
      <c r="F500" s="529" t="str">
        <f>IF(LEN(E500)&gt;0,VLOOKUP(E500,'Database Karyawan'!$A$2:$B$10000,2,0),"")</f>
        <v/>
      </c>
      <c r="G500" s="529"/>
      <c r="H500" s="540" t="str">
        <f t="shared" si="18"/>
        <v/>
      </c>
      <c r="I500" s="540">
        <f t="shared" si="19"/>
        <v>0</v>
      </c>
    </row>
    <row r="501" spans="1:9">
      <c r="A501" s="529"/>
      <c r="B501" s="529"/>
      <c r="C501" s="529"/>
      <c r="D501" s="529"/>
      <c r="E501" s="529"/>
      <c r="F501" s="529" t="str">
        <f>IF(LEN(E501)&gt;0,VLOOKUP(E501,'Database Karyawan'!$A$2:$B$10000,2,0),"")</f>
        <v/>
      </c>
      <c r="G501" s="529"/>
      <c r="H501" s="540" t="str">
        <f t="shared" si="18"/>
        <v/>
      </c>
      <c r="I501" s="540">
        <f t="shared" si="19"/>
        <v>0</v>
      </c>
    </row>
    <row r="502" spans="1:9">
      <c r="A502" s="529"/>
      <c r="B502" s="529"/>
      <c r="C502" s="529"/>
      <c r="D502" s="529"/>
      <c r="E502" s="529"/>
      <c r="F502" s="529" t="str">
        <f>IF(LEN(E502)&gt;0,VLOOKUP(E502,'Database Karyawan'!$A$2:$B$10000,2,0),"")</f>
        <v/>
      </c>
      <c r="G502" s="529"/>
      <c r="H502" s="540" t="str">
        <f t="shared" si="18"/>
        <v/>
      </c>
      <c r="I502" s="540">
        <f t="shared" si="19"/>
        <v>0</v>
      </c>
    </row>
    <row r="503" spans="1:9">
      <c r="A503" s="529"/>
      <c r="B503" s="529"/>
      <c r="C503" s="529"/>
      <c r="D503" s="529"/>
      <c r="E503" s="529"/>
      <c r="F503" s="529" t="str">
        <f>IF(LEN(E503)&gt;0,VLOOKUP(E503,'Database Karyawan'!$A$2:$B$10000,2,0),"")</f>
        <v/>
      </c>
      <c r="G503" s="529"/>
      <c r="H503" s="540" t="str">
        <f t="shared" si="18"/>
        <v/>
      </c>
      <c r="I503" s="540">
        <f t="shared" si="19"/>
        <v>0</v>
      </c>
    </row>
    <row r="504" spans="1:9">
      <c r="A504" s="529"/>
      <c r="B504" s="529"/>
      <c r="C504" s="529"/>
      <c r="D504" s="529"/>
      <c r="E504" s="529"/>
      <c r="F504" s="529" t="str">
        <f>IF(LEN(E504)&gt;0,VLOOKUP(E504,'Database Karyawan'!$A$2:$B$10000,2,0),"")</f>
        <v/>
      </c>
      <c r="G504" s="529"/>
      <c r="H504" s="540" t="str">
        <f t="shared" si="18"/>
        <v/>
      </c>
      <c r="I504" s="540">
        <f t="shared" si="19"/>
        <v>0</v>
      </c>
    </row>
    <row r="505" spans="1:9">
      <c r="A505" s="529"/>
      <c r="B505" s="529"/>
      <c r="C505" s="529"/>
      <c r="D505" s="529"/>
      <c r="E505" s="529"/>
      <c r="F505" s="529" t="str">
        <f>IF(LEN(E505)&gt;0,VLOOKUP(E505,'Database Karyawan'!$A$2:$B$10000,2,0),"")</f>
        <v/>
      </c>
      <c r="G505" s="529"/>
      <c r="H505" s="540" t="str">
        <f t="shared" si="18"/>
        <v/>
      </c>
      <c r="I505" s="540">
        <f t="shared" si="19"/>
        <v>0</v>
      </c>
    </row>
    <row r="506" spans="1:9">
      <c r="A506" s="529"/>
      <c r="B506" s="529"/>
      <c r="C506" s="529"/>
      <c r="D506" s="529"/>
      <c r="E506" s="529"/>
      <c r="F506" s="529" t="str">
        <f>IF(LEN(E506)&gt;0,VLOOKUP(E506,'Database Karyawan'!$A$2:$B$10000,2,0),"")</f>
        <v/>
      </c>
      <c r="G506" s="529"/>
      <c r="H506" s="540" t="str">
        <f t="shared" si="18"/>
        <v/>
      </c>
      <c r="I506" s="540">
        <f t="shared" si="19"/>
        <v>0</v>
      </c>
    </row>
    <row r="507" spans="1:9">
      <c r="A507" s="529"/>
      <c r="B507" s="529"/>
      <c r="C507" s="529"/>
      <c r="D507" s="529"/>
      <c r="E507" s="529"/>
      <c r="F507" s="529" t="str">
        <f>IF(LEN(E507)&gt;0,VLOOKUP(E507,'Database Karyawan'!$A$2:$B$10000,2,0),"")</f>
        <v/>
      </c>
      <c r="G507" s="529"/>
      <c r="H507" s="540" t="str">
        <f t="shared" si="18"/>
        <v/>
      </c>
      <c r="I507" s="540">
        <f t="shared" si="19"/>
        <v>0</v>
      </c>
    </row>
    <row r="508" spans="1:9">
      <c r="A508" s="529"/>
      <c r="B508" s="529"/>
      <c r="C508" s="529"/>
      <c r="D508" s="529"/>
      <c r="E508" s="529"/>
      <c r="F508" s="529" t="str">
        <f>IF(LEN(E508)&gt;0,VLOOKUP(E508,'Database Karyawan'!$A$2:$B$10000,2,0),"")</f>
        <v/>
      </c>
      <c r="G508" s="529"/>
      <c r="H508" s="540" t="str">
        <f t="shared" si="18"/>
        <v/>
      </c>
      <c r="I508" s="540">
        <f t="shared" si="19"/>
        <v>0</v>
      </c>
    </row>
    <row r="509" spans="1:9">
      <c r="A509" s="529"/>
      <c r="B509" s="529"/>
      <c r="C509" s="529"/>
      <c r="D509" s="529"/>
      <c r="E509" s="529"/>
      <c r="F509" s="529" t="str">
        <f>IF(LEN(E509)&gt;0,VLOOKUP(E509,'Database Karyawan'!$A$2:$B$10000,2,0),"")</f>
        <v/>
      </c>
      <c r="G509" s="529"/>
      <c r="H509" s="540" t="str">
        <f t="shared" si="18"/>
        <v/>
      </c>
      <c r="I509" s="540">
        <f t="shared" si="19"/>
        <v>0</v>
      </c>
    </row>
    <row r="510" spans="1:9">
      <c r="A510" s="529"/>
      <c r="B510" s="529"/>
      <c r="C510" s="529"/>
      <c r="D510" s="529"/>
      <c r="E510" s="529"/>
      <c r="F510" s="529" t="str">
        <f>IF(LEN(E510)&gt;0,VLOOKUP(E510,'Database Karyawan'!$A$2:$B$10000,2,0),"")</f>
        <v/>
      </c>
      <c r="G510" s="529"/>
      <c r="H510" s="540" t="str">
        <f t="shared" si="18"/>
        <v/>
      </c>
      <c r="I510" s="540">
        <f t="shared" si="19"/>
        <v>0</v>
      </c>
    </row>
    <row r="511" spans="1:9">
      <c r="A511" s="529"/>
      <c r="B511" s="529"/>
      <c r="C511" s="529"/>
      <c r="D511" s="529"/>
      <c r="E511" s="529"/>
      <c r="F511" s="529" t="str">
        <f>IF(LEN(E511)&gt;0,VLOOKUP(E511,'Database Karyawan'!$A$2:$B$10000,2,0),"")</f>
        <v/>
      </c>
      <c r="G511" s="529"/>
      <c r="H511" s="540" t="str">
        <f t="shared" si="18"/>
        <v/>
      </c>
      <c r="I511" s="540">
        <f t="shared" si="19"/>
        <v>0</v>
      </c>
    </row>
    <row r="512" spans="1:9">
      <c r="A512" s="529"/>
      <c r="B512" s="529"/>
      <c r="C512" s="529"/>
      <c r="D512" s="529"/>
      <c r="E512" s="529"/>
      <c r="F512" s="529" t="str">
        <f>IF(LEN(E512)&gt;0,VLOOKUP(E512,'Database Karyawan'!$A$2:$B$10000,2,0),"")</f>
        <v/>
      </c>
      <c r="G512" s="529"/>
      <c r="H512" s="540" t="str">
        <f t="shared" si="18"/>
        <v/>
      </c>
      <c r="I512" s="540">
        <f t="shared" si="19"/>
        <v>0</v>
      </c>
    </row>
    <row r="513" spans="1:9">
      <c r="A513" s="529"/>
      <c r="B513" s="529"/>
      <c r="C513" s="529"/>
      <c r="D513" s="529"/>
      <c r="E513" s="529"/>
      <c r="F513" s="529" t="str">
        <f>IF(LEN(E513)&gt;0,VLOOKUP(E513,'Database Karyawan'!$A$2:$B$10000,2,0),"")</f>
        <v/>
      </c>
      <c r="G513" s="529"/>
      <c r="H513" s="540" t="str">
        <f t="shared" si="18"/>
        <v/>
      </c>
      <c r="I513" s="540">
        <f t="shared" si="19"/>
        <v>0</v>
      </c>
    </row>
    <row r="514" spans="1:9">
      <c r="A514" s="529"/>
      <c r="B514" s="529"/>
      <c r="C514" s="529"/>
      <c r="D514" s="529"/>
      <c r="E514" s="529"/>
      <c r="F514" s="529" t="str">
        <f>IF(LEN(E514)&gt;0,VLOOKUP(E514,'Database Karyawan'!$A$2:$B$10000,2,0),"")</f>
        <v/>
      </c>
      <c r="G514" s="529"/>
      <c r="H514" s="540" t="str">
        <f t="shared" si="18"/>
        <v/>
      </c>
      <c r="I514" s="540">
        <f t="shared" si="19"/>
        <v>0</v>
      </c>
    </row>
    <row r="515" spans="1:9">
      <c r="A515" s="529"/>
      <c r="B515" s="529"/>
      <c r="C515" s="529"/>
      <c r="D515" s="529"/>
      <c r="E515" s="529"/>
      <c r="F515" s="529" t="str">
        <f>IF(LEN(E515)&gt;0,VLOOKUP(E515,'Database Karyawan'!$A$2:$B$10000,2,0),"")</f>
        <v/>
      </c>
      <c r="G515" s="529"/>
      <c r="H515" s="540" t="str">
        <f t="shared" si="18"/>
        <v/>
      </c>
      <c r="I515" s="540">
        <f t="shared" si="19"/>
        <v>0</v>
      </c>
    </row>
    <row r="516" spans="1:9">
      <c r="A516" s="529"/>
      <c r="B516" s="529"/>
      <c r="C516" s="529"/>
      <c r="D516" s="529"/>
      <c r="E516" s="529"/>
      <c r="F516" s="529" t="str">
        <f>IF(LEN(E516)&gt;0,VLOOKUP(E516,'Database Karyawan'!$A$2:$B$10000,2,0),"")</f>
        <v/>
      </c>
      <c r="G516" s="529"/>
      <c r="H516" s="540" t="str">
        <f t="shared" si="18"/>
        <v/>
      </c>
      <c r="I516" s="540">
        <f t="shared" si="19"/>
        <v>0</v>
      </c>
    </row>
    <row r="517" spans="1:9">
      <c r="A517" s="529"/>
      <c r="B517" s="529"/>
      <c r="C517" s="529"/>
      <c r="D517" s="529"/>
      <c r="E517" s="529"/>
      <c r="F517" s="529" t="str">
        <f>IF(LEN(E517)&gt;0,VLOOKUP(E517,'Database Karyawan'!$A$2:$B$10000,2,0),"")</f>
        <v/>
      </c>
      <c r="G517" s="529"/>
      <c r="H517" s="540" t="str">
        <f t="shared" si="18"/>
        <v/>
      </c>
      <c r="I517" s="540">
        <f t="shared" si="19"/>
        <v>0</v>
      </c>
    </row>
    <row r="518" spans="1:9">
      <c r="A518" s="529"/>
      <c r="B518" s="529"/>
      <c r="C518" s="529"/>
      <c r="D518" s="529"/>
      <c r="E518" s="529"/>
      <c r="F518" s="529" t="str">
        <f>IF(LEN(E518)&gt;0,VLOOKUP(E518,'Database Karyawan'!$A$2:$B$10000,2,0),"")</f>
        <v/>
      </c>
      <c r="G518" s="529"/>
      <c r="H518" s="540" t="str">
        <f t="shared" si="18"/>
        <v/>
      </c>
      <c r="I518" s="540">
        <f t="shared" si="19"/>
        <v>0</v>
      </c>
    </row>
    <row r="519" spans="1:9">
      <c r="A519" s="529"/>
      <c r="B519" s="529"/>
      <c r="C519" s="529"/>
      <c r="D519" s="529"/>
      <c r="E519" s="529"/>
      <c r="F519" s="529" t="str">
        <f>IF(LEN(E519)&gt;0,VLOOKUP(E519,'Database Karyawan'!$A$2:$B$10000,2,0),"")</f>
        <v/>
      </c>
      <c r="G519" s="529"/>
      <c r="H519" s="540" t="str">
        <f t="shared" si="18"/>
        <v/>
      </c>
      <c r="I519" s="540">
        <f t="shared" si="19"/>
        <v>0</v>
      </c>
    </row>
    <row r="520" spans="1:9">
      <c r="A520" s="529"/>
      <c r="B520" s="529"/>
      <c r="C520" s="529"/>
      <c r="D520" s="529"/>
      <c r="E520" s="529"/>
      <c r="F520" s="529" t="str">
        <f>IF(LEN(E520)&gt;0,VLOOKUP(E520,'Database Karyawan'!$A$2:$B$10000,2,0),"")</f>
        <v/>
      </c>
      <c r="G520" s="529"/>
      <c r="H520" s="540" t="str">
        <f t="shared" si="18"/>
        <v/>
      </c>
      <c r="I520" s="540">
        <f t="shared" si="19"/>
        <v>0</v>
      </c>
    </row>
    <row r="521" spans="1:9">
      <c r="A521" s="529"/>
      <c r="B521" s="529"/>
      <c r="C521" s="529"/>
      <c r="D521" s="529"/>
      <c r="E521" s="529"/>
      <c r="F521" s="529" t="str">
        <f>IF(LEN(E521)&gt;0,VLOOKUP(E521,'Database Karyawan'!$A$2:$B$10000,2,0),"")</f>
        <v/>
      </c>
      <c r="G521" s="529"/>
      <c r="H521" s="540" t="str">
        <f t="shared" si="18"/>
        <v/>
      </c>
      <c r="I521" s="540">
        <f t="shared" si="19"/>
        <v>0</v>
      </c>
    </row>
    <row r="522" spans="1:9">
      <c r="A522" s="529"/>
      <c r="B522" s="529"/>
      <c r="C522" s="529"/>
      <c r="D522" s="529"/>
      <c r="E522" s="529"/>
      <c r="F522" s="529" t="str">
        <f>IF(LEN(E522)&gt;0,VLOOKUP(E522,'Database Karyawan'!$A$2:$B$10000,2,0),"")</f>
        <v/>
      </c>
      <c r="G522" s="529"/>
      <c r="H522" s="540" t="str">
        <f t="shared" si="18"/>
        <v/>
      </c>
      <c r="I522" s="540">
        <f t="shared" si="19"/>
        <v>0</v>
      </c>
    </row>
    <row r="523" spans="1:9">
      <c r="A523" s="529"/>
      <c r="B523" s="529"/>
      <c r="C523" s="529"/>
      <c r="D523" s="529"/>
      <c r="E523" s="529"/>
      <c r="F523" s="529" t="str">
        <f>IF(LEN(E523)&gt;0,VLOOKUP(E523,'Database Karyawan'!$A$2:$B$10000,2,0),"")</f>
        <v/>
      </c>
      <c r="G523" s="529"/>
      <c r="H523" s="540" t="str">
        <f t="shared" si="18"/>
        <v/>
      </c>
      <c r="I523" s="540">
        <f t="shared" si="19"/>
        <v>0</v>
      </c>
    </row>
    <row r="524" spans="1:9">
      <c r="A524" s="529"/>
      <c r="B524" s="529"/>
      <c r="C524" s="529"/>
      <c r="D524" s="529"/>
      <c r="E524" s="529"/>
      <c r="F524" s="529" t="str">
        <f>IF(LEN(E524)&gt;0,VLOOKUP(E524,'Database Karyawan'!$A$2:$B$10000,2,0),"")</f>
        <v/>
      </c>
      <c r="G524" s="529"/>
      <c r="H524" s="540" t="str">
        <f t="shared" si="18"/>
        <v/>
      </c>
      <c r="I524" s="540">
        <f t="shared" si="19"/>
        <v>0</v>
      </c>
    </row>
    <row r="525" spans="1:9">
      <c r="A525" s="529"/>
      <c r="B525" s="529"/>
      <c r="C525" s="529"/>
      <c r="D525" s="529"/>
      <c r="E525" s="529"/>
      <c r="F525" s="529" t="str">
        <f>IF(LEN(E525)&gt;0,VLOOKUP(E525,'Database Karyawan'!$A$2:$B$10000,2,0),"")</f>
        <v/>
      </c>
      <c r="G525" s="529"/>
      <c r="H525" s="540" t="str">
        <f t="shared" si="18"/>
        <v/>
      </c>
      <c r="I525" s="540">
        <f t="shared" si="19"/>
        <v>0</v>
      </c>
    </row>
    <row r="526" spans="1:9">
      <c r="A526" s="529"/>
      <c r="B526" s="529"/>
      <c r="C526" s="529"/>
      <c r="D526" s="529"/>
      <c r="E526" s="529"/>
      <c r="F526" s="529" t="str">
        <f>IF(LEN(E526)&gt;0,VLOOKUP(E526,'Database Karyawan'!$A$2:$B$10000,2,0),"")</f>
        <v/>
      </c>
      <c r="G526" s="529"/>
      <c r="H526" s="540" t="str">
        <f t="shared" si="18"/>
        <v/>
      </c>
      <c r="I526" s="540">
        <f t="shared" si="19"/>
        <v>0</v>
      </c>
    </row>
    <row r="527" spans="1:9">
      <c r="A527" s="529"/>
      <c r="B527" s="529"/>
      <c r="C527" s="529"/>
      <c r="D527" s="529"/>
      <c r="E527" s="529"/>
      <c r="F527" s="529" t="str">
        <f>IF(LEN(E527)&gt;0,VLOOKUP(E527,'Database Karyawan'!$A$2:$B$10000,2,0),"")</f>
        <v/>
      </c>
      <c r="G527" s="529"/>
      <c r="H527" s="540" t="str">
        <f t="shared" ref="H527:H590" si="20">IF(LEN(A527)&gt;0,IF(AND(LEN(A527)&gt;0,LEN(B527)&gt;0,LEN(C527)&gt;0,LEN(D527)&gt;0,LEN(E527)&gt;0,LEN(F527)&gt;0,LEN(G527)&gt;0),"OK","Not Complete"),"")</f>
        <v/>
      </c>
      <c r="I527" s="540">
        <f t="shared" ref="I527:I590" si="21">IF(H527="ok",G527,0)</f>
        <v>0</v>
      </c>
    </row>
    <row r="528" spans="1:9">
      <c r="A528" s="529"/>
      <c r="B528" s="529"/>
      <c r="C528" s="529"/>
      <c r="D528" s="529"/>
      <c r="E528" s="529"/>
      <c r="F528" s="529" t="str">
        <f>IF(LEN(E528)&gt;0,VLOOKUP(E528,'Database Karyawan'!$A$2:$B$10000,2,0),"")</f>
        <v/>
      </c>
      <c r="G528" s="529"/>
      <c r="H528" s="540" t="str">
        <f t="shared" si="20"/>
        <v/>
      </c>
      <c r="I528" s="540">
        <f t="shared" si="21"/>
        <v>0</v>
      </c>
    </row>
    <row r="529" spans="1:9">
      <c r="A529" s="529"/>
      <c r="B529" s="529"/>
      <c r="C529" s="529"/>
      <c r="D529" s="529"/>
      <c r="E529" s="529"/>
      <c r="F529" s="529" t="str">
        <f>IF(LEN(E529)&gt;0,VLOOKUP(E529,'Database Karyawan'!$A$2:$B$10000,2,0),"")</f>
        <v/>
      </c>
      <c r="G529" s="529"/>
      <c r="H529" s="540" t="str">
        <f t="shared" si="20"/>
        <v/>
      </c>
      <c r="I529" s="540">
        <f t="shared" si="21"/>
        <v>0</v>
      </c>
    </row>
    <row r="530" spans="1:9">
      <c r="A530" s="529"/>
      <c r="B530" s="529"/>
      <c r="C530" s="529"/>
      <c r="D530" s="529"/>
      <c r="E530" s="529"/>
      <c r="F530" s="529" t="str">
        <f>IF(LEN(E530)&gt;0,VLOOKUP(E530,'Database Karyawan'!$A$2:$B$10000,2,0),"")</f>
        <v/>
      </c>
      <c r="G530" s="529"/>
      <c r="H530" s="540" t="str">
        <f t="shared" si="20"/>
        <v/>
      </c>
      <c r="I530" s="540">
        <f t="shared" si="21"/>
        <v>0</v>
      </c>
    </row>
    <row r="531" spans="1:9">
      <c r="A531" s="529"/>
      <c r="B531" s="529"/>
      <c r="C531" s="529"/>
      <c r="D531" s="529"/>
      <c r="E531" s="529"/>
      <c r="F531" s="529" t="str">
        <f>IF(LEN(E531)&gt;0,VLOOKUP(E531,'Database Karyawan'!$A$2:$B$10000,2,0),"")</f>
        <v/>
      </c>
      <c r="G531" s="529"/>
      <c r="H531" s="540" t="str">
        <f t="shared" si="20"/>
        <v/>
      </c>
      <c r="I531" s="540">
        <f t="shared" si="21"/>
        <v>0</v>
      </c>
    </row>
    <row r="532" spans="1:9">
      <c r="A532" s="529"/>
      <c r="B532" s="529"/>
      <c r="C532" s="529"/>
      <c r="D532" s="529"/>
      <c r="E532" s="529"/>
      <c r="F532" s="529" t="str">
        <f>IF(LEN(E532)&gt;0,VLOOKUP(E532,'Database Karyawan'!$A$2:$B$10000,2,0),"")</f>
        <v/>
      </c>
      <c r="G532" s="529"/>
      <c r="H532" s="540" t="str">
        <f t="shared" si="20"/>
        <v/>
      </c>
      <c r="I532" s="540">
        <f t="shared" si="21"/>
        <v>0</v>
      </c>
    </row>
    <row r="533" spans="1:9">
      <c r="A533" s="529"/>
      <c r="B533" s="529"/>
      <c r="C533" s="529"/>
      <c r="D533" s="529"/>
      <c r="E533" s="529"/>
      <c r="F533" s="529" t="str">
        <f>IF(LEN(E533)&gt;0,VLOOKUP(E533,'Database Karyawan'!$A$2:$B$10000,2,0),"")</f>
        <v/>
      </c>
      <c r="G533" s="529"/>
      <c r="H533" s="540" t="str">
        <f t="shared" si="20"/>
        <v/>
      </c>
      <c r="I533" s="540">
        <f t="shared" si="21"/>
        <v>0</v>
      </c>
    </row>
    <row r="534" spans="1:9">
      <c r="A534" s="529"/>
      <c r="B534" s="529"/>
      <c r="C534" s="529"/>
      <c r="D534" s="529"/>
      <c r="E534" s="529"/>
      <c r="F534" s="529" t="str">
        <f>IF(LEN(E534)&gt;0,VLOOKUP(E534,'Database Karyawan'!$A$2:$B$10000,2,0),"")</f>
        <v/>
      </c>
      <c r="G534" s="529"/>
      <c r="H534" s="540" t="str">
        <f t="shared" si="20"/>
        <v/>
      </c>
      <c r="I534" s="540">
        <f t="shared" si="21"/>
        <v>0</v>
      </c>
    </row>
    <row r="535" spans="1:9">
      <c r="A535" s="529"/>
      <c r="B535" s="529"/>
      <c r="C535" s="529"/>
      <c r="D535" s="529"/>
      <c r="E535" s="529"/>
      <c r="F535" s="529" t="str">
        <f>IF(LEN(E535)&gt;0,VLOOKUP(E535,'Database Karyawan'!$A$2:$B$10000,2,0),"")</f>
        <v/>
      </c>
      <c r="G535" s="529"/>
      <c r="H535" s="540" t="str">
        <f t="shared" si="20"/>
        <v/>
      </c>
      <c r="I535" s="540">
        <f t="shared" si="21"/>
        <v>0</v>
      </c>
    </row>
    <row r="536" spans="1:9">
      <c r="A536" s="529"/>
      <c r="B536" s="529"/>
      <c r="C536" s="529"/>
      <c r="D536" s="529"/>
      <c r="E536" s="529"/>
      <c r="F536" s="529" t="str">
        <f>IF(LEN(E536)&gt;0,VLOOKUP(E536,'Database Karyawan'!$A$2:$B$10000,2,0),"")</f>
        <v/>
      </c>
      <c r="G536" s="529"/>
      <c r="H536" s="540" t="str">
        <f t="shared" si="20"/>
        <v/>
      </c>
      <c r="I536" s="540">
        <f t="shared" si="21"/>
        <v>0</v>
      </c>
    </row>
    <row r="537" spans="1:9">
      <c r="A537" s="529"/>
      <c r="B537" s="529"/>
      <c r="C537" s="529"/>
      <c r="D537" s="529"/>
      <c r="E537" s="529"/>
      <c r="F537" s="529" t="str">
        <f>IF(LEN(E537)&gt;0,VLOOKUP(E537,'Database Karyawan'!$A$2:$B$10000,2,0),"")</f>
        <v/>
      </c>
      <c r="G537" s="529"/>
      <c r="H537" s="540" t="str">
        <f t="shared" si="20"/>
        <v/>
      </c>
      <c r="I537" s="540">
        <f t="shared" si="21"/>
        <v>0</v>
      </c>
    </row>
    <row r="538" spans="1:9">
      <c r="A538" s="529"/>
      <c r="B538" s="529"/>
      <c r="C538" s="529"/>
      <c r="D538" s="529"/>
      <c r="E538" s="529"/>
      <c r="F538" s="529" t="str">
        <f>IF(LEN(E538)&gt;0,VLOOKUP(E538,'Database Karyawan'!$A$2:$B$10000,2,0),"")</f>
        <v/>
      </c>
      <c r="G538" s="529"/>
      <c r="H538" s="540" t="str">
        <f t="shared" si="20"/>
        <v/>
      </c>
      <c r="I538" s="540">
        <f t="shared" si="21"/>
        <v>0</v>
      </c>
    </row>
    <row r="539" spans="1:9">
      <c r="A539" s="529"/>
      <c r="B539" s="529"/>
      <c r="C539" s="529"/>
      <c r="D539" s="529"/>
      <c r="E539" s="529"/>
      <c r="F539" s="529" t="str">
        <f>IF(LEN(E539)&gt;0,VLOOKUP(E539,'Database Karyawan'!$A$2:$B$10000,2,0),"")</f>
        <v/>
      </c>
      <c r="G539" s="529"/>
      <c r="H539" s="540" t="str">
        <f t="shared" si="20"/>
        <v/>
      </c>
      <c r="I539" s="540">
        <f t="shared" si="21"/>
        <v>0</v>
      </c>
    </row>
    <row r="540" spans="1:9">
      <c r="A540" s="529"/>
      <c r="B540" s="529"/>
      <c r="C540" s="529"/>
      <c r="D540" s="529"/>
      <c r="E540" s="529"/>
      <c r="F540" s="529" t="str">
        <f>IF(LEN(E540)&gt;0,VLOOKUP(E540,'Database Karyawan'!$A$2:$B$10000,2,0),"")</f>
        <v/>
      </c>
      <c r="G540" s="529"/>
      <c r="H540" s="540" t="str">
        <f t="shared" si="20"/>
        <v/>
      </c>
      <c r="I540" s="540">
        <f t="shared" si="21"/>
        <v>0</v>
      </c>
    </row>
    <row r="541" spans="1:9">
      <c r="A541" s="529"/>
      <c r="B541" s="529"/>
      <c r="C541" s="529"/>
      <c r="D541" s="529"/>
      <c r="E541" s="529"/>
      <c r="F541" s="529" t="str">
        <f>IF(LEN(E541)&gt;0,VLOOKUP(E541,'Database Karyawan'!$A$2:$B$10000,2,0),"")</f>
        <v/>
      </c>
      <c r="G541" s="529"/>
      <c r="H541" s="540" t="str">
        <f t="shared" si="20"/>
        <v/>
      </c>
      <c r="I541" s="540">
        <f t="shared" si="21"/>
        <v>0</v>
      </c>
    </row>
    <row r="542" spans="1:9">
      <c r="A542" s="529"/>
      <c r="B542" s="529"/>
      <c r="C542" s="529"/>
      <c r="D542" s="529"/>
      <c r="E542" s="529"/>
      <c r="F542" s="529" t="str">
        <f>IF(LEN(E542)&gt;0,VLOOKUP(E542,'Database Karyawan'!$A$2:$B$10000,2,0),"")</f>
        <v/>
      </c>
      <c r="G542" s="529"/>
      <c r="H542" s="540" t="str">
        <f t="shared" si="20"/>
        <v/>
      </c>
      <c r="I542" s="540">
        <f t="shared" si="21"/>
        <v>0</v>
      </c>
    </row>
    <row r="543" spans="1:9">
      <c r="A543" s="529"/>
      <c r="B543" s="529"/>
      <c r="C543" s="529"/>
      <c r="D543" s="529"/>
      <c r="E543" s="529"/>
      <c r="F543" s="529" t="str">
        <f>IF(LEN(E543)&gt;0,VLOOKUP(E543,'Database Karyawan'!$A$2:$B$10000,2,0),"")</f>
        <v/>
      </c>
      <c r="G543" s="529"/>
      <c r="H543" s="540" t="str">
        <f t="shared" si="20"/>
        <v/>
      </c>
      <c r="I543" s="540">
        <f t="shared" si="21"/>
        <v>0</v>
      </c>
    </row>
    <row r="544" spans="1:9">
      <c r="A544" s="529"/>
      <c r="B544" s="529"/>
      <c r="C544" s="529"/>
      <c r="D544" s="529"/>
      <c r="E544" s="529"/>
      <c r="F544" s="529" t="str">
        <f>IF(LEN(E544)&gt;0,VLOOKUP(E544,'Database Karyawan'!$A$2:$B$10000,2,0),"")</f>
        <v/>
      </c>
      <c r="G544" s="529"/>
      <c r="H544" s="540" t="str">
        <f t="shared" si="20"/>
        <v/>
      </c>
      <c r="I544" s="540">
        <f t="shared" si="21"/>
        <v>0</v>
      </c>
    </row>
    <row r="545" spans="1:9">
      <c r="A545" s="529"/>
      <c r="B545" s="529"/>
      <c r="C545" s="529"/>
      <c r="D545" s="529"/>
      <c r="E545" s="529"/>
      <c r="F545" s="529" t="str">
        <f>IF(LEN(E545)&gt;0,VLOOKUP(E545,'Database Karyawan'!$A$2:$B$10000,2,0),"")</f>
        <v/>
      </c>
      <c r="G545" s="529"/>
      <c r="H545" s="540" t="str">
        <f t="shared" si="20"/>
        <v/>
      </c>
      <c r="I545" s="540">
        <f t="shared" si="21"/>
        <v>0</v>
      </c>
    </row>
    <row r="546" spans="1:9">
      <c r="A546" s="529"/>
      <c r="B546" s="529"/>
      <c r="C546" s="529"/>
      <c r="D546" s="529"/>
      <c r="E546" s="529"/>
      <c r="F546" s="529" t="str">
        <f>IF(LEN(E546)&gt;0,VLOOKUP(E546,'Database Karyawan'!$A$2:$B$10000,2,0),"")</f>
        <v/>
      </c>
      <c r="G546" s="529"/>
      <c r="H546" s="540" t="str">
        <f t="shared" si="20"/>
        <v/>
      </c>
      <c r="I546" s="540">
        <f t="shared" si="21"/>
        <v>0</v>
      </c>
    </row>
    <row r="547" spans="1:9">
      <c r="A547" s="529"/>
      <c r="B547" s="529"/>
      <c r="C547" s="529"/>
      <c r="D547" s="529"/>
      <c r="E547" s="529"/>
      <c r="F547" s="529" t="str">
        <f>IF(LEN(E547)&gt;0,VLOOKUP(E547,'Database Karyawan'!$A$2:$B$10000,2,0),"")</f>
        <v/>
      </c>
      <c r="G547" s="529"/>
      <c r="H547" s="540" t="str">
        <f t="shared" si="20"/>
        <v/>
      </c>
      <c r="I547" s="540">
        <f t="shared" si="21"/>
        <v>0</v>
      </c>
    </row>
    <row r="548" spans="1:9">
      <c r="A548" s="529"/>
      <c r="B548" s="529"/>
      <c r="C548" s="529"/>
      <c r="D548" s="529"/>
      <c r="E548" s="529"/>
      <c r="F548" s="529" t="str">
        <f>IF(LEN(E548)&gt;0,VLOOKUP(E548,'Database Karyawan'!$A$2:$B$10000,2,0),"")</f>
        <v/>
      </c>
      <c r="G548" s="529"/>
      <c r="H548" s="540" t="str">
        <f t="shared" si="20"/>
        <v/>
      </c>
      <c r="I548" s="540">
        <f t="shared" si="21"/>
        <v>0</v>
      </c>
    </row>
    <row r="549" spans="1:9">
      <c r="A549" s="529"/>
      <c r="B549" s="529"/>
      <c r="C549" s="529"/>
      <c r="D549" s="529"/>
      <c r="E549" s="529"/>
      <c r="F549" s="529" t="str">
        <f>IF(LEN(E549)&gt;0,VLOOKUP(E549,'Database Karyawan'!$A$2:$B$10000,2,0),"")</f>
        <v/>
      </c>
      <c r="G549" s="529"/>
      <c r="H549" s="540" t="str">
        <f t="shared" si="20"/>
        <v/>
      </c>
      <c r="I549" s="540">
        <f t="shared" si="21"/>
        <v>0</v>
      </c>
    </row>
    <row r="550" spans="1:9">
      <c r="A550" s="529"/>
      <c r="B550" s="529"/>
      <c r="C550" s="529"/>
      <c r="D550" s="529"/>
      <c r="E550" s="529"/>
      <c r="F550" s="529" t="str">
        <f>IF(LEN(E550)&gt;0,VLOOKUP(E550,'Database Karyawan'!$A$2:$B$10000,2,0),"")</f>
        <v/>
      </c>
      <c r="G550" s="529"/>
      <c r="H550" s="540" t="str">
        <f t="shared" si="20"/>
        <v/>
      </c>
      <c r="I550" s="540">
        <f t="shared" si="21"/>
        <v>0</v>
      </c>
    </row>
    <row r="551" spans="1:9">
      <c r="A551" s="529"/>
      <c r="B551" s="529"/>
      <c r="C551" s="529"/>
      <c r="D551" s="529"/>
      <c r="E551" s="529"/>
      <c r="F551" s="529" t="str">
        <f>IF(LEN(E551)&gt;0,VLOOKUP(E551,'Database Karyawan'!$A$2:$B$10000,2,0),"")</f>
        <v/>
      </c>
      <c r="G551" s="529"/>
      <c r="H551" s="540" t="str">
        <f t="shared" si="20"/>
        <v/>
      </c>
      <c r="I551" s="540">
        <f t="shared" si="21"/>
        <v>0</v>
      </c>
    </row>
    <row r="552" spans="1:9">
      <c r="A552" s="529"/>
      <c r="B552" s="529"/>
      <c r="C552" s="529"/>
      <c r="D552" s="529"/>
      <c r="E552" s="529"/>
      <c r="F552" s="529" t="str">
        <f>IF(LEN(E552)&gt;0,VLOOKUP(E552,'Database Karyawan'!$A$2:$B$10000,2,0),"")</f>
        <v/>
      </c>
      <c r="G552" s="529"/>
      <c r="H552" s="540" t="str">
        <f t="shared" si="20"/>
        <v/>
      </c>
      <c r="I552" s="540">
        <f t="shared" si="21"/>
        <v>0</v>
      </c>
    </row>
    <row r="553" spans="1:9">
      <c r="A553" s="529"/>
      <c r="B553" s="529"/>
      <c r="C553" s="529"/>
      <c r="D553" s="529"/>
      <c r="E553" s="529"/>
      <c r="F553" s="529" t="str">
        <f>IF(LEN(E553)&gt;0,VLOOKUP(E553,'Database Karyawan'!$A$2:$B$10000,2,0),"")</f>
        <v/>
      </c>
      <c r="G553" s="529"/>
      <c r="H553" s="540" t="str">
        <f t="shared" si="20"/>
        <v/>
      </c>
      <c r="I553" s="540">
        <f t="shared" si="21"/>
        <v>0</v>
      </c>
    </row>
    <row r="554" spans="1:9">
      <c r="A554" s="529"/>
      <c r="B554" s="529"/>
      <c r="C554" s="529"/>
      <c r="D554" s="529"/>
      <c r="E554" s="529"/>
      <c r="F554" s="529" t="str">
        <f>IF(LEN(E554)&gt;0,VLOOKUP(E554,'Database Karyawan'!$A$2:$B$10000,2,0),"")</f>
        <v/>
      </c>
      <c r="G554" s="529"/>
      <c r="H554" s="540" t="str">
        <f t="shared" si="20"/>
        <v/>
      </c>
      <c r="I554" s="540">
        <f t="shared" si="21"/>
        <v>0</v>
      </c>
    </row>
    <row r="555" spans="1:9">
      <c r="A555" s="529"/>
      <c r="B555" s="529"/>
      <c r="C555" s="529"/>
      <c r="D555" s="529"/>
      <c r="E555" s="529"/>
      <c r="F555" s="529" t="str">
        <f>IF(LEN(E555)&gt;0,VLOOKUP(E555,'Database Karyawan'!$A$2:$B$10000,2,0),"")</f>
        <v/>
      </c>
      <c r="G555" s="529"/>
      <c r="H555" s="540" t="str">
        <f t="shared" si="20"/>
        <v/>
      </c>
      <c r="I555" s="540">
        <f t="shared" si="21"/>
        <v>0</v>
      </c>
    </row>
    <row r="556" spans="1:9">
      <c r="A556" s="529"/>
      <c r="B556" s="529"/>
      <c r="C556" s="529"/>
      <c r="D556" s="529"/>
      <c r="E556" s="529"/>
      <c r="F556" s="529" t="str">
        <f>IF(LEN(E556)&gt;0,VLOOKUP(E556,'Database Karyawan'!$A$2:$B$10000,2,0),"")</f>
        <v/>
      </c>
      <c r="G556" s="529"/>
      <c r="H556" s="540" t="str">
        <f t="shared" si="20"/>
        <v/>
      </c>
      <c r="I556" s="540">
        <f t="shared" si="21"/>
        <v>0</v>
      </c>
    </row>
    <row r="557" spans="1:9">
      <c r="A557" s="529"/>
      <c r="B557" s="529"/>
      <c r="C557" s="529"/>
      <c r="D557" s="529"/>
      <c r="E557" s="529"/>
      <c r="F557" s="529" t="str">
        <f>IF(LEN(E557)&gt;0,VLOOKUP(E557,'Database Karyawan'!$A$2:$B$10000,2,0),"")</f>
        <v/>
      </c>
      <c r="G557" s="529"/>
      <c r="H557" s="540" t="str">
        <f t="shared" si="20"/>
        <v/>
      </c>
      <c r="I557" s="540">
        <f t="shared" si="21"/>
        <v>0</v>
      </c>
    </row>
    <row r="558" spans="1:9">
      <c r="A558" s="529"/>
      <c r="B558" s="529"/>
      <c r="C558" s="529"/>
      <c r="D558" s="529"/>
      <c r="E558" s="529"/>
      <c r="F558" s="529" t="str">
        <f>IF(LEN(E558)&gt;0,VLOOKUP(E558,'Database Karyawan'!$A$2:$B$10000,2,0),"")</f>
        <v/>
      </c>
      <c r="G558" s="529"/>
      <c r="H558" s="540" t="str">
        <f t="shared" si="20"/>
        <v/>
      </c>
      <c r="I558" s="540">
        <f t="shared" si="21"/>
        <v>0</v>
      </c>
    </row>
    <row r="559" spans="1:9">
      <c r="A559" s="529"/>
      <c r="B559" s="529"/>
      <c r="C559" s="529"/>
      <c r="D559" s="529"/>
      <c r="E559" s="529"/>
      <c r="F559" s="529" t="str">
        <f>IF(LEN(E559)&gt;0,VLOOKUP(E559,'Database Karyawan'!$A$2:$B$10000,2,0),"")</f>
        <v/>
      </c>
      <c r="G559" s="529"/>
      <c r="H559" s="540" t="str">
        <f t="shared" si="20"/>
        <v/>
      </c>
      <c r="I559" s="540">
        <f t="shared" si="21"/>
        <v>0</v>
      </c>
    </row>
    <row r="560" spans="1:9">
      <c r="A560" s="529"/>
      <c r="B560" s="529"/>
      <c r="C560" s="529"/>
      <c r="D560" s="529"/>
      <c r="E560" s="529"/>
      <c r="F560" s="529" t="str">
        <f>IF(LEN(E560)&gt;0,VLOOKUP(E560,'Database Karyawan'!$A$2:$B$10000,2,0),"")</f>
        <v/>
      </c>
      <c r="G560" s="529"/>
      <c r="H560" s="540" t="str">
        <f t="shared" si="20"/>
        <v/>
      </c>
      <c r="I560" s="540">
        <f t="shared" si="21"/>
        <v>0</v>
      </c>
    </row>
    <row r="561" spans="1:9">
      <c r="A561" s="529"/>
      <c r="B561" s="529"/>
      <c r="C561" s="529"/>
      <c r="D561" s="529"/>
      <c r="E561" s="529"/>
      <c r="F561" s="529" t="str">
        <f>IF(LEN(E561)&gt;0,VLOOKUP(E561,'Database Karyawan'!$A$2:$B$10000,2,0),"")</f>
        <v/>
      </c>
      <c r="G561" s="529"/>
      <c r="H561" s="540" t="str">
        <f t="shared" si="20"/>
        <v/>
      </c>
      <c r="I561" s="540">
        <f t="shared" si="21"/>
        <v>0</v>
      </c>
    </row>
    <row r="562" spans="1:9">
      <c r="A562" s="529"/>
      <c r="B562" s="529"/>
      <c r="C562" s="529"/>
      <c r="D562" s="529"/>
      <c r="E562" s="529"/>
      <c r="F562" s="529" t="str">
        <f>IF(LEN(E562)&gt;0,VLOOKUP(E562,'Database Karyawan'!$A$2:$B$10000,2,0),"")</f>
        <v/>
      </c>
      <c r="G562" s="529"/>
      <c r="H562" s="540" t="str">
        <f t="shared" si="20"/>
        <v/>
      </c>
      <c r="I562" s="540">
        <f t="shared" si="21"/>
        <v>0</v>
      </c>
    </row>
    <row r="563" spans="1:9">
      <c r="A563" s="529"/>
      <c r="B563" s="529"/>
      <c r="C563" s="529"/>
      <c r="D563" s="529"/>
      <c r="E563" s="529"/>
      <c r="F563" s="529" t="str">
        <f>IF(LEN(E563)&gt;0,VLOOKUP(E563,'Database Karyawan'!$A$2:$B$10000,2,0),"")</f>
        <v/>
      </c>
      <c r="G563" s="529"/>
      <c r="H563" s="540" t="str">
        <f t="shared" si="20"/>
        <v/>
      </c>
      <c r="I563" s="540">
        <f t="shared" si="21"/>
        <v>0</v>
      </c>
    </row>
    <row r="564" spans="1:9">
      <c r="A564" s="529"/>
      <c r="B564" s="529"/>
      <c r="C564" s="529"/>
      <c r="D564" s="529"/>
      <c r="E564" s="529"/>
      <c r="F564" s="529" t="str">
        <f>IF(LEN(E564)&gt;0,VLOOKUP(E564,'Database Karyawan'!$A$2:$B$10000,2,0),"")</f>
        <v/>
      </c>
      <c r="G564" s="529"/>
      <c r="H564" s="540" t="str">
        <f t="shared" si="20"/>
        <v/>
      </c>
      <c r="I564" s="540">
        <f t="shared" si="21"/>
        <v>0</v>
      </c>
    </row>
    <row r="565" spans="1:9">
      <c r="A565" s="529"/>
      <c r="B565" s="529"/>
      <c r="C565" s="529"/>
      <c r="D565" s="529"/>
      <c r="E565" s="529"/>
      <c r="F565" s="529" t="str">
        <f>IF(LEN(E565)&gt;0,VLOOKUP(E565,'Database Karyawan'!$A$2:$B$10000,2,0),"")</f>
        <v/>
      </c>
      <c r="G565" s="529"/>
      <c r="H565" s="540" t="str">
        <f t="shared" si="20"/>
        <v/>
      </c>
      <c r="I565" s="540">
        <f t="shared" si="21"/>
        <v>0</v>
      </c>
    </row>
    <row r="566" spans="1:9">
      <c r="A566" s="529"/>
      <c r="B566" s="529"/>
      <c r="C566" s="529"/>
      <c r="D566" s="529"/>
      <c r="E566" s="529"/>
      <c r="F566" s="529" t="str">
        <f>IF(LEN(E566)&gt;0,VLOOKUP(E566,'Database Karyawan'!$A$2:$B$10000,2,0),"")</f>
        <v/>
      </c>
      <c r="G566" s="529"/>
      <c r="H566" s="540" t="str">
        <f t="shared" si="20"/>
        <v/>
      </c>
      <c r="I566" s="540">
        <f t="shared" si="21"/>
        <v>0</v>
      </c>
    </row>
    <row r="567" spans="1:9">
      <c r="A567" s="529"/>
      <c r="B567" s="529"/>
      <c r="C567" s="529"/>
      <c r="D567" s="529"/>
      <c r="E567" s="529"/>
      <c r="F567" s="529" t="str">
        <f>IF(LEN(E567)&gt;0,VLOOKUP(E567,'Database Karyawan'!$A$2:$B$10000,2,0),"")</f>
        <v/>
      </c>
      <c r="G567" s="529"/>
      <c r="H567" s="540" t="str">
        <f t="shared" si="20"/>
        <v/>
      </c>
      <c r="I567" s="540">
        <f t="shared" si="21"/>
        <v>0</v>
      </c>
    </row>
    <row r="568" spans="1:9">
      <c r="A568" s="529"/>
      <c r="B568" s="529"/>
      <c r="C568" s="529"/>
      <c r="D568" s="529"/>
      <c r="E568" s="529"/>
      <c r="F568" s="529" t="str">
        <f>IF(LEN(E568)&gt;0,VLOOKUP(E568,'Database Karyawan'!$A$2:$B$10000,2,0),"")</f>
        <v/>
      </c>
      <c r="G568" s="529"/>
      <c r="H568" s="540" t="str">
        <f t="shared" si="20"/>
        <v/>
      </c>
      <c r="I568" s="540">
        <f t="shared" si="21"/>
        <v>0</v>
      </c>
    </row>
    <row r="569" spans="1:9">
      <c r="A569" s="529"/>
      <c r="B569" s="529"/>
      <c r="C569" s="529"/>
      <c r="D569" s="529"/>
      <c r="E569" s="529"/>
      <c r="F569" s="529" t="str">
        <f>IF(LEN(E569)&gt;0,VLOOKUP(E569,'Database Karyawan'!$A$2:$B$10000,2,0),"")</f>
        <v/>
      </c>
      <c r="G569" s="529"/>
      <c r="H569" s="540" t="str">
        <f t="shared" si="20"/>
        <v/>
      </c>
      <c r="I569" s="540">
        <f t="shared" si="21"/>
        <v>0</v>
      </c>
    </row>
    <row r="570" spans="1:9">
      <c r="A570" s="529"/>
      <c r="B570" s="529"/>
      <c r="C570" s="529"/>
      <c r="D570" s="529"/>
      <c r="E570" s="529"/>
      <c r="F570" s="529" t="str">
        <f>IF(LEN(E570)&gt;0,VLOOKUP(E570,'Database Karyawan'!$A$2:$B$10000,2,0),"")</f>
        <v/>
      </c>
      <c r="G570" s="529"/>
      <c r="H570" s="540" t="str">
        <f t="shared" si="20"/>
        <v/>
      </c>
      <c r="I570" s="540">
        <f t="shared" si="21"/>
        <v>0</v>
      </c>
    </row>
    <row r="571" spans="1:9">
      <c r="A571" s="529"/>
      <c r="B571" s="529"/>
      <c r="C571" s="529"/>
      <c r="D571" s="529"/>
      <c r="E571" s="529"/>
      <c r="F571" s="529" t="str">
        <f>IF(LEN(E571)&gt;0,VLOOKUP(E571,'Database Karyawan'!$A$2:$B$10000,2,0),"")</f>
        <v/>
      </c>
      <c r="G571" s="529"/>
      <c r="H571" s="540" t="str">
        <f t="shared" si="20"/>
        <v/>
      </c>
      <c r="I571" s="540">
        <f t="shared" si="21"/>
        <v>0</v>
      </c>
    </row>
    <row r="572" spans="1:9">
      <c r="A572" s="529"/>
      <c r="B572" s="529"/>
      <c r="C572" s="529"/>
      <c r="D572" s="529"/>
      <c r="E572" s="529"/>
      <c r="F572" s="529" t="str">
        <f>IF(LEN(E572)&gt;0,VLOOKUP(E572,'Database Karyawan'!$A$2:$B$10000,2,0),"")</f>
        <v/>
      </c>
      <c r="G572" s="529"/>
      <c r="H572" s="540" t="str">
        <f t="shared" si="20"/>
        <v/>
      </c>
      <c r="I572" s="540">
        <f t="shared" si="21"/>
        <v>0</v>
      </c>
    </row>
    <row r="573" spans="1:9">
      <c r="A573" s="529"/>
      <c r="B573" s="529"/>
      <c r="C573" s="529"/>
      <c r="D573" s="529"/>
      <c r="E573" s="529"/>
      <c r="F573" s="529" t="str">
        <f>IF(LEN(E573)&gt;0,VLOOKUP(E573,'Database Karyawan'!$A$2:$B$10000,2,0),"")</f>
        <v/>
      </c>
      <c r="G573" s="529"/>
      <c r="H573" s="540" t="str">
        <f t="shared" si="20"/>
        <v/>
      </c>
      <c r="I573" s="540">
        <f t="shared" si="21"/>
        <v>0</v>
      </c>
    </row>
    <row r="574" spans="1:9">
      <c r="A574" s="529"/>
      <c r="B574" s="529"/>
      <c r="C574" s="529"/>
      <c r="D574" s="529"/>
      <c r="E574" s="529"/>
      <c r="F574" s="529" t="str">
        <f>IF(LEN(E574)&gt;0,VLOOKUP(E574,'Database Karyawan'!$A$2:$B$10000,2,0),"")</f>
        <v/>
      </c>
      <c r="G574" s="529"/>
      <c r="H574" s="540" t="str">
        <f t="shared" si="20"/>
        <v/>
      </c>
      <c r="I574" s="540">
        <f t="shared" si="21"/>
        <v>0</v>
      </c>
    </row>
    <row r="575" spans="1:9">
      <c r="A575" s="529"/>
      <c r="B575" s="529"/>
      <c r="C575" s="529"/>
      <c r="D575" s="529"/>
      <c r="E575" s="529"/>
      <c r="F575" s="529" t="str">
        <f>IF(LEN(E575)&gt;0,VLOOKUP(E575,'Database Karyawan'!$A$2:$B$10000,2,0),"")</f>
        <v/>
      </c>
      <c r="G575" s="529"/>
      <c r="H575" s="540" t="str">
        <f t="shared" si="20"/>
        <v/>
      </c>
      <c r="I575" s="540">
        <f t="shared" si="21"/>
        <v>0</v>
      </c>
    </row>
    <row r="576" spans="1:9">
      <c r="A576" s="529"/>
      <c r="B576" s="529"/>
      <c r="C576" s="529"/>
      <c r="D576" s="529"/>
      <c r="E576" s="529"/>
      <c r="F576" s="529" t="str">
        <f>IF(LEN(E576)&gt;0,VLOOKUP(E576,'Database Karyawan'!$A$2:$B$10000,2,0),"")</f>
        <v/>
      </c>
      <c r="G576" s="529"/>
      <c r="H576" s="540" t="str">
        <f t="shared" si="20"/>
        <v/>
      </c>
      <c r="I576" s="540">
        <f t="shared" si="21"/>
        <v>0</v>
      </c>
    </row>
    <row r="577" spans="1:9">
      <c r="A577" s="529"/>
      <c r="B577" s="529"/>
      <c r="C577" s="529"/>
      <c r="D577" s="529"/>
      <c r="E577" s="529"/>
      <c r="F577" s="529" t="str">
        <f>IF(LEN(E577)&gt;0,VLOOKUP(E577,'Database Karyawan'!$A$2:$B$10000,2,0),"")</f>
        <v/>
      </c>
      <c r="G577" s="529"/>
      <c r="H577" s="540" t="str">
        <f t="shared" si="20"/>
        <v/>
      </c>
      <c r="I577" s="540">
        <f t="shared" si="21"/>
        <v>0</v>
      </c>
    </row>
    <row r="578" spans="1:9">
      <c r="A578" s="529"/>
      <c r="B578" s="529"/>
      <c r="C578" s="529"/>
      <c r="D578" s="529"/>
      <c r="E578" s="529"/>
      <c r="F578" s="529" t="str">
        <f>IF(LEN(E578)&gt;0,VLOOKUP(E578,'Database Karyawan'!$A$2:$B$10000,2,0),"")</f>
        <v/>
      </c>
      <c r="G578" s="529"/>
      <c r="H578" s="540" t="str">
        <f t="shared" si="20"/>
        <v/>
      </c>
      <c r="I578" s="540">
        <f t="shared" si="21"/>
        <v>0</v>
      </c>
    </row>
    <row r="579" spans="1:9">
      <c r="A579" s="529"/>
      <c r="B579" s="529"/>
      <c r="C579" s="529"/>
      <c r="D579" s="529"/>
      <c r="E579" s="529"/>
      <c r="F579" s="529" t="str">
        <f>IF(LEN(E579)&gt;0,VLOOKUP(E579,'Database Karyawan'!$A$2:$B$10000,2,0),"")</f>
        <v/>
      </c>
      <c r="G579" s="529"/>
      <c r="H579" s="540" t="str">
        <f t="shared" si="20"/>
        <v/>
      </c>
      <c r="I579" s="540">
        <f t="shared" si="21"/>
        <v>0</v>
      </c>
    </row>
    <row r="580" spans="1:9">
      <c r="A580" s="529"/>
      <c r="B580" s="529"/>
      <c r="C580" s="529"/>
      <c r="D580" s="529"/>
      <c r="E580" s="529"/>
      <c r="F580" s="529" t="str">
        <f>IF(LEN(E580)&gt;0,VLOOKUP(E580,'Database Karyawan'!$A$2:$B$10000,2,0),"")</f>
        <v/>
      </c>
      <c r="G580" s="529"/>
      <c r="H580" s="540" t="str">
        <f t="shared" si="20"/>
        <v/>
      </c>
      <c r="I580" s="540">
        <f t="shared" si="21"/>
        <v>0</v>
      </c>
    </row>
    <row r="581" spans="1:9">
      <c r="A581" s="529"/>
      <c r="B581" s="529"/>
      <c r="C581" s="529"/>
      <c r="D581" s="529"/>
      <c r="E581" s="529"/>
      <c r="F581" s="529" t="str">
        <f>IF(LEN(E581)&gt;0,VLOOKUP(E581,'Database Karyawan'!$A$2:$B$10000,2,0),"")</f>
        <v/>
      </c>
      <c r="G581" s="529"/>
      <c r="H581" s="540" t="str">
        <f t="shared" si="20"/>
        <v/>
      </c>
      <c r="I581" s="540">
        <f t="shared" si="21"/>
        <v>0</v>
      </c>
    </row>
    <row r="582" spans="1:9">
      <c r="A582" s="529"/>
      <c r="B582" s="529"/>
      <c r="C582" s="529"/>
      <c r="D582" s="529"/>
      <c r="E582" s="529"/>
      <c r="F582" s="529" t="str">
        <f>IF(LEN(E582)&gt;0,VLOOKUP(E582,'Database Karyawan'!$A$2:$B$10000,2,0),"")</f>
        <v/>
      </c>
      <c r="G582" s="529"/>
      <c r="H582" s="540" t="str">
        <f t="shared" si="20"/>
        <v/>
      </c>
      <c r="I582" s="540">
        <f t="shared" si="21"/>
        <v>0</v>
      </c>
    </row>
    <row r="583" spans="1:9">
      <c r="A583" s="529"/>
      <c r="B583" s="529"/>
      <c r="C583" s="529"/>
      <c r="D583" s="529"/>
      <c r="E583" s="529"/>
      <c r="F583" s="529" t="str">
        <f>IF(LEN(E583)&gt;0,VLOOKUP(E583,'Database Karyawan'!$A$2:$B$10000,2,0),"")</f>
        <v/>
      </c>
      <c r="G583" s="529"/>
      <c r="H583" s="540" t="str">
        <f t="shared" si="20"/>
        <v/>
      </c>
      <c r="I583" s="540">
        <f t="shared" si="21"/>
        <v>0</v>
      </c>
    </row>
    <row r="584" spans="1:9">
      <c r="A584" s="529"/>
      <c r="B584" s="529"/>
      <c r="C584" s="529"/>
      <c r="D584" s="529"/>
      <c r="E584" s="529"/>
      <c r="F584" s="529" t="str">
        <f>IF(LEN(E584)&gt;0,VLOOKUP(E584,'Database Karyawan'!$A$2:$B$10000,2,0),"")</f>
        <v/>
      </c>
      <c r="G584" s="529"/>
      <c r="H584" s="540" t="str">
        <f t="shared" si="20"/>
        <v/>
      </c>
      <c r="I584" s="540">
        <f t="shared" si="21"/>
        <v>0</v>
      </c>
    </row>
    <row r="585" spans="1:9">
      <c r="A585" s="529"/>
      <c r="B585" s="529"/>
      <c r="C585" s="529"/>
      <c r="D585" s="529"/>
      <c r="E585" s="529"/>
      <c r="F585" s="529" t="str">
        <f>IF(LEN(E585)&gt;0,VLOOKUP(E585,'Database Karyawan'!$A$2:$B$10000,2,0),"")</f>
        <v/>
      </c>
      <c r="G585" s="529"/>
      <c r="H585" s="540" t="str">
        <f t="shared" si="20"/>
        <v/>
      </c>
      <c r="I585" s="540">
        <f t="shared" si="21"/>
        <v>0</v>
      </c>
    </row>
    <row r="586" spans="1:9">
      <c r="A586" s="529"/>
      <c r="B586" s="529"/>
      <c r="C586" s="529"/>
      <c r="D586" s="529"/>
      <c r="E586" s="529"/>
      <c r="F586" s="529" t="str">
        <f>IF(LEN(E586)&gt;0,VLOOKUP(E586,'Database Karyawan'!$A$2:$B$10000,2,0),"")</f>
        <v/>
      </c>
      <c r="G586" s="529"/>
      <c r="H586" s="540" t="str">
        <f t="shared" si="20"/>
        <v/>
      </c>
      <c r="I586" s="540">
        <f t="shared" si="21"/>
        <v>0</v>
      </c>
    </row>
    <row r="587" spans="1:9">
      <c r="A587" s="529"/>
      <c r="B587" s="529"/>
      <c r="C587" s="529"/>
      <c r="D587" s="529"/>
      <c r="E587" s="529"/>
      <c r="F587" s="529" t="str">
        <f>IF(LEN(E587)&gt;0,VLOOKUP(E587,'Database Karyawan'!$A$2:$B$10000,2,0),"")</f>
        <v/>
      </c>
      <c r="G587" s="529"/>
      <c r="H587" s="540" t="str">
        <f t="shared" si="20"/>
        <v/>
      </c>
      <c r="I587" s="540">
        <f t="shared" si="21"/>
        <v>0</v>
      </c>
    </row>
    <row r="588" spans="1:9">
      <c r="A588" s="529"/>
      <c r="B588" s="529"/>
      <c r="C588" s="529"/>
      <c r="D588" s="529"/>
      <c r="E588" s="529"/>
      <c r="F588" s="529" t="str">
        <f>IF(LEN(E588)&gt;0,VLOOKUP(E588,'Database Karyawan'!$A$2:$B$10000,2,0),"")</f>
        <v/>
      </c>
      <c r="G588" s="529"/>
      <c r="H588" s="540" t="str">
        <f t="shared" si="20"/>
        <v/>
      </c>
      <c r="I588" s="540">
        <f t="shared" si="21"/>
        <v>0</v>
      </c>
    </row>
    <row r="589" spans="1:9">
      <c r="A589" s="529"/>
      <c r="B589" s="529"/>
      <c r="C589" s="529"/>
      <c r="D589" s="529"/>
      <c r="E589" s="529"/>
      <c r="F589" s="529" t="str">
        <f>IF(LEN(E589)&gt;0,VLOOKUP(E589,'Database Karyawan'!$A$2:$B$10000,2,0),"")</f>
        <v/>
      </c>
      <c r="G589" s="529"/>
      <c r="H589" s="540" t="str">
        <f t="shared" si="20"/>
        <v/>
      </c>
      <c r="I589" s="540">
        <f t="shared" si="21"/>
        <v>0</v>
      </c>
    </row>
    <row r="590" spans="1:9">
      <c r="A590" s="529"/>
      <c r="B590" s="529"/>
      <c r="C590" s="529"/>
      <c r="D590" s="529"/>
      <c r="E590" s="529"/>
      <c r="F590" s="529" t="str">
        <f>IF(LEN(E590)&gt;0,VLOOKUP(E590,'Database Karyawan'!$A$2:$B$10000,2,0),"")</f>
        <v/>
      </c>
      <c r="G590" s="529"/>
      <c r="H590" s="540" t="str">
        <f t="shared" si="20"/>
        <v/>
      </c>
      <c r="I590" s="540">
        <f t="shared" si="21"/>
        <v>0</v>
      </c>
    </row>
    <row r="591" spans="1:9">
      <c r="A591" s="529"/>
      <c r="B591" s="529"/>
      <c r="C591" s="529"/>
      <c r="D591" s="529"/>
      <c r="E591" s="529"/>
      <c r="F591" s="529" t="str">
        <f>IF(LEN(E591)&gt;0,VLOOKUP(E591,'Database Karyawan'!$A$2:$B$10000,2,0),"")</f>
        <v/>
      </c>
      <c r="G591" s="529"/>
      <c r="H591" s="540" t="str">
        <f t="shared" ref="H591:H654" si="22">IF(LEN(A591)&gt;0,IF(AND(LEN(A591)&gt;0,LEN(B591)&gt;0,LEN(C591)&gt;0,LEN(D591)&gt;0,LEN(E591)&gt;0,LEN(F591)&gt;0,LEN(G591)&gt;0),"OK","Not Complete"),"")</f>
        <v/>
      </c>
      <c r="I591" s="540">
        <f t="shared" ref="I591:I654" si="23">IF(H591="ok",G591,0)</f>
        <v>0</v>
      </c>
    </row>
    <row r="592" spans="1:9">
      <c r="A592" s="529"/>
      <c r="B592" s="529"/>
      <c r="C592" s="529"/>
      <c r="D592" s="529"/>
      <c r="E592" s="529"/>
      <c r="F592" s="529" t="str">
        <f>IF(LEN(E592)&gt;0,VLOOKUP(E592,'Database Karyawan'!$A$2:$B$10000,2,0),"")</f>
        <v/>
      </c>
      <c r="G592" s="529"/>
      <c r="H592" s="540" t="str">
        <f t="shared" si="22"/>
        <v/>
      </c>
      <c r="I592" s="540">
        <f t="shared" si="23"/>
        <v>0</v>
      </c>
    </row>
    <row r="593" spans="1:9">
      <c r="A593" s="529"/>
      <c r="B593" s="529"/>
      <c r="C593" s="529"/>
      <c r="D593" s="529"/>
      <c r="E593" s="529"/>
      <c r="F593" s="529" t="str">
        <f>IF(LEN(E593)&gt;0,VLOOKUP(E593,'Database Karyawan'!$A$2:$B$10000,2,0),"")</f>
        <v/>
      </c>
      <c r="G593" s="529"/>
      <c r="H593" s="540" t="str">
        <f t="shared" si="22"/>
        <v/>
      </c>
      <c r="I593" s="540">
        <f t="shared" si="23"/>
        <v>0</v>
      </c>
    </row>
    <row r="594" spans="1:9">
      <c r="A594" s="529"/>
      <c r="B594" s="529"/>
      <c r="C594" s="529"/>
      <c r="D594" s="529"/>
      <c r="E594" s="529"/>
      <c r="F594" s="529" t="str">
        <f>IF(LEN(E594)&gt;0,VLOOKUP(E594,'Database Karyawan'!$A$2:$B$10000,2,0),"")</f>
        <v/>
      </c>
      <c r="G594" s="529"/>
      <c r="H594" s="540" t="str">
        <f t="shared" si="22"/>
        <v/>
      </c>
      <c r="I594" s="540">
        <f t="shared" si="23"/>
        <v>0</v>
      </c>
    </row>
    <row r="595" spans="1:9">
      <c r="A595" s="529"/>
      <c r="B595" s="529"/>
      <c r="C595" s="529"/>
      <c r="D595" s="529"/>
      <c r="E595" s="529"/>
      <c r="F595" s="529" t="str">
        <f>IF(LEN(E595)&gt;0,VLOOKUP(E595,'Database Karyawan'!$A$2:$B$10000,2,0),"")</f>
        <v/>
      </c>
      <c r="G595" s="529"/>
      <c r="H595" s="540" t="str">
        <f t="shared" si="22"/>
        <v/>
      </c>
      <c r="I595" s="540">
        <f t="shared" si="23"/>
        <v>0</v>
      </c>
    </row>
    <row r="596" spans="1:9">
      <c r="A596" s="529"/>
      <c r="B596" s="529"/>
      <c r="C596" s="529"/>
      <c r="D596" s="529"/>
      <c r="E596" s="529"/>
      <c r="F596" s="529" t="str">
        <f>IF(LEN(E596)&gt;0,VLOOKUP(E596,'Database Karyawan'!$A$2:$B$10000,2,0),"")</f>
        <v/>
      </c>
      <c r="G596" s="529"/>
      <c r="H596" s="540" t="str">
        <f t="shared" si="22"/>
        <v/>
      </c>
      <c r="I596" s="540">
        <f t="shared" si="23"/>
        <v>0</v>
      </c>
    </row>
    <row r="597" spans="1:9">
      <c r="A597" s="529"/>
      <c r="B597" s="529"/>
      <c r="C597" s="529"/>
      <c r="D597" s="529"/>
      <c r="E597" s="529"/>
      <c r="F597" s="529" t="str">
        <f>IF(LEN(E597)&gt;0,VLOOKUP(E597,'Database Karyawan'!$A$2:$B$10000,2,0),"")</f>
        <v/>
      </c>
      <c r="G597" s="529"/>
      <c r="H597" s="540" t="str">
        <f t="shared" si="22"/>
        <v/>
      </c>
      <c r="I597" s="540">
        <f t="shared" si="23"/>
        <v>0</v>
      </c>
    </row>
    <row r="598" spans="1:9">
      <c r="A598" s="529"/>
      <c r="B598" s="529"/>
      <c r="C598" s="529"/>
      <c r="D598" s="529"/>
      <c r="E598" s="529"/>
      <c r="F598" s="529" t="str">
        <f>IF(LEN(E598)&gt;0,VLOOKUP(E598,'Database Karyawan'!$A$2:$B$10000,2,0),"")</f>
        <v/>
      </c>
      <c r="G598" s="529"/>
      <c r="H598" s="540" t="str">
        <f t="shared" si="22"/>
        <v/>
      </c>
      <c r="I598" s="540">
        <f t="shared" si="23"/>
        <v>0</v>
      </c>
    </row>
    <row r="599" spans="1:9">
      <c r="A599" s="529"/>
      <c r="B599" s="529"/>
      <c r="C599" s="529"/>
      <c r="D599" s="529"/>
      <c r="E599" s="529"/>
      <c r="F599" s="529" t="str">
        <f>IF(LEN(E599)&gt;0,VLOOKUP(E599,'Database Karyawan'!$A$2:$B$10000,2,0),"")</f>
        <v/>
      </c>
      <c r="G599" s="529"/>
      <c r="H599" s="540" t="str">
        <f t="shared" si="22"/>
        <v/>
      </c>
      <c r="I599" s="540">
        <f t="shared" si="23"/>
        <v>0</v>
      </c>
    </row>
    <row r="600" spans="1:9">
      <c r="A600" s="529"/>
      <c r="B600" s="529"/>
      <c r="C600" s="529"/>
      <c r="D600" s="529"/>
      <c r="E600" s="529"/>
      <c r="F600" s="529" t="str">
        <f>IF(LEN(E600)&gt;0,VLOOKUP(E600,'Database Karyawan'!$A$2:$B$10000,2,0),"")</f>
        <v/>
      </c>
      <c r="G600" s="529"/>
      <c r="H600" s="540" t="str">
        <f t="shared" si="22"/>
        <v/>
      </c>
      <c r="I600" s="540">
        <f t="shared" si="23"/>
        <v>0</v>
      </c>
    </row>
    <row r="601" spans="1:9">
      <c r="A601" s="529"/>
      <c r="B601" s="529"/>
      <c r="C601" s="529"/>
      <c r="D601" s="529"/>
      <c r="E601" s="529"/>
      <c r="F601" s="529" t="str">
        <f>IF(LEN(E601)&gt;0,VLOOKUP(E601,'Database Karyawan'!$A$2:$B$10000,2,0),"")</f>
        <v/>
      </c>
      <c r="G601" s="529"/>
      <c r="H601" s="540" t="str">
        <f t="shared" si="22"/>
        <v/>
      </c>
      <c r="I601" s="540">
        <f t="shared" si="23"/>
        <v>0</v>
      </c>
    </row>
    <row r="602" spans="1:9">
      <c r="A602" s="529"/>
      <c r="B602" s="529"/>
      <c r="C602" s="529"/>
      <c r="D602" s="529"/>
      <c r="E602" s="529"/>
      <c r="F602" s="529" t="str">
        <f>IF(LEN(E602)&gt;0,VLOOKUP(E602,'Database Karyawan'!$A$2:$B$10000,2,0),"")</f>
        <v/>
      </c>
      <c r="G602" s="529"/>
      <c r="H602" s="540" t="str">
        <f t="shared" si="22"/>
        <v/>
      </c>
      <c r="I602" s="540">
        <f t="shared" si="23"/>
        <v>0</v>
      </c>
    </row>
    <row r="603" spans="1:9">
      <c r="A603" s="529"/>
      <c r="B603" s="529"/>
      <c r="C603" s="529"/>
      <c r="D603" s="529"/>
      <c r="E603" s="529"/>
      <c r="F603" s="529" t="str">
        <f>IF(LEN(E603)&gt;0,VLOOKUP(E603,'Database Karyawan'!$A$2:$B$10000,2,0),"")</f>
        <v/>
      </c>
      <c r="G603" s="529"/>
      <c r="H603" s="540" t="str">
        <f t="shared" si="22"/>
        <v/>
      </c>
      <c r="I603" s="540">
        <f t="shared" si="23"/>
        <v>0</v>
      </c>
    </row>
    <row r="604" spans="1:9">
      <c r="A604" s="529"/>
      <c r="B604" s="529"/>
      <c r="C604" s="529"/>
      <c r="D604" s="529"/>
      <c r="E604" s="529"/>
      <c r="F604" s="529" t="str">
        <f>IF(LEN(E604)&gt;0,VLOOKUP(E604,'Database Karyawan'!$A$2:$B$10000,2,0),"")</f>
        <v/>
      </c>
      <c r="G604" s="529"/>
      <c r="H604" s="540" t="str">
        <f t="shared" si="22"/>
        <v/>
      </c>
      <c r="I604" s="540">
        <f t="shared" si="23"/>
        <v>0</v>
      </c>
    </row>
    <row r="605" spans="1:9">
      <c r="A605" s="529"/>
      <c r="B605" s="529"/>
      <c r="C605" s="529"/>
      <c r="D605" s="529"/>
      <c r="E605" s="529"/>
      <c r="F605" s="529" t="str">
        <f>IF(LEN(E605)&gt;0,VLOOKUP(E605,'Database Karyawan'!$A$2:$B$10000,2,0),"")</f>
        <v/>
      </c>
      <c r="G605" s="529"/>
      <c r="H605" s="540" t="str">
        <f t="shared" si="22"/>
        <v/>
      </c>
      <c r="I605" s="540">
        <f t="shared" si="23"/>
        <v>0</v>
      </c>
    </row>
    <row r="606" spans="1:9">
      <c r="A606" s="529"/>
      <c r="B606" s="529"/>
      <c r="C606" s="529"/>
      <c r="D606" s="529"/>
      <c r="E606" s="529"/>
      <c r="F606" s="529" t="str">
        <f>IF(LEN(E606)&gt;0,VLOOKUP(E606,'Database Karyawan'!$A$2:$B$10000,2,0),"")</f>
        <v/>
      </c>
      <c r="G606" s="529"/>
      <c r="H606" s="540" t="str">
        <f t="shared" si="22"/>
        <v/>
      </c>
      <c r="I606" s="540">
        <f t="shared" si="23"/>
        <v>0</v>
      </c>
    </row>
    <row r="607" spans="1:9">
      <c r="A607" s="529"/>
      <c r="B607" s="529"/>
      <c r="C607" s="529"/>
      <c r="D607" s="529"/>
      <c r="E607" s="529"/>
      <c r="F607" s="529" t="str">
        <f>IF(LEN(E607)&gt;0,VLOOKUP(E607,'Database Karyawan'!$A$2:$B$10000,2,0),"")</f>
        <v/>
      </c>
      <c r="G607" s="529"/>
      <c r="H607" s="540" t="str">
        <f t="shared" si="22"/>
        <v/>
      </c>
      <c r="I607" s="540">
        <f t="shared" si="23"/>
        <v>0</v>
      </c>
    </row>
    <row r="608" spans="1:9">
      <c r="A608" s="529"/>
      <c r="B608" s="529"/>
      <c r="C608" s="529"/>
      <c r="D608" s="529"/>
      <c r="E608" s="529"/>
      <c r="F608" s="529" t="str">
        <f>IF(LEN(E608)&gt;0,VLOOKUP(E608,'Database Karyawan'!$A$2:$B$10000,2,0),"")</f>
        <v/>
      </c>
      <c r="G608" s="529"/>
      <c r="H608" s="540" t="str">
        <f t="shared" si="22"/>
        <v/>
      </c>
      <c r="I608" s="540">
        <f t="shared" si="23"/>
        <v>0</v>
      </c>
    </row>
    <row r="609" spans="1:9">
      <c r="A609" s="529"/>
      <c r="B609" s="529"/>
      <c r="C609" s="529"/>
      <c r="D609" s="529"/>
      <c r="E609" s="529"/>
      <c r="F609" s="529" t="str">
        <f>IF(LEN(E609)&gt;0,VLOOKUP(E609,'Database Karyawan'!$A$2:$B$10000,2,0),"")</f>
        <v/>
      </c>
      <c r="G609" s="529"/>
      <c r="H609" s="540" t="str">
        <f t="shared" si="22"/>
        <v/>
      </c>
      <c r="I609" s="540">
        <f t="shared" si="23"/>
        <v>0</v>
      </c>
    </row>
    <row r="610" spans="1:9">
      <c r="A610" s="529"/>
      <c r="B610" s="529"/>
      <c r="C610" s="529"/>
      <c r="D610" s="529"/>
      <c r="E610" s="529"/>
      <c r="F610" s="529" t="str">
        <f>IF(LEN(E610)&gt;0,VLOOKUP(E610,'Database Karyawan'!$A$2:$B$10000,2,0),"")</f>
        <v/>
      </c>
      <c r="G610" s="529"/>
      <c r="H610" s="540" t="str">
        <f t="shared" si="22"/>
        <v/>
      </c>
      <c r="I610" s="540">
        <f t="shared" si="23"/>
        <v>0</v>
      </c>
    </row>
    <row r="611" spans="1:9">
      <c r="A611" s="529"/>
      <c r="B611" s="529"/>
      <c r="C611" s="529"/>
      <c r="D611" s="529"/>
      <c r="E611" s="529"/>
      <c r="F611" s="529" t="str">
        <f>IF(LEN(E611)&gt;0,VLOOKUP(E611,'Database Karyawan'!$A$2:$B$10000,2,0),"")</f>
        <v/>
      </c>
      <c r="G611" s="529"/>
      <c r="H611" s="540" t="str">
        <f t="shared" si="22"/>
        <v/>
      </c>
      <c r="I611" s="540">
        <f t="shared" si="23"/>
        <v>0</v>
      </c>
    </row>
    <row r="612" spans="1:9">
      <c r="A612" s="529"/>
      <c r="B612" s="529"/>
      <c r="C612" s="529"/>
      <c r="D612" s="529"/>
      <c r="E612" s="529"/>
      <c r="F612" s="529" t="str">
        <f>IF(LEN(E612)&gt;0,VLOOKUP(E612,'Database Karyawan'!$A$2:$B$10000,2,0),"")</f>
        <v/>
      </c>
      <c r="G612" s="529"/>
      <c r="H612" s="540" t="str">
        <f t="shared" si="22"/>
        <v/>
      </c>
      <c r="I612" s="540">
        <f t="shared" si="23"/>
        <v>0</v>
      </c>
    </row>
    <row r="613" spans="1:9">
      <c r="A613" s="529"/>
      <c r="B613" s="529"/>
      <c r="C613" s="529"/>
      <c r="D613" s="529"/>
      <c r="E613" s="529"/>
      <c r="F613" s="529" t="str">
        <f>IF(LEN(E613)&gt;0,VLOOKUP(E613,'Database Karyawan'!$A$2:$B$10000,2,0),"")</f>
        <v/>
      </c>
      <c r="G613" s="529"/>
      <c r="H613" s="540" t="str">
        <f t="shared" si="22"/>
        <v/>
      </c>
      <c r="I613" s="540">
        <f t="shared" si="23"/>
        <v>0</v>
      </c>
    </row>
    <row r="614" spans="1:9">
      <c r="A614" s="529"/>
      <c r="B614" s="529"/>
      <c r="C614" s="529"/>
      <c r="D614" s="529"/>
      <c r="E614" s="529"/>
      <c r="F614" s="529" t="str">
        <f>IF(LEN(E614)&gt;0,VLOOKUP(E614,'Database Karyawan'!$A$2:$B$10000,2,0),"")</f>
        <v/>
      </c>
      <c r="G614" s="529"/>
      <c r="H614" s="540" t="str">
        <f t="shared" si="22"/>
        <v/>
      </c>
      <c r="I614" s="540">
        <f t="shared" si="23"/>
        <v>0</v>
      </c>
    </row>
    <row r="615" spans="1:9">
      <c r="A615" s="529"/>
      <c r="B615" s="529"/>
      <c r="C615" s="529"/>
      <c r="D615" s="529"/>
      <c r="E615" s="529"/>
      <c r="F615" s="529" t="str">
        <f>IF(LEN(E615)&gt;0,VLOOKUP(E615,'Database Karyawan'!$A$2:$B$10000,2,0),"")</f>
        <v/>
      </c>
      <c r="G615" s="529"/>
      <c r="H615" s="540" t="str">
        <f t="shared" si="22"/>
        <v/>
      </c>
      <c r="I615" s="540">
        <f t="shared" si="23"/>
        <v>0</v>
      </c>
    </row>
    <row r="616" spans="1:9">
      <c r="A616" s="529"/>
      <c r="B616" s="529"/>
      <c r="C616" s="529"/>
      <c r="D616" s="529"/>
      <c r="E616" s="529"/>
      <c r="F616" s="529" t="str">
        <f>IF(LEN(E616)&gt;0,VLOOKUP(E616,'Database Karyawan'!$A$2:$B$10000,2,0),"")</f>
        <v/>
      </c>
      <c r="G616" s="529"/>
      <c r="H616" s="540" t="str">
        <f t="shared" si="22"/>
        <v/>
      </c>
      <c r="I616" s="540">
        <f t="shared" si="23"/>
        <v>0</v>
      </c>
    </row>
    <row r="617" spans="1:9">
      <c r="A617" s="529"/>
      <c r="B617" s="529"/>
      <c r="C617" s="529"/>
      <c r="D617" s="529"/>
      <c r="E617" s="529"/>
      <c r="F617" s="529" t="str">
        <f>IF(LEN(E617)&gt;0,VLOOKUP(E617,'Database Karyawan'!$A$2:$B$10000,2,0),"")</f>
        <v/>
      </c>
      <c r="G617" s="529"/>
      <c r="H617" s="540" t="str">
        <f t="shared" si="22"/>
        <v/>
      </c>
      <c r="I617" s="540">
        <f t="shared" si="23"/>
        <v>0</v>
      </c>
    </row>
    <row r="618" spans="1:9">
      <c r="A618" s="529"/>
      <c r="B618" s="529"/>
      <c r="C618" s="529"/>
      <c r="D618" s="529"/>
      <c r="E618" s="529"/>
      <c r="F618" s="529" t="str">
        <f>IF(LEN(E618)&gt;0,VLOOKUP(E618,'Database Karyawan'!$A$2:$B$10000,2,0),"")</f>
        <v/>
      </c>
      <c r="G618" s="529"/>
      <c r="H618" s="540" t="str">
        <f t="shared" si="22"/>
        <v/>
      </c>
      <c r="I618" s="540">
        <f t="shared" si="23"/>
        <v>0</v>
      </c>
    </row>
    <row r="619" spans="1:9">
      <c r="A619" s="529"/>
      <c r="B619" s="529"/>
      <c r="C619" s="529"/>
      <c r="D619" s="529"/>
      <c r="E619" s="529"/>
      <c r="F619" s="529" t="str">
        <f>IF(LEN(E619)&gt;0,VLOOKUP(E619,'Database Karyawan'!$A$2:$B$10000,2,0),"")</f>
        <v/>
      </c>
      <c r="G619" s="529"/>
      <c r="H619" s="540" t="str">
        <f t="shared" si="22"/>
        <v/>
      </c>
      <c r="I619" s="540">
        <f t="shared" si="23"/>
        <v>0</v>
      </c>
    </row>
    <row r="620" spans="1:9">
      <c r="A620" s="529"/>
      <c r="B620" s="529"/>
      <c r="C620" s="529"/>
      <c r="D620" s="529"/>
      <c r="E620" s="529"/>
      <c r="F620" s="529" t="str">
        <f>IF(LEN(E620)&gt;0,VLOOKUP(E620,'Database Karyawan'!$A$2:$B$10000,2,0),"")</f>
        <v/>
      </c>
      <c r="G620" s="529"/>
      <c r="H620" s="540" t="str">
        <f t="shared" si="22"/>
        <v/>
      </c>
      <c r="I620" s="540">
        <f t="shared" si="23"/>
        <v>0</v>
      </c>
    </row>
    <row r="621" spans="1:9">
      <c r="A621" s="529"/>
      <c r="B621" s="529"/>
      <c r="C621" s="529"/>
      <c r="D621" s="529"/>
      <c r="E621" s="529"/>
      <c r="F621" s="529" t="str">
        <f>IF(LEN(E621)&gt;0,VLOOKUP(E621,'Database Karyawan'!$A$2:$B$10000,2,0),"")</f>
        <v/>
      </c>
      <c r="G621" s="529"/>
      <c r="H621" s="540" t="str">
        <f t="shared" si="22"/>
        <v/>
      </c>
      <c r="I621" s="540">
        <f t="shared" si="23"/>
        <v>0</v>
      </c>
    </row>
    <row r="622" spans="1:9">
      <c r="A622" s="529"/>
      <c r="B622" s="529"/>
      <c r="C622" s="529"/>
      <c r="D622" s="529"/>
      <c r="E622" s="529"/>
      <c r="F622" s="529" t="str">
        <f>IF(LEN(E622)&gt;0,VLOOKUP(E622,'Database Karyawan'!$A$2:$B$10000,2,0),"")</f>
        <v/>
      </c>
      <c r="G622" s="529"/>
      <c r="H622" s="540" t="str">
        <f t="shared" si="22"/>
        <v/>
      </c>
      <c r="I622" s="540">
        <f t="shared" si="23"/>
        <v>0</v>
      </c>
    </row>
    <row r="623" spans="1:9">
      <c r="A623" s="529"/>
      <c r="B623" s="529"/>
      <c r="C623" s="529"/>
      <c r="D623" s="529"/>
      <c r="E623" s="529"/>
      <c r="F623" s="529" t="str">
        <f>IF(LEN(E623)&gt;0,VLOOKUP(E623,'Database Karyawan'!$A$2:$B$10000,2,0),"")</f>
        <v/>
      </c>
      <c r="G623" s="529"/>
      <c r="H623" s="540" t="str">
        <f t="shared" si="22"/>
        <v/>
      </c>
      <c r="I623" s="540">
        <f t="shared" si="23"/>
        <v>0</v>
      </c>
    </row>
    <row r="624" spans="1:9">
      <c r="A624" s="529"/>
      <c r="B624" s="529"/>
      <c r="C624" s="529"/>
      <c r="D624" s="529"/>
      <c r="E624" s="529"/>
      <c r="F624" s="529" t="str">
        <f>IF(LEN(E624)&gt;0,VLOOKUP(E624,'Database Karyawan'!$A$2:$B$10000,2,0),"")</f>
        <v/>
      </c>
      <c r="G624" s="529"/>
      <c r="H624" s="540" t="str">
        <f t="shared" si="22"/>
        <v/>
      </c>
      <c r="I624" s="540">
        <f t="shared" si="23"/>
        <v>0</v>
      </c>
    </row>
    <row r="625" spans="1:9">
      <c r="A625" s="529"/>
      <c r="B625" s="529"/>
      <c r="C625" s="529"/>
      <c r="D625" s="529"/>
      <c r="E625" s="529"/>
      <c r="F625" s="529" t="str">
        <f>IF(LEN(E625)&gt;0,VLOOKUP(E625,'Database Karyawan'!$A$2:$B$10000,2,0),"")</f>
        <v/>
      </c>
      <c r="G625" s="529"/>
      <c r="H625" s="540" t="str">
        <f t="shared" si="22"/>
        <v/>
      </c>
      <c r="I625" s="540">
        <f t="shared" si="23"/>
        <v>0</v>
      </c>
    </row>
    <row r="626" spans="1:9">
      <c r="A626" s="529"/>
      <c r="B626" s="529"/>
      <c r="C626" s="529"/>
      <c r="D626" s="529"/>
      <c r="E626" s="529"/>
      <c r="F626" s="529" t="str">
        <f>IF(LEN(E626)&gt;0,VLOOKUP(E626,'Database Karyawan'!$A$2:$B$10000,2,0),"")</f>
        <v/>
      </c>
      <c r="G626" s="529"/>
      <c r="H626" s="540" t="str">
        <f t="shared" si="22"/>
        <v/>
      </c>
      <c r="I626" s="540">
        <f t="shared" si="23"/>
        <v>0</v>
      </c>
    </row>
    <row r="627" spans="1:9">
      <c r="A627" s="529"/>
      <c r="B627" s="529"/>
      <c r="C627" s="529"/>
      <c r="D627" s="529"/>
      <c r="E627" s="529"/>
      <c r="F627" s="529" t="str">
        <f>IF(LEN(E627)&gt;0,VLOOKUP(E627,'Database Karyawan'!$A$2:$B$10000,2,0),"")</f>
        <v/>
      </c>
      <c r="G627" s="529"/>
      <c r="H627" s="540" t="str">
        <f t="shared" si="22"/>
        <v/>
      </c>
      <c r="I627" s="540">
        <f t="shared" si="23"/>
        <v>0</v>
      </c>
    </row>
    <row r="628" spans="1:9">
      <c r="A628" s="529"/>
      <c r="B628" s="529"/>
      <c r="C628" s="529"/>
      <c r="D628" s="529"/>
      <c r="E628" s="529"/>
      <c r="F628" s="529" t="str">
        <f>IF(LEN(E628)&gt;0,VLOOKUP(E628,'Database Karyawan'!$A$2:$B$10000,2,0),"")</f>
        <v/>
      </c>
      <c r="G628" s="529"/>
      <c r="H628" s="540" t="str">
        <f t="shared" si="22"/>
        <v/>
      </c>
      <c r="I628" s="540">
        <f t="shared" si="23"/>
        <v>0</v>
      </c>
    </row>
    <row r="629" spans="1:9">
      <c r="A629" s="529"/>
      <c r="B629" s="529"/>
      <c r="C629" s="529"/>
      <c r="D629" s="529"/>
      <c r="E629" s="529"/>
      <c r="F629" s="529" t="str">
        <f>IF(LEN(E629)&gt;0,VLOOKUP(E629,'Database Karyawan'!$A$2:$B$10000,2,0),"")</f>
        <v/>
      </c>
      <c r="G629" s="529"/>
      <c r="H629" s="540" t="str">
        <f t="shared" si="22"/>
        <v/>
      </c>
      <c r="I629" s="540">
        <f t="shared" si="23"/>
        <v>0</v>
      </c>
    </row>
    <row r="630" spans="1:9">
      <c r="A630" s="529"/>
      <c r="B630" s="529"/>
      <c r="C630" s="529"/>
      <c r="D630" s="529"/>
      <c r="E630" s="529"/>
      <c r="F630" s="529" t="str">
        <f>IF(LEN(E630)&gt;0,VLOOKUP(E630,'Database Karyawan'!$A$2:$B$10000,2,0),"")</f>
        <v/>
      </c>
      <c r="G630" s="529"/>
      <c r="H630" s="540" t="str">
        <f t="shared" si="22"/>
        <v/>
      </c>
      <c r="I630" s="540">
        <f t="shared" si="23"/>
        <v>0</v>
      </c>
    </row>
    <row r="631" spans="1:9">
      <c r="A631" s="529"/>
      <c r="B631" s="529"/>
      <c r="C631" s="529"/>
      <c r="D631" s="529"/>
      <c r="E631" s="529"/>
      <c r="F631" s="529" t="str">
        <f>IF(LEN(E631)&gt;0,VLOOKUP(E631,'Database Karyawan'!$A$2:$B$10000,2,0),"")</f>
        <v/>
      </c>
      <c r="G631" s="529"/>
      <c r="H631" s="540" t="str">
        <f t="shared" si="22"/>
        <v/>
      </c>
      <c r="I631" s="540">
        <f t="shared" si="23"/>
        <v>0</v>
      </c>
    </row>
    <row r="632" spans="1:9">
      <c r="A632" s="529"/>
      <c r="B632" s="529"/>
      <c r="C632" s="529"/>
      <c r="D632" s="529"/>
      <c r="E632" s="529"/>
      <c r="F632" s="529" t="str">
        <f>IF(LEN(E632)&gt;0,VLOOKUP(E632,'Database Karyawan'!$A$2:$B$10000,2,0),"")</f>
        <v/>
      </c>
      <c r="G632" s="529"/>
      <c r="H632" s="540" t="str">
        <f t="shared" si="22"/>
        <v/>
      </c>
      <c r="I632" s="540">
        <f t="shared" si="23"/>
        <v>0</v>
      </c>
    </row>
    <row r="633" spans="1:9">
      <c r="A633" s="529"/>
      <c r="B633" s="529"/>
      <c r="C633" s="529"/>
      <c r="D633" s="529"/>
      <c r="E633" s="529"/>
      <c r="F633" s="529" t="str">
        <f>IF(LEN(E633)&gt;0,VLOOKUP(E633,'Database Karyawan'!$A$2:$B$10000,2,0),"")</f>
        <v/>
      </c>
      <c r="G633" s="529"/>
      <c r="H633" s="540" t="str">
        <f t="shared" si="22"/>
        <v/>
      </c>
      <c r="I633" s="540">
        <f t="shared" si="23"/>
        <v>0</v>
      </c>
    </row>
    <row r="634" spans="1:9">
      <c r="A634" s="529"/>
      <c r="B634" s="529"/>
      <c r="C634" s="529"/>
      <c r="D634" s="529"/>
      <c r="E634" s="529"/>
      <c r="F634" s="529" t="str">
        <f>IF(LEN(E634)&gt;0,VLOOKUP(E634,'Database Karyawan'!$A$2:$B$10000,2,0),"")</f>
        <v/>
      </c>
      <c r="G634" s="529"/>
      <c r="H634" s="540" t="str">
        <f t="shared" si="22"/>
        <v/>
      </c>
      <c r="I634" s="540">
        <f t="shared" si="23"/>
        <v>0</v>
      </c>
    </row>
    <row r="635" spans="1:9">
      <c r="A635" s="529"/>
      <c r="B635" s="529"/>
      <c r="C635" s="529"/>
      <c r="D635" s="529"/>
      <c r="E635" s="529"/>
      <c r="F635" s="529" t="str">
        <f>IF(LEN(E635)&gt;0,VLOOKUP(E635,'Database Karyawan'!$A$2:$B$10000,2,0),"")</f>
        <v/>
      </c>
      <c r="G635" s="529"/>
      <c r="H635" s="540" t="str">
        <f t="shared" si="22"/>
        <v/>
      </c>
      <c r="I635" s="540">
        <f t="shared" si="23"/>
        <v>0</v>
      </c>
    </row>
    <row r="636" spans="1:9">
      <c r="A636" s="529"/>
      <c r="B636" s="529"/>
      <c r="C636" s="529"/>
      <c r="D636" s="529"/>
      <c r="E636" s="529"/>
      <c r="F636" s="529" t="str">
        <f>IF(LEN(E636)&gt;0,VLOOKUP(E636,'Database Karyawan'!$A$2:$B$10000,2,0),"")</f>
        <v/>
      </c>
      <c r="G636" s="529"/>
      <c r="H636" s="540" t="str">
        <f t="shared" si="22"/>
        <v/>
      </c>
      <c r="I636" s="540">
        <f t="shared" si="23"/>
        <v>0</v>
      </c>
    </row>
    <row r="637" spans="1:9">
      <c r="A637" s="529"/>
      <c r="B637" s="529"/>
      <c r="C637" s="529"/>
      <c r="D637" s="529"/>
      <c r="E637" s="529"/>
      <c r="F637" s="529" t="str">
        <f>IF(LEN(E637)&gt;0,VLOOKUP(E637,'Database Karyawan'!$A$2:$B$10000,2,0),"")</f>
        <v/>
      </c>
      <c r="G637" s="529"/>
      <c r="H637" s="540" t="str">
        <f t="shared" si="22"/>
        <v/>
      </c>
      <c r="I637" s="540">
        <f t="shared" si="23"/>
        <v>0</v>
      </c>
    </row>
    <row r="638" spans="1:9">
      <c r="A638" s="529"/>
      <c r="B638" s="529"/>
      <c r="C638" s="529"/>
      <c r="D638" s="529"/>
      <c r="E638" s="529"/>
      <c r="F638" s="529" t="str">
        <f>IF(LEN(E638)&gt;0,VLOOKUP(E638,'Database Karyawan'!$A$2:$B$10000,2,0),"")</f>
        <v/>
      </c>
      <c r="G638" s="529"/>
      <c r="H638" s="540" t="str">
        <f t="shared" si="22"/>
        <v/>
      </c>
      <c r="I638" s="540">
        <f t="shared" si="23"/>
        <v>0</v>
      </c>
    </row>
    <row r="639" spans="1:9">
      <c r="A639" s="529"/>
      <c r="B639" s="529"/>
      <c r="C639" s="529"/>
      <c r="D639" s="529"/>
      <c r="E639" s="529"/>
      <c r="F639" s="529" t="str">
        <f>IF(LEN(E639)&gt;0,VLOOKUP(E639,'Database Karyawan'!$A$2:$B$10000,2,0),"")</f>
        <v/>
      </c>
      <c r="G639" s="529"/>
      <c r="H639" s="540" t="str">
        <f t="shared" si="22"/>
        <v/>
      </c>
      <c r="I639" s="540">
        <f t="shared" si="23"/>
        <v>0</v>
      </c>
    </row>
    <row r="640" spans="1:9">
      <c r="A640" s="529"/>
      <c r="B640" s="529"/>
      <c r="C640" s="529"/>
      <c r="D640" s="529"/>
      <c r="E640" s="529"/>
      <c r="F640" s="529" t="str">
        <f>IF(LEN(E640)&gt;0,VLOOKUP(E640,'Database Karyawan'!$A$2:$B$10000,2,0),"")</f>
        <v/>
      </c>
      <c r="G640" s="529"/>
      <c r="H640" s="540" t="str">
        <f t="shared" si="22"/>
        <v/>
      </c>
      <c r="I640" s="540">
        <f t="shared" si="23"/>
        <v>0</v>
      </c>
    </row>
    <row r="641" spans="1:9">
      <c r="A641" s="529"/>
      <c r="B641" s="529"/>
      <c r="C641" s="529"/>
      <c r="D641" s="529"/>
      <c r="E641" s="529"/>
      <c r="F641" s="529" t="str">
        <f>IF(LEN(E641)&gt;0,VLOOKUP(E641,'Database Karyawan'!$A$2:$B$10000,2,0),"")</f>
        <v/>
      </c>
      <c r="G641" s="529"/>
      <c r="H641" s="540" t="str">
        <f t="shared" si="22"/>
        <v/>
      </c>
      <c r="I641" s="540">
        <f t="shared" si="23"/>
        <v>0</v>
      </c>
    </row>
    <row r="642" spans="1:9">
      <c r="A642" s="529"/>
      <c r="B642" s="529"/>
      <c r="C642" s="529"/>
      <c r="D642" s="529"/>
      <c r="E642" s="529"/>
      <c r="F642" s="529" t="str">
        <f>IF(LEN(E642)&gt;0,VLOOKUP(E642,'Database Karyawan'!$A$2:$B$10000,2,0),"")</f>
        <v/>
      </c>
      <c r="G642" s="529"/>
      <c r="H642" s="540" t="str">
        <f t="shared" si="22"/>
        <v/>
      </c>
      <c r="I642" s="540">
        <f t="shared" si="23"/>
        <v>0</v>
      </c>
    </row>
    <row r="643" spans="1:9">
      <c r="A643" s="529"/>
      <c r="B643" s="529"/>
      <c r="C643" s="529"/>
      <c r="D643" s="529"/>
      <c r="E643" s="529"/>
      <c r="F643" s="529" t="str">
        <f>IF(LEN(E643)&gt;0,VLOOKUP(E643,'Database Karyawan'!$A$2:$B$10000,2,0),"")</f>
        <v/>
      </c>
      <c r="G643" s="529"/>
      <c r="H643" s="540" t="str">
        <f t="shared" si="22"/>
        <v/>
      </c>
      <c r="I643" s="540">
        <f t="shared" si="23"/>
        <v>0</v>
      </c>
    </row>
    <row r="644" spans="1:9">
      <c r="A644" s="529"/>
      <c r="B644" s="529"/>
      <c r="C644" s="529"/>
      <c r="D644" s="529"/>
      <c r="E644" s="529"/>
      <c r="F644" s="529" t="str">
        <f>IF(LEN(E644)&gt;0,VLOOKUP(E644,'Database Karyawan'!$A$2:$B$10000,2,0),"")</f>
        <v/>
      </c>
      <c r="G644" s="529"/>
      <c r="H644" s="540" t="str">
        <f t="shared" si="22"/>
        <v/>
      </c>
      <c r="I644" s="540">
        <f t="shared" si="23"/>
        <v>0</v>
      </c>
    </row>
    <row r="645" spans="1:9">
      <c r="A645" s="529"/>
      <c r="B645" s="529"/>
      <c r="C645" s="529"/>
      <c r="D645" s="529"/>
      <c r="E645" s="529"/>
      <c r="F645" s="529" t="str">
        <f>IF(LEN(E645)&gt;0,VLOOKUP(E645,'Database Karyawan'!$A$2:$B$10000,2,0),"")</f>
        <v/>
      </c>
      <c r="G645" s="529"/>
      <c r="H645" s="540" t="str">
        <f t="shared" si="22"/>
        <v/>
      </c>
      <c r="I645" s="540">
        <f t="shared" si="23"/>
        <v>0</v>
      </c>
    </row>
    <row r="646" spans="1:9">
      <c r="A646" s="529"/>
      <c r="B646" s="529"/>
      <c r="C646" s="529"/>
      <c r="D646" s="529"/>
      <c r="E646" s="529"/>
      <c r="F646" s="529" t="str">
        <f>IF(LEN(E646)&gt;0,VLOOKUP(E646,'Database Karyawan'!$A$2:$B$10000,2,0),"")</f>
        <v/>
      </c>
      <c r="G646" s="529"/>
      <c r="H646" s="540" t="str">
        <f t="shared" si="22"/>
        <v/>
      </c>
      <c r="I646" s="540">
        <f t="shared" si="23"/>
        <v>0</v>
      </c>
    </row>
    <row r="647" spans="1:9">
      <c r="A647" s="529"/>
      <c r="B647" s="529"/>
      <c r="C647" s="529"/>
      <c r="D647" s="529"/>
      <c r="E647" s="529"/>
      <c r="F647" s="529" t="str">
        <f>IF(LEN(E647)&gt;0,VLOOKUP(E647,'Database Karyawan'!$A$2:$B$10000,2,0),"")</f>
        <v/>
      </c>
      <c r="G647" s="529"/>
      <c r="H647" s="540" t="str">
        <f t="shared" si="22"/>
        <v/>
      </c>
      <c r="I647" s="540">
        <f t="shared" si="23"/>
        <v>0</v>
      </c>
    </row>
    <row r="648" spans="1:9">
      <c r="A648" s="529"/>
      <c r="B648" s="529"/>
      <c r="C648" s="529"/>
      <c r="D648" s="529"/>
      <c r="E648" s="529"/>
      <c r="F648" s="529" t="str">
        <f>IF(LEN(E648)&gt;0,VLOOKUP(E648,'Database Karyawan'!$A$2:$B$10000,2,0),"")</f>
        <v/>
      </c>
      <c r="G648" s="529"/>
      <c r="H648" s="540" t="str">
        <f t="shared" si="22"/>
        <v/>
      </c>
      <c r="I648" s="540">
        <f t="shared" si="23"/>
        <v>0</v>
      </c>
    </row>
    <row r="649" spans="1:9">
      <c r="A649" s="529"/>
      <c r="B649" s="529"/>
      <c r="C649" s="529"/>
      <c r="D649" s="529"/>
      <c r="E649" s="529"/>
      <c r="F649" s="529" t="str">
        <f>IF(LEN(E649)&gt;0,VLOOKUP(E649,'Database Karyawan'!$A$2:$B$10000,2,0),"")</f>
        <v/>
      </c>
      <c r="G649" s="529"/>
      <c r="H649" s="540" t="str">
        <f t="shared" si="22"/>
        <v/>
      </c>
      <c r="I649" s="540">
        <f t="shared" si="23"/>
        <v>0</v>
      </c>
    </row>
    <row r="650" spans="1:9">
      <c r="A650" s="529"/>
      <c r="B650" s="529"/>
      <c r="C650" s="529"/>
      <c r="D650" s="529"/>
      <c r="E650" s="529"/>
      <c r="F650" s="529" t="str">
        <f>IF(LEN(E650)&gt;0,VLOOKUP(E650,'Database Karyawan'!$A$2:$B$10000,2,0),"")</f>
        <v/>
      </c>
      <c r="G650" s="529"/>
      <c r="H650" s="540" t="str">
        <f t="shared" si="22"/>
        <v/>
      </c>
      <c r="I650" s="540">
        <f t="shared" si="23"/>
        <v>0</v>
      </c>
    </row>
    <row r="651" spans="1:9">
      <c r="A651" s="529"/>
      <c r="B651" s="529"/>
      <c r="C651" s="529"/>
      <c r="D651" s="529"/>
      <c r="E651" s="529"/>
      <c r="F651" s="529" t="str">
        <f>IF(LEN(E651)&gt;0,VLOOKUP(E651,'Database Karyawan'!$A$2:$B$10000,2,0),"")</f>
        <v/>
      </c>
      <c r="G651" s="529"/>
      <c r="H651" s="540" t="str">
        <f t="shared" si="22"/>
        <v/>
      </c>
      <c r="I651" s="540">
        <f t="shared" si="23"/>
        <v>0</v>
      </c>
    </row>
    <row r="652" spans="1:9">
      <c r="A652" s="529"/>
      <c r="B652" s="529"/>
      <c r="C652" s="529"/>
      <c r="D652" s="529"/>
      <c r="E652" s="529"/>
      <c r="F652" s="529" t="str">
        <f>IF(LEN(E652)&gt;0,VLOOKUP(E652,'Database Karyawan'!$A$2:$B$10000,2,0),"")</f>
        <v/>
      </c>
      <c r="G652" s="529"/>
      <c r="H652" s="540" t="str">
        <f t="shared" si="22"/>
        <v/>
      </c>
      <c r="I652" s="540">
        <f t="shared" si="23"/>
        <v>0</v>
      </c>
    </row>
    <row r="653" spans="1:9">
      <c r="A653" s="529"/>
      <c r="B653" s="529"/>
      <c r="C653" s="529"/>
      <c r="D653" s="529"/>
      <c r="E653" s="529"/>
      <c r="F653" s="529" t="str">
        <f>IF(LEN(E653)&gt;0,VLOOKUP(E653,'Database Karyawan'!$A$2:$B$10000,2,0),"")</f>
        <v/>
      </c>
      <c r="G653" s="529"/>
      <c r="H653" s="540" t="str">
        <f t="shared" si="22"/>
        <v/>
      </c>
      <c r="I653" s="540">
        <f t="shared" si="23"/>
        <v>0</v>
      </c>
    </row>
    <row r="654" spans="1:9">
      <c r="A654" s="529"/>
      <c r="B654" s="529"/>
      <c r="C654" s="529"/>
      <c r="D654" s="529"/>
      <c r="E654" s="529"/>
      <c r="F654" s="529" t="str">
        <f>IF(LEN(E654)&gt;0,VLOOKUP(E654,'Database Karyawan'!$A$2:$B$10000,2,0),"")</f>
        <v/>
      </c>
      <c r="G654" s="529"/>
      <c r="H654" s="540" t="str">
        <f t="shared" si="22"/>
        <v/>
      </c>
      <c r="I654" s="540">
        <f t="shared" si="23"/>
        <v>0</v>
      </c>
    </row>
    <row r="655" spans="1:9">
      <c r="A655" s="529"/>
      <c r="B655" s="529"/>
      <c r="C655" s="529"/>
      <c r="D655" s="529"/>
      <c r="E655" s="529"/>
      <c r="F655" s="529" t="str">
        <f>IF(LEN(E655)&gt;0,VLOOKUP(E655,'Database Karyawan'!$A$2:$B$10000,2,0),"")</f>
        <v/>
      </c>
      <c r="G655" s="529"/>
      <c r="H655" s="540" t="str">
        <f t="shared" ref="H655:H718" si="24">IF(LEN(A655)&gt;0,IF(AND(LEN(A655)&gt;0,LEN(B655)&gt;0,LEN(C655)&gt;0,LEN(D655)&gt;0,LEN(E655)&gt;0,LEN(F655)&gt;0,LEN(G655)&gt;0),"OK","Not Complete"),"")</f>
        <v/>
      </c>
      <c r="I655" s="540">
        <f t="shared" ref="I655:I718" si="25">IF(H655="ok",G655,0)</f>
        <v>0</v>
      </c>
    </row>
    <row r="656" spans="1:9">
      <c r="A656" s="529"/>
      <c r="B656" s="529"/>
      <c r="C656" s="529"/>
      <c r="D656" s="529"/>
      <c r="E656" s="529"/>
      <c r="F656" s="529" t="str">
        <f>IF(LEN(E656)&gt;0,VLOOKUP(E656,'Database Karyawan'!$A$2:$B$10000,2,0),"")</f>
        <v/>
      </c>
      <c r="G656" s="529"/>
      <c r="H656" s="540" t="str">
        <f t="shared" si="24"/>
        <v/>
      </c>
      <c r="I656" s="540">
        <f t="shared" si="25"/>
        <v>0</v>
      </c>
    </row>
    <row r="657" spans="1:9">
      <c r="A657" s="529"/>
      <c r="B657" s="529"/>
      <c r="C657" s="529"/>
      <c r="D657" s="529"/>
      <c r="E657" s="529"/>
      <c r="F657" s="529" t="str">
        <f>IF(LEN(E657)&gt;0,VLOOKUP(E657,'Database Karyawan'!$A$2:$B$10000,2,0),"")</f>
        <v/>
      </c>
      <c r="G657" s="529"/>
      <c r="H657" s="540" t="str">
        <f t="shared" si="24"/>
        <v/>
      </c>
      <c r="I657" s="540">
        <f t="shared" si="25"/>
        <v>0</v>
      </c>
    </row>
    <row r="658" spans="1:9">
      <c r="A658" s="529"/>
      <c r="B658" s="529"/>
      <c r="C658" s="529"/>
      <c r="D658" s="529"/>
      <c r="E658" s="529"/>
      <c r="F658" s="529" t="str">
        <f>IF(LEN(E658)&gt;0,VLOOKUP(E658,'Database Karyawan'!$A$2:$B$10000,2,0),"")</f>
        <v/>
      </c>
      <c r="G658" s="529"/>
      <c r="H658" s="540" t="str">
        <f t="shared" si="24"/>
        <v/>
      </c>
      <c r="I658" s="540">
        <f t="shared" si="25"/>
        <v>0</v>
      </c>
    </row>
    <row r="659" spans="1:9">
      <c r="A659" s="529"/>
      <c r="B659" s="529"/>
      <c r="C659" s="529"/>
      <c r="D659" s="529"/>
      <c r="E659" s="529"/>
      <c r="F659" s="529" t="str">
        <f>IF(LEN(E659)&gt;0,VLOOKUP(E659,'Database Karyawan'!$A$2:$B$10000,2,0),"")</f>
        <v/>
      </c>
      <c r="G659" s="529"/>
      <c r="H659" s="540" t="str">
        <f t="shared" si="24"/>
        <v/>
      </c>
      <c r="I659" s="540">
        <f t="shared" si="25"/>
        <v>0</v>
      </c>
    </row>
    <row r="660" spans="1:9">
      <c r="A660" s="529"/>
      <c r="B660" s="529"/>
      <c r="C660" s="529"/>
      <c r="D660" s="529"/>
      <c r="E660" s="529"/>
      <c r="F660" s="529" t="str">
        <f>IF(LEN(E660)&gt;0,VLOOKUP(E660,'Database Karyawan'!$A$2:$B$10000,2,0),"")</f>
        <v/>
      </c>
      <c r="G660" s="529"/>
      <c r="H660" s="540" t="str">
        <f t="shared" si="24"/>
        <v/>
      </c>
      <c r="I660" s="540">
        <f t="shared" si="25"/>
        <v>0</v>
      </c>
    </row>
    <row r="661" spans="1:9">
      <c r="A661" s="529"/>
      <c r="B661" s="529"/>
      <c r="C661" s="529"/>
      <c r="D661" s="529"/>
      <c r="E661" s="529"/>
      <c r="F661" s="529" t="str">
        <f>IF(LEN(E661)&gt;0,VLOOKUP(E661,'Database Karyawan'!$A$2:$B$10000,2,0),"")</f>
        <v/>
      </c>
      <c r="G661" s="529"/>
      <c r="H661" s="540" t="str">
        <f t="shared" si="24"/>
        <v/>
      </c>
      <c r="I661" s="540">
        <f t="shared" si="25"/>
        <v>0</v>
      </c>
    </row>
    <row r="662" spans="1:9">
      <c r="A662" s="529"/>
      <c r="B662" s="529"/>
      <c r="C662" s="529"/>
      <c r="D662" s="529"/>
      <c r="E662" s="529"/>
      <c r="F662" s="529" t="str">
        <f>IF(LEN(E662)&gt;0,VLOOKUP(E662,'Database Karyawan'!$A$2:$B$10000,2,0),"")</f>
        <v/>
      </c>
      <c r="G662" s="529"/>
      <c r="H662" s="540" t="str">
        <f t="shared" si="24"/>
        <v/>
      </c>
      <c r="I662" s="540">
        <f t="shared" si="25"/>
        <v>0</v>
      </c>
    </row>
    <row r="663" spans="1:9">
      <c r="A663" s="529"/>
      <c r="B663" s="529"/>
      <c r="C663" s="529"/>
      <c r="D663" s="529"/>
      <c r="E663" s="529"/>
      <c r="F663" s="529" t="str">
        <f>IF(LEN(E663)&gt;0,VLOOKUP(E663,'Database Karyawan'!$A$2:$B$10000,2,0),"")</f>
        <v/>
      </c>
      <c r="G663" s="529"/>
      <c r="H663" s="540" t="str">
        <f t="shared" si="24"/>
        <v/>
      </c>
      <c r="I663" s="540">
        <f t="shared" si="25"/>
        <v>0</v>
      </c>
    </row>
    <row r="664" spans="1:9">
      <c r="A664" s="529"/>
      <c r="B664" s="529"/>
      <c r="C664" s="529"/>
      <c r="D664" s="529"/>
      <c r="E664" s="529"/>
      <c r="F664" s="529" t="str">
        <f>IF(LEN(E664)&gt;0,VLOOKUP(E664,'Database Karyawan'!$A$2:$B$10000,2,0),"")</f>
        <v/>
      </c>
      <c r="G664" s="529"/>
      <c r="H664" s="540" t="str">
        <f t="shared" si="24"/>
        <v/>
      </c>
      <c r="I664" s="540">
        <f t="shared" si="25"/>
        <v>0</v>
      </c>
    </row>
    <row r="665" spans="1:9">
      <c r="A665" s="529"/>
      <c r="B665" s="529"/>
      <c r="C665" s="529"/>
      <c r="D665" s="529"/>
      <c r="E665" s="529"/>
      <c r="F665" s="529" t="str">
        <f>IF(LEN(E665)&gt;0,VLOOKUP(E665,'Database Karyawan'!$A$2:$B$10000,2,0),"")</f>
        <v/>
      </c>
      <c r="G665" s="529"/>
      <c r="H665" s="540" t="str">
        <f t="shared" si="24"/>
        <v/>
      </c>
      <c r="I665" s="540">
        <f t="shared" si="25"/>
        <v>0</v>
      </c>
    </row>
    <row r="666" spans="1:9">
      <c r="A666" s="529"/>
      <c r="B666" s="529"/>
      <c r="C666" s="529"/>
      <c r="D666" s="529"/>
      <c r="E666" s="529"/>
      <c r="F666" s="529" t="str">
        <f>IF(LEN(E666)&gt;0,VLOOKUP(E666,'Database Karyawan'!$A$2:$B$10000,2,0),"")</f>
        <v/>
      </c>
      <c r="G666" s="529"/>
      <c r="H666" s="540" t="str">
        <f t="shared" si="24"/>
        <v/>
      </c>
      <c r="I666" s="540">
        <f t="shared" si="25"/>
        <v>0</v>
      </c>
    </row>
    <row r="667" spans="1:9">
      <c r="A667" s="529"/>
      <c r="B667" s="529"/>
      <c r="C667" s="529"/>
      <c r="D667" s="529"/>
      <c r="E667" s="529"/>
      <c r="F667" s="529" t="str">
        <f>IF(LEN(E667)&gt;0,VLOOKUP(E667,'Database Karyawan'!$A$2:$B$10000,2,0),"")</f>
        <v/>
      </c>
      <c r="G667" s="529"/>
      <c r="H667" s="540" t="str">
        <f t="shared" si="24"/>
        <v/>
      </c>
      <c r="I667" s="540">
        <f t="shared" si="25"/>
        <v>0</v>
      </c>
    </row>
    <row r="668" spans="1:9">
      <c r="A668" s="529"/>
      <c r="B668" s="529"/>
      <c r="C668" s="529"/>
      <c r="D668" s="529"/>
      <c r="E668" s="529"/>
      <c r="F668" s="529" t="str">
        <f>IF(LEN(E668)&gt;0,VLOOKUP(E668,'Database Karyawan'!$A$2:$B$10000,2,0),"")</f>
        <v/>
      </c>
      <c r="G668" s="529"/>
      <c r="H668" s="540" t="str">
        <f t="shared" si="24"/>
        <v/>
      </c>
      <c r="I668" s="540">
        <f t="shared" si="25"/>
        <v>0</v>
      </c>
    </row>
    <row r="669" spans="1:9">
      <c r="A669" s="529"/>
      <c r="B669" s="529"/>
      <c r="C669" s="529"/>
      <c r="D669" s="529"/>
      <c r="E669" s="529"/>
      <c r="F669" s="529" t="str">
        <f>IF(LEN(E669)&gt;0,VLOOKUP(E669,'Database Karyawan'!$A$2:$B$10000,2,0),"")</f>
        <v/>
      </c>
      <c r="G669" s="529"/>
      <c r="H669" s="540" t="str">
        <f t="shared" si="24"/>
        <v/>
      </c>
      <c r="I669" s="540">
        <f t="shared" si="25"/>
        <v>0</v>
      </c>
    </row>
    <row r="670" spans="1:9">
      <c r="A670" s="529"/>
      <c r="B670" s="529"/>
      <c r="C670" s="529"/>
      <c r="D670" s="529"/>
      <c r="E670" s="529"/>
      <c r="F670" s="529" t="str">
        <f>IF(LEN(E670)&gt;0,VLOOKUP(E670,'Database Karyawan'!$A$2:$B$10000,2,0),"")</f>
        <v/>
      </c>
      <c r="G670" s="529"/>
      <c r="H670" s="540" t="str">
        <f t="shared" si="24"/>
        <v/>
      </c>
      <c r="I670" s="540">
        <f t="shared" si="25"/>
        <v>0</v>
      </c>
    </row>
    <row r="671" spans="1:9">
      <c r="A671" s="529"/>
      <c r="B671" s="529"/>
      <c r="C671" s="529"/>
      <c r="D671" s="529"/>
      <c r="E671" s="529"/>
      <c r="F671" s="529" t="str">
        <f>IF(LEN(E671)&gt;0,VLOOKUP(E671,'Database Karyawan'!$A$2:$B$10000,2,0),"")</f>
        <v/>
      </c>
      <c r="G671" s="529"/>
      <c r="H671" s="540" t="str">
        <f t="shared" si="24"/>
        <v/>
      </c>
      <c r="I671" s="540">
        <f t="shared" si="25"/>
        <v>0</v>
      </c>
    </row>
    <row r="672" spans="1:9">
      <c r="A672" s="529"/>
      <c r="B672" s="529"/>
      <c r="C672" s="529"/>
      <c r="D672" s="529"/>
      <c r="E672" s="529"/>
      <c r="F672" s="529" t="str">
        <f>IF(LEN(E672)&gt;0,VLOOKUP(E672,'Database Karyawan'!$A$2:$B$10000,2,0),"")</f>
        <v/>
      </c>
      <c r="G672" s="529"/>
      <c r="H672" s="540" t="str">
        <f t="shared" si="24"/>
        <v/>
      </c>
      <c r="I672" s="540">
        <f t="shared" si="25"/>
        <v>0</v>
      </c>
    </row>
    <row r="673" spans="1:9">
      <c r="A673" s="529"/>
      <c r="B673" s="529"/>
      <c r="C673" s="529"/>
      <c r="D673" s="529"/>
      <c r="E673" s="529"/>
      <c r="F673" s="529" t="str">
        <f>IF(LEN(E673)&gt;0,VLOOKUP(E673,'Database Karyawan'!$A$2:$B$10000,2,0),"")</f>
        <v/>
      </c>
      <c r="G673" s="529"/>
      <c r="H673" s="540" t="str">
        <f t="shared" si="24"/>
        <v/>
      </c>
      <c r="I673" s="540">
        <f t="shared" si="25"/>
        <v>0</v>
      </c>
    </row>
    <row r="674" spans="1:9">
      <c r="A674" s="529"/>
      <c r="B674" s="529"/>
      <c r="C674" s="529"/>
      <c r="D674" s="529"/>
      <c r="E674" s="529"/>
      <c r="F674" s="529" t="str">
        <f>IF(LEN(E674)&gt;0,VLOOKUP(E674,'Database Karyawan'!$A$2:$B$10000,2,0),"")</f>
        <v/>
      </c>
      <c r="G674" s="529"/>
      <c r="H674" s="540" t="str">
        <f t="shared" si="24"/>
        <v/>
      </c>
      <c r="I674" s="540">
        <f t="shared" si="25"/>
        <v>0</v>
      </c>
    </row>
    <row r="675" spans="1:9">
      <c r="A675" s="529"/>
      <c r="B675" s="529"/>
      <c r="C675" s="529"/>
      <c r="D675" s="529"/>
      <c r="E675" s="529"/>
      <c r="F675" s="529" t="str">
        <f>IF(LEN(E675)&gt;0,VLOOKUP(E675,'Database Karyawan'!$A$2:$B$10000,2,0),"")</f>
        <v/>
      </c>
      <c r="G675" s="529"/>
      <c r="H675" s="540" t="str">
        <f t="shared" si="24"/>
        <v/>
      </c>
      <c r="I675" s="540">
        <f t="shared" si="25"/>
        <v>0</v>
      </c>
    </row>
    <row r="676" spans="1:9">
      <c r="A676" s="529"/>
      <c r="B676" s="529"/>
      <c r="C676" s="529"/>
      <c r="D676" s="529"/>
      <c r="E676" s="529"/>
      <c r="F676" s="529" t="str">
        <f>IF(LEN(E676)&gt;0,VLOOKUP(E676,'Database Karyawan'!$A$2:$B$10000,2,0),"")</f>
        <v/>
      </c>
      <c r="G676" s="529"/>
      <c r="H676" s="540" t="str">
        <f t="shared" si="24"/>
        <v/>
      </c>
      <c r="I676" s="540">
        <f t="shared" si="25"/>
        <v>0</v>
      </c>
    </row>
    <row r="677" spans="1:9">
      <c r="A677" s="529"/>
      <c r="B677" s="529"/>
      <c r="C677" s="529"/>
      <c r="D677" s="529"/>
      <c r="E677" s="529"/>
      <c r="F677" s="529" t="str">
        <f>IF(LEN(E677)&gt;0,VLOOKUP(E677,'Database Karyawan'!$A$2:$B$10000,2,0),"")</f>
        <v/>
      </c>
      <c r="G677" s="529"/>
      <c r="H677" s="540" t="str">
        <f t="shared" si="24"/>
        <v/>
      </c>
      <c r="I677" s="540">
        <f t="shared" si="25"/>
        <v>0</v>
      </c>
    </row>
    <row r="678" spans="1:9">
      <c r="A678" s="529"/>
      <c r="B678" s="529"/>
      <c r="C678" s="529"/>
      <c r="D678" s="529"/>
      <c r="E678" s="529"/>
      <c r="F678" s="529" t="str">
        <f>IF(LEN(E678)&gt;0,VLOOKUP(E678,'Database Karyawan'!$A$2:$B$10000,2,0),"")</f>
        <v/>
      </c>
      <c r="G678" s="529"/>
      <c r="H678" s="540" t="str">
        <f t="shared" si="24"/>
        <v/>
      </c>
      <c r="I678" s="540">
        <f t="shared" si="25"/>
        <v>0</v>
      </c>
    </row>
    <row r="679" spans="1:9">
      <c r="A679" s="529"/>
      <c r="B679" s="529"/>
      <c r="C679" s="529"/>
      <c r="D679" s="529"/>
      <c r="E679" s="529"/>
      <c r="F679" s="529" t="str">
        <f>IF(LEN(E679)&gt;0,VLOOKUP(E679,'Database Karyawan'!$A$2:$B$10000,2,0),"")</f>
        <v/>
      </c>
      <c r="G679" s="529"/>
      <c r="H679" s="540" t="str">
        <f t="shared" si="24"/>
        <v/>
      </c>
      <c r="I679" s="540">
        <f t="shared" si="25"/>
        <v>0</v>
      </c>
    </row>
    <row r="680" spans="1:9">
      <c r="A680" s="529"/>
      <c r="B680" s="529"/>
      <c r="C680" s="529"/>
      <c r="D680" s="529"/>
      <c r="E680" s="529"/>
      <c r="F680" s="529" t="str">
        <f>IF(LEN(E680)&gt;0,VLOOKUP(E680,'Database Karyawan'!$A$2:$B$10000,2,0),"")</f>
        <v/>
      </c>
      <c r="G680" s="529"/>
      <c r="H680" s="540" t="str">
        <f t="shared" si="24"/>
        <v/>
      </c>
      <c r="I680" s="540">
        <f t="shared" si="25"/>
        <v>0</v>
      </c>
    </row>
    <row r="681" spans="1:9">
      <c r="A681" s="529"/>
      <c r="B681" s="529"/>
      <c r="C681" s="529"/>
      <c r="D681" s="529"/>
      <c r="E681" s="529"/>
      <c r="F681" s="529" t="str">
        <f>IF(LEN(E681)&gt;0,VLOOKUP(E681,'Database Karyawan'!$A$2:$B$10000,2,0),"")</f>
        <v/>
      </c>
      <c r="G681" s="529"/>
      <c r="H681" s="540" t="str">
        <f t="shared" si="24"/>
        <v/>
      </c>
      <c r="I681" s="540">
        <f t="shared" si="25"/>
        <v>0</v>
      </c>
    </row>
    <row r="682" spans="1:9">
      <c r="A682" s="529"/>
      <c r="B682" s="529"/>
      <c r="C682" s="529"/>
      <c r="D682" s="529"/>
      <c r="E682" s="529"/>
      <c r="F682" s="529" t="str">
        <f>IF(LEN(E682)&gt;0,VLOOKUP(E682,'Database Karyawan'!$A$2:$B$10000,2,0),"")</f>
        <v/>
      </c>
      <c r="G682" s="529"/>
      <c r="H682" s="540" t="str">
        <f t="shared" si="24"/>
        <v/>
      </c>
      <c r="I682" s="540">
        <f t="shared" si="25"/>
        <v>0</v>
      </c>
    </row>
    <row r="683" spans="1:9">
      <c r="A683" s="529"/>
      <c r="B683" s="529"/>
      <c r="C683" s="529"/>
      <c r="D683" s="529"/>
      <c r="E683" s="529"/>
      <c r="F683" s="529" t="str">
        <f>IF(LEN(E683)&gt;0,VLOOKUP(E683,'Database Karyawan'!$A$2:$B$10000,2,0),"")</f>
        <v/>
      </c>
      <c r="G683" s="529"/>
      <c r="H683" s="540" t="str">
        <f t="shared" si="24"/>
        <v/>
      </c>
      <c r="I683" s="540">
        <f t="shared" si="25"/>
        <v>0</v>
      </c>
    </row>
    <row r="684" spans="1:9">
      <c r="A684" s="529"/>
      <c r="B684" s="529"/>
      <c r="C684" s="529"/>
      <c r="D684" s="529"/>
      <c r="E684" s="529"/>
      <c r="F684" s="529" t="str">
        <f>IF(LEN(E684)&gt;0,VLOOKUP(E684,'Database Karyawan'!$A$2:$B$10000,2,0),"")</f>
        <v/>
      </c>
      <c r="G684" s="529"/>
      <c r="H684" s="540" t="str">
        <f t="shared" si="24"/>
        <v/>
      </c>
      <c r="I684" s="540">
        <f t="shared" si="25"/>
        <v>0</v>
      </c>
    </row>
    <row r="685" spans="1:9">
      <c r="A685" s="529"/>
      <c r="B685" s="529"/>
      <c r="C685" s="529"/>
      <c r="D685" s="529"/>
      <c r="E685" s="529"/>
      <c r="F685" s="529" t="str">
        <f>IF(LEN(E685)&gt;0,VLOOKUP(E685,'Database Karyawan'!$A$2:$B$10000,2,0),"")</f>
        <v/>
      </c>
      <c r="G685" s="529"/>
      <c r="H685" s="540" t="str">
        <f t="shared" si="24"/>
        <v/>
      </c>
      <c r="I685" s="540">
        <f t="shared" si="25"/>
        <v>0</v>
      </c>
    </row>
    <row r="686" spans="1:9">
      <c r="A686" s="529"/>
      <c r="B686" s="529"/>
      <c r="C686" s="529"/>
      <c r="D686" s="529"/>
      <c r="E686" s="529"/>
      <c r="F686" s="529" t="str">
        <f>IF(LEN(E686)&gt;0,VLOOKUP(E686,'Database Karyawan'!$A$2:$B$10000,2,0),"")</f>
        <v/>
      </c>
      <c r="G686" s="529"/>
      <c r="H686" s="540" t="str">
        <f t="shared" si="24"/>
        <v/>
      </c>
      <c r="I686" s="540">
        <f t="shared" si="25"/>
        <v>0</v>
      </c>
    </row>
    <row r="687" spans="1:9">
      <c r="A687" s="529"/>
      <c r="B687" s="529"/>
      <c r="C687" s="529"/>
      <c r="D687" s="529"/>
      <c r="E687" s="529"/>
      <c r="F687" s="529" t="str">
        <f>IF(LEN(E687)&gt;0,VLOOKUP(E687,'Database Karyawan'!$A$2:$B$10000,2,0),"")</f>
        <v/>
      </c>
      <c r="G687" s="529"/>
      <c r="H687" s="540" t="str">
        <f t="shared" si="24"/>
        <v/>
      </c>
      <c r="I687" s="540">
        <f t="shared" si="25"/>
        <v>0</v>
      </c>
    </row>
    <row r="688" spans="1:9">
      <c r="A688" s="529"/>
      <c r="B688" s="529"/>
      <c r="C688" s="529"/>
      <c r="D688" s="529"/>
      <c r="E688" s="529"/>
      <c r="F688" s="529" t="str">
        <f>IF(LEN(E688)&gt;0,VLOOKUP(E688,'Database Karyawan'!$A$2:$B$10000,2,0),"")</f>
        <v/>
      </c>
      <c r="G688" s="529"/>
      <c r="H688" s="540" t="str">
        <f t="shared" si="24"/>
        <v/>
      </c>
      <c r="I688" s="540">
        <f t="shared" si="25"/>
        <v>0</v>
      </c>
    </row>
    <row r="689" spans="1:9">
      <c r="A689" s="529"/>
      <c r="B689" s="529"/>
      <c r="C689" s="529"/>
      <c r="D689" s="529"/>
      <c r="E689" s="529"/>
      <c r="F689" s="529" t="str">
        <f>IF(LEN(E689)&gt;0,VLOOKUP(E689,'Database Karyawan'!$A$2:$B$10000,2,0),"")</f>
        <v/>
      </c>
      <c r="G689" s="529"/>
      <c r="H689" s="540" t="str">
        <f t="shared" si="24"/>
        <v/>
      </c>
      <c r="I689" s="540">
        <f t="shared" si="25"/>
        <v>0</v>
      </c>
    </row>
    <row r="690" spans="1:9">
      <c r="A690" s="529"/>
      <c r="B690" s="529"/>
      <c r="C690" s="529"/>
      <c r="D690" s="529"/>
      <c r="E690" s="529"/>
      <c r="F690" s="529" t="str">
        <f>IF(LEN(E690)&gt;0,VLOOKUP(E690,'Database Karyawan'!$A$2:$B$10000,2,0),"")</f>
        <v/>
      </c>
      <c r="G690" s="529"/>
      <c r="H690" s="540" t="str">
        <f t="shared" si="24"/>
        <v/>
      </c>
      <c r="I690" s="540">
        <f t="shared" si="25"/>
        <v>0</v>
      </c>
    </row>
    <row r="691" spans="1:9">
      <c r="A691" s="529"/>
      <c r="B691" s="529"/>
      <c r="C691" s="529"/>
      <c r="D691" s="529"/>
      <c r="E691" s="529"/>
      <c r="F691" s="529" t="str">
        <f>IF(LEN(E691)&gt;0,VLOOKUP(E691,'Database Karyawan'!$A$2:$B$10000,2,0),"")</f>
        <v/>
      </c>
      <c r="G691" s="529"/>
      <c r="H691" s="540" t="str">
        <f t="shared" si="24"/>
        <v/>
      </c>
      <c r="I691" s="540">
        <f t="shared" si="25"/>
        <v>0</v>
      </c>
    </row>
    <row r="692" spans="1:9">
      <c r="A692" s="529"/>
      <c r="B692" s="529"/>
      <c r="C692" s="529"/>
      <c r="D692" s="529"/>
      <c r="E692" s="529"/>
      <c r="F692" s="529" t="str">
        <f>IF(LEN(E692)&gt;0,VLOOKUP(E692,'Database Karyawan'!$A$2:$B$10000,2,0),"")</f>
        <v/>
      </c>
      <c r="G692" s="529"/>
      <c r="H692" s="540" t="str">
        <f t="shared" si="24"/>
        <v/>
      </c>
      <c r="I692" s="540">
        <f t="shared" si="25"/>
        <v>0</v>
      </c>
    </row>
    <row r="693" spans="1:9">
      <c r="A693" s="529"/>
      <c r="B693" s="529"/>
      <c r="C693" s="529"/>
      <c r="D693" s="529"/>
      <c r="E693" s="529"/>
      <c r="F693" s="529" t="str">
        <f>IF(LEN(E693)&gt;0,VLOOKUP(E693,'Database Karyawan'!$A$2:$B$10000,2,0),"")</f>
        <v/>
      </c>
      <c r="G693" s="529"/>
      <c r="H693" s="540" t="str">
        <f t="shared" si="24"/>
        <v/>
      </c>
      <c r="I693" s="540">
        <f t="shared" si="25"/>
        <v>0</v>
      </c>
    </row>
    <row r="694" spans="1:9">
      <c r="A694" s="529"/>
      <c r="B694" s="529"/>
      <c r="C694" s="529"/>
      <c r="D694" s="529"/>
      <c r="E694" s="529"/>
      <c r="F694" s="529" t="str">
        <f>IF(LEN(E694)&gt;0,VLOOKUP(E694,'Database Karyawan'!$A$2:$B$10000,2,0),"")</f>
        <v/>
      </c>
      <c r="G694" s="529"/>
      <c r="H694" s="540" t="str">
        <f t="shared" si="24"/>
        <v/>
      </c>
      <c r="I694" s="540">
        <f t="shared" si="25"/>
        <v>0</v>
      </c>
    </row>
    <row r="695" spans="1:9">
      <c r="A695" s="529"/>
      <c r="B695" s="529"/>
      <c r="C695" s="529"/>
      <c r="D695" s="529"/>
      <c r="E695" s="529"/>
      <c r="F695" s="529" t="str">
        <f>IF(LEN(E695)&gt;0,VLOOKUP(E695,'Database Karyawan'!$A$2:$B$10000,2,0),"")</f>
        <v/>
      </c>
      <c r="G695" s="529"/>
      <c r="H695" s="540" t="str">
        <f t="shared" si="24"/>
        <v/>
      </c>
      <c r="I695" s="540">
        <f t="shared" si="25"/>
        <v>0</v>
      </c>
    </row>
    <row r="696" spans="1:9">
      <c r="A696" s="529"/>
      <c r="B696" s="529"/>
      <c r="C696" s="529"/>
      <c r="D696" s="529"/>
      <c r="E696" s="529"/>
      <c r="F696" s="529" t="str">
        <f>IF(LEN(E696)&gt;0,VLOOKUP(E696,'Database Karyawan'!$A$2:$B$10000,2,0),"")</f>
        <v/>
      </c>
      <c r="G696" s="529"/>
      <c r="H696" s="540" t="str">
        <f t="shared" si="24"/>
        <v/>
      </c>
      <c r="I696" s="540">
        <f t="shared" si="25"/>
        <v>0</v>
      </c>
    </row>
    <row r="697" spans="1:9">
      <c r="A697" s="529"/>
      <c r="B697" s="529"/>
      <c r="C697" s="529"/>
      <c r="D697" s="529"/>
      <c r="E697" s="529"/>
      <c r="F697" s="529" t="str">
        <f>IF(LEN(E697)&gt;0,VLOOKUP(E697,'Database Karyawan'!$A$2:$B$10000,2,0),"")</f>
        <v/>
      </c>
      <c r="G697" s="529"/>
      <c r="H697" s="540" t="str">
        <f t="shared" si="24"/>
        <v/>
      </c>
      <c r="I697" s="540">
        <f t="shared" si="25"/>
        <v>0</v>
      </c>
    </row>
    <row r="698" spans="1:9">
      <c r="A698" s="529"/>
      <c r="B698" s="529"/>
      <c r="C698" s="529"/>
      <c r="D698" s="529"/>
      <c r="E698" s="529"/>
      <c r="F698" s="529" t="str">
        <f>IF(LEN(E698)&gt;0,VLOOKUP(E698,'Database Karyawan'!$A$2:$B$10000,2,0),"")</f>
        <v/>
      </c>
      <c r="G698" s="529"/>
      <c r="H698" s="540" t="str">
        <f t="shared" si="24"/>
        <v/>
      </c>
      <c r="I698" s="540">
        <f t="shared" si="25"/>
        <v>0</v>
      </c>
    </row>
    <row r="699" spans="1:9">
      <c r="A699" s="529"/>
      <c r="B699" s="529"/>
      <c r="C699" s="529"/>
      <c r="D699" s="529"/>
      <c r="E699" s="529"/>
      <c r="F699" s="529" t="str">
        <f>IF(LEN(E699)&gt;0,VLOOKUP(E699,'Database Karyawan'!$A$2:$B$10000,2,0),"")</f>
        <v/>
      </c>
      <c r="G699" s="529"/>
      <c r="H699" s="540" t="str">
        <f t="shared" si="24"/>
        <v/>
      </c>
      <c r="I699" s="540">
        <f t="shared" si="25"/>
        <v>0</v>
      </c>
    </row>
    <row r="700" spans="1:9">
      <c r="A700" s="529"/>
      <c r="B700" s="529"/>
      <c r="C700" s="529"/>
      <c r="D700" s="529"/>
      <c r="E700" s="529"/>
      <c r="F700" s="529" t="str">
        <f>IF(LEN(E700)&gt;0,VLOOKUP(E700,'Database Karyawan'!$A$2:$B$10000,2,0),"")</f>
        <v/>
      </c>
      <c r="G700" s="529"/>
      <c r="H700" s="540" t="str">
        <f t="shared" si="24"/>
        <v/>
      </c>
      <c r="I700" s="540">
        <f t="shared" si="25"/>
        <v>0</v>
      </c>
    </row>
    <row r="701" spans="1:9">
      <c r="A701" s="529"/>
      <c r="B701" s="529"/>
      <c r="C701" s="529"/>
      <c r="D701" s="529"/>
      <c r="E701" s="529"/>
      <c r="F701" s="529" t="str">
        <f>IF(LEN(E701)&gt;0,VLOOKUP(E701,'Database Karyawan'!$A$2:$B$10000,2,0),"")</f>
        <v/>
      </c>
      <c r="G701" s="529"/>
      <c r="H701" s="540" t="str">
        <f t="shared" si="24"/>
        <v/>
      </c>
      <c r="I701" s="540">
        <f t="shared" si="25"/>
        <v>0</v>
      </c>
    </row>
    <row r="702" spans="1:9">
      <c r="A702" s="529"/>
      <c r="B702" s="529"/>
      <c r="C702" s="529"/>
      <c r="D702" s="529"/>
      <c r="E702" s="529"/>
      <c r="F702" s="529" t="str">
        <f>IF(LEN(E702)&gt;0,VLOOKUP(E702,'Database Karyawan'!$A$2:$B$10000,2,0),"")</f>
        <v/>
      </c>
      <c r="G702" s="529"/>
      <c r="H702" s="540" t="str">
        <f t="shared" si="24"/>
        <v/>
      </c>
      <c r="I702" s="540">
        <f t="shared" si="25"/>
        <v>0</v>
      </c>
    </row>
    <row r="703" spans="1:9">
      <c r="A703" s="529"/>
      <c r="B703" s="529"/>
      <c r="C703" s="529"/>
      <c r="D703" s="529"/>
      <c r="E703" s="529"/>
      <c r="F703" s="529" t="str">
        <f>IF(LEN(E703)&gt;0,VLOOKUP(E703,'Database Karyawan'!$A$2:$B$10000,2,0),"")</f>
        <v/>
      </c>
      <c r="G703" s="529"/>
      <c r="H703" s="540" t="str">
        <f t="shared" si="24"/>
        <v/>
      </c>
      <c r="I703" s="540">
        <f t="shared" si="25"/>
        <v>0</v>
      </c>
    </row>
    <row r="704" spans="1:9">
      <c r="A704" s="529"/>
      <c r="B704" s="529"/>
      <c r="C704" s="529"/>
      <c r="D704" s="529"/>
      <c r="E704" s="529"/>
      <c r="F704" s="529" t="str">
        <f>IF(LEN(E704)&gt;0,VLOOKUP(E704,'Database Karyawan'!$A$2:$B$10000,2,0),"")</f>
        <v/>
      </c>
      <c r="G704" s="529"/>
      <c r="H704" s="540" t="str">
        <f t="shared" si="24"/>
        <v/>
      </c>
      <c r="I704" s="540">
        <f t="shared" si="25"/>
        <v>0</v>
      </c>
    </row>
    <row r="705" spans="1:9">
      <c r="A705" s="529"/>
      <c r="B705" s="529"/>
      <c r="C705" s="529"/>
      <c r="D705" s="529"/>
      <c r="E705" s="529"/>
      <c r="F705" s="529" t="str">
        <f>IF(LEN(E705)&gt;0,VLOOKUP(E705,'Database Karyawan'!$A$2:$B$10000,2,0),"")</f>
        <v/>
      </c>
      <c r="G705" s="529"/>
      <c r="H705" s="540" t="str">
        <f t="shared" si="24"/>
        <v/>
      </c>
      <c r="I705" s="540">
        <f t="shared" si="25"/>
        <v>0</v>
      </c>
    </row>
    <row r="706" spans="1:9">
      <c r="A706" s="529"/>
      <c r="B706" s="529"/>
      <c r="C706" s="529"/>
      <c r="D706" s="529"/>
      <c r="E706" s="529"/>
      <c r="F706" s="529" t="str">
        <f>IF(LEN(E706)&gt;0,VLOOKUP(E706,'Database Karyawan'!$A$2:$B$10000,2,0),"")</f>
        <v/>
      </c>
      <c r="G706" s="529"/>
      <c r="H706" s="540" t="str">
        <f t="shared" si="24"/>
        <v/>
      </c>
      <c r="I706" s="540">
        <f t="shared" si="25"/>
        <v>0</v>
      </c>
    </row>
    <row r="707" spans="1:9">
      <c r="A707" s="529"/>
      <c r="B707" s="529"/>
      <c r="C707" s="529"/>
      <c r="D707" s="529"/>
      <c r="E707" s="529"/>
      <c r="F707" s="529" t="str">
        <f>IF(LEN(E707)&gt;0,VLOOKUP(E707,'Database Karyawan'!$A$2:$B$10000,2,0),"")</f>
        <v/>
      </c>
      <c r="G707" s="529"/>
      <c r="H707" s="540" t="str">
        <f t="shared" si="24"/>
        <v/>
      </c>
      <c r="I707" s="540">
        <f t="shared" si="25"/>
        <v>0</v>
      </c>
    </row>
    <row r="708" spans="1:9">
      <c r="A708" s="529"/>
      <c r="B708" s="529"/>
      <c r="C708" s="529"/>
      <c r="D708" s="529"/>
      <c r="E708" s="529"/>
      <c r="F708" s="529" t="str">
        <f>IF(LEN(E708)&gt;0,VLOOKUP(E708,'Database Karyawan'!$A$2:$B$10000,2,0),"")</f>
        <v/>
      </c>
      <c r="G708" s="529"/>
      <c r="H708" s="540" t="str">
        <f t="shared" si="24"/>
        <v/>
      </c>
      <c r="I708" s="540">
        <f t="shared" si="25"/>
        <v>0</v>
      </c>
    </row>
    <row r="709" spans="1:9">
      <c r="A709" s="529"/>
      <c r="B709" s="529"/>
      <c r="C709" s="529"/>
      <c r="D709" s="529"/>
      <c r="E709" s="529"/>
      <c r="F709" s="529" t="str">
        <f>IF(LEN(E709)&gt;0,VLOOKUP(E709,'Database Karyawan'!$A$2:$B$10000,2,0),"")</f>
        <v/>
      </c>
      <c r="G709" s="529"/>
      <c r="H709" s="540" t="str">
        <f t="shared" si="24"/>
        <v/>
      </c>
      <c r="I709" s="540">
        <f t="shared" si="25"/>
        <v>0</v>
      </c>
    </row>
    <row r="710" spans="1:9">
      <c r="A710" s="529"/>
      <c r="B710" s="529"/>
      <c r="C710" s="529"/>
      <c r="D710" s="529"/>
      <c r="E710" s="529"/>
      <c r="F710" s="529" t="str">
        <f>IF(LEN(E710)&gt;0,VLOOKUP(E710,'Database Karyawan'!$A$2:$B$10000,2,0),"")</f>
        <v/>
      </c>
      <c r="G710" s="529"/>
      <c r="H710" s="540" t="str">
        <f t="shared" si="24"/>
        <v/>
      </c>
      <c r="I710" s="540">
        <f t="shared" si="25"/>
        <v>0</v>
      </c>
    </row>
    <row r="711" spans="1:9">
      <c r="A711" s="529"/>
      <c r="B711" s="529"/>
      <c r="C711" s="529"/>
      <c r="D711" s="529"/>
      <c r="E711" s="529"/>
      <c r="F711" s="529" t="str">
        <f>IF(LEN(E711)&gt;0,VLOOKUP(E711,'Database Karyawan'!$A$2:$B$10000,2,0),"")</f>
        <v/>
      </c>
      <c r="G711" s="529"/>
      <c r="H711" s="540" t="str">
        <f t="shared" si="24"/>
        <v/>
      </c>
      <c r="I711" s="540">
        <f t="shared" si="25"/>
        <v>0</v>
      </c>
    </row>
    <row r="712" spans="1:9">
      <c r="A712" s="529"/>
      <c r="B712" s="529"/>
      <c r="C712" s="529"/>
      <c r="D712" s="529"/>
      <c r="E712" s="529"/>
      <c r="F712" s="529" t="str">
        <f>IF(LEN(E712)&gt;0,VLOOKUP(E712,'Database Karyawan'!$A$2:$B$10000,2,0),"")</f>
        <v/>
      </c>
      <c r="G712" s="529"/>
      <c r="H712" s="540" t="str">
        <f t="shared" si="24"/>
        <v/>
      </c>
      <c r="I712" s="540">
        <f t="shared" si="25"/>
        <v>0</v>
      </c>
    </row>
    <row r="713" spans="1:9">
      <c r="A713" s="529"/>
      <c r="B713" s="529"/>
      <c r="C713" s="529"/>
      <c r="D713" s="529"/>
      <c r="E713" s="529"/>
      <c r="F713" s="529" t="str">
        <f>IF(LEN(E713)&gt;0,VLOOKUP(E713,'Database Karyawan'!$A$2:$B$10000,2,0),"")</f>
        <v/>
      </c>
      <c r="G713" s="529"/>
      <c r="H713" s="540" t="str">
        <f t="shared" si="24"/>
        <v/>
      </c>
      <c r="I713" s="540">
        <f t="shared" si="25"/>
        <v>0</v>
      </c>
    </row>
    <row r="714" spans="1:9">
      <c r="A714" s="529"/>
      <c r="B714" s="529"/>
      <c r="C714" s="529"/>
      <c r="D714" s="529"/>
      <c r="E714" s="529"/>
      <c r="F714" s="529" t="str">
        <f>IF(LEN(E714)&gt;0,VLOOKUP(E714,'Database Karyawan'!$A$2:$B$10000,2,0),"")</f>
        <v/>
      </c>
      <c r="G714" s="529"/>
      <c r="H714" s="540" t="str">
        <f t="shared" si="24"/>
        <v/>
      </c>
      <c r="I714" s="540">
        <f t="shared" si="25"/>
        <v>0</v>
      </c>
    </row>
    <row r="715" spans="1:9">
      <c r="A715" s="529"/>
      <c r="B715" s="529"/>
      <c r="C715" s="529"/>
      <c r="D715" s="529"/>
      <c r="E715" s="529"/>
      <c r="F715" s="529" t="str">
        <f>IF(LEN(E715)&gt;0,VLOOKUP(E715,'Database Karyawan'!$A$2:$B$10000,2,0),"")</f>
        <v/>
      </c>
      <c r="G715" s="529"/>
      <c r="H715" s="540" t="str">
        <f t="shared" si="24"/>
        <v/>
      </c>
      <c r="I715" s="540">
        <f t="shared" si="25"/>
        <v>0</v>
      </c>
    </row>
    <row r="716" spans="1:9">
      <c r="A716" s="529"/>
      <c r="B716" s="529"/>
      <c r="C716" s="529"/>
      <c r="D716" s="529"/>
      <c r="E716" s="529"/>
      <c r="F716" s="529" t="str">
        <f>IF(LEN(E716)&gt;0,VLOOKUP(E716,'Database Karyawan'!$A$2:$B$10000,2,0),"")</f>
        <v/>
      </c>
      <c r="G716" s="529"/>
      <c r="H716" s="540" t="str">
        <f t="shared" si="24"/>
        <v/>
      </c>
      <c r="I716" s="540">
        <f t="shared" si="25"/>
        <v>0</v>
      </c>
    </row>
    <row r="717" spans="1:9">
      <c r="A717" s="529"/>
      <c r="B717" s="529"/>
      <c r="C717" s="529"/>
      <c r="D717" s="529"/>
      <c r="E717" s="529"/>
      <c r="F717" s="529" t="str">
        <f>IF(LEN(E717)&gt;0,VLOOKUP(E717,'Database Karyawan'!$A$2:$B$10000,2,0),"")</f>
        <v/>
      </c>
      <c r="G717" s="529"/>
      <c r="H717" s="540" t="str">
        <f t="shared" si="24"/>
        <v/>
      </c>
      <c r="I717" s="540">
        <f t="shared" si="25"/>
        <v>0</v>
      </c>
    </row>
    <row r="718" spans="1:9">
      <c r="A718" s="529"/>
      <c r="B718" s="529"/>
      <c r="C718" s="529"/>
      <c r="D718" s="529"/>
      <c r="E718" s="529"/>
      <c r="F718" s="529" t="str">
        <f>IF(LEN(E718)&gt;0,VLOOKUP(E718,'Database Karyawan'!$A$2:$B$10000,2,0),"")</f>
        <v/>
      </c>
      <c r="G718" s="529"/>
      <c r="H718" s="540" t="str">
        <f t="shared" si="24"/>
        <v/>
      </c>
      <c r="I718" s="540">
        <f t="shared" si="25"/>
        <v>0</v>
      </c>
    </row>
    <row r="719" spans="1:9">
      <c r="A719" s="529"/>
      <c r="B719" s="529"/>
      <c r="C719" s="529"/>
      <c r="D719" s="529"/>
      <c r="E719" s="529"/>
      <c r="F719" s="529" t="str">
        <f>IF(LEN(E719)&gt;0,VLOOKUP(E719,'Database Karyawan'!$A$2:$B$10000,2,0),"")</f>
        <v/>
      </c>
      <c r="G719" s="529"/>
      <c r="H719" s="540" t="str">
        <f t="shared" ref="H719:H782" si="26">IF(LEN(A719)&gt;0,IF(AND(LEN(A719)&gt;0,LEN(B719)&gt;0,LEN(C719)&gt;0,LEN(D719)&gt;0,LEN(E719)&gt;0,LEN(F719)&gt;0,LEN(G719)&gt;0),"OK","Not Complete"),"")</f>
        <v/>
      </c>
      <c r="I719" s="540">
        <f t="shared" ref="I719:I782" si="27">IF(H719="ok",G719,0)</f>
        <v>0</v>
      </c>
    </row>
    <row r="720" spans="1:9">
      <c r="A720" s="529"/>
      <c r="B720" s="529"/>
      <c r="C720" s="529"/>
      <c r="D720" s="529"/>
      <c r="E720" s="529"/>
      <c r="F720" s="529" t="str">
        <f>IF(LEN(E720)&gt;0,VLOOKUP(E720,'Database Karyawan'!$A$2:$B$10000,2,0),"")</f>
        <v/>
      </c>
      <c r="G720" s="529"/>
      <c r="H720" s="540" t="str">
        <f t="shared" si="26"/>
        <v/>
      </c>
      <c r="I720" s="540">
        <f t="shared" si="27"/>
        <v>0</v>
      </c>
    </row>
    <row r="721" spans="1:9">
      <c r="A721" s="529"/>
      <c r="B721" s="529"/>
      <c r="C721" s="529"/>
      <c r="D721" s="529"/>
      <c r="E721" s="529"/>
      <c r="F721" s="529" t="str">
        <f>IF(LEN(E721)&gt;0,VLOOKUP(E721,'Database Karyawan'!$A$2:$B$10000,2,0),"")</f>
        <v/>
      </c>
      <c r="G721" s="529"/>
      <c r="H721" s="540" t="str">
        <f t="shared" si="26"/>
        <v/>
      </c>
      <c r="I721" s="540">
        <f t="shared" si="27"/>
        <v>0</v>
      </c>
    </row>
    <row r="722" spans="1:9">
      <c r="A722" s="529"/>
      <c r="B722" s="529"/>
      <c r="C722" s="529"/>
      <c r="D722" s="529"/>
      <c r="E722" s="529"/>
      <c r="F722" s="529" t="str">
        <f>IF(LEN(E722)&gt;0,VLOOKUP(E722,'Database Karyawan'!$A$2:$B$10000,2,0),"")</f>
        <v/>
      </c>
      <c r="G722" s="529"/>
      <c r="H722" s="540" t="str">
        <f t="shared" si="26"/>
        <v/>
      </c>
      <c r="I722" s="540">
        <f t="shared" si="27"/>
        <v>0</v>
      </c>
    </row>
    <row r="723" spans="1:9">
      <c r="A723" s="529"/>
      <c r="B723" s="529"/>
      <c r="C723" s="529"/>
      <c r="D723" s="529"/>
      <c r="E723" s="529"/>
      <c r="F723" s="529" t="str">
        <f>IF(LEN(E723)&gt;0,VLOOKUP(E723,'Database Karyawan'!$A$2:$B$10000,2,0),"")</f>
        <v/>
      </c>
      <c r="G723" s="529"/>
      <c r="H723" s="540" t="str">
        <f t="shared" si="26"/>
        <v/>
      </c>
      <c r="I723" s="540">
        <f t="shared" si="27"/>
        <v>0</v>
      </c>
    </row>
    <row r="724" spans="1:9">
      <c r="A724" s="529"/>
      <c r="B724" s="529"/>
      <c r="C724" s="529"/>
      <c r="D724" s="529"/>
      <c r="E724" s="529"/>
      <c r="F724" s="529" t="str">
        <f>IF(LEN(E724)&gt;0,VLOOKUP(E724,'Database Karyawan'!$A$2:$B$10000,2,0),"")</f>
        <v/>
      </c>
      <c r="G724" s="529"/>
      <c r="H724" s="540" t="str">
        <f t="shared" si="26"/>
        <v/>
      </c>
      <c r="I724" s="540">
        <f t="shared" si="27"/>
        <v>0</v>
      </c>
    </row>
    <row r="725" spans="1:9">
      <c r="A725" s="529"/>
      <c r="B725" s="529"/>
      <c r="C725" s="529"/>
      <c r="D725" s="529"/>
      <c r="E725" s="529"/>
      <c r="F725" s="529" t="str">
        <f>IF(LEN(E725)&gt;0,VLOOKUP(E725,'Database Karyawan'!$A$2:$B$10000,2,0),"")</f>
        <v/>
      </c>
      <c r="G725" s="529"/>
      <c r="H725" s="540" t="str">
        <f t="shared" si="26"/>
        <v/>
      </c>
      <c r="I725" s="540">
        <f t="shared" si="27"/>
        <v>0</v>
      </c>
    </row>
    <row r="726" spans="1:9">
      <c r="A726" s="529"/>
      <c r="B726" s="529"/>
      <c r="C726" s="529"/>
      <c r="D726" s="529"/>
      <c r="E726" s="529"/>
      <c r="F726" s="529" t="str">
        <f>IF(LEN(E726)&gt;0,VLOOKUP(E726,'Database Karyawan'!$A$2:$B$10000,2,0),"")</f>
        <v/>
      </c>
      <c r="G726" s="529"/>
      <c r="H726" s="540" t="str">
        <f t="shared" si="26"/>
        <v/>
      </c>
      <c r="I726" s="540">
        <f t="shared" si="27"/>
        <v>0</v>
      </c>
    </row>
    <row r="727" spans="1:9">
      <c r="A727" s="529"/>
      <c r="B727" s="529"/>
      <c r="C727" s="529"/>
      <c r="D727" s="529"/>
      <c r="E727" s="529"/>
      <c r="F727" s="529" t="str">
        <f>IF(LEN(E727)&gt;0,VLOOKUP(E727,'Database Karyawan'!$A$2:$B$10000,2,0),"")</f>
        <v/>
      </c>
      <c r="G727" s="529"/>
      <c r="H727" s="540" t="str">
        <f t="shared" si="26"/>
        <v/>
      </c>
      <c r="I727" s="540">
        <f t="shared" si="27"/>
        <v>0</v>
      </c>
    </row>
    <row r="728" spans="1:9">
      <c r="A728" s="529"/>
      <c r="B728" s="529"/>
      <c r="C728" s="529"/>
      <c r="D728" s="529"/>
      <c r="E728" s="529"/>
      <c r="F728" s="529" t="str">
        <f>IF(LEN(E728)&gt;0,VLOOKUP(E728,'Database Karyawan'!$A$2:$B$10000,2,0),"")</f>
        <v/>
      </c>
      <c r="G728" s="529"/>
      <c r="H728" s="540" t="str">
        <f t="shared" si="26"/>
        <v/>
      </c>
      <c r="I728" s="540">
        <f t="shared" si="27"/>
        <v>0</v>
      </c>
    </row>
    <row r="729" spans="1:9">
      <c r="A729" s="529"/>
      <c r="B729" s="529"/>
      <c r="C729" s="529"/>
      <c r="D729" s="529"/>
      <c r="E729" s="529"/>
      <c r="F729" s="529" t="str">
        <f>IF(LEN(E729)&gt;0,VLOOKUP(E729,'Database Karyawan'!$A$2:$B$10000,2,0),"")</f>
        <v/>
      </c>
      <c r="G729" s="529"/>
      <c r="H729" s="540" t="str">
        <f t="shared" si="26"/>
        <v/>
      </c>
      <c r="I729" s="540">
        <f t="shared" si="27"/>
        <v>0</v>
      </c>
    </row>
    <row r="730" spans="1:9">
      <c r="A730" s="529"/>
      <c r="B730" s="529"/>
      <c r="C730" s="529"/>
      <c r="D730" s="529"/>
      <c r="E730" s="529"/>
      <c r="F730" s="529" t="str">
        <f>IF(LEN(E730)&gt;0,VLOOKUP(E730,'Database Karyawan'!$A$2:$B$10000,2,0),"")</f>
        <v/>
      </c>
      <c r="G730" s="529"/>
      <c r="H730" s="540" t="str">
        <f t="shared" si="26"/>
        <v/>
      </c>
      <c r="I730" s="540">
        <f t="shared" si="27"/>
        <v>0</v>
      </c>
    </row>
    <row r="731" spans="1:9">
      <c r="A731" s="529"/>
      <c r="B731" s="529"/>
      <c r="C731" s="529"/>
      <c r="D731" s="529"/>
      <c r="E731" s="529"/>
      <c r="F731" s="529" t="str">
        <f>IF(LEN(E731)&gt;0,VLOOKUP(E731,'Database Karyawan'!$A$2:$B$10000,2,0),"")</f>
        <v/>
      </c>
      <c r="G731" s="529"/>
      <c r="H731" s="540" t="str">
        <f t="shared" si="26"/>
        <v/>
      </c>
      <c r="I731" s="540">
        <f t="shared" si="27"/>
        <v>0</v>
      </c>
    </row>
    <row r="732" spans="1:9">
      <c r="A732" s="529"/>
      <c r="B732" s="529"/>
      <c r="C732" s="529"/>
      <c r="D732" s="529"/>
      <c r="E732" s="529"/>
      <c r="F732" s="529" t="str">
        <f>IF(LEN(E732)&gt;0,VLOOKUP(E732,'Database Karyawan'!$A$2:$B$10000,2,0),"")</f>
        <v/>
      </c>
      <c r="G732" s="529"/>
      <c r="H732" s="540" t="str">
        <f t="shared" si="26"/>
        <v/>
      </c>
      <c r="I732" s="540">
        <f t="shared" si="27"/>
        <v>0</v>
      </c>
    </row>
    <row r="733" spans="1:9">
      <c r="A733" s="529"/>
      <c r="B733" s="529"/>
      <c r="C733" s="529"/>
      <c r="D733" s="529"/>
      <c r="E733" s="529"/>
      <c r="F733" s="529" t="str">
        <f>IF(LEN(E733)&gt;0,VLOOKUP(E733,'Database Karyawan'!$A$2:$B$10000,2,0),"")</f>
        <v/>
      </c>
      <c r="G733" s="529"/>
      <c r="H733" s="540" t="str">
        <f t="shared" si="26"/>
        <v/>
      </c>
      <c r="I733" s="540">
        <f t="shared" si="27"/>
        <v>0</v>
      </c>
    </row>
    <row r="734" spans="1:9">
      <c r="A734" s="529"/>
      <c r="B734" s="529"/>
      <c r="C734" s="529"/>
      <c r="D734" s="529"/>
      <c r="E734" s="529"/>
      <c r="F734" s="529" t="str">
        <f>IF(LEN(E734)&gt;0,VLOOKUP(E734,'Database Karyawan'!$A$2:$B$10000,2,0),"")</f>
        <v/>
      </c>
      <c r="G734" s="529"/>
      <c r="H734" s="540" t="str">
        <f t="shared" si="26"/>
        <v/>
      </c>
      <c r="I734" s="540">
        <f t="shared" si="27"/>
        <v>0</v>
      </c>
    </row>
    <row r="735" spans="1:9">
      <c r="A735" s="529"/>
      <c r="B735" s="529"/>
      <c r="C735" s="529"/>
      <c r="D735" s="529"/>
      <c r="E735" s="529"/>
      <c r="F735" s="529" t="str">
        <f>IF(LEN(E735)&gt;0,VLOOKUP(E735,'Database Karyawan'!$A$2:$B$10000,2,0),"")</f>
        <v/>
      </c>
      <c r="G735" s="529"/>
      <c r="H735" s="540" t="str">
        <f t="shared" si="26"/>
        <v/>
      </c>
      <c r="I735" s="540">
        <f t="shared" si="27"/>
        <v>0</v>
      </c>
    </row>
    <row r="736" spans="1:9">
      <c r="A736" s="529"/>
      <c r="B736" s="529"/>
      <c r="C736" s="529"/>
      <c r="D736" s="529"/>
      <c r="E736" s="529"/>
      <c r="F736" s="529" t="str">
        <f>IF(LEN(E736)&gt;0,VLOOKUP(E736,'Database Karyawan'!$A$2:$B$10000,2,0),"")</f>
        <v/>
      </c>
      <c r="G736" s="529"/>
      <c r="H736" s="540" t="str">
        <f t="shared" si="26"/>
        <v/>
      </c>
      <c r="I736" s="540">
        <f t="shared" si="27"/>
        <v>0</v>
      </c>
    </row>
    <row r="737" spans="1:9">
      <c r="A737" s="529"/>
      <c r="B737" s="529"/>
      <c r="C737" s="529"/>
      <c r="D737" s="529"/>
      <c r="E737" s="529"/>
      <c r="F737" s="529" t="str">
        <f>IF(LEN(E737)&gt;0,VLOOKUP(E737,'Database Karyawan'!$A$2:$B$10000,2,0),"")</f>
        <v/>
      </c>
      <c r="G737" s="529"/>
      <c r="H737" s="540" t="str">
        <f t="shared" si="26"/>
        <v/>
      </c>
      <c r="I737" s="540">
        <f t="shared" si="27"/>
        <v>0</v>
      </c>
    </row>
    <row r="738" spans="1:9">
      <c r="A738" s="529"/>
      <c r="B738" s="529"/>
      <c r="C738" s="529"/>
      <c r="D738" s="529"/>
      <c r="E738" s="529"/>
      <c r="F738" s="529" t="str">
        <f>IF(LEN(E738)&gt;0,VLOOKUP(E738,'Database Karyawan'!$A$2:$B$10000,2,0),"")</f>
        <v/>
      </c>
      <c r="G738" s="529"/>
      <c r="H738" s="540" t="str">
        <f t="shared" si="26"/>
        <v/>
      </c>
      <c r="I738" s="540">
        <f t="shared" si="27"/>
        <v>0</v>
      </c>
    </row>
    <row r="739" spans="1:9">
      <c r="A739" s="529"/>
      <c r="B739" s="529"/>
      <c r="C739" s="529"/>
      <c r="D739" s="529"/>
      <c r="E739" s="529"/>
      <c r="F739" s="529" t="str">
        <f>IF(LEN(E739)&gt;0,VLOOKUP(E739,'Database Karyawan'!$A$2:$B$10000,2,0),"")</f>
        <v/>
      </c>
      <c r="G739" s="529"/>
      <c r="H739" s="540" t="str">
        <f t="shared" si="26"/>
        <v/>
      </c>
      <c r="I739" s="540">
        <f t="shared" si="27"/>
        <v>0</v>
      </c>
    </row>
    <row r="740" spans="1:9">
      <c r="A740" s="529"/>
      <c r="B740" s="529"/>
      <c r="C740" s="529"/>
      <c r="D740" s="529"/>
      <c r="E740" s="529"/>
      <c r="F740" s="529" t="str">
        <f>IF(LEN(E740)&gt;0,VLOOKUP(E740,'Database Karyawan'!$A$2:$B$10000,2,0),"")</f>
        <v/>
      </c>
      <c r="G740" s="529"/>
      <c r="H740" s="540" t="str">
        <f t="shared" si="26"/>
        <v/>
      </c>
      <c r="I740" s="540">
        <f t="shared" si="27"/>
        <v>0</v>
      </c>
    </row>
    <row r="741" spans="1:9">
      <c r="A741" s="529"/>
      <c r="B741" s="529"/>
      <c r="C741" s="529"/>
      <c r="D741" s="529"/>
      <c r="E741" s="529"/>
      <c r="F741" s="529" t="str">
        <f>IF(LEN(E741)&gt;0,VLOOKUP(E741,'Database Karyawan'!$A$2:$B$10000,2,0),"")</f>
        <v/>
      </c>
      <c r="G741" s="529"/>
      <c r="H741" s="540" t="str">
        <f t="shared" si="26"/>
        <v/>
      </c>
      <c r="I741" s="540">
        <f t="shared" si="27"/>
        <v>0</v>
      </c>
    </row>
    <row r="742" spans="1:9">
      <c r="A742" s="529"/>
      <c r="B742" s="529"/>
      <c r="C742" s="529"/>
      <c r="D742" s="529"/>
      <c r="E742" s="529"/>
      <c r="F742" s="529" t="str">
        <f>IF(LEN(E742)&gt;0,VLOOKUP(E742,'Database Karyawan'!$A$2:$B$10000,2,0),"")</f>
        <v/>
      </c>
      <c r="G742" s="529"/>
      <c r="H742" s="540" t="str">
        <f t="shared" si="26"/>
        <v/>
      </c>
      <c r="I742" s="540">
        <f t="shared" si="27"/>
        <v>0</v>
      </c>
    </row>
    <row r="743" spans="1:9">
      <c r="A743" s="529"/>
      <c r="B743" s="529"/>
      <c r="C743" s="529"/>
      <c r="D743" s="529"/>
      <c r="E743" s="529"/>
      <c r="F743" s="529" t="str">
        <f>IF(LEN(E743)&gt;0,VLOOKUP(E743,'Database Karyawan'!$A$2:$B$10000,2,0),"")</f>
        <v/>
      </c>
      <c r="G743" s="529"/>
      <c r="H743" s="540" t="str">
        <f t="shared" si="26"/>
        <v/>
      </c>
      <c r="I743" s="540">
        <f t="shared" si="27"/>
        <v>0</v>
      </c>
    </row>
    <row r="744" spans="1:9">
      <c r="A744" s="529"/>
      <c r="B744" s="529"/>
      <c r="C744" s="529"/>
      <c r="D744" s="529"/>
      <c r="E744" s="529"/>
      <c r="F744" s="529" t="str">
        <f>IF(LEN(E744)&gt;0,VLOOKUP(E744,'Database Karyawan'!$A$2:$B$10000,2,0),"")</f>
        <v/>
      </c>
      <c r="G744" s="529"/>
      <c r="H744" s="540" t="str">
        <f t="shared" si="26"/>
        <v/>
      </c>
      <c r="I744" s="540">
        <f t="shared" si="27"/>
        <v>0</v>
      </c>
    </row>
    <row r="745" spans="1:9">
      <c r="A745" s="529"/>
      <c r="B745" s="529"/>
      <c r="C745" s="529"/>
      <c r="D745" s="529"/>
      <c r="E745" s="529"/>
      <c r="F745" s="529" t="str">
        <f>IF(LEN(E745)&gt;0,VLOOKUP(E745,'Database Karyawan'!$A$2:$B$10000,2,0),"")</f>
        <v/>
      </c>
      <c r="G745" s="529"/>
      <c r="H745" s="540" t="str">
        <f t="shared" si="26"/>
        <v/>
      </c>
      <c r="I745" s="540">
        <f t="shared" si="27"/>
        <v>0</v>
      </c>
    </row>
    <row r="746" spans="1:9">
      <c r="A746" s="529"/>
      <c r="B746" s="529"/>
      <c r="C746" s="529"/>
      <c r="D746" s="529"/>
      <c r="E746" s="529"/>
      <c r="F746" s="529" t="str">
        <f>IF(LEN(E746)&gt;0,VLOOKUP(E746,'Database Karyawan'!$A$2:$B$10000,2,0),"")</f>
        <v/>
      </c>
      <c r="G746" s="529"/>
      <c r="H746" s="540" t="str">
        <f t="shared" si="26"/>
        <v/>
      </c>
      <c r="I746" s="540">
        <f t="shared" si="27"/>
        <v>0</v>
      </c>
    </row>
    <row r="747" spans="1:9">
      <c r="A747" s="529"/>
      <c r="B747" s="529"/>
      <c r="C747" s="529"/>
      <c r="D747" s="529"/>
      <c r="E747" s="529"/>
      <c r="F747" s="529" t="str">
        <f>IF(LEN(E747)&gt;0,VLOOKUP(E747,'Database Karyawan'!$A$2:$B$10000,2,0),"")</f>
        <v/>
      </c>
      <c r="G747" s="529"/>
      <c r="H747" s="540" t="str">
        <f t="shared" si="26"/>
        <v/>
      </c>
      <c r="I747" s="540">
        <f t="shared" si="27"/>
        <v>0</v>
      </c>
    </row>
    <row r="748" spans="1:9">
      <c r="A748" s="529"/>
      <c r="B748" s="529"/>
      <c r="C748" s="529"/>
      <c r="D748" s="529"/>
      <c r="E748" s="529"/>
      <c r="F748" s="529" t="str">
        <f>IF(LEN(E748)&gt;0,VLOOKUP(E748,'Database Karyawan'!$A$2:$B$10000,2,0),"")</f>
        <v/>
      </c>
      <c r="G748" s="529"/>
      <c r="H748" s="540" t="str">
        <f t="shared" si="26"/>
        <v/>
      </c>
      <c r="I748" s="540">
        <f t="shared" si="27"/>
        <v>0</v>
      </c>
    </row>
    <row r="749" spans="1:9">
      <c r="A749" s="529"/>
      <c r="B749" s="529"/>
      <c r="C749" s="529"/>
      <c r="D749" s="529"/>
      <c r="E749" s="529"/>
      <c r="F749" s="529" t="str">
        <f>IF(LEN(E749)&gt;0,VLOOKUP(E749,'Database Karyawan'!$A$2:$B$10000,2,0),"")</f>
        <v/>
      </c>
      <c r="G749" s="529"/>
      <c r="H749" s="540" t="str">
        <f t="shared" si="26"/>
        <v/>
      </c>
      <c r="I749" s="540">
        <f t="shared" si="27"/>
        <v>0</v>
      </c>
    </row>
    <row r="750" spans="1:9">
      <c r="A750" s="529"/>
      <c r="B750" s="529"/>
      <c r="C750" s="529"/>
      <c r="D750" s="529"/>
      <c r="E750" s="529"/>
      <c r="F750" s="529" t="str">
        <f>IF(LEN(E750)&gt;0,VLOOKUP(E750,'Database Karyawan'!$A$2:$B$10000,2,0),"")</f>
        <v/>
      </c>
      <c r="G750" s="529"/>
      <c r="H750" s="540" t="str">
        <f t="shared" si="26"/>
        <v/>
      </c>
      <c r="I750" s="540">
        <f t="shared" si="27"/>
        <v>0</v>
      </c>
    </row>
    <row r="751" spans="1:9">
      <c r="A751" s="529"/>
      <c r="B751" s="529"/>
      <c r="C751" s="529"/>
      <c r="D751" s="529"/>
      <c r="E751" s="529"/>
      <c r="F751" s="529" t="str">
        <f>IF(LEN(E751)&gt;0,VLOOKUP(E751,'Database Karyawan'!$A$2:$B$10000,2,0),"")</f>
        <v/>
      </c>
      <c r="G751" s="529"/>
      <c r="H751" s="540" t="str">
        <f t="shared" si="26"/>
        <v/>
      </c>
      <c r="I751" s="540">
        <f t="shared" si="27"/>
        <v>0</v>
      </c>
    </row>
    <row r="752" spans="1:9">
      <c r="A752" s="529"/>
      <c r="B752" s="529"/>
      <c r="C752" s="529"/>
      <c r="D752" s="529"/>
      <c r="E752" s="529"/>
      <c r="F752" s="529" t="str">
        <f>IF(LEN(E752)&gt;0,VLOOKUP(E752,'Database Karyawan'!$A$2:$B$10000,2,0),"")</f>
        <v/>
      </c>
      <c r="G752" s="529"/>
      <c r="H752" s="540" t="str">
        <f t="shared" si="26"/>
        <v/>
      </c>
      <c r="I752" s="540">
        <f t="shared" si="27"/>
        <v>0</v>
      </c>
    </row>
    <row r="753" spans="1:9">
      <c r="A753" s="529"/>
      <c r="B753" s="529"/>
      <c r="C753" s="529"/>
      <c r="D753" s="529"/>
      <c r="E753" s="529"/>
      <c r="F753" s="529" t="str">
        <f>IF(LEN(E753)&gt;0,VLOOKUP(E753,'Database Karyawan'!$A$2:$B$10000,2,0),"")</f>
        <v/>
      </c>
      <c r="G753" s="529"/>
      <c r="H753" s="540" t="str">
        <f t="shared" si="26"/>
        <v/>
      </c>
      <c r="I753" s="540">
        <f t="shared" si="27"/>
        <v>0</v>
      </c>
    </row>
    <row r="754" spans="1:9">
      <c r="A754" s="529"/>
      <c r="B754" s="529"/>
      <c r="C754" s="529"/>
      <c r="D754" s="529"/>
      <c r="E754" s="529"/>
      <c r="F754" s="529" t="str">
        <f>IF(LEN(E754)&gt;0,VLOOKUP(E754,'Database Karyawan'!$A$2:$B$10000,2,0),"")</f>
        <v/>
      </c>
      <c r="G754" s="529"/>
      <c r="H754" s="540" t="str">
        <f t="shared" si="26"/>
        <v/>
      </c>
      <c r="I754" s="540">
        <f t="shared" si="27"/>
        <v>0</v>
      </c>
    </row>
    <row r="755" spans="1:9">
      <c r="A755" s="529"/>
      <c r="B755" s="529"/>
      <c r="C755" s="529"/>
      <c r="D755" s="529"/>
      <c r="E755" s="529"/>
      <c r="F755" s="529" t="str">
        <f>IF(LEN(E755)&gt;0,VLOOKUP(E755,'Database Karyawan'!$A$2:$B$10000,2,0),"")</f>
        <v/>
      </c>
      <c r="G755" s="529"/>
      <c r="H755" s="540" t="str">
        <f t="shared" si="26"/>
        <v/>
      </c>
      <c r="I755" s="540">
        <f t="shared" si="27"/>
        <v>0</v>
      </c>
    </row>
    <row r="756" spans="1:9">
      <c r="A756" s="529"/>
      <c r="B756" s="529"/>
      <c r="C756" s="529"/>
      <c r="D756" s="529"/>
      <c r="E756" s="529"/>
      <c r="F756" s="529" t="str">
        <f>IF(LEN(E756)&gt;0,VLOOKUP(E756,'Database Karyawan'!$A$2:$B$10000,2,0),"")</f>
        <v/>
      </c>
      <c r="G756" s="529"/>
      <c r="H756" s="540" t="str">
        <f t="shared" si="26"/>
        <v/>
      </c>
      <c r="I756" s="540">
        <f t="shared" si="27"/>
        <v>0</v>
      </c>
    </row>
    <row r="757" spans="1:9">
      <c r="A757" s="529"/>
      <c r="B757" s="529"/>
      <c r="C757" s="529"/>
      <c r="D757" s="529"/>
      <c r="E757" s="529"/>
      <c r="F757" s="529" t="str">
        <f>IF(LEN(E757)&gt;0,VLOOKUP(E757,'Database Karyawan'!$A$2:$B$10000,2,0),"")</f>
        <v/>
      </c>
      <c r="G757" s="529"/>
      <c r="H757" s="540" t="str">
        <f t="shared" si="26"/>
        <v/>
      </c>
      <c r="I757" s="540">
        <f t="shared" si="27"/>
        <v>0</v>
      </c>
    </row>
    <row r="758" spans="1:9">
      <c r="A758" s="529"/>
      <c r="B758" s="529"/>
      <c r="C758" s="529"/>
      <c r="D758" s="529"/>
      <c r="E758" s="529"/>
      <c r="F758" s="529" t="str">
        <f>IF(LEN(E758)&gt;0,VLOOKUP(E758,'Database Karyawan'!$A$2:$B$10000,2,0),"")</f>
        <v/>
      </c>
      <c r="G758" s="529"/>
      <c r="H758" s="540" t="str">
        <f t="shared" si="26"/>
        <v/>
      </c>
      <c r="I758" s="540">
        <f t="shared" si="27"/>
        <v>0</v>
      </c>
    </row>
    <row r="759" spans="1:9">
      <c r="A759" s="529"/>
      <c r="B759" s="529"/>
      <c r="C759" s="529"/>
      <c r="D759" s="529"/>
      <c r="E759" s="529"/>
      <c r="F759" s="529" t="str">
        <f>IF(LEN(E759)&gt;0,VLOOKUP(E759,'Database Karyawan'!$A$2:$B$10000,2,0),"")</f>
        <v/>
      </c>
      <c r="G759" s="529"/>
      <c r="H759" s="540" t="str">
        <f t="shared" si="26"/>
        <v/>
      </c>
      <c r="I759" s="540">
        <f t="shared" si="27"/>
        <v>0</v>
      </c>
    </row>
    <row r="760" spans="1:9">
      <c r="A760" s="529"/>
      <c r="B760" s="529"/>
      <c r="C760" s="529"/>
      <c r="D760" s="529"/>
      <c r="E760" s="529"/>
      <c r="F760" s="529" t="str">
        <f>IF(LEN(E760)&gt;0,VLOOKUP(E760,'Database Karyawan'!$A$2:$B$10000,2,0),"")</f>
        <v/>
      </c>
      <c r="G760" s="529"/>
      <c r="H760" s="540" t="str">
        <f t="shared" si="26"/>
        <v/>
      </c>
      <c r="I760" s="540">
        <f t="shared" si="27"/>
        <v>0</v>
      </c>
    </row>
    <row r="761" spans="1:9">
      <c r="A761" s="529"/>
      <c r="B761" s="529"/>
      <c r="C761" s="529"/>
      <c r="D761" s="529"/>
      <c r="E761" s="529"/>
      <c r="F761" s="529" t="str">
        <f>IF(LEN(E761)&gt;0,VLOOKUP(E761,'Database Karyawan'!$A$2:$B$10000,2,0),"")</f>
        <v/>
      </c>
      <c r="G761" s="529"/>
      <c r="H761" s="540" t="str">
        <f t="shared" si="26"/>
        <v/>
      </c>
      <c r="I761" s="540">
        <f t="shared" si="27"/>
        <v>0</v>
      </c>
    </row>
    <row r="762" spans="1:9">
      <c r="A762" s="529"/>
      <c r="B762" s="529"/>
      <c r="C762" s="529"/>
      <c r="D762" s="529"/>
      <c r="E762" s="529"/>
      <c r="F762" s="529" t="str">
        <f>IF(LEN(E762)&gt;0,VLOOKUP(E762,'Database Karyawan'!$A$2:$B$10000,2,0),"")</f>
        <v/>
      </c>
      <c r="G762" s="529"/>
      <c r="H762" s="540" t="str">
        <f t="shared" si="26"/>
        <v/>
      </c>
      <c r="I762" s="540">
        <f t="shared" si="27"/>
        <v>0</v>
      </c>
    </row>
    <row r="763" spans="1:9">
      <c r="A763" s="529"/>
      <c r="B763" s="529"/>
      <c r="C763" s="529"/>
      <c r="D763" s="529"/>
      <c r="E763" s="529"/>
      <c r="F763" s="529" t="str">
        <f>IF(LEN(E763)&gt;0,VLOOKUP(E763,'Database Karyawan'!$A$2:$B$10000,2,0),"")</f>
        <v/>
      </c>
      <c r="G763" s="529"/>
      <c r="H763" s="540" t="str">
        <f t="shared" si="26"/>
        <v/>
      </c>
      <c r="I763" s="540">
        <f t="shared" si="27"/>
        <v>0</v>
      </c>
    </row>
    <row r="764" spans="1:9">
      <c r="A764" s="529"/>
      <c r="B764" s="529"/>
      <c r="C764" s="529"/>
      <c r="D764" s="529"/>
      <c r="E764" s="529"/>
      <c r="F764" s="529" t="str">
        <f>IF(LEN(E764)&gt;0,VLOOKUP(E764,'Database Karyawan'!$A$2:$B$10000,2,0),"")</f>
        <v/>
      </c>
      <c r="G764" s="529"/>
      <c r="H764" s="540" t="str">
        <f t="shared" si="26"/>
        <v/>
      </c>
      <c r="I764" s="540">
        <f t="shared" si="27"/>
        <v>0</v>
      </c>
    </row>
    <row r="765" spans="1:9">
      <c r="A765" s="529"/>
      <c r="B765" s="529"/>
      <c r="C765" s="529"/>
      <c r="D765" s="529"/>
      <c r="E765" s="529"/>
      <c r="F765" s="529" t="str">
        <f>IF(LEN(E765)&gt;0,VLOOKUP(E765,'Database Karyawan'!$A$2:$B$10000,2,0),"")</f>
        <v/>
      </c>
      <c r="G765" s="529"/>
      <c r="H765" s="540" t="str">
        <f t="shared" si="26"/>
        <v/>
      </c>
      <c r="I765" s="540">
        <f t="shared" si="27"/>
        <v>0</v>
      </c>
    </row>
    <row r="766" spans="1:9">
      <c r="A766" s="529"/>
      <c r="B766" s="529"/>
      <c r="C766" s="529"/>
      <c r="D766" s="529"/>
      <c r="E766" s="529"/>
      <c r="F766" s="529" t="str">
        <f>IF(LEN(E766)&gt;0,VLOOKUP(E766,'Database Karyawan'!$A$2:$B$10000,2,0),"")</f>
        <v/>
      </c>
      <c r="G766" s="529"/>
      <c r="H766" s="540" t="str">
        <f t="shared" si="26"/>
        <v/>
      </c>
      <c r="I766" s="540">
        <f t="shared" si="27"/>
        <v>0</v>
      </c>
    </row>
    <row r="767" spans="1:9">
      <c r="A767" s="529"/>
      <c r="B767" s="529"/>
      <c r="C767" s="529"/>
      <c r="D767" s="529"/>
      <c r="E767" s="529"/>
      <c r="F767" s="529" t="str">
        <f>IF(LEN(E767)&gt;0,VLOOKUP(E767,'Database Karyawan'!$A$2:$B$10000,2,0),"")</f>
        <v/>
      </c>
      <c r="G767" s="529"/>
      <c r="H767" s="540" t="str">
        <f t="shared" si="26"/>
        <v/>
      </c>
      <c r="I767" s="540">
        <f t="shared" si="27"/>
        <v>0</v>
      </c>
    </row>
    <row r="768" spans="1:9">
      <c r="A768" s="529"/>
      <c r="B768" s="529"/>
      <c r="C768" s="529"/>
      <c r="D768" s="529"/>
      <c r="E768" s="529"/>
      <c r="F768" s="529" t="str">
        <f>IF(LEN(E768)&gt;0,VLOOKUP(E768,'Database Karyawan'!$A$2:$B$10000,2,0),"")</f>
        <v/>
      </c>
      <c r="G768" s="529"/>
      <c r="H768" s="540" t="str">
        <f t="shared" si="26"/>
        <v/>
      </c>
      <c r="I768" s="540">
        <f t="shared" si="27"/>
        <v>0</v>
      </c>
    </row>
    <row r="769" spans="1:9">
      <c r="A769" s="529"/>
      <c r="B769" s="529"/>
      <c r="C769" s="529"/>
      <c r="D769" s="529"/>
      <c r="E769" s="529"/>
      <c r="F769" s="529" t="str">
        <f>IF(LEN(E769)&gt;0,VLOOKUP(E769,'Database Karyawan'!$A$2:$B$10000,2,0),"")</f>
        <v/>
      </c>
      <c r="G769" s="529"/>
      <c r="H769" s="540" t="str">
        <f t="shared" si="26"/>
        <v/>
      </c>
      <c r="I769" s="540">
        <f t="shared" si="27"/>
        <v>0</v>
      </c>
    </row>
    <row r="770" spans="1:9">
      <c r="A770" s="529"/>
      <c r="B770" s="529"/>
      <c r="C770" s="529"/>
      <c r="D770" s="529"/>
      <c r="E770" s="529"/>
      <c r="F770" s="529" t="str">
        <f>IF(LEN(E770)&gt;0,VLOOKUP(E770,'Database Karyawan'!$A$2:$B$10000,2,0),"")</f>
        <v/>
      </c>
      <c r="G770" s="529"/>
      <c r="H770" s="540" t="str">
        <f t="shared" si="26"/>
        <v/>
      </c>
      <c r="I770" s="540">
        <f t="shared" si="27"/>
        <v>0</v>
      </c>
    </row>
    <row r="771" spans="1:9">
      <c r="A771" s="529"/>
      <c r="B771" s="529"/>
      <c r="C771" s="529"/>
      <c r="D771" s="529"/>
      <c r="E771" s="529"/>
      <c r="F771" s="529" t="str">
        <f>IF(LEN(E771)&gt;0,VLOOKUP(E771,'Database Karyawan'!$A$2:$B$10000,2,0),"")</f>
        <v/>
      </c>
      <c r="G771" s="529"/>
      <c r="H771" s="540" t="str">
        <f t="shared" si="26"/>
        <v/>
      </c>
      <c r="I771" s="540">
        <f t="shared" si="27"/>
        <v>0</v>
      </c>
    </row>
    <row r="772" spans="1:9">
      <c r="A772" s="529"/>
      <c r="B772" s="529"/>
      <c r="C772" s="529"/>
      <c r="D772" s="529"/>
      <c r="E772" s="529"/>
      <c r="F772" s="529" t="str">
        <f>IF(LEN(E772)&gt;0,VLOOKUP(E772,'Database Karyawan'!$A$2:$B$10000,2,0),"")</f>
        <v/>
      </c>
      <c r="G772" s="529"/>
      <c r="H772" s="540" t="str">
        <f t="shared" si="26"/>
        <v/>
      </c>
      <c r="I772" s="540">
        <f t="shared" si="27"/>
        <v>0</v>
      </c>
    </row>
    <row r="773" spans="1:9">
      <c r="A773" s="529"/>
      <c r="B773" s="529"/>
      <c r="C773" s="529"/>
      <c r="D773" s="529"/>
      <c r="E773" s="529"/>
      <c r="F773" s="529" t="str">
        <f>IF(LEN(E773)&gt;0,VLOOKUP(E773,'Database Karyawan'!$A$2:$B$10000,2,0),"")</f>
        <v/>
      </c>
      <c r="G773" s="529"/>
      <c r="H773" s="540" t="str">
        <f t="shared" si="26"/>
        <v/>
      </c>
      <c r="I773" s="540">
        <f t="shared" si="27"/>
        <v>0</v>
      </c>
    </row>
    <row r="774" spans="1:9">
      <c r="A774" s="529"/>
      <c r="B774" s="529"/>
      <c r="C774" s="529"/>
      <c r="D774" s="529"/>
      <c r="E774" s="529"/>
      <c r="F774" s="529" t="str">
        <f>IF(LEN(E774)&gt;0,VLOOKUP(E774,'Database Karyawan'!$A$2:$B$10000,2,0),"")</f>
        <v/>
      </c>
      <c r="G774" s="529"/>
      <c r="H774" s="540" t="str">
        <f t="shared" si="26"/>
        <v/>
      </c>
      <c r="I774" s="540">
        <f t="shared" si="27"/>
        <v>0</v>
      </c>
    </row>
    <row r="775" spans="1:9">
      <c r="A775" s="529"/>
      <c r="B775" s="529"/>
      <c r="C775" s="529"/>
      <c r="D775" s="529"/>
      <c r="E775" s="529"/>
      <c r="F775" s="529" t="str">
        <f>IF(LEN(E775)&gt;0,VLOOKUP(E775,'Database Karyawan'!$A$2:$B$10000,2,0),"")</f>
        <v/>
      </c>
      <c r="G775" s="529"/>
      <c r="H775" s="540" t="str">
        <f t="shared" si="26"/>
        <v/>
      </c>
      <c r="I775" s="540">
        <f t="shared" si="27"/>
        <v>0</v>
      </c>
    </row>
    <row r="776" spans="1:9">
      <c r="A776" s="529"/>
      <c r="B776" s="529"/>
      <c r="C776" s="529"/>
      <c r="D776" s="529"/>
      <c r="E776" s="529"/>
      <c r="F776" s="529" t="str">
        <f>IF(LEN(E776)&gt;0,VLOOKUP(E776,'Database Karyawan'!$A$2:$B$10000,2,0),"")</f>
        <v/>
      </c>
      <c r="G776" s="529"/>
      <c r="H776" s="540" t="str">
        <f t="shared" si="26"/>
        <v/>
      </c>
      <c r="I776" s="540">
        <f t="shared" si="27"/>
        <v>0</v>
      </c>
    </row>
    <row r="777" spans="1:9">
      <c r="A777" s="529"/>
      <c r="B777" s="529"/>
      <c r="C777" s="529"/>
      <c r="D777" s="529"/>
      <c r="E777" s="529"/>
      <c r="F777" s="529" t="str">
        <f>IF(LEN(E777)&gt;0,VLOOKUP(E777,'Database Karyawan'!$A$2:$B$10000,2,0),"")</f>
        <v/>
      </c>
      <c r="G777" s="529"/>
      <c r="H777" s="540" t="str">
        <f t="shared" si="26"/>
        <v/>
      </c>
      <c r="I777" s="540">
        <f t="shared" si="27"/>
        <v>0</v>
      </c>
    </row>
    <row r="778" spans="1:9">
      <c r="A778" s="529"/>
      <c r="B778" s="529"/>
      <c r="C778" s="529"/>
      <c r="D778" s="529"/>
      <c r="E778" s="529"/>
      <c r="F778" s="529" t="str">
        <f>IF(LEN(E778)&gt;0,VLOOKUP(E778,'Database Karyawan'!$A$2:$B$10000,2,0),"")</f>
        <v/>
      </c>
      <c r="G778" s="529"/>
      <c r="H778" s="540" t="str">
        <f t="shared" si="26"/>
        <v/>
      </c>
      <c r="I778" s="540">
        <f t="shared" si="27"/>
        <v>0</v>
      </c>
    </row>
    <row r="779" spans="1:9">
      <c r="A779" s="529"/>
      <c r="B779" s="529"/>
      <c r="C779" s="529"/>
      <c r="D779" s="529"/>
      <c r="E779" s="529"/>
      <c r="F779" s="529" t="str">
        <f>IF(LEN(E779)&gt;0,VLOOKUP(E779,'Database Karyawan'!$A$2:$B$10000,2,0),"")</f>
        <v/>
      </c>
      <c r="G779" s="529"/>
      <c r="H779" s="540" t="str">
        <f t="shared" si="26"/>
        <v/>
      </c>
      <c r="I779" s="540">
        <f t="shared" si="27"/>
        <v>0</v>
      </c>
    </row>
    <row r="780" spans="1:9">
      <c r="A780" s="529"/>
      <c r="B780" s="529"/>
      <c r="C780" s="529"/>
      <c r="D780" s="529"/>
      <c r="E780" s="529"/>
      <c r="F780" s="529" t="str">
        <f>IF(LEN(E780)&gt;0,VLOOKUP(E780,'Database Karyawan'!$A$2:$B$10000,2,0),"")</f>
        <v/>
      </c>
      <c r="G780" s="529"/>
      <c r="H780" s="540" t="str">
        <f t="shared" si="26"/>
        <v/>
      </c>
      <c r="I780" s="540">
        <f t="shared" si="27"/>
        <v>0</v>
      </c>
    </row>
    <row r="781" spans="1:9">
      <c r="A781" s="529"/>
      <c r="B781" s="529"/>
      <c r="C781" s="529"/>
      <c r="D781" s="529"/>
      <c r="E781" s="529"/>
      <c r="F781" s="529" t="str">
        <f>IF(LEN(E781)&gt;0,VLOOKUP(E781,'Database Karyawan'!$A$2:$B$10000,2,0),"")</f>
        <v/>
      </c>
      <c r="G781" s="529"/>
      <c r="H781" s="540" t="str">
        <f t="shared" si="26"/>
        <v/>
      </c>
      <c r="I781" s="540">
        <f t="shared" si="27"/>
        <v>0</v>
      </c>
    </row>
    <row r="782" spans="1:9">
      <c r="A782" s="529"/>
      <c r="B782" s="529"/>
      <c r="C782" s="529"/>
      <c r="D782" s="529"/>
      <c r="E782" s="529"/>
      <c r="F782" s="529" t="str">
        <f>IF(LEN(E782)&gt;0,VLOOKUP(E782,'Database Karyawan'!$A$2:$B$10000,2,0),"")</f>
        <v/>
      </c>
      <c r="G782" s="529"/>
      <c r="H782" s="540" t="str">
        <f t="shared" si="26"/>
        <v/>
      </c>
      <c r="I782" s="540">
        <f t="shared" si="27"/>
        <v>0</v>
      </c>
    </row>
    <row r="783" spans="1:9">
      <c r="A783" s="529"/>
      <c r="B783" s="529"/>
      <c r="C783" s="529"/>
      <c r="D783" s="529"/>
      <c r="E783" s="529"/>
      <c r="F783" s="529" t="str">
        <f>IF(LEN(E783)&gt;0,VLOOKUP(E783,'Database Karyawan'!$A$2:$B$10000,2,0),"")</f>
        <v/>
      </c>
      <c r="G783" s="529"/>
      <c r="H783" s="540" t="str">
        <f t="shared" ref="H783:H846" si="28">IF(LEN(A783)&gt;0,IF(AND(LEN(A783)&gt;0,LEN(B783)&gt;0,LEN(C783)&gt;0,LEN(D783)&gt;0,LEN(E783)&gt;0,LEN(F783)&gt;0,LEN(G783)&gt;0),"OK","Not Complete"),"")</f>
        <v/>
      </c>
      <c r="I783" s="540">
        <f t="shared" ref="I783:I846" si="29">IF(H783="ok",G783,0)</f>
        <v>0</v>
      </c>
    </row>
    <row r="784" spans="1:9">
      <c r="A784" s="529"/>
      <c r="B784" s="529"/>
      <c r="C784" s="529"/>
      <c r="D784" s="529"/>
      <c r="E784" s="529"/>
      <c r="F784" s="529" t="str">
        <f>IF(LEN(E784)&gt;0,VLOOKUP(E784,'Database Karyawan'!$A$2:$B$10000,2,0),"")</f>
        <v/>
      </c>
      <c r="G784" s="529"/>
      <c r="H784" s="540" t="str">
        <f t="shared" si="28"/>
        <v/>
      </c>
      <c r="I784" s="540">
        <f t="shared" si="29"/>
        <v>0</v>
      </c>
    </row>
    <row r="785" spans="1:9">
      <c r="A785" s="529"/>
      <c r="B785" s="529"/>
      <c r="C785" s="529"/>
      <c r="D785" s="529"/>
      <c r="E785" s="529"/>
      <c r="F785" s="529" t="str">
        <f>IF(LEN(E785)&gt;0,VLOOKUP(E785,'Database Karyawan'!$A$2:$B$10000,2,0),"")</f>
        <v/>
      </c>
      <c r="G785" s="529"/>
      <c r="H785" s="540" t="str">
        <f t="shared" si="28"/>
        <v/>
      </c>
      <c r="I785" s="540">
        <f t="shared" si="29"/>
        <v>0</v>
      </c>
    </row>
    <row r="786" spans="1:9">
      <c r="A786" s="529"/>
      <c r="B786" s="529"/>
      <c r="C786" s="529"/>
      <c r="D786" s="529"/>
      <c r="E786" s="529"/>
      <c r="F786" s="529" t="str">
        <f>IF(LEN(E786)&gt;0,VLOOKUP(E786,'Database Karyawan'!$A$2:$B$10000,2,0),"")</f>
        <v/>
      </c>
      <c r="G786" s="529"/>
      <c r="H786" s="540" t="str">
        <f t="shared" si="28"/>
        <v/>
      </c>
      <c r="I786" s="540">
        <f t="shared" si="29"/>
        <v>0</v>
      </c>
    </row>
    <row r="787" spans="1:9">
      <c r="A787" s="529"/>
      <c r="B787" s="529"/>
      <c r="C787" s="529"/>
      <c r="D787" s="529"/>
      <c r="E787" s="529"/>
      <c r="F787" s="529" t="str">
        <f>IF(LEN(E787)&gt;0,VLOOKUP(E787,'Database Karyawan'!$A$2:$B$10000,2,0),"")</f>
        <v/>
      </c>
      <c r="G787" s="529"/>
      <c r="H787" s="540" t="str">
        <f t="shared" si="28"/>
        <v/>
      </c>
      <c r="I787" s="540">
        <f t="shared" si="29"/>
        <v>0</v>
      </c>
    </row>
    <row r="788" spans="1:9">
      <c r="A788" s="529"/>
      <c r="B788" s="529"/>
      <c r="C788" s="529"/>
      <c r="D788" s="529"/>
      <c r="E788" s="529"/>
      <c r="F788" s="529" t="str">
        <f>IF(LEN(E788)&gt;0,VLOOKUP(E788,'Database Karyawan'!$A$2:$B$10000,2,0),"")</f>
        <v/>
      </c>
      <c r="G788" s="529"/>
      <c r="H788" s="540" t="str">
        <f t="shared" si="28"/>
        <v/>
      </c>
      <c r="I788" s="540">
        <f t="shared" si="29"/>
        <v>0</v>
      </c>
    </row>
    <row r="789" spans="1:9">
      <c r="A789" s="529"/>
      <c r="B789" s="529"/>
      <c r="C789" s="529"/>
      <c r="D789" s="529"/>
      <c r="E789" s="529"/>
      <c r="F789" s="529" t="str">
        <f>IF(LEN(E789)&gt;0,VLOOKUP(E789,'Database Karyawan'!$A$2:$B$10000,2,0),"")</f>
        <v/>
      </c>
      <c r="G789" s="529"/>
      <c r="H789" s="540" t="str">
        <f t="shared" si="28"/>
        <v/>
      </c>
      <c r="I789" s="540">
        <f t="shared" si="29"/>
        <v>0</v>
      </c>
    </row>
    <row r="790" spans="1:9">
      <c r="A790" s="529"/>
      <c r="B790" s="529"/>
      <c r="C790" s="529"/>
      <c r="D790" s="529"/>
      <c r="E790" s="529"/>
      <c r="F790" s="529" t="str">
        <f>IF(LEN(E790)&gt;0,VLOOKUP(E790,'Database Karyawan'!$A$2:$B$10000,2,0),"")</f>
        <v/>
      </c>
      <c r="G790" s="529"/>
      <c r="H790" s="540" t="str">
        <f t="shared" si="28"/>
        <v/>
      </c>
      <c r="I790" s="540">
        <f t="shared" si="29"/>
        <v>0</v>
      </c>
    </row>
    <row r="791" spans="1:9">
      <c r="A791" s="529"/>
      <c r="B791" s="529"/>
      <c r="C791" s="529"/>
      <c r="D791" s="529"/>
      <c r="E791" s="529"/>
      <c r="F791" s="529" t="str">
        <f>IF(LEN(E791)&gt;0,VLOOKUP(E791,'Database Karyawan'!$A$2:$B$10000,2,0),"")</f>
        <v/>
      </c>
      <c r="G791" s="529"/>
      <c r="H791" s="540" t="str">
        <f t="shared" si="28"/>
        <v/>
      </c>
      <c r="I791" s="540">
        <f t="shared" si="29"/>
        <v>0</v>
      </c>
    </row>
    <row r="792" spans="1:9">
      <c r="A792" s="529"/>
      <c r="B792" s="529"/>
      <c r="C792" s="529"/>
      <c r="D792" s="529"/>
      <c r="E792" s="529"/>
      <c r="F792" s="529" t="str">
        <f>IF(LEN(E792)&gt;0,VLOOKUP(E792,'Database Karyawan'!$A$2:$B$10000,2,0),"")</f>
        <v/>
      </c>
      <c r="G792" s="529"/>
      <c r="H792" s="540" t="str">
        <f t="shared" si="28"/>
        <v/>
      </c>
      <c r="I792" s="540">
        <f t="shared" si="29"/>
        <v>0</v>
      </c>
    </row>
    <row r="793" spans="1:9">
      <c r="A793" s="529"/>
      <c r="B793" s="529"/>
      <c r="C793" s="529"/>
      <c r="D793" s="529"/>
      <c r="E793" s="529"/>
      <c r="F793" s="529" t="str">
        <f>IF(LEN(E793)&gt;0,VLOOKUP(E793,'Database Karyawan'!$A$2:$B$10000,2,0),"")</f>
        <v/>
      </c>
      <c r="G793" s="529"/>
      <c r="H793" s="540" t="str">
        <f t="shared" si="28"/>
        <v/>
      </c>
      <c r="I793" s="540">
        <f t="shared" si="29"/>
        <v>0</v>
      </c>
    </row>
    <row r="794" spans="1:9">
      <c r="A794" s="529"/>
      <c r="B794" s="529"/>
      <c r="C794" s="529"/>
      <c r="D794" s="529"/>
      <c r="E794" s="529"/>
      <c r="F794" s="529" t="str">
        <f>IF(LEN(E794)&gt;0,VLOOKUP(E794,'Database Karyawan'!$A$2:$B$10000,2,0),"")</f>
        <v/>
      </c>
      <c r="G794" s="529"/>
      <c r="H794" s="540" t="str">
        <f t="shared" si="28"/>
        <v/>
      </c>
      <c r="I794" s="540">
        <f t="shared" si="29"/>
        <v>0</v>
      </c>
    </row>
    <row r="795" spans="1:9">
      <c r="A795" s="529"/>
      <c r="B795" s="529"/>
      <c r="C795" s="529"/>
      <c r="D795" s="529"/>
      <c r="E795" s="529"/>
      <c r="F795" s="529" t="str">
        <f>IF(LEN(E795)&gt;0,VLOOKUP(E795,'Database Karyawan'!$A$2:$B$10000,2,0),"")</f>
        <v/>
      </c>
      <c r="G795" s="529"/>
      <c r="H795" s="540" t="str">
        <f t="shared" si="28"/>
        <v/>
      </c>
      <c r="I795" s="540">
        <f t="shared" si="29"/>
        <v>0</v>
      </c>
    </row>
    <row r="796" spans="1:9">
      <c r="A796" s="529"/>
      <c r="B796" s="529"/>
      <c r="C796" s="529"/>
      <c r="D796" s="529"/>
      <c r="E796" s="529"/>
      <c r="F796" s="529" t="str">
        <f>IF(LEN(E796)&gt;0,VLOOKUP(E796,'Database Karyawan'!$A$2:$B$10000,2,0),"")</f>
        <v/>
      </c>
      <c r="G796" s="529"/>
      <c r="H796" s="540" t="str">
        <f t="shared" si="28"/>
        <v/>
      </c>
      <c r="I796" s="540">
        <f t="shared" si="29"/>
        <v>0</v>
      </c>
    </row>
    <row r="797" spans="1:9">
      <c r="A797" s="529"/>
      <c r="B797" s="529"/>
      <c r="C797" s="529"/>
      <c r="D797" s="529"/>
      <c r="E797" s="529"/>
      <c r="F797" s="529" t="str">
        <f>IF(LEN(E797)&gt;0,VLOOKUP(E797,'Database Karyawan'!$A$2:$B$10000,2,0),"")</f>
        <v/>
      </c>
      <c r="G797" s="529"/>
      <c r="H797" s="540" t="str">
        <f t="shared" si="28"/>
        <v/>
      </c>
      <c r="I797" s="540">
        <f t="shared" si="29"/>
        <v>0</v>
      </c>
    </row>
    <row r="798" spans="1:9">
      <c r="A798" s="529"/>
      <c r="B798" s="529"/>
      <c r="C798" s="529"/>
      <c r="D798" s="529"/>
      <c r="E798" s="529"/>
      <c r="F798" s="529" t="str">
        <f>IF(LEN(E798)&gt;0,VLOOKUP(E798,'Database Karyawan'!$A$2:$B$10000,2,0),"")</f>
        <v/>
      </c>
      <c r="G798" s="529"/>
      <c r="H798" s="540" t="str">
        <f t="shared" si="28"/>
        <v/>
      </c>
      <c r="I798" s="540">
        <f t="shared" si="29"/>
        <v>0</v>
      </c>
    </row>
    <row r="799" spans="1:9">
      <c r="A799" s="529"/>
      <c r="B799" s="529"/>
      <c r="C799" s="529"/>
      <c r="D799" s="529"/>
      <c r="E799" s="529"/>
      <c r="F799" s="529" t="str">
        <f>IF(LEN(E799)&gt;0,VLOOKUP(E799,'Database Karyawan'!$A$2:$B$10000,2,0),"")</f>
        <v/>
      </c>
      <c r="G799" s="529"/>
      <c r="H799" s="540" t="str">
        <f t="shared" si="28"/>
        <v/>
      </c>
      <c r="I799" s="540">
        <f t="shared" si="29"/>
        <v>0</v>
      </c>
    </row>
    <row r="800" spans="1:9">
      <c r="A800" s="529"/>
      <c r="B800" s="529"/>
      <c r="C800" s="529"/>
      <c r="D800" s="529"/>
      <c r="E800" s="529"/>
      <c r="F800" s="529" t="str">
        <f>IF(LEN(E800)&gt;0,VLOOKUP(E800,'Database Karyawan'!$A$2:$B$10000,2,0),"")</f>
        <v/>
      </c>
      <c r="G800" s="529"/>
      <c r="H800" s="540" t="str">
        <f t="shared" si="28"/>
        <v/>
      </c>
      <c r="I800" s="540">
        <f t="shared" si="29"/>
        <v>0</v>
      </c>
    </row>
    <row r="801" spans="1:9">
      <c r="A801" s="529"/>
      <c r="B801" s="529"/>
      <c r="C801" s="529"/>
      <c r="D801" s="529"/>
      <c r="E801" s="529"/>
      <c r="F801" s="529" t="str">
        <f>IF(LEN(E801)&gt;0,VLOOKUP(E801,'Database Karyawan'!$A$2:$B$10000,2,0),"")</f>
        <v/>
      </c>
      <c r="G801" s="529"/>
      <c r="H801" s="540" t="str">
        <f t="shared" si="28"/>
        <v/>
      </c>
      <c r="I801" s="540">
        <f t="shared" si="29"/>
        <v>0</v>
      </c>
    </row>
    <row r="802" spans="1:9">
      <c r="A802" s="529"/>
      <c r="B802" s="529"/>
      <c r="C802" s="529"/>
      <c r="D802" s="529"/>
      <c r="E802" s="529"/>
      <c r="F802" s="529" t="str">
        <f>IF(LEN(E802)&gt;0,VLOOKUP(E802,'Database Karyawan'!$A$2:$B$10000,2,0),"")</f>
        <v/>
      </c>
      <c r="G802" s="529"/>
      <c r="H802" s="540" t="str">
        <f t="shared" si="28"/>
        <v/>
      </c>
      <c r="I802" s="540">
        <f t="shared" si="29"/>
        <v>0</v>
      </c>
    </row>
    <row r="803" spans="1:9">
      <c r="A803" s="529"/>
      <c r="B803" s="529"/>
      <c r="C803" s="529"/>
      <c r="D803" s="529"/>
      <c r="E803" s="529"/>
      <c r="F803" s="529" t="str">
        <f>IF(LEN(E803)&gt;0,VLOOKUP(E803,'Database Karyawan'!$A$2:$B$10000,2,0),"")</f>
        <v/>
      </c>
      <c r="G803" s="529"/>
      <c r="H803" s="540" t="str">
        <f t="shared" si="28"/>
        <v/>
      </c>
      <c r="I803" s="540">
        <f t="shared" si="29"/>
        <v>0</v>
      </c>
    </row>
    <row r="804" spans="1:9">
      <c r="A804" s="529"/>
      <c r="B804" s="529"/>
      <c r="C804" s="529"/>
      <c r="D804" s="529"/>
      <c r="E804" s="529"/>
      <c r="F804" s="529" t="str">
        <f>IF(LEN(E804)&gt;0,VLOOKUP(E804,'Database Karyawan'!$A$2:$B$10000,2,0),"")</f>
        <v/>
      </c>
      <c r="G804" s="529"/>
      <c r="H804" s="540" t="str">
        <f t="shared" si="28"/>
        <v/>
      </c>
      <c r="I804" s="540">
        <f t="shared" si="29"/>
        <v>0</v>
      </c>
    </row>
    <row r="805" spans="1:9">
      <c r="A805" s="529"/>
      <c r="B805" s="529"/>
      <c r="C805" s="529"/>
      <c r="D805" s="529"/>
      <c r="E805" s="529"/>
      <c r="F805" s="529" t="str">
        <f>IF(LEN(E805)&gt;0,VLOOKUP(E805,'Database Karyawan'!$A$2:$B$10000,2,0),"")</f>
        <v/>
      </c>
      <c r="G805" s="529"/>
      <c r="H805" s="540" t="str">
        <f t="shared" si="28"/>
        <v/>
      </c>
      <c r="I805" s="540">
        <f t="shared" si="29"/>
        <v>0</v>
      </c>
    </row>
    <row r="806" spans="1:9">
      <c r="A806" s="529"/>
      <c r="B806" s="529"/>
      <c r="C806" s="529"/>
      <c r="D806" s="529"/>
      <c r="E806" s="529"/>
      <c r="F806" s="529" t="str">
        <f>IF(LEN(E806)&gt;0,VLOOKUP(E806,'Database Karyawan'!$A$2:$B$10000,2,0),"")</f>
        <v/>
      </c>
      <c r="G806" s="529"/>
      <c r="H806" s="540" t="str">
        <f t="shared" si="28"/>
        <v/>
      </c>
      <c r="I806" s="540">
        <f t="shared" si="29"/>
        <v>0</v>
      </c>
    </row>
    <row r="807" spans="1:9">
      <c r="A807" s="529"/>
      <c r="B807" s="529"/>
      <c r="C807" s="529"/>
      <c r="D807" s="529"/>
      <c r="E807" s="529"/>
      <c r="F807" s="529" t="str">
        <f>IF(LEN(E807)&gt;0,VLOOKUP(E807,'Database Karyawan'!$A$2:$B$10000,2,0),"")</f>
        <v/>
      </c>
      <c r="G807" s="529"/>
      <c r="H807" s="540" t="str">
        <f t="shared" si="28"/>
        <v/>
      </c>
      <c r="I807" s="540">
        <f t="shared" si="29"/>
        <v>0</v>
      </c>
    </row>
    <row r="808" spans="1:9">
      <c r="A808" s="529"/>
      <c r="B808" s="529"/>
      <c r="C808" s="529"/>
      <c r="D808" s="529"/>
      <c r="E808" s="529"/>
      <c r="F808" s="529" t="str">
        <f>IF(LEN(E808)&gt;0,VLOOKUP(E808,'Database Karyawan'!$A$2:$B$10000,2,0),"")</f>
        <v/>
      </c>
      <c r="G808" s="529"/>
      <c r="H808" s="540" t="str">
        <f t="shared" si="28"/>
        <v/>
      </c>
      <c r="I808" s="540">
        <f t="shared" si="29"/>
        <v>0</v>
      </c>
    </row>
    <row r="809" spans="1:9">
      <c r="A809" s="529"/>
      <c r="B809" s="529"/>
      <c r="C809" s="529"/>
      <c r="D809" s="529"/>
      <c r="E809" s="529"/>
      <c r="F809" s="529" t="str">
        <f>IF(LEN(E809)&gt;0,VLOOKUP(E809,'Database Karyawan'!$A$2:$B$10000,2,0),"")</f>
        <v/>
      </c>
      <c r="G809" s="529"/>
      <c r="H809" s="540" t="str">
        <f t="shared" si="28"/>
        <v/>
      </c>
      <c r="I809" s="540">
        <f t="shared" si="29"/>
        <v>0</v>
      </c>
    </row>
    <row r="810" spans="1:9">
      <c r="A810" s="529"/>
      <c r="B810" s="529"/>
      <c r="C810" s="529"/>
      <c r="D810" s="529"/>
      <c r="E810" s="529"/>
      <c r="F810" s="529" t="str">
        <f>IF(LEN(E810)&gt;0,VLOOKUP(E810,'Database Karyawan'!$A$2:$B$10000,2,0),"")</f>
        <v/>
      </c>
      <c r="G810" s="529"/>
      <c r="H810" s="540" t="str">
        <f t="shared" si="28"/>
        <v/>
      </c>
      <c r="I810" s="540">
        <f t="shared" si="29"/>
        <v>0</v>
      </c>
    </row>
    <row r="811" spans="1:9">
      <c r="A811" s="529"/>
      <c r="B811" s="529"/>
      <c r="C811" s="529"/>
      <c r="D811" s="529"/>
      <c r="E811" s="529"/>
      <c r="F811" s="529" t="str">
        <f>IF(LEN(E811)&gt;0,VLOOKUP(E811,'Database Karyawan'!$A$2:$B$10000,2,0),"")</f>
        <v/>
      </c>
      <c r="G811" s="529"/>
      <c r="H811" s="540" t="str">
        <f t="shared" si="28"/>
        <v/>
      </c>
      <c r="I811" s="540">
        <f t="shared" si="29"/>
        <v>0</v>
      </c>
    </row>
    <row r="812" spans="1:9">
      <c r="A812" s="529"/>
      <c r="B812" s="529"/>
      <c r="C812" s="529"/>
      <c r="D812" s="529"/>
      <c r="E812" s="529"/>
      <c r="F812" s="529" t="str">
        <f>IF(LEN(E812)&gt;0,VLOOKUP(E812,'Database Karyawan'!$A$2:$B$10000,2,0),"")</f>
        <v/>
      </c>
      <c r="G812" s="529"/>
      <c r="H812" s="540" t="str">
        <f t="shared" si="28"/>
        <v/>
      </c>
      <c r="I812" s="540">
        <f t="shared" si="29"/>
        <v>0</v>
      </c>
    </row>
    <row r="813" spans="1:9">
      <c r="A813" s="529"/>
      <c r="B813" s="529"/>
      <c r="C813" s="529"/>
      <c r="D813" s="529"/>
      <c r="E813" s="529"/>
      <c r="F813" s="529" t="str">
        <f>IF(LEN(E813)&gt;0,VLOOKUP(E813,'Database Karyawan'!$A$2:$B$10000,2,0),"")</f>
        <v/>
      </c>
      <c r="G813" s="529"/>
      <c r="H813" s="540" t="str">
        <f t="shared" si="28"/>
        <v/>
      </c>
      <c r="I813" s="540">
        <f t="shared" si="29"/>
        <v>0</v>
      </c>
    </row>
    <row r="814" spans="1:9">
      <c r="A814" s="529"/>
      <c r="B814" s="529"/>
      <c r="C814" s="529"/>
      <c r="D814" s="529"/>
      <c r="E814" s="529"/>
      <c r="F814" s="529" t="str">
        <f>IF(LEN(E814)&gt;0,VLOOKUP(E814,'Database Karyawan'!$A$2:$B$10000,2,0),"")</f>
        <v/>
      </c>
      <c r="G814" s="529"/>
      <c r="H814" s="540" t="str">
        <f t="shared" si="28"/>
        <v/>
      </c>
      <c r="I814" s="540">
        <f t="shared" si="29"/>
        <v>0</v>
      </c>
    </row>
    <row r="815" spans="1:9">
      <c r="A815" s="529"/>
      <c r="B815" s="529"/>
      <c r="C815" s="529"/>
      <c r="D815" s="529"/>
      <c r="E815" s="529"/>
      <c r="F815" s="529" t="str">
        <f>IF(LEN(E815)&gt;0,VLOOKUP(E815,'Database Karyawan'!$A$2:$B$10000,2,0),"")</f>
        <v/>
      </c>
      <c r="G815" s="529"/>
      <c r="H815" s="540" t="str">
        <f t="shared" si="28"/>
        <v/>
      </c>
      <c r="I815" s="540">
        <f t="shared" si="29"/>
        <v>0</v>
      </c>
    </row>
    <row r="816" spans="1:9">
      <c r="A816" s="529"/>
      <c r="B816" s="529"/>
      <c r="C816" s="529"/>
      <c r="D816" s="529"/>
      <c r="E816" s="529"/>
      <c r="F816" s="529" t="str">
        <f>IF(LEN(E816)&gt;0,VLOOKUP(E816,'Database Karyawan'!$A$2:$B$10000,2,0),"")</f>
        <v/>
      </c>
      <c r="G816" s="529"/>
      <c r="H816" s="540" t="str">
        <f t="shared" si="28"/>
        <v/>
      </c>
      <c r="I816" s="540">
        <f t="shared" si="29"/>
        <v>0</v>
      </c>
    </row>
    <row r="817" spans="1:9">
      <c r="A817" s="529"/>
      <c r="B817" s="529"/>
      <c r="C817" s="529"/>
      <c r="D817" s="529"/>
      <c r="E817" s="529"/>
      <c r="F817" s="529" t="str">
        <f>IF(LEN(E817)&gt;0,VLOOKUP(E817,'Database Karyawan'!$A$2:$B$10000,2,0),"")</f>
        <v/>
      </c>
      <c r="G817" s="529"/>
      <c r="H817" s="540" t="str">
        <f t="shared" si="28"/>
        <v/>
      </c>
      <c r="I817" s="540">
        <f t="shared" si="29"/>
        <v>0</v>
      </c>
    </row>
    <row r="818" spans="1:9">
      <c r="A818" s="529"/>
      <c r="B818" s="529"/>
      <c r="C818" s="529"/>
      <c r="D818" s="529"/>
      <c r="E818" s="529"/>
      <c r="F818" s="529" t="str">
        <f>IF(LEN(E818)&gt;0,VLOOKUP(E818,'Database Karyawan'!$A$2:$B$10000,2,0),"")</f>
        <v/>
      </c>
      <c r="G818" s="529"/>
      <c r="H818" s="540" t="str">
        <f t="shared" si="28"/>
        <v/>
      </c>
      <c r="I818" s="540">
        <f t="shared" si="29"/>
        <v>0</v>
      </c>
    </row>
    <row r="819" spans="1:9">
      <c r="A819" s="529"/>
      <c r="B819" s="529"/>
      <c r="C819" s="529"/>
      <c r="D819" s="529"/>
      <c r="E819" s="529"/>
      <c r="F819" s="529" t="str">
        <f>IF(LEN(E819)&gt;0,VLOOKUP(E819,'Database Karyawan'!$A$2:$B$10000,2,0),"")</f>
        <v/>
      </c>
      <c r="G819" s="529"/>
      <c r="H819" s="540" t="str">
        <f t="shared" si="28"/>
        <v/>
      </c>
      <c r="I819" s="540">
        <f t="shared" si="29"/>
        <v>0</v>
      </c>
    </row>
    <row r="820" spans="1:9">
      <c r="A820" s="529"/>
      <c r="B820" s="529"/>
      <c r="C820" s="529"/>
      <c r="D820" s="529"/>
      <c r="E820" s="529"/>
      <c r="F820" s="529" t="str">
        <f>IF(LEN(E820)&gt;0,VLOOKUP(E820,'Database Karyawan'!$A$2:$B$10000,2,0),"")</f>
        <v/>
      </c>
      <c r="G820" s="529"/>
      <c r="H820" s="540" t="str">
        <f t="shared" si="28"/>
        <v/>
      </c>
      <c r="I820" s="540">
        <f t="shared" si="29"/>
        <v>0</v>
      </c>
    </row>
    <row r="821" spans="1:9">
      <c r="A821" s="529"/>
      <c r="B821" s="529"/>
      <c r="C821" s="529"/>
      <c r="D821" s="529"/>
      <c r="E821" s="529"/>
      <c r="F821" s="529" t="str">
        <f>IF(LEN(E821)&gt;0,VLOOKUP(E821,'Database Karyawan'!$A$2:$B$10000,2,0),"")</f>
        <v/>
      </c>
      <c r="G821" s="529"/>
      <c r="H821" s="540" t="str">
        <f t="shared" si="28"/>
        <v/>
      </c>
      <c r="I821" s="540">
        <f t="shared" si="29"/>
        <v>0</v>
      </c>
    </row>
    <row r="822" spans="1:9">
      <c r="A822" s="529"/>
      <c r="B822" s="529"/>
      <c r="C822" s="529"/>
      <c r="D822" s="529"/>
      <c r="E822" s="529"/>
      <c r="F822" s="529" t="str">
        <f>IF(LEN(E822)&gt;0,VLOOKUP(E822,'Database Karyawan'!$A$2:$B$10000,2,0),"")</f>
        <v/>
      </c>
      <c r="G822" s="529"/>
      <c r="H822" s="540" t="str">
        <f t="shared" si="28"/>
        <v/>
      </c>
      <c r="I822" s="540">
        <f t="shared" si="29"/>
        <v>0</v>
      </c>
    </row>
    <row r="823" spans="1:9">
      <c r="A823" s="529"/>
      <c r="B823" s="529"/>
      <c r="C823" s="529"/>
      <c r="D823" s="529"/>
      <c r="E823" s="529"/>
      <c r="F823" s="529" t="str">
        <f>IF(LEN(E823)&gt;0,VLOOKUP(E823,'Database Karyawan'!$A$2:$B$10000,2,0),"")</f>
        <v/>
      </c>
      <c r="G823" s="529"/>
      <c r="H823" s="540" t="str">
        <f t="shared" si="28"/>
        <v/>
      </c>
      <c r="I823" s="540">
        <f t="shared" si="29"/>
        <v>0</v>
      </c>
    </row>
    <row r="824" spans="1:9">
      <c r="A824" s="529"/>
      <c r="B824" s="529"/>
      <c r="C824" s="529"/>
      <c r="D824" s="529"/>
      <c r="E824" s="529"/>
      <c r="F824" s="529" t="str">
        <f>IF(LEN(E824)&gt;0,VLOOKUP(E824,'Database Karyawan'!$A$2:$B$10000,2,0),"")</f>
        <v/>
      </c>
      <c r="G824" s="529"/>
      <c r="H824" s="540" t="str">
        <f t="shared" si="28"/>
        <v/>
      </c>
      <c r="I824" s="540">
        <f t="shared" si="29"/>
        <v>0</v>
      </c>
    </row>
    <row r="825" spans="1:9">
      <c r="A825" s="529"/>
      <c r="B825" s="529"/>
      <c r="C825" s="529"/>
      <c r="D825" s="529"/>
      <c r="E825" s="529"/>
      <c r="F825" s="529" t="str">
        <f>IF(LEN(E825)&gt;0,VLOOKUP(E825,'Database Karyawan'!$A$2:$B$10000,2,0),"")</f>
        <v/>
      </c>
      <c r="G825" s="529"/>
      <c r="H825" s="540" t="str">
        <f t="shared" si="28"/>
        <v/>
      </c>
      <c r="I825" s="540">
        <f t="shared" si="29"/>
        <v>0</v>
      </c>
    </row>
    <row r="826" spans="1:9">
      <c r="A826" s="529"/>
      <c r="B826" s="529"/>
      <c r="C826" s="529"/>
      <c r="D826" s="529"/>
      <c r="E826" s="529"/>
      <c r="F826" s="529" t="str">
        <f>IF(LEN(E826)&gt;0,VLOOKUP(E826,'Database Karyawan'!$A$2:$B$10000,2,0),"")</f>
        <v/>
      </c>
      <c r="G826" s="529"/>
      <c r="H826" s="540" t="str">
        <f t="shared" si="28"/>
        <v/>
      </c>
      <c r="I826" s="540">
        <f t="shared" si="29"/>
        <v>0</v>
      </c>
    </row>
    <row r="827" spans="1:9">
      <c r="A827" s="529"/>
      <c r="B827" s="529"/>
      <c r="C827" s="529"/>
      <c r="D827" s="529"/>
      <c r="E827" s="529"/>
      <c r="F827" s="529" t="str">
        <f>IF(LEN(E827)&gt;0,VLOOKUP(E827,'Database Karyawan'!$A$2:$B$10000,2,0),"")</f>
        <v/>
      </c>
      <c r="G827" s="529"/>
      <c r="H827" s="540" t="str">
        <f t="shared" si="28"/>
        <v/>
      </c>
      <c r="I827" s="540">
        <f t="shared" si="29"/>
        <v>0</v>
      </c>
    </row>
    <row r="828" spans="1:9">
      <c r="A828" s="529"/>
      <c r="B828" s="529"/>
      <c r="C828" s="529"/>
      <c r="D828" s="529"/>
      <c r="E828" s="529"/>
      <c r="F828" s="529" t="str">
        <f>IF(LEN(E828)&gt;0,VLOOKUP(E828,'Database Karyawan'!$A$2:$B$10000,2,0),"")</f>
        <v/>
      </c>
      <c r="G828" s="529"/>
      <c r="H828" s="540" t="str">
        <f t="shared" si="28"/>
        <v/>
      </c>
      <c r="I828" s="540">
        <f t="shared" si="29"/>
        <v>0</v>
      </c>
    </row>
    <row r="829" spans="1:9">
      <c r="A829" s="529"/>
      <c r="B829" s="529"/>
      <c r="C829" s="529"/>
      <c r="D829" s="529"/>
      <c r="E829" s="529"/>
      <c r="F829" s="529" t="str">
        <f>IF(LEN(E829)&gt;0,VLOOKUP(E829,'Database Karyawan'!$A$2:$B$10000,2,0),"")</f>
        <v/>
      </c>
      <c r="G829" s="529"/>
      <c r="H829" s="540" t="str">
        <f t="shared" si="28"/>
        <v/>
      </c>
      <c r="I829" s="540">
        <f t="shared" si="29"/>
        <v>0</v>
      </c>
    </row>
    <row r="830" spans="1:9">
      <c r="A830" s="529"/>
      <c r="B830" s="529"/>
      <c r="C830" s="529"/>
      <c r="D830" s="529"/>
      <c r="E830" s="529"/>
      <c r="F830" s="529" t="str">
        <f>IF(LEN(E830)&gt;0,VLOOKUP(E830,'Database Karyawan'!$A$2:$B$10000,2,0),"")</f>
        <v/>
      </c>
      <c r="G830" s="529"/>
      <c r="H830" s="540" t="str">
        <f t="shared" si="28"/>
        <v/>
      </c>
      <c r="I830" s="540">
        <f t="shared" si="29"/>
        <v>0</v>
      </c>
    </row>
    <row r="831" spans="1:9">
      <c r="A831" s="529"/>
      <c r="B831" s="529"/>
      <c r="C831" s="529"/>
      <c r="D831" s="529"/>
      <c r="E831" s="529"/>
      <c r="F831" s="529" t="str">
        <f>IF(LEN(E831)&gt;0,VLOOKUP(E831,'Database Karyawan'!$A$2:$B$10000,2,0),"")</f>
        <v/>
      </c>
      <c r="G831" s="529"/>
      <c r="H831" s="540" t="str">
        <f t="shared" si="28"/>
        <v/>
      </c>
      <c r="I831" s="540">
        <f t="shared" si="29"/>
        <v>0</v>
      </c>
    </row>
    <row r="832" spans="1:9">
      <c r="A832" s="529"/>
      <c r="B832" s="529"/>
      <c r="C832" s="529"/>
      <c r="D832" s="529"/>
      <c r="E832" s="529"/>
      <c r="F832" s="529" t="str">
        <f>IF(LEN(E832)&gt;0,VLOOKUP(E832,'Database Karyawan'!$A$2:$B$10000,2,0),"")</f>
        <v/>
      </c>
      <c r="G832" s="529"/>
      <c r="H832" s="540" t="str">
        <f t="shared" si="28"/>
        <v/>
      </c>
      <c r="I832" s="540">
        <f t="shared" si="29"/>
        <v>0</v>
      </c>
    </row>
    <row r="833" spans="1:9">
      <c r="A833" s="529"/>
      <c r="B833" s="529"/>
      <c r="C833" s="529"/>
      <c r="D833" s="529"/>
      <c r="E833" s="529"/>
      <c r="F833" s="529" t="str">
        <f>IF(LEN(E833)&gt;0,VLOOKUP(E833,'Database Karyawan'!$A$2:$B$10000,2,0),"")</f>
        <v/>
      </c>
      <c r="G833" s="529"/>
      <c r="H833" s="540" t="str">
        <f t="shared" si="28"/>
        <v/>
      </c>
      <c r="I833" s="540">
        <f t="shared" si="29"/>
        <v>0</v>
      </c>
    </row>
    <row r="834" spans="1:9">
      <c r="A834" s="529"/>
      <c r="B834" s="529"/>
      <c r="C834" s="529"/>
      <c r="D834" s="529"/>
      <c r="E834" s="529"/>
      <c r="F834" s="529" t="str">
        <f>IF(LEN(E834)&gt;0,VLOOKUP(E834,'Database Karyawan'!$A$2:$B$10000,2,0),"")</f>
        <v/>
      </c>
      <c r="G834" s="529"/>
      <c r="H834" s="540" t="str">
        <f t="shared" si="28"/>
        <v/>
      </c>
      <c r="I834" s="540">
        <f t="shared" si="29"/>
        <v>0</v>
      </c>
    </row>
    <row r="835" spans="1:9">
      <c r="A835" s="529"/>
      <c r="B835" s="529"/>
      <c r="C835" s="529"/>
      <c r="D835" s="529"/>
      <c r="E835" s="529"/>
      <c r="F835" s="529" t="str">
        <f>IF(LEN(E835)&gt;0,VLOOKUP(E835,'Database Karyawan'!$A$2:$B$10000,2,0),"")</f>
        <v/>
      </c>
      <c r="G835" s="529"/>
      <c r="H835" s="540" t="str">
        <f t="shared" si="28"/>
        <v/>
      </c>
      <c r="I835" s="540">
        <f t="shared" si="29"/>
        <v>0</v>
      </c>
    </row>
    <row r="836" spans="1:9">
      <c r="A836" s="529"/>
      <c r="B836" s="529"/>
      <c r="C836" s="529"/>
      <c r="D836" s="529"/>
      <c r="E836" s="529"/>
      <c r="F836" s="529" t="str">
        <f>IF(LEN(E836)&gt;0,VLOOKUP(E836,'Database Karyawan'!$A$2:$B$10000,2,0),"")</f>
        <v/>
      </c>
      <c r="G836" s="529"/>
      <c r="H836" s="540" t="str">
        <f t="shared" si="28"/>
        <v/>
      </c>
      <c r="I836" s="540">
        <f t="shared" si="29"/>
        <v>0</v>
      </c>
    </row>
    <row r="837" spans="1:9">
      <c r="A837" s="529"/>
      <c r="B837" s="529"/>
      <c r="C837" s="529"/>
      <c r="D837" s="529"/>
      <c r="E837" s="529"/>
      <c r="F837" s="529" t="str">
        <f>IF(LEN(E837)&gt;0,VLOOKUP(E837,'Database Karyawan'!$A$2:$B$10000,2,0),"")</f>
        <v/>
      </c>
      <c r="G837" s="529"/>
      <c r="H837" s="540" t="str">
        <f t="shared" si="28"/>
        <v/>
      </c>
      <c r="I837" s="540">
        <f t="shared" si="29"/>
        <v>0</v>
      </c>
    </row>
    <row r="838" spans="1:9">
      <c r="A838" s="529"/>
      <c r="B838" s="529"/>
      <c r="C838" s="529"/>
      <c r="D838" s="529"/>
      <c r="E838" s="529"/>
      <c r="F838" s="529" t="str">
        <f>IF(LEN(E838)&gt;0,VLOOKUP(E838,'Database Karyawan'!$A$2:$B$10000,2,0),"")</f>
        <v/>
      </c>
      <c r="G838" s="529"/>
      <c r="H838" s="540" t="str">
        <f t="shared" si="28"/>
        <v/>
      </c>
      <c r="I838" s="540">
        <f t="shared" si="29"/>
        <v>0</v>
      </c>
    </row>
    <row r="839" spans="1:9">
      <c r="A839" s="529"/>
      <c r="B839" s="529"/>
      <c r="C839" s="529"/>
      <c r="D839" s="529"/>
      <c r="E839" s="529"/>
      <c r="F839" s="529" t="str">
        <f>IF(LEN(E839)&gt;0,VLOOKUP(E839,'Database Karyawan'!$A$2:$B$10000,2,0),"")</f>
        <v/>
      </c>
      <c r="G839" s="529"/>
      <c r="H839" s="540" t="str">
        <f t="shared" si="28"/>
        <v/>
      </c>
      <c r="I839" s="540">
        <f t="shared" si="29"/>
        <v>0</v>
      </c>
    </row>
    <row r="840" spans="1:9">
      <c r="A840" s="529"/>
      <c r="B840" s="529"/>
      <c r="C840" s="529"/>
      <c r="D840" s="529"/>
      <c r="E840" s="529"/>
      <c r="F840" s="529" t="str">
        <f>IF(LEN(E840)&gt;0,VLOOKUP(E840,'Database Karyawan'!$A$2:$B$10000,2,0),"")</f>
        <v/>
      </c>
      <c r="G840" s="529"/>
      <c r="H840" s="540" t="str">
        <f t="shared" si="28"/>
        <v/>
      </c>
      <c r="I840" s="540">
        <f t="shared" si="29"/>
        <v>0</v>
      </c>
    </row>
    <row r="841" spans="1:9">
      <c r="A841" s="529"/>
      <c r="B841" s="529"/>
      <c r="C841" s="529"/>
      <c r="D841" s="529"/>
      <c r="E841" s="529"/>
      <c r="F841" s="529" t="str">
        <f>IF(LEN(E841)&gt;0,VLOOKUP(E841,'Database Karyawan'!$A$2:$B$10000,2,0),"")</f>
        <v/>
      </c>
      <c r="G841" s="529"/>
      <c r="H841" s="540" t="str">
        <f t="shared" si="28"/>
        <v/>
      </c>
      <c r="I841" s="540">
        <f t="shared" si="29"/>
        <v>0</v>
      </c>
    </row>
    <row r="842" spans="1:9">
      <c r="A842" s="529"/>
      <c r="B842" s="529"/>
      <c r="C842" s="529"/>
      <c r="D842" s="529"/>
      <c r="E842" s="529"/>
      <c r="F842" s="529" t="str">
        <f>IF(LEN(E842)&gt;0,VLOOKUP(E842,'Database Karyawan'!$A$2:$B$10000,2,0),"")</f>
        <v/>
      </c>
      <c r="G842" s="529"/>
      <c r="H842" s="540" t="str">
        <f t="shared" si="28"/>
        <v/>
      </c>
      <c r="I842" s="540">
        <f t="shared" si="29"/>
        <v>0</v>
      </c>
    </row>
    <row r="843" spans="1:9">
      <c r="A843" s="529"/>
      <c r="B843" s="529"/>
      <c r="C843" s="529"/>
      <c r="D843" s="529"/>
      <c r="E843" s="529"/>
      <c r="F843" s="529" t="str">
        <f>IF(LEN(E843)&gt;0,VLOOKUP(E843,'Database Karyawan'!$A$2:$B$10000,2,0),"")</f>
        <v/>
      </c>
      <c r="G843" s="529"/>
      <c r="H843" s="540" t="str">
        <f t="shared" si="28"/>
        <v/>
      </c>
      <c r="I843" s="540">
        <f t="shared" si="29"/>
        <v>0</v>
      </c>
    </row>
    <row r="844" spans="1:9">
      <c r="A844" s="529"/>
      <c r="B844" s="529"/>
      <c r="C844" s="529"/>
      <c r="D844" s="529"/>
      <c r="E844" s="529"/>
      <c r="F844" s="529" t="str">
        <f>IF(LEN(E844)&gt;0,VLOOKUP(E844,'Database Karyawan'!$A$2:$B$10000,2,0),"")</f>
        <v/>
      </c>
      <c r="G844" s="529"/>
      <c r="H844" s="540" t="str">
        <f t="shared" si="28"/>
        <v/>
      </c>
      <c r="I844" s="540">
        <f t="shared" si="29"/>
        <v>0</v>
      </c>
    </row>
    <row r="845" spans="1:9">
      <c r="A845" s="529"/>
      <c r="B845" s="529"/>
      <c r="C845" s="529"/>
      <c r="D845" s="529"/>
      <c r="E845" s="529"/>
      <c r="F845" s="529" t="str">
        <f>IF(LEN(E845)&gt;0,VLOOKUP(E845,'Database Karyawan'!$A$2:$B$10000,2,0),"")</f>
        <v/>
      </c>
      <c r="G845" s="529"/>
      <c r="H845" s="540" t="str">
        <f t="shared" si="28"/>
        <v/>
      </c>
      <c r="I845" s="540">
        <f t="shared" si="29"/>
        <v>0</v>
      </c>
    </row>
    <row r="846" spans="1:9">
      <c r="A846" s="529"/>
      <c r="B846" s="529"/>
      <c r="C846" s="529"/>
      <c r="D846" s="529"/>
      <c r="E846" s="529"/>
      <c r="F846" s="529" t="str">
        <f>IF(LEN(E846)&gt;0,VLOOKUP(E846,'Database Karyawan'!$A$2:$B$10000,2,0),"")</f>
        <v/>
      </c>
      <c r="G846" s="529"/>
      <c r="H846" s="540" t="str">
        <f t="shared" si="28"/>
        <v/>
      </c>
      <c r="I846" s="540">
        <f t="shared" si="29"/>
        <v>0</v>
      </c>
    </row>
    <row r="847" spans="1:9">
      <c r="A847" s="529"/>
      <c r="B847" s="529"/>
      <c r="C847" s="529"/>
      <c r="D847" s="529"/>
      <c r="E847" s="529"/>
      <c r="F847" s="529" t="str">
        <f>IF(LEN(E847)&gt;0,VLOOKUP(E847,'Database Karyawan'!$A$2:$B$10000,2,0),"")</f>
        <v/>
      </c>
      <c r="G847" s="529"/>
      <c r="H847" s="540" t="str">
        <f t="shared" ref="H847:H910" si="30">IF(LEN(A847)&gt;0,IF(AND(LEN(A847)&gt;0,LEN(B847)&gt;0,LEN(C847)&gt;0,LEN(D847)&gt;0,LEN(E847)&gt;0,LEN(F847)&gt;0,LEN(G847)&gt;0),"OK","Not Complete"),"")</f>
        <v/>
      </c>
      <c r="I847" s="540">
        <f t="shared" ref="I847:I910" si="31">IF(H847="ok",G847,0)</f>
        <v>0</v>
      </c>
    </row>
    <row r="848" spans="1:9">
      <c r="A848" s="529"/>
      <c r="B848" s="529"/>
      <c r="C848" s="529"/>
      <c r="D848" s="529"/>
      <c r="E848" s="529"/>
      <c r="F848" s="529" t="str">
        <f>IF(LEN(E848)&gt;0,VLOOKUP(E848,'Database Karyawan'!$A$2:$B$10000,2,0),"")</f>
        <v/>
      </c>
      <c r="G848" s="529"/>
      <c r="H848" s="540" t="str">
        <f t="shared" si="30"/>
        <v/>
      </c>
      <c r="I848" s="540">
        <f t="shared" si="31"/>
        <v>0</v>
      </c>
    </row>
    <row r="849" spans="1:9">
      <c r="A849" s="529"/>
      <c r="B849" s="529"/>
      <c r="C849" s="529"/>
      <c r="D849" s="529"/>
      <c r="E849" s="529"/>
      <c r="F849" s="529" t="str">
        <f>IF(LEN(E849)&gt;0,VLOOKUP(E849,'Database Karyawan'!$A$2:$B$10000,2,0),"")</f>
        <v/>
      </c>
      <c r="G849" s="529"/>
      <c r="H849" s="540" t="str">
        <f t="shared" si="30"/>
        <v/>
      </c>
      <c r="I849" s="540">
        <f t="shared" si="31"/>
        <v>0</v>
      </c>
    </row>
    <row r="850" spans="1:9">
      <c r="A850" s="529"/>
      <c r="B850" s="529"/>
      <c r="C850" s="529"/>
      <c r="D850" s="529"/>
      <c r="E850" s="529"/>
      <c r="F850" s="529" t="str">
        <f>IF(LEN(E850)&gt;0,VLOOKUP(E850,'Database Karyawan'!$A$2:$B$10000,2,0),"")</f>
        <v/>
      </c>
      <c r="G850" s="529"/>
      <c r="H850" s="540" t="str">
        <f t="shared" si="30"/>
        <v/>
      </c>
      <c r="I850" s="540">
        <f t="shared" si="31"/>
        <v>0</v>
      </c>
    </row>
    <row r="851" spans="1:9">
      <c r="A851" s="529"/>
      <c r="B851" s="529"/>
      <c r="C851" s="529"/>
      <c r="D851" s="529"/>
      <c r="E851" s="529"/>
      <c r="F851" s="529" t="str">
        <f>IF(LEN(E851)&gt;0,VLOOKUP(E851,'Database Karyawan'!$A$2:$B$10000,2,0),"")</f>
        <v/>
      </c>
      <c r="G851" s="529"/>
      <c r="H851" s="540" t="str">
        <f t="shared" si="30"/>
        <v/>
      </c>
      <c r="I851" s="540">
        <f t="shared" si="31"/>
        <v>0</v>
      </c>
    </row>
    <row r="852" spans="1:9">
      <c r="A852" s="529"/>
      <c r="B852" s="529"/>
      <c r="C852" s="529"/>
      <c r="D852" s="529"/>
      <c r="E852" s="529"/>
      <c r="F852" s="529" t="str">
        <f>IF(LEN(E852)&gt;0,VLOOKUP(E852,'Database Karyawan'!$A$2:$B$10000,2,0),"")</f>
        <v/>
      </c>
      <c r="G852" s="529"/>
      <c r="H852" s="540" t="str">
        <f t="shared" si="30"/>
        <v/>
      </c>
      <c r="I852" s="540">
        <f t="shared" si="31"/>
        <v>0</v>
      </c>
    </row>
    <row r="853" spans="1:9">
      <c r="A853" s="529"/>
      <c r="B853" s="529"/>
      <c r="C853" s="529"/>
      <c r="D853" s="529"/>
      <c r="E853" s="529"/>
      <c r="F853" s="529" t="str">
        <f>IF(LEN(E853)&gt;0,VLOOKUP(E853,'Database Karyawan'!$A$2:$B$10000,2,0),"")</f>
        <v/>
      </c>
      <c r="G853" s="529"/>
      <c r="H853" s="540" t="str">
        <f t="shared" si="30"/>
        <v/>
      </c>
      <c r="I853" s="540">
        <f t="shared" si="31"/>
        <v>0</v>
      </c>
    </row>
    <row r="854" spans="1:9">
      <c r="A854" s="529"/>
      <c r="B854" s="529"/>
      <c r="C854" s="529"/>
      <c r="D854" s="529"/>
      <c r="E854" s="529"/>
      <c r="F854" s="529" t="str">
        <f>IF(LEN(E854)&gt;0,VLOOKUP(E854,'Database Karyawan'!$A$2:$B$10000,2,0),"")</f>
        <v/>
      </c>
      <c r="G854" s="529"/>
      <c r="H854" s="540" t="str">
        <f t="shared" si="30"/>
        <v/>
      </c>
      <c r="I854" s="540">
        <f t="shared" si="31"/>
        <v>0</v>
      </c>
    </row>
    <row r="855" spans="1:9">
      <c r="A855" s="529"/>
      <c r="B855" s="529"/>
      <c r="C855" s="529"/>
      <c r="D855" s="529"/>
      <c r="E855" s="529"/>
      <c r="F855" s="529" t="str">
        <f>IF(LEN(E855)&gt;0,VLOOKUP(E855,'Database Karyawan'!$A$2:$B$10000,2,0),"")</f>
        <v/>
      </c>
      <c r="G855" s="529"/>
      <c r="H855" s="540" t="str">
        <f t="shared" si="30"/>
        <v/>
      </c>
      <c r="I855" s="540">
        <f t="shared" si="31"/>
        <v>0</v>
      </c>
    </row>
    <row r="856" spans="1:9">
      <c r="A856" s="529"/>
      <c r="B856" s="529"/>
      <c r="C856" s="529"/>
      <c r="D856" s="529"/>
      <c r="E856" s="529"/>
      <c r="F856" s="529" t="str">
        <f>IF(LEN(E856)&gt;0,VLOOKUP(E856,'Database Karyawan'!$A$2:$B$10000,2,0),"")</f>
        <v/>
      </c>
      <c r="G856" s="529"/>
      <c r="H856" s="540" t="str">
        <f t="shared" si="30"/>
        <v/>
      </c>
      <c r="I856" s="540">
        <f t="shared" si="31"/>
        <v>0</v>
      </c>
    </row>
    <row r="857" spans="1:9">
      <c r="A857" s="529"/>
      <c r="B857" s="529"/>
      <c r="C857" s="529"/>
      <c r="D857" s="529"/>
      <c r="E857" s="529"/>
      <c r="F857" s="529" t="str">
        <f>IF(LEN(E857)&gt;0,VLOOKUP(E857,'Database Karyawan'!$A$2:$B$10000,2,0),"")</f>
        <v/>
      </c>
      <c r="G857" s="529"/>
      <c r="H857" s="540" t="str">
        <f t="shared" si="30"/>
        <v/>
      </c>
      <c r="I857" s="540">
        <f t="shared" si="31"/>
        <v>0</v>
      </c>
    </row>
    <row r="858" spans="1:9">
      <c r="A858" s="529"/>
      <c r="B858" s="529"/>
      <c r="C858" s="529"/>
      <c r="D858" s="529"/>
      <c r="E858" s="529"/>
      <c r="F858" s="529" t="str">
        <f>IF(LEN(E858)&gt;0,VLOOKUP(E858,'Database Karyawan'!$A$2:$B$10000,2,0),"")</f>
        <v/>
      </c>
      <c r="G858" s="529"/>
      <c r="H858" s="540" t="str">
        <f t="shared" si="30"/>
        <v/>
      </c>
      <c r="I858" s="540">
        <f t="shared" si="31"/>
        <v>0</v>
      </c>
    </row>
    <row r="859" spans="1:9">
      <c r="A859" s="529"/>
      <c r="B859" s="529"/>
      <c r="C859" s="529"/>
      <c r="D859" s="529"/>
      <c r="E859" s="529"/>
      <c r="F859" s="529" t="str">
        <f>IF(LEN(E859)&gt;0,VLOOKUP(E859,'Database Karyawan'!$A$2:$B$10000,2,0),"")</f>
        <v/>
      </c>
      <c r="G859" s="529"/>
      <c r="H859" s="540" t="str">
        <f t="shared" si="30"/>
        <v/>
      </c>
      <c r="I859" s="540">
        <f t="shared" si="31"/>
        <v>0</v>
      </c>
    </row>
    <row r="860" spans="1:9">
      <c r="A860" s="529"/>
      <c r="B860" s="529"/>
      <c r="C860" s="529"/>
      <c r="D860" s="529"/>
      <c r="E860" s="529"/>
      <c r="F860" s="529" t="str">
        <f>IF(LEN(E860)&gt;0,VLOOKUP(E860,'Database Karyawan'!$A$2:$B$10000,2,0),"")</f>
        <v/>
      </c>
      <c r="G860" s="529"/>
      <c r="H860" s="540" t="str">
        <f t="shared" si="30"/>
        <v/>
      </c>
      <c r="I860" s="540">
        <f t="shared" si="31"/>
        <v>0</v>
      </c>
    </row>
    <row r="861" spans="1:9">
      <c r="A861" s="529"/>
      <c r="B861" s="529"/>
      <c r="C861" s="529"/>
      <c r="D861" s="529"/>
      <c r="E861" s="529"/>
      <c r="F861" s="529" t="str">
        <f>IF(LEN(E861)&gt;0,VLOOKUP(E861,'Database Karyawan'!$A$2:$B$10000,2,0),"")</f>
        <v/>
      </c>
      <c r="G861" s="529"/>
      <c r="H861" s="540" t="str">
        <f t="shared" si="30"/>
        <v/>
      </c>
      <c r="I861" s="540">
        <f t="shared" si="31"/>
        <v>0</v>
      </c>
    </row>
    <row r="862" spans="1:9">
      <c r="A862" s="529"/>
      <c r="B862" s="529"/>
      <c r="C862" s="529"/>
      <c r="D862" s="529"/>
      <c r="E862" s="529"/>
      <c r="F862" s="529" t="str">
        <f>IF(LEN(E862)&gt;0,VLOOKUP(E862,'Database Karyawan'!$A$2:$B$10000,2,0),"")</f>
        <v/>
      </c>
      <c r="G862" s="529"/>
      <c r="H862" s="540" t="str">
        <f t="shared" si="30"/>
        <v/>
      </c>
      <c r="I862" s="540">
        <f t="shared" si="31"/>
        <v>0</v>
      </c>
    </row>
    <row r="863" spans="1:9">
      <c r="A863" s="529"/>
      <c r="B863" s="529"/>
      <c r="C863" s="529"/>
      <c r="D863" s="529"/>
      <c r="E863" s="529"/>
      <c r="F863" s="529" t="str">
        <f>IF(LEN(E863)&gt;0,VLOOKUP(E863,'Database Karyawan'!$A$2:$B$10000,2,0),"")</f>
        <v/>
      </c>
      <c r="G863" s="529"/>
      <c r="H863" s="540" t="str">
        <f t="shared" si="30"/>
        <v/>
      </c>
      <c r="I863" s="540">
        <f t="shared" si="31"/>
        <v>0</v>
      </c>
    </row>
    <row r="864" spans="1:9">
      <c r="A864" s="529"/>
      <c r="B864" s="529"/>
      <c r="C864" s="529"/>
      <c r="D864" s="529"/>
      <c r="E864" s="529"/>
      <c r="F864" s="529" t="str">
        <f>IF(LEN(E864)&gt;0,VLOOKUP(E864,'Database Karyawan'!$A$2:$B$10000,2,0),"")</f>
        <v/>
      </c>
      <c r="G864" s="529"/>
      <c r="H864" s="540" t="str">
        <f t="shared" si="30"/>
        <v/>
      </c>
      <c r="I864" s="540">
        <f t="shared" si="31"/>
        <v>0</v>
      </c>
    </row>
    <row r="865" spans="1:9">
      <c r="A865" s="529"/>
      <c r="B865" s="529"/>
      <c r="C865" s="529"/>
      <c r="D865" s="529"/>
      <c r="E865" s="529"/>
      <c r="F865" s="529" t="str">
        <f>IF(LEN(E865)&gt;0,VLOOKUP(E865,'Database Karyawan'!$A$2:$B$10000,2,0),"")</f>
        <v/>
      </c>
      <c r="G865" s="529"/>
      <c r="H865" s="540" t="str">
        <f t="shared" si="30"/>
        <v/>
      </c>
      <c r="I865" s="540">
        <f t="shared" si="31"/>
        <v>0</v>
      </c>
    </row>
    <row r="866" spans="1:9">
      <c r="A866" s="529"/>
      <c r="B866" s="529"/>
      <c r="C866" s="529"/>
      <c r="D866" s="529"/>
      <c r="E866" s="529"/>
      <c r="F866" s="529" t="str">
        <f>IF(LEN(E866)&gt;0,VLOOKUP(E866,'Database Karyawan'!$A$2:$B$10000,2,0),"")</f>
        <v/>
      </c>
      <c r="G866" s="529"/>
      <c r="H866" s="540" t="str">
        <f t="shared" si="30"/>
        <v/>
      </c>
      <c r="I866" s="540">
        <f t="shared" si="31"/>
        <v>0</v>
      </c>
    </row>
    <row r="867" spans="1:9">
      <c r="A867" s="529"/>
      <c r="B867" s="529"/>
      <c r="C867" s="529"/>
      <c r="D867" s="529"/>
      <c r="E867" s="529"/>
      <c r="F867" s="529" t="str">
        <f>IF(LEN(E867)&gt;0,VLOOKUP(E867,'Database Karyawan'!$A$2:$B$10000,2,0),"")</f>
        <v/>
      </c>
      <c r="G867" s="529"/>
      <c r="H867" s="540" t="str">
        <f t="shared" si="30"/>
        <v/>
      </c>
      <c r="I867" s="540">
        <f t="shared" si="31"/>
        <v>0</v>
      </c>
    </row>
    <row r="868" spans="1:9">
      <c r="A868" s="529"/>
      <c r="B868" s="529"/>
      <c r="C868" s="529"/>
      <c r="D868" s="529"/>
      <c r="E868" s="529"/>
      <c r="F868" s="529" t="str">
        <f>IF(LEN(E868)&gt;0,VLOOKUP(E868,'Database Karyawan'!$A$2:$B$10000,2,0),"")</f>
        <v/>
      </c>
      <c r="G868" s="529"/>
      <c r="H868" s="540" t="str">
        <f t="shared" si="30"/>
        <v/>
      </c>
      <c r="I868" s="540">
        <f t="shared" si="31"/>
        <v>0</v>
      </c>
    </row>
    <row r="869" spans="1:9">
      <c r="A869" s="529"/>
      <c r="B869" s="529"/>
      <c r="C869" s="529"/>
      <c r="D869" s="529"/>
      <c r="E869" s="529"/>
      <c r="F869" s="529" t="str">
        <f>IF(LEN(E869)&gt;0,VLOOKUP(E869,'Database Karyawan'!$A$2:$B$10000,2,0),"")</f>
        <v/>
      </c>
      <c r="G869" s="529"/>
      <c r="H869" s="540" t="str">
        <f t="shared" si="30"/>
        <v/>
      </c>
      <c r="I869" s="540">
        <f t="shared" si="31"/>
        <v>0</v>
      </c>
    </row>
    <row r="870" spans="1:9">
      <c r="A870" s="529"/>
      <c r="B870" s="529"/>
      <c r="C870" s="529"/>
      <c r="D870" s="529"/>
      <c r="E870" s="529"/>
      <c r="F870" s="529" t="str">
        <f>IF(LEN(E870)&gt;0,VLOOKUP(E870,'Database Karyawan'!$A$2:$B$10000,2,0),"")</f>
        <v/>
      </c>
      <c r="G870" s="529"/>
      <c r="H870" s="540" t="str">
        <f t="shared" si="30"/>
        <v/>
      </c>
      <c r="I870" s="540">
        <f t="shared" si="31"/>
        <v>0</v>
      </c>
    </row>
    <row r="871" spans="1:9">
      <c r="A871" s="529"/>
      <c r="B871" s="529"/>
      <c r="C871" s="529"/>
      <c r="D871" s="529"/>
      <c r="E871" s="529"/>
      <c r="F871" s="529" t="str">
        <f>IF(LEN(E871)&gt;0,VLOOKUP(E871,'Database Karyawan'!$A$2:$B$10000,2,0),"")</f>
        <v/>
      </c>
      <c r="G871" s="529"/>
      <c r="H871" s="540" t="str">
        <f t="shared" si="30"/>
        <v/>
      </c>
      <c r="I871" s="540">
        <f t="shared" si="31"/>
        <v>0</v>
      </c>
    </row>
    <row r="872" spans="1:9">
      <c r="A872" s="529"/>
      <c r="B872" s="529"/>
      <c r="C872" s="529"/>
      <c r="D872" s="529"/>
      <c r="E872" s="529"/>
      <c r="F872" s="529" t="str">
        <f>IF(LEN(E872)&gt;0,VLOOKUP(E872,'Database Karyawan'!$A$2:$B$10000,2,0),"")</f>
        <v/>
      </c>
      <c r="G872" s="529"/>
      <c r="H872" s="540" t="str">
        <f t="shared" si="30"/>
        <v/>
      </c>
      <c r="I872" s="540">
        <f t="shared" si="31"/>
        <v>0</v>
      </c>
    </row>
    <row r="873" spans="1:9">
      <c r="A873" s="529"/>
      <c r="B873" s="529"/>
      <c r="C873" s="529"/>
      <c r="D873" s="529"/>
      <c r="E873" s="529"/>
      <c r="F873" s="529" t="str">
        <f>IF(LEN(E873)&gt;0,VLOOKUP(E873,'Database Karyawan'!$A$2:$B$10000,2,0),"")</f>
        <v/>
      </c>
      <c r="G873" s="529"/>
      <c r="H873" s="540" t="str">
        <f t="shared" si="30"/>
        <v/>
      </c>
      <c r="I873" s="540">
        <f t="shared" si="31"/>
        <v>0</v>
      </c>
    </row>
    <row r="874" spans="1:9">
      <c r="A874" s="529"/>
      <c r="B874" s="529"/>
      <c r="C874" s="529"/>
      <c r="D874" s="529"/>
      <c r="E874" s="529"/>
      <c r="F874" s="529" t="str">
        <f>IF(LEN(E874)&gt;0,VLOOKUP(E874,'Database Karyawan'!$A$2:$B$10000,2,0),"")</f>
        <v/>
      </c>
      <c r="G874" s="529"/>
      <c r="H874" s="540" t="str">
        <f t="shared" si="30"/>
        <v/>
      </c>
      <c r="I874" s="540">
        <f t="shared" si="31"/>
        <v>0</v>
      </c>
    </row>
    <row r="875" spans="1:9">
      <c r="A875" s="529"/>
      <c r="B875" s="529"/>
      <c r="C875" s="529"/>
      <c r="D875" s="529"/>
      <c r="E875" s="529"/>
      <c r="F875" s="529" t="str">
        <f>IF(LEN(E875)&gt;0,VLOOKUP(E875,'Database Karyawan'!$A$2:$B$10000,2,0),"")</f>
        <v/>
      </c>
      <c r="G875" s="529"/>
      <c r="H875" s="540" t="str">
        <f t="shared" si="30"/>
        <v/>
      </c>
      <c r="I875" s="540">
        <f t="shared" si="31"/>
        <v>0</v>
      </c>
    </row>
    <row r="876" spans="1:9">
      <c r="A876" s="529"/>
      <c r="B876" s="529"/>
      <c r="C876" s="529"/>
      <c r="D876" s="529"/>
      <c r="E876" s="529"/>
      <c r="F876" s="529" t="str">
        <f>IF(LEN(E876)&gt;0,VLOOKUP(E876,'Database Karyawan'!$A$2:$B$10000,2,0),"")</f>
        <v/>
      </c>
      <c r="G876" s="529"/>
      <c r="H876" s="540" t="str">
        <f t="shared" si="30"/>
        <v/>
      </c>
      <c r="I876" s="540">
        <f t="shared" si="31"/>
        <v>0</v>
      </c>
    </row>
    <row r="877" spans="1:9">
      <c r="A877" s="529"/>
      <c r="B877" s="529"/>
      <c r="C877" s="529"/>
      <c r="D877" s="529"/>
      <c r="E877" s="529"/>
      <c r="F877" s="529" t="str">
        <f>IF(LEN(E877)&gt;0,VLOOKUP(E877,'Database Karyawan'!$A$2:$B$10000,2,0),"")</f>
        <v/>
      </c>
      <c r="G877" s="529"/>
      <c r="H877" s="540" t="str">
        <f t="shared" si="30"/>
        <v/>
      </c>
      <c r="I877" s="540">
        <f t="shared" si="31"/>
        <v>0</v>
      </c>
    </row>
    <row r="878" spans="1:9">
      <c r="A878" s="529"/>
      <c r="B878" s="529"/>
      <c r="C878" s="529"/>
      <c r="D878" s="529"/>
      <c r="E878" s="529"/>
      <c r="F878" s="529" t="str">
        <f>IF(LEN(E878)&gt;0,VLOOKUP(E878,'Database Karyawan'!$A$2:$B$10000,2,0),"")</f>
        <v/>
      </c>
      <c r="G878" s="529"/>
      <c r="H878" s="540" t="str">
        <f t="shared" si="30"/>
        <v/>
      </c>
      <c r="I878" s="540">
        <f t="shared" si="31"/>
        <v>0</v>
      </c>
    </row>
    <row r="879" spans="1:9">
      <c r="A879" s="529"/>
      <c r="B879" s="529"/>
      <c r="C879" s="529"/>
      <c r="D879" s="529"/>
      <c r="E879" s="529"/>
      <c r="F879" s="529" t="str">
        <f>IF(LEN(E879)&gt;0,VLOOKUP(E879,'Database Karyawan'!$A$2:$B$10000,2,0),"")</f>
        <v/>
      </c>
      <c r="G879" s="529"/>
      <c r="H879" s="540" t="str">
        <f t="shared" si="30"/>
        <v/>
      </c>
      <c r="I879" s="540">
        <f t="shared" si="31"/>
        <v>0</v>
      </c>
    </row>
    <row r="880" spans="1:9">
      <c r="A880" s="529"/>
      <c r="B880" s="529"/>
      <c r="C880" s="529"/>
      <c r="D880" s="529"/>
      <c r="E880" s="529"/>
      <c r="F880" s="529" t="str">
        <f>IF(LEN(E880)&gt;0,VLOOKUP(E880,'Database Karyawan'!$A$2:$B$10000,2,0),"")</f>
        <v/>
      </c>
      <c r="G880" s="529"/>
      <c r="H880" s="540" t="str">
        <f t="shared" si="30"/>
        <v/>
      </c>
      <c r="I880" s="540">
        <f t="shared" si="31"/>
        <v>0</v>
      </c>
    </row>
    <row r="881" spans="1:9">
      <c r="A881" s="529"/>
      <c r="B881" s="529"/>
      <c r="C881" s="529"/>
      <c r="D881" s="529"/>
      <c r="E881" s="529"/>
      <c r="F881" s="529" t="str">
        <f>IF(LEN(E881)&gt;0,VLOOKUP(E881,'Database Karyawan'!$A$2:$B$10000,2,0),"")</f>
        <v/>
      </c>
      <c r="G881" s="529"/>
      <c r="H881" s="540" t="str">
        <f t="shared" si="30"/>
        <v/>
      </c>
      <c r="I881" s="540">
        <f t="shared" si="31"/>
        <v>0</v>
      </c>
    </row>
    <row r="882" spans="1:9">
      <c r="A882" s="529"/>
      <c r="B882" s="529"/>
      <c r="C882" s="529"/>
      <c r="D882" s="529"/>
      <c r="E882" s="529"/>
      <c r="F882" s="529" t="str">
        <f>IF(LEN(E882)&gt;0,VLOOKUP(E882,'Database Karyawan'!$A$2:$B$10000,2,0),"")</f>
        <v/>
      </c>
      <c r="G882" s="529"/>
      <c r="H882" s="540" t="str">
        <f t="shared" si="30"/>
        <v/>
      </c>
      <c r="I882" s="540">
        <f t="shared" si="31"/>
        <v>0</v>
      </c>
    </row>
    <row r="883" spans="1:9">
      <c r="A883" s="529"/>
      <c r="B883" s="529"/>
      <c r="C883" s="529"/>
      <c r="D883" s="529"/>
      <c r="E883" s="529"/>
      <c r="F883" s="529" t="str">
        <f>IF(LEN(E883)&gt;0,VLOOKUP(E883,'Database Karyawan'!$A$2:$B$10000,2,0),"")</f>
        <v/>
      </c>
      <c r="G883" s="529"/>
      <c r="H883" s="540" t="str">
        <f t="shared" si="30"/>
        <v/>
      </c>
      <c r="I883" s="540">
        <f t="shared" si="31"/>
        <v>0</v>
      </c>
    </row>
    <row r="884" spans="1:9">
      <c r="A884" s="529"/>
      <c r="B884" s="529"/>
      <c r="C884" s="529"/>
      <c r="D884" s="529"/>
      <c r="E884" s="529"/>
      <c r="F884" s="529" t="str">
        <f>IF(LEN(E884)&gt;0,VLOOKUP(E884,'Database Karyawan'!$A$2:$B$10000,2,0),"")</f>
        <v/>
      </c>
      <c r="G884" s="529"/>
      <c r="H884" s="540" t="str">
        <f t="shared" si="30"/>
        <v/>
      </c>
      <c r="I884" s="540">
        <f t="shared" si="31"/>
        <v>0</v>
      </c>
    </row>
    <row r="885" spans="1:9">
      <c r="A885" s="529"/>
      <c r="B885" s="529"/>
      <c r="C885" s="529"/>
      <c r="D885" s="529"/>
      <c r="E885" s="529"/>
      <c r="F885" s="529" t="str">
        <f>IF(LEN(E885)&gt;0,VLOOKUP(E885,'Database Karyawan'!$A$2:$B$10000,2,0),"")</f>
        <v/>
      </c>
      <c r="G885" s="529"/>
      <c r="H885" s="540" t="str">
        <f t="shared" si="30"/>
        <v/>
      </c>
      <c r="I885" s="540">
        <f t="shared" si="31"/>
        <v>0</v>
      </c>
    </row>
    <row r="886" spans="1:9">
      <c r="A886" s="529"/>
      <c r="B886" s="529"/>
      <c r="C886" s="529"/>
      <c r="D886" s="529"/>
      <c r="E886" s="529"/>
      <c r="F886" s="529" t="str">
        <f>IF(LEN(E886)&gt;0,VLOOKUP(E886,'Database Karyawan'!$A$2:$B$10000,2,0),"")</f>
        <v/>
      </c>
      <c r="G886" s="529"/>
      <c r="H886" s="540" t="str">
        <f t="shared" si="30"/>
        <v/>
      </c>
      <c r="I886" s="540">
        <f t="shared" si="31"/>
        <v>0</v>
      </c>
    </row>
    <row r="887" spans="1:9">
      <c r="A887" s="529"/>
      <c r="B887" s="529"/>
      <c r="C887" s="529"/>
      <c r="D887" s="529"/>
      <c r="E887" s="529"/>
      <c r="F887" s="529" t="str">
        <f>IF(LEN(E887)&gt;0,VLOOKUP(E887,'Database Karyawan'!$A$2:$B$10000,2,0),"")</f>
        <v/>
      </c>
      <c r="G887" s="529"/>
      <c r="H887" s="540" t="str">
        <f t="shared" si="30"/>
        <v/>
      </c>
      <c r="I887" s="540">
        <f t="shared" si="31"/>
        <v>0</v>
      </c>
    </row>
    <row r="888" spans="1:9">
      <c r="A888" s="529"/>
      <c r="B888" s="529"/>
      <c r="C888" s="529"/>
      <c r="D888" s="529"/>
      <c r="E888" s="529"/>
      <c r="F888" s="529" t="str">
        <f>IF(LEN(E888)&gt;0,VLOOKUP(E888,'Database Karyawan'!$A$2:$B$10000,2,0),"")</f>
        <v/>
      </c>
      <c r="G888" s="529"/>
      <c r="H888" s="540" t="str">
        <f t="shared" si="30"/>
        <v/>
      </c>
      <c r="I888" s="540">
        <f t="shared" si="31"/>
        <v>0</v>
      </c>
    </row>
    <row r="889" spans="1:9">
      <c r="A889" s="529"/>
      <c r="B889" s="529"/>
      <c r="C889" s="529"/>
      <c r="D889" s="529"/>
      <c r="E889" s="529"/>
      <c r="F889" s="529" t="str">
        <f>IF(LEN(E889)&gt;0,VLOOKUP(E889,'Database Karyawan'!$A$2:$B$10000,2,0),"")</f>
        <v/>
      </c>
      <c r="G889" s="529"/>
      <c r="H889" s="540" t="str">
        <f t="shared" si="30"/>
        <v/>
      </c>
      <c r="I889" s="540">
        <f t="shared" si="31"/>
        <v>0</v>
      </c>
    </row>
    <row r="890" spans="1:9">
      <c r="A890" s="529"/>
      <c r="B890" s="529"/>
      <c r="C890" s="529"/>
      <c r="D890" s="529"/>
      <c r="E890" s="529"/>
      <c r="F890" s="529" t="str">
        <f>IF(LEN(E890)&gt;0,VLOOKUP(E890,'Database Karyawan'!$A$2:$B$10000,2,0),"")</f>
        <v/>
      </c>
      <c r="G890" s="529"/>
      <c r="H890" s="540" t="str">
        <f t="shared" si="30"/>
        <v/>
      </c>
      <c r="I890" s="540">
        <f t="shared" si="31"/>
        <v>0</v>
      </c>
    </row>
    <row r="891" spans="1:9">
      <c r="A891" s="529"/>
      <c r="B891" s="529"/>
      <c r="C891" s="529"/>
      <c r="D891" s="529"/>
      <c r="E891" s="529"/>
      <c r="F891" s="529" t="str">
        <f>IF(LEN(E891)&gt;0,VLOOKUP(E891,'Database Karyawan'!$A$2:$B$10000,2,0),"")</f>
        <v/>
      </c>
      <c r="G891" s="529"/>
      <c r="H891" s="540" t="str">
        <f t="shared" si="30"/>
        <v/>
      </c>
      <c r="I891" s="540">
        <f t="shared" si="31"/>
        <v>0</v>
      </c>
    </row>
    <row r="892" spans="1:9">
      <c r="A892" s="529"/>
      <c r="B892" s="529"/>
      <c r="C892" s="529"/>
      <c r="D892" s="529"/>
      <c r="E892" s="529"/>
      <c r="F892" s="529" t="str">
        <f>IF(LEN(E892)&gt;0,VLOOKUP(E892,'Database Karyawan'!$A$2:$B$10000,2,0),"")</f>
        <v/>
      </c>
      <c r="G892" s="529"/>
      <c r="H892" s="540" t="str">
        <f t="shared" si="30"/>
        <v/>
      </c>
      <c r="I892" s="540">
        <f t="shared" si="31"/>
        <v>0</v>
      </c>
    </row>
    <row r="893" spans="1:9">
      <c r="A893" s="529"/>
      <c r="B893" s="529"/>
      <c r="C893" s="529"/>
      <c r="D893" s="529"/>
      <c r="E893" s="529"/>
      <c r="F893" s="529" t="str">
        <f>IF(LEN(E893)&gt;0,VLOOKUP(E893,'Database Karyawan'!$A$2:$B$10000,2,0),"")</f>
        <v/>
      </c>
      <c r="G893" s="529"/>
      <c r="H893" s="540" t="str">
        <f t="shared" si="30"/>
        <v/>
      </c>
      <c r="I893" s="540">
        <f t="shared" si="31"/>
        <v>0</v>
      </c>
    </row>
    <row r="894" spans="1:9">
      <c r="A894" s="529"/>
      <c r="B894" s="529"/>
      <c r="C894" s="529"/>
      <c r="D894" s="529"/>
      <c r="E894" s="529"/>
      <c r="F894" s="529" t="str">
        <f>IF(LEN(E894)&gt;0,VLOOKUP(E894,'Database Karyawan'!$A$2:$B$10000,2,0),"")</f>
        <v/>
      </c>
      <c r="G894" s="529"/>
      <c r="H894" s="540" t="str">
        <f t="shared" si="30"/>
        <v/>
      </c>
      <c r="I894" s="540">
        <f t="shared" si="31"/>
        <v>0</v>
      </c>
    </row>
    <row r="895" spans="1:9">
      <c r="A895" s="529"/>
      <c r="B895" s="529"/>
      <c r="C895" s="529"/>
      <c r="D895" s="529"/>
      <c r="E895" s="529"/>
      <c r="F895" s="529" t="str">
        <f>IF(LEN(E895)&gt;0,VLOOKUP(E895,'Database Karyawan'!$A$2:$B$10000,2,0),"")</f>
        <v/>
      </c>
      <c r="G895" s="529"/>
      <c r="H895" s="540" t="str">
        <f t="shared" si="30"/>
        <v/>
      </c>
      <c r="I895" s="540">
        <f t="shared" si="31"/>
        <v>0</v>
      </c>
    </row>
    <row r="896" spans="1:9">
      <c r="A896" s="529"/>
      <c r="B896" s="529"/>
      <c r="C896" s="529"/>
      <c r="D896" s="529"/>
      <c r="E896" s="529"/>
      <c r="F896" s="529" t="str">
        <f>IF(LEN(E896)&gt;0,VLOOKUP(E896,'Database Karyawan'!$A$2:$B$10000,2,0),"")</f>
        <v/>
      </c>
      <c r="G896" s="529"/>
      <c r="H896" s="540" t="str">
        <f t="shared" si="30"/>
        <v/>
      </c>
      <c r="I896" s="540">
        <f t="shared" si="31"/>
        <v>0</v>
      </c>
    </row>
    <row r="897" spans="1:9">
      <c r="A897" s="529"/>
      <c r="B897" s="529"/>
      <c r="C897" s="529"/>
      <c r="D897" s="529"/>
      <c r="E897" s="529"/>
      <c r="F897" s="529" t="str">
        <f>IF(LEN(E897)&gt;0,VLOOKUP(E897,'Database Karyawan'!$A$2:$B$10000,2,0),"")</f>
        <v/>
      </c>
      <c r="G897" s="529"/>
      <c r="H897" s="540" t="str">
        <f t="shared" si="30"/>
        <v/>
      </c>
      <c r="I897" s="540">
        <f t="shared" si="31"/>
        <v>0</v>
      </c>
    </row>
    <row r="898" spans="1:9">
      <c r="A898" s="529"/>
      <c r="B898" s="529"/>
      <c r="C898" s="529"/>
      <c r="D898" s="529"/>
      <c r="E898" s="529"/>
      <c r="F898" s="529" t="str">
        <f>IF(LEN(E898)&gt;0,VLOOKUP(E898,'Database Karyawan'!$A$2:$B$10000,2,0),"")</f>
        <v/>
      </c>
      <c r="G898" s="529"/>
      <c r="H898" s="540" t="str">
        <f t="shared" si="30"/>
        <v/>
      </c>
      <c r="I898" s="540">
        <f t="shared" si="31"/>
        <v>0</v>
      </c>
    </row>
    <row r="899" spans="1:9">
      <c r="A899" s="529"/>
      <c r="B899" s="529"/>
      <c r="C899" s="529"/>
      <c r="D899" s="529"/>
      <c r="E899" s="529"/>
      <c r="F899" s="529" t="str">
        <f>IF(LEN(E899)&gt;0,VLOOKUP(E899,'Database Karyawan'!$A$2:$B$10000,2,0),"")</f>
        <v/>
      </c>
      <c r="G899" s="529"/>
      <c r="H899" s="540" t="str">
        <f t="shared" si="30"/>
        <v/>
      </c>
      <c r="I899" s="540">
        <f t="shared" si="31"/>
        <v>0</v>
      </c>
    </row>
    <row r="900" spans="1:9">
      <c r="A900" s="529"/>
      <c r="B900" s="529"/>
      <c r="C900" s="529"/>
      <c r="D900" s="529"/>
      <c r="E900" s="529"/>
      <c r="F900" s="529" t="str">
        <f>IF(LEN(E900)&gt;0,VLOOKUP(E900,'Database Karyawan'!$A$2:$B$10000,2,0),"")</f>
        <v/>
      </c>
      <c r="G900" s="529"/>
      <c r="H900" s="540" t="str">
        <f t="shared" si="30"/>
        <v/>
      </c>
      <c r="I900" s="540">
        <f t="shared" si="31"/>
        <v>0</v>
      </c>
    </row>
    <row r="901" spans="1:9">
      <c r="A901" s="529"/>
      <c r="B901" s="529"/>
      <c r="C901" s="529"/>
      <c r="D901" s="529"/>
      <c r="E901" s="529"/>
      <c r="F901" s="529" t="str">
        <f>IF(LEN(E901)&gt;0,VLOOKUP(E901,'Database Karyawan'!$A$2:$B$10000,2,0),"")</f>
        <v/>
      </c>
      <c r="G901" s="529"/>
      <c r="H901" s="540" t="str">
        <f t="shared" si="30"/>
        <v/>
      </c>
      <c r="I901" s="540">
        <f t="shared" si="31"/>
        <v>0</v>
      </c>
    </row>
    <row r="902" spans="1:9">
      <c r="A902" s="529"/>
      <c r="B902" s="529"/>
      <c r="C902" s="529"/>
      <c r="D902" s="529"/>
      <c r="E902" s="529"/>
      <c r="F902" s="529" t="str">
        <f>IF(LEN(E902)&gt;0,VLOOKUP(E902,'Database Karyawan'!$A$2:$B$10000,2,0),"")</f>
        <v/>
      </c>
      <c r="G902" s="529"/>
      <c r="H902" s="540" t="str">
        <f t="shared" si="30"/>
        <v/>
      </c>
      <c r="I902" s="540">
        <f t="shared" si="31"/>
        <v>0</v>
      </c>
    </row>
    <row r="903" spans="1:9">
      <c r="A903" s="529"/>
      <c r="B903" s="529"/>
      <c r="C903" s="529"/>
      <c r="D903" s="529"/>
      <c r="E903" s="529"/>
      <c r="F903" s="529" t="str">
        <f>IF(LEN(E903)&gt;0,VLOOKUP(E903,'Database Karyawan'!$A$2:$B$10000,2,0),"")</f>
        <v/>
      </c>
      <c r="G903" s="529"/>
      <c r="H903" s="540" t="str">
        <f t="shared" si="30"/>
        <v/>
      </c>
      <c r="I903" s="540">
        <f t="shared" si="31"/>
        <v>0</v>
      </c>
    </row>
    <row r="904" spans="1:9">
      <c r="A904" s="529"/>
      <c r="B904" s="529"/>
      <c r="C904" s="529"/>
      <c r="D904" s="529"/>
      <c r="E904" s="529"/>
      <c r="F904" s="529" t="str">
        <f>IF(LEN(E904)&gt;0,VLOOKUP(E904,'Database Karyawan'!$A$2:$B$10000,2,0),"")</f>
        <v/>
      </c>
      <c r="G904" s="529"/>
      <c r="H904" s="540" t="str">
        <f t="shared" si="30"/>
        <v/>
      </c>
      <c r="I904" s="540">
        <f t="shared" si="31"/>
        <v>0</v>
      </c>
    </row>
    <row r="905" spans="1:9">
      <c r="A905" s="529"/>
      <c r="B905" s="529"/>
      <c r="C905" s="529"/>
      <c r="D905" s="529"/>
      <c r="E905" s="529"/>
      <c r="F905" s="529" t="str">
        <f>IF(LEN(E905)&gt;0,VLOOKUP(E905,'Database Karyawan'!$A$2:$B$10000,2,0),"")</f>
        <v/>
      </c>
      <c r="G905" s="529"/>
      <c r="H905" s="540" t="str">
        <f t="shared" si="30"/>
        <v/>
      </c>
      <c r="I905" s="540">
        <f t="shared" si="31"/>
        <v>0</v>
      </c>
    </row>
    <row r="906" spans="1:9">
      <c r="A906" s="529"/>
      <c r="B906" s="529"/>
      <c r="C906" s="529"/>
      <c r="D906" s="529"/>
      <c r="E906" s="529"/>
      <c r="F906" s="529" t="str">
        <f>IF(LEN(E906)&gt;0,VLOOKUP(E906,'Database Karyawan'!$A$2:$B$10000,2,0),"")</f>
        <v/>
      </c>
      <c r="G906" s="529"/>
      <c r="H906" s="540" t="str">
        <f t="shared" si="30"/>
        <v/>
      </c>
      <c r="I906" s="540">
        <f t="shared" si="31"/>
        <v>0</v>
      </c>
    </row>
    <row r="907" spans="1:9">
      <c r="A907" s="529"/>
      <c r="B907" s="529"/>
      <c r="C907" s="529"/>
      <c r="D907" s="529"/>
      <c r="E907" s="529"/>
      <c r="F907" s="529" t="str">
        <f>IF(LEN(E907)&gt;0,VLOOKUP(E907,'Database Karyawan'!$A$2:$B$10000,2,0),"")</f>
        <v/>
      </c>
      <c r="G907" s="529"/>
      <c r="H907" s="540" t="str">
        <f t="shared" si="30"/>
        <v/>
      </c>
      <c r="I907" s="540">
        <f t="shared" si="31"/>
        <v>0</v>
      </c>
    </row>
    <row r="908" spans="1:9">
      <c r="A908" s="529"/>
      <c r="B908" s="529"/>
      <c r="C908" s="529"/>
      <c r="D908" s="529"/>
      <c r="E908" s="529"/>
      <c r="F908" s="529" t="str">
        <f>IF(LEN(E908)&gt;0,VLOOKUP(E908,'Database Karyawan'!$A$2:$B$10000,2,0),"")</f>
        <v/>
      </c>
      <c r="G908" s="529"/>
      <c r="H908" s="540" t="str">
        <f t="shared" si="30"/>
        <v/>
      </c>
      <c r="I908" s="540">
        <f t="shared" si="31"/>
        <v>0</v>
      </c>
    </row>
    <row r="909" spans="1:9">
      <c r="A909" s="529"/>
      <c r="B909" s="529"/>
      <c r="C909" s="529"/>
      <c r="D909" s="529"/>
      <c r="E909" s="529"/>
      <c r="F909" s="529" t="str">
        <f>IF(LEN(E909)&gt;0,VLOOKUP(E909,'Database Karyawan'!$A$2:$B$10000,2,0),"")</f>
        <v/>
      </c>
      <c r="G909" s="529"/>
      <c r="H909" s="540" t="str">
        <f t="shared" si="30"/>
        <v/>
      </c>
      <c r="I909" s="540">
        <f t="shared" si="31"/>
        <v>0</v>
      </c>
    </row>
    <row r="910" spans="1:9">
      <c r="A910" s="529"/>
      <c r="B910" s="529"/>
      <c r="C910" s="529"/>
      <c r="D910" s="529"/>
      <c r="E910" s="529"/>
      <c r="F910" s="529" t="str">
        <f>IF(LEN(E910)&gt;0,VLOOKUP(E910,'Database Karyawan'!$A$2:$B$10000,2,0),"")</f>
        <v/>
      </c>
      <c r="G910" s="529"/>
      <c r="H910" s="540" t="str">
        <f t="shared" si="30"/>
        <v/>
      </c>
      <c r="I910" s="540">
        <f t="shared" si="31"/>
        <v>0</v>
      </c>
    </row>
    <row r="911" spans="1:9">
      <c r="A911" s="529"/>
      <c r="B911" s="529"/>
      <c r="C911" s="529"/>
      <c r="D911" s="529"/>
      <c r="E911" s="529"/>
      <c r="F911" s="529" t="str">
        <f>IF(LEN(E911)&gt;0,VLOOKUP(E911,'Database Karyawan'!$A$2:$B$10000,2,0),"")</f>
        <v/>
      </c>
      <c r="G911" s="529"/>
      <c r="H911" s="540" t="str">
        <f t="shared" ref="H911:H974" si="32">IF(LEN(A911)&gt;0,IF(AND(LEN(A911)&gt;0,LEN(B911)&gt;0,LEN(C911)&gt;0,LEN(D911)&gt;0,LEN(E911)&gt;0,LEN(F911)&gt;0,LEN(G911)&gt;0),"OK","Not Complete"),"")</f>
        <v/>
      </c>
      <c r="I911" s="540">
        <f t="shared" ref="I911:I974" si="33">IF(H911="ok",G911,0)</f>
        <v>0</v>
      </c>
    </row>
    <row r="912" spans="1:9">
      <c r="A912" s="529"/>
      <c r="B912" s="529"/>
      <c r="C912" s="529"/>
      <c r="D912" s="529"/>
      <c r="E912" s="529"/>
      <c r="F912" s="529" t="str">
        <f>IF(LEN(E912)&gt;0,VLOOKUP(E912,'Database Karyawan'!$A$2:$B$10000,2,0),"")</f>
        <v/>
      </c>
      <c r="G912" s="529"/>
      <c r="H912" s="540" t="str">
        <f t="shared" si="32"/>
        <v/>
      </c>
      <c r="I912" s="540">
        <f t="shared" si="33"/>
        <v>0</v>
      </c>
    </row>
    <row r="913" spans="1:9">
      <c r="A913" s="529"/>
      <c r="B913" s="529"/>
      <c r="C913" s="529"/>
      <c r="D913" s="529"/>
      <c r="E913" s="529"/>
      <c r="F913" s="529" t="str">
        <f>IF(LEN(E913)&gt;0,VLOOKUP(E913,'Database Karyawan'!$A$2:$B$10000,2,0),"")</f>
        <v/>
      </c>
      <c r="G913" s="529"/>
      <c r="H913" s="540" t="str">
        <f t="shared" si="32"/>
        <v/>
      </c>
      <c r="I913" s="540">
        <f t="shared" si="33"/>
        <v>0</v>
      </c>
    </row>
    <row r="914" spans="1:9">
      <c r="A914" s="529"/>
      <c r="B914" s="529"/>
      <c r="C914" s="529"/>
      <c r="D914" s="529"/>
      <c r="E914" s="529"/>
      <c r="F914" s="529" t="str">
        <f>IF(LEN(E914)&gt;0,VLOOKUP(E914,'Database Karyawan'!$A$2:$B$10000,2,0),"")</f>
        <v/>
      </c>
      <c r="G914" s="529"/>
      <c r="H914" s="540" t="str">
        <f t="shared" si="32"/>
        <v/>
      </c>
      <c r="I914" s="540">
        <f t="shared" si="33"/>
        <v>0</v>
      </c>
    </row>
    <row r="915" spans="1:9">
      <c r="A915" s="529"/>
      <c r="B915" s="529"/>
      <c r="C915" s="529"/>
      <c r="D915" s="529"/>
      <c r="E915" s="529"/>
      <c r="F915" s="529" t="str">
        <f>IF(LEN(E915)&gt;0,VLOOKUP(E915,'Database Karyawan'!$A$2:$B$10000,2,0),"")</f>
        <v/>
      </c>
      <c r="G915" s="529"/>
      <c r="H915" s="540" t="str">
        <f t="shared" si="32"/>
        <v/>
      </c>
      <c r="I915" s="540">
        <f t="shared" si="33"/>
        <v>0</v>
      </c>
    </row>
    <row r="916" spans="1:9">
      <c r="A916" s="529"/>
      <c r="B916" s="529"/>
      <c r="C916" s="529"/>
      <c r="D916" s="529"/>
      <c r="E916" s="529"/>
      <c r="F916" s="529" t="str">
        <f>IF(LEN(E916)&gt;0,VLOOKUP(E916,'Database Karyawan'!$A$2:$B$10000,2,0),"")</f>
        <v/>
      </c>
      <c r="G916" s="529"/>
      <c r="H916" s="540" t="str">
        <f t="shared" si="32"/>
        <v/>
      </c>
      <c r="I916" s="540">
        <f t="shared" si="33"/>
        <v>0</v>
      </c>
    </row>
    <row r="917" spans="1:9">
      <c r="A917" s="529"/>
      <c r="B917" s="529"/>
      <c r="C917" s="529"/>
      <c r="D917" s="529"/>
      <c r="E917" s="529"/>
      <c r="F917" s="529" t="str">
        <f>IF(LEN(E917)&gt;0,VLOOKUP(E917,'Database Karyawan'!$A$2:$B$10000,2,0),"")</f>
        <v/>
      </c>
      <c r="G917" s="529"/>
      <c r="H917" s="540" t="str">
        <f t="shared" si="32"/>
        <v/>
      </c>
      <c r="I917" s="540">
        <f t="shared" si="33"/>
        <v>0</v>
      </c>
    </row>
    <row r="918" spans="1:9">
      <c r="A918" s="529"/>
      <c r="B918" s="529"/>
      <c r="C918" s="529"/>
      <c r="D918" s="529"/>
      <c r="E918" s="529"/>
      <c r="F918" s="529" t="str">
        <f>IF(LEN(E918)&gt;0,VLOOKUP(E918,'Database Karyawan'!$A$2:$B$10000,2,0),"")</f>
        <v/>
      </c>
      <c r="G918" s="529"/>
      <c r="H918" s="540" t="str">
        <f t="shared" si="32"/>
        <v/>
      </c>
      <c r="I918" s="540">
        <f t="shared" si="33"/>
        <v>0</v>
      </c>
    </row>
    <row r="919" spans="1:9">
      <c r="A919" s="529"/>
      <c r="B919" s="529"/>
      <c r="C919" s="529"/>
      <c r="D919" s="529"/>
      <c r="E919" s="529"/>
      <c r="F919" s="529" t="str">
        <f>IF(LEN(E919)&gt;0,VLOOKUP(E919,'Database Karyawan'!$A$2:$B$10000,2,0),"")</f>
        <v/>
      </c>
      <c r="G919" s="529"/>
      <c r="H919" s="540" t="str">
        <f t="shared" si="32"/>
        <v/>
      </c>
      <c r="I919" s="540">
        <f t="shared" si="33"/>
        <v>0</v>
      </c>
    </row>
    <row r="920" spans="1:9">
      <c r="A920" s="529"/>
      <c r="B920" s="529"/>
      <c r="C920" s="529"/>
      <c r="D920" s="529"/>
      <c r="E920" s="529"/>
      <c r="F920" s="529" t="str">
        <f>IF(LEN(E920)&gt;0,VLOOKUP(E920,'Database Karyawan'!$A$2:$B$10000,2,0),"")</f>
        <v/>
      </c>
      <c r="G920" s="529"/>
      <c r="H920" s="540" t="str">
        <f t="shared" si="32"/>
        <v/>
      </c>
      <c r="I920" s="540">
        <f t="shared" si="33"/>
        <v>0</v>
      </c>
    </row>
    <row r="921" spans="1:9">
      <c r="A921" s="529"/>
      <c r="B921" s="529"/>
      <c r="C921" s="529"/>
      <c r="D921" s="529"/>
      <c r="E921" s="529"/>
      <c r="F921" s="529" t="str">
        <f>IF(LEN(E921)&gt;0,VLOOKUP(E921,'Database Karyawan'!$A$2:$B$10000,2,0),"")</f>
        <v/>
      </c>
      <c r="G921" s="529"/>
      <c r="H921" s="540" t="str">
        <f t="shared" si="32"/>
        <v/>
      </c>
      <c r="I921" s="540">
        <f t="shared" si="33"/>
        <v>0</v>
      </c>
    </row>
    <row r="922" spans="1:9">
      <c r="A922" s="529"/>
      <c r="B922" s="529"/>
      <c r="C922" s="529"/>
      <c r="D922" s="529"/>
      <c r="E922" s="529"/>
      <c r="F922" s="529" t="str">
        <f>IF(LEN(E922)&gt;0,VLOOKUP(E922,'Database Karyawan'!$A$2:$B$10000,2,0),"")</f>
        <v/>
      </c>
      <c r="G922" s="529"/>
      <c r="H922" s="540" t="str">
        <f t="shared" si="32"/>
        <v/>
      </c>
      <c r="I922" s="540">
        <f t="shared" si="33"/>
        <v>0</v>
      </c>
    </row>
    <row r="923" spans="1:9">
      <c r="A923" s="529"/>
      <c r="B923" s="529"/>
      <c r="C923" s="529"/>
      <c r="D923" s="529"/>
      <c r="E923" s="529"/>
      <c r="F923" s="529" t="str">
        <f>IF(LEN(E923)&gt;0,VLOOKUP(E923,'Database Karyawan'!$A$2:$B$10000,2,0),"")</f>
        <v/>
      </c>
      <c r="G923" s="529"/>
      <c r="H923" s="540" t="str">
        <f t="shared" si="32"/>
        <v/>
      </c>
      <c r="I923" s="540">
        <f t="shared" si="33"/>
        <v>0</v>
      </c>
    </row>
    <row r="924" spans="1:9">
      <c r="A924" s="529"/>
      <c r="B924" s="529"/>
      <c r="C924" s="529"/>
      <c r="D924" s="529"/>
      <c r="E924" s="529"/>
      <c r="F924" s="529" t="str">
        <f>IF(LEN(E924)&gt;0,VLOOKUP(E924,'Database Karyawan'!$A$2:$B$10000,2,0),"")</f>
        <v/>
      </c>
      <c r="G924" s="529"/>
      <c r="H924" s="540" t="str">
        <f t="shared" si="32"/>
        <v/>
      </c>
      <c r="I924" s="540">
        <f t="shared" si="33"/>
        <v>0</v>
      </c>
    </row>
    <row r="925" spans="1:9">
      <c r="A925" s="529"/>
      <c r="B925" s="529"/>
      <c r="C925" s="529"/>
      <c r="D925" s="529"/>
      <c r="E925" s="529"/>
      <c r="F925" s="529" t="str">
        <f>IF(LEN(E925)&gt;0,VLOOKUP(E925,'Database Karyawan'!$A$2:$B$10000,2,0),"")</f>
        <v/>
      </c>
      <c r="G925" s="529"/>
      <c r="H925" s="540" t="str">
        <f t="shared" si="32"/>
        <v/>
      </c>
      <c r="I925" s="540">
        <f t="shared" si="33"/>
        <v>0</v>
      </c>
    </row>
    <row r="926" spans="1:9">
      <c r="A926" s="529"/>
      <c r="B926" s="529"/>
      <c r="C926" s="529"/>
      <c r="D926" s="529"/>
      <c r="E926" s="529"/>
      <c r="F926" s="529" t="str">
        <f>IF(LEN(E926)&gt;0,VLOOKUP(E926,'Database Karyawan'!$A$2:$B$10000,2,0),"")</f>
        <v/>
      </c>
      <c r="G926" s="529"/>
      <c r="H926" s="540" t="str">
        <f t="shared" si="32"/>
        <v/>
      </c>
      <c r="I926" s="540">
        <f t="shared" si="33"/>
        <v>0</v>
      </c>
    </row>
    <row r="927" spans="1:9">
      <c r="A927" s="529"/>
      <c r="B927" s="529"/>
      <c r="C927" s="529"/>
      <c r="D927" s="529"/>
      <c r="E927" s="529"/>
      <c r="F927" s="529" t="str">
        <f>IF(LEN(E927)&gt;0,VLOOKUP(E927,'Database Karyawan'!$A$2:$B$10000,2,0),"")</f>
        <v/>
      </c>
      <c r="G927" s="529"/>
      <c r="H927" s="540" t="str">
        <f t="shared" si="32"/>
        <v/>
      </c>
      <c r="I927" s="540">
        <f t="shared" si="33"/>
        <v>0</v>
      </c>
    </row>
    <row r="928" spans="1:9">
      <c r="A928" s="529"/>
      <c r="B928" s="529"/>
      <c r="C928" s="529"/>
      <c r="D928" s="529"/>
      <c r="E928" s="529"/>
      <c r="F928" s="529" t="str">
        <f>IF(LEN(E928)&gt;0,VLOOKUP(E928,'Database Karyawan'!$A$2:$B$10000,2,0),"")</f>
        <v/>
      </c>
      <c r="G928" s="529"/>
      <c r="H928" s="540" t="str">
        <f t="shared" si="32"/>
        <v/>
      </c>
      <c r="I928" s="540">
        <f t="shared" si="33"/>
        <v>0</v>
      </c>
    </row>
    <row r="929" spans="1:9">
      <c r="A929" s="529"/>
      <c r="B929" s="529"/>
      <c r="C929" s="529"/>
      <c r="D929" s="529"/>
      <c r="E929" s="529"/>
      <c r="F929" s="529" t="str">
        <f>IF(LEN(E929)&gt;0,VLOOKUP(E929,'Database Karyawan'!$A$2:$B$10000,2,0),"")</f>
        <v/>
      </c>
      <c r="G929" s="529"/>
      <c r="H929" s="540" t="str">
        <f t="shared" si="32"/>
        <v/>
      </c>
      <c r="I929" s="540">
        <f t="shared" si="33"/>
        <v>0</v>
      </c>
    </row>
    <row r="930" spans="1:9">
      <c r="A930" s="529"/>
      <c r="B930" s="529"/>
      <c r="C930" s="529"/>
      <c r="D930" s="529"/>
      <c r="E930" s="529"/>
      <c r="F930" s="529" t="str">
        <f>IF(LEN(E930)&gt;0,VLOOKUP(E930,'Database Karyawan'!$A$2:$B$10000,2,0),"")</f>
        <v/>
      </c>
      <c r="G930" s="529"/>
      <c r="H930" s="540" t="str">
        <f t="shared" si="32"/>
        <v/>
      </c>
      <c r="I930" s="540">
        <f t="shared" si="33"/>
        <v>0</v>
      </c>
    </row>
    <row r="931" spans="1:9">
      <c r="A931" s="529"/>
      <c r="B931" s="529"/>
      <c r="C931" s="529"/>
      <c r="D931" s="529"/>
      <c r="E931" s="529"/>
      <c r="F931" s="529" t="str">
        <f>IF(LEN(E931)&gt;0,VLOOKUP(E931,'Database Karyawan'!$A$2:$B$10000,2,0),"")</f>
        <v/>
      </c>
      <c r="G931" s="529"/>
      <c r="H931" s="540" t="str">
        <f t="shared" si="32"/>
        <v/>
      </c>
      <c r="I931" s="540">
        <f t="shared" si="33"/>
        <v>0</v>
      </c>
    </row>
    <row r="932" spans="1:9">
      <c r="A932" s="529"/>
      <c r="B932" s="529"/>
      <c r="C932" s="529"/>
      <c r="D932" s="529"/>
      <c r="E932" s="529"/>
      <c r="F932" s="529" t="str">
        <f>IF(LEN(E932)&gt;0,VLOOKUP(E932,'Database Karyawan'!$A$2:$B$10000,2,0),"")</f>
        <v/>
      </c>
      <c r="G932" s="529"/>
      <c r="H932" s="540" t="str">
        <f t="shared" si="32"/>
        <v/>
      </c>
      <c r="I932" s="540">
        <f t="shared" si="33"/>
        <v>0</v>
      </c>
    </row>
    <row r="933" spans="1:9">
      <c r="A933" s="529"/>
      <c r="B933" s="529"/>
      <c r="C933" s="529"/>
      <c r="D933" s="529"/>
      <c r="E933" s="529"/>
      <c r="F933" s="529" t="str">
        <f>IF(LEN(E933)&gt;0,VLOOKUP(E933,'Database Karyawan'!$A$2:$B$10000,2,0),"")</f>
        <v/>
      </c>
      <c r="G933" s="529"/>
      <c r="H933" s="540" t="str">
        <f t="shared" si="32"/>
        <v/>
      </c>
      <c r="I933" s="540">
        <f t="shared" si="33"/>
        <v>0</v>
      </c>
    </row>
    <row r="934" spans="1:9">
      <c r="A934" s="529"/>
      <c r="B934" s="529"/>
      <c r="C934" s="529"/>
      <c r="D934" s="529"/>
      <c r="E934" s="529"/>
      <c r="F934" s="529" t="str">
        <f>IF(LEN(E934)&gt;0,VLOOKUP(E934,'Database Karyawan'!$A$2:$B$10000,2,0),"")</f>
        <v/>
      </c>
      <c r="G934" s="529"/>
      <c r="H934" s="540" t="str">
        <f t="shared" si="32"/>
        <v/>
      </c>
      <c r="I934" s="540">
        <f t="shared" si="33"/>
        <v>0</v>
      </c>
    </row>
    <row r="935" spans="1:9">
      <c r="A935" s="529"/>
      <c r="B935" s="529"/>
      <c r="C935" s="529"/>
      <c r="D935" s="529"/>
      <c r="E935" s="529"/>
      <c r="F935" s="529" t="str">
        <f>IF(LEN(E935)&gt;0,VLOOKUP(E935,'Database Karyawan'!$A$2:$B$10000,2,0),"")</f>
        <v/>
      </c>
      <c r="G935" s="529"/>
      <c r="H935" s="540" t="str">
        <f t="shared" si="32"/>
        <v/>
      </c>
      <c r="I935" s="540">
        <f t="shared" si="33"/>
        <v>0</v>
      </c>
    </row>
    <row r="936" spans="1:9">
      <c r="A936" s="529"/>
      <c r="B936" s="529"/>
      <c r="C936" s="529"/>
      <c r="D936" s="529"/>
      <c r="E936" s="529"/>
      <c r="F936" s="529" t="str">
        <f>IF(LEN(E936)&gt;0,VLOOKUP(E936,'Database Karyawan'!$A$2:$B$10000,2,0),"")</f>
        <v/>
      </c>
      <c r="G936" s="529"/>
      <c r="H936" s="540" t="str">
        <f t="shared" si="32"/>
        <v/>
      </c>
      <c r="I936" s="540">
        <f t="shared" si="33"/>
        <v>0</v>
      </c>
    </row>
    <row r="937" spans="1:9">
      <c r="A937" s="529"/>
      <c r="B937" s="529"/>
      <c r="C937" s="529"/>
      <c r="D937" s="529"/>
      <c r="E937" s="529"/>
      <c r="F937" s="529" t="str">
        <f>IF(LEN(E937)&gt;0,VLOOKUP(E937,'Database Karyawan'!$A$2:$B$10000,2,0),"")</f>
        <v/>
      </c>
      <c r="G937" s="529"/>
      <c r="H937" s="540" t="str">
        <f t="shared" si="32"/>
        <v/>
      </c>
      <c r="I937" s="540">
        <f t="shared" si="33"/>
        <v>0</v>
      </c>
    </row>
    <row r="938" spans="1:9">
      <c r="A938" s="529"/>
      <c r="B938" s="529"/>
      <c r="C938" s="529"/>
      <c r="D938" s="529"/>
      <c r="E938" s="529"/>
      <c r="F938" s="529" t="str">
        <f>IF(LEN(E938)&gt;0,VLOOKUP(E938,'Database Karyawan'!$A$2:$B$10000,2,0),"")</f>
        <v/>
      </c>
      <c r="G938" s="529"/>
      <c r="H938" s="540" t="str">
        <f t="shared" si="32"/>
        <v/>
      </c>
      <c r="I938" s="540">
        <f t="shared" si="33"/>
        <v>0</v>
      </c>
    </row>
    <row r="939" spans="1:9">
      <c r="A939" s="529"/>
      <c r="B939" s="529"/>
      <c r="C939" s="529"/>
      <c r="D939" s="529"/>
      <c r="E939" s="529"/>
      <c r="F939" s="529" t="str">
        <f>IF(LEN(E939)&gt;0,VLOOKUP(E939,'Database Karyawan'!$A$2:$B$10000,2,0),"")</f>
        <v/>
      </c>
      <c r="G939" s="529"/>
      <c r="H939" s="540" t="str">
        <f t="shared" si="32"/>
        <v/>
      </c>
      <c r="I939" s="540">
        <f t="shared" si="33"/>
        <v>0</v>
      </c>
    </row>
    <row r="940" spans="1:9">
      <c r="A940" s="529"/>
      <c r="B940" s="529"/>
      <c r="C940" s="529"/>
      <c r="D940" s="529"/>
      <c r="E940" s="529"/>
      <c r="F940" s="529" t="str">
        <f>IF(LEN(E940)&gt;0,VLOOKUP(E940,'Database Karyawan'!$A$2:$B$10000,2,0),"")</f>
        <v/>
      </c>
      <c r="G940" s="529"/>
      <c r="H940" s="540" t="str">
        <f t="shared" si="32"/>
        <v/>
      </c>
      <c r="I940" s="540">
        <f t="shared" si="33"/>
        <v>0</v>
      </c>
    </row>
    <row r="941" spans="1:9">
      <c r="A941" s="529"/>
      <c r="B941" s="529"/>
      <c r="C941" s="529"/>
      <c r="D941" s="529"/>
      <c r="E941" s="529"/>
      <c r="F941" s="529" t="str">
        <f>IF(LEN(E941)&gt;0,VLOOKUP(E941,'Database Karyawan'!$A$2:$B$10000,2,0),"")</f>
        <v/>
      </c>
      <c r="G941" s="529"/>
      <c r="H941" s="540" t="str">
        <f t="shared" si="32"/>
        <v/>
      </c>
      <c r="I941" s="540">
        <f t="shared" si="33"/>
        <v>0</v>
      </c>
    </row>
    <row r="942" spans="1:9">
      <c r="A942" s="529"/>
      <c r="B942" s="529"/>
      <c r="C942" s="529"/>
      <c r="D942" s="529"/>
      <c r="E942" s="529"/>
      <c r="F942" s="529" t="str">
        <f>IF(LEN(E942)&gt;0,VLOOKUP(E942,'Database Karyawan'!$A$2:$B$10000,2,0),"")</f>
        <v/>
      </c>
      <c r="G942" s="529"/>
      <c r="H942" s="540" t="str">
        <f t="shared" si="32"/>
        <v/>
      </c>
      <c r="I942" s="540">
        <f t="shared" si="33"/>
        <v>0</v>
      </c>
    </row>
    <row r="943" spans="1:9">
      <c r="A943" s="529"/>
      <c r="B943" s="529"/>
      <c r="C943" s="529"/>
      <c r="D943" s="529"/>
      <c r="E943" s="529"/>
      <c r="F943" s="529" t="str">
        <f>IF(LEN(E943)&gt;0,VLOOKUP(E943,'Database Karyawan'!$A$2:$B$10000,2,0),"")</f>
        <v/>
      </c>
      <c r="G943" s="529"/>
      <c r="H943" s="540" t="str">
        <f t="shared" si="32"/>
        <v/>
      </c>
      <c r="I943" s="540">
        <f t="shared" si="33"/>
        <v>0</v>
      </c>
    </row>
    <row r="944" spans="1:9">
      <c r="A944" s="529"/>
      <c r="B944" s="529"/>
      <c r="C944" s="529"/>
      <c r="D944" s="529"/>
      <c r="E944" s="529"/>
      <c r="F944" s="529" t="str">
        <f>IF(LEN(E944)&gt;0,VLOOKUP(E944,'Database Karyawan'!$A$2:$B$10000,2,0),"")</f>
        <v/>
      </c>
      <c r="G944" s="529"/>
      <c r="H944" s="540" t="str">
        <f t="shared" si="32"/>
        <v/>
      </c>
      <c r="I944" s="540">
        <f t="shared" si="33"/>
        <v>0</v>
      </c>
    </row>
    <row r="945" spans="1:9">
      <c r="A945" s="529"/>
      <c r="B945" s="529"/>
      <c r="C945" s="529"/>
      <c r="D945" s="529"/>
      <c r="E945" s="529"/>
      <c r="F945" s="529" t="str">
        <f>IF(LEN(E945)&gt;0,VLOOKUP(E945,'Database Karyawan'!$A$2:$B$10000,2,0),"")</f>
        <v/>
      </c>
      <c r="G945" s="529"/>
      <c r="H945" s="540" t="str">
        <f t="shared" si="32"/>
        <v/>
      </c>
      <c r="I945" s="540">
        <f t="shared" si="33"/>
        <v>0</v>
      </c>
    </row>
    <row r="946" spans="1:9">
      <c r="A946" s="529"/>
      <c r="B946" s="529"/>
      <c r="C946" s="529"/>
      <c r="D946" s="529"/>
      <c r="E946" s="529"/>
      <c r="F946" s="529" t="str">
        <f>IF(LEN(E946)&gt;0,VLOOKUP(E946,'Database Karyawan'!$A$2:$B$10000,2,0),"")</f>
        <v/>
      </c>
      <c r="G946" s="529"/>
      <c r="H946" s="540" t="str">
        <f t="shared" si="32"/>
        <v/>
      </c>
      <c r="I946" s="540">
        <f t="shared" si="33"/>
        <v>0</v>
      </c>
    </row>
    <row r="947" spans="1:9">
      <c r="A947" s="529"/>
      <c r="B947" s="529"/>
      <c r="C947" s="529"/>
      <c r="D947" s="529"/>
      <c r="E947" s="529"/>
      <c r="F947" s="529" t="str">
        <f>IF(LEN(E947)&gt;0,VLOOKUP(E947,'Database Karyawan'!$A$2:$B$10000,2,0),"")</f>
        <v/>
      </c>
      <c r="G947" s="529"/>
      <c r="H947" s="540" t="str">
        <f t="shared" si="32"/>
        <v/>
      </c>
      <c r="I947" s="540">
        <f t="shared" si="33"/>
        <v>0</v>
      </c>
    </row>
    <row r="948" spans="1:9">
      <c r="A948" s="529"/>
      <c r="B948" s="529"/>
      <c r="C948" s="529"/>
      <c r="D948" s="529"/>
      <c r="E948" s="529"/>
      <c r="F948" s="529" t="str">
        <f>IF(LEN(E948)&gt;0,VLOOKUP(E948,'Database Karyawan'!$A$2:$B$10000,2,0),"")</f>
        <v/>
      </c>
      <c r="G948" s="529"/>
      <c r="H948" s="540" t="str">
        <f t="shared" si="32"/>
        <v/>
      </c>
      <c r="I948" s="540">
        <f t="shared" si="33"/>
        <v>0</v>
      </c>
    </row>
    <row r="949" spans="1:9">
      <c r="A949" s="529"/>
      <c r="B949" s="529"/>
      <c r="C949" s="529"/>
      <c r="D949" s="529"/>
      <c r="E949" s="529"/>
      <c r="F949" s="529" t="str">
        <f>IF(LEN(E949)&gt;0,VLOOKUP(E949,'Database Karyawan'!$A$2:$B$10000,2,0),"")</f>
        <v/>
      </c>
      <c r="G949" s="529"/>
      <c r="H949" s="540" t="str">
        <f t="shared" si="32"/>
        <v/>
      </c>
      <c r="I949" s="540">
        <f t="shared" si="33"/>
        <v>0</v>
      </c>
    </row>
    <row r="950" spans="1:9">
      <c r="A950" s="529"/>
      <c r="B950" s="529"/>
      <c r="C950" s="529"/>
      <c r="D950" s="529"/>
      <c r="E950" s="529"/>
      <c r="F950" s="529" t="str">
        <f>IF(LEN(E950)&gt;0,VLOOKUP(E950,'Database Karyawan'!$A$2:$B$10000,2,0),"")</f>
        <v/>
      </c>
      <c r="G950" s="529"/>
      <c r="H950" s="540" t="str">
        <f t="shared" si="32"/>
        <v/>
      </c>
      <c r="I950" s="540">
        <f t="shared" si="33"/>
        <v>0</v>
      </c>
    </row>
    <row r="951" spans="1:9">
      <c r="A951" s="529"/>
      <c r="B951" s="529"/>
      <c r="C951" s="529"/>
      <c r="D951" s="529"/>
      <c r="E951" s="529"/>
      <c r="F951" s="529" t="str">
        <f>IF(LEN(E951)&gt;0,VLOOKUP(E951,'Database Karyawan'!$A$2:$B$10000,2,0),"")</f>
        <v/>
      </c>
      <c r="G951" s="529"/>
      <c r="H951" s="540" t="str">
        <f t="shared" si="32"/>
        <v/>
      </c>
      <c r="I951" s="540">
        <f t="shared" si="33"/>
        <v>0</v>
      </c>
    </row>
    <row r="952" spans="1:9">
      <c r="A952" s="529"/>
      <c r="B952" s="529"/>
      <c r="C952" s="529"/>
      <c r="D952" s="529"/>
      <c r="E952" s="529"/>
      <c r="F952" s="529" t="str">
        <f>IF(LEN(E952)&gt;0,VLOOKUP(E952,'Database Karyawan'!$A$2:$B$10000,2,0),"")</f>
        <v/>
      </c>
      <c r="G952" s="529"/>
      <c r="H952" s="540" t="str">
        <f t="shared" si="32"/>
        <v/>
      </c>
      <c r="I952" s="540">
        <f t="shared" si="33"/>
        <v>0</v>
      </c>
    </row>
    <row r="953" spans="1:9">
      <c r="A953" s="529"/>
      <c r="B953" s="529"/>
      <c r="C953" s="529"/>
      <c r="D953" s="529"/>
      <c r="E953" s="529"/>
      <c r="F953" s="529" t="str">
        <f>IF(LEN(E953)&gt;0,VLOOKUP(E953,'Database Karyawan'!$A$2:$B$10000,2,0),"")</f>
        <v/>
      </c>
      <c r="G953" s="529"/>
      <c r="H953" s="540" t="str">
        <f t="shared" si="32"/>
        <v/>
      </c>
      <c r="I953" s="540">
        <f t="shared" si="33"/>
        <v>0</v>
      </c>
    </row>
    <row r="954" spans="1:9">
      <c r="A954" s="529"/>
      <c r="B954" s="529"/>
      <c r="C954" s="529"/>
      <c r="D954" s="529"/>
      <c r="E954" s="529"/>
      <c r="F954" s="529" t="str">
        <f>IF(LEN(E954)&gt;0,VLOOKUP(E954,'Database Karyawan'!$A$2:$B$10000,2,0),"")</f>
        <v/>
      </c>
      <c r="G954" s="529"/>
      <c r="H954" s="540" t="str">
        <f t="shared" si="32"/>
        <v/>
      </c>
      <c r="I954" s="540">
        <f t="shared" si="33"/>
        <v>0</v>
      </c>
    </row>
    <row r="955" spans="1:9">
      <c r="A955" s="529"/>
      <c r="B955" s="529"/>
      <c r="C955" s="529"/>
      <c r="D955" s="529"/>
      <c r="E955" s="529"/>
      <c r="F955" s="529" t="str">
        <f>IF(LEN(E955)&gt;0,VLOOKUP(E955,'Database Karyawan'!$A$2:$B$10000,2,0),"")</f>
        <v/>
      </c>
      <c r="G955" s="529"/>
      <c r="H955" s="540" t="str">
        <f t="shared" si="32"/>
        <v/>
      </c>
      <c r="I955" s="540">
        <f t="shared" si="33"/>
        <v>0</v>
      </c>
    </row>
    <row r="956" spans="1:9">
      <c r="A956" s="529"/>
      <c r="B956" s="529"/>
      <c r="C956" s="529"/>
      <c r="D956" s="529"/>
      <c r="E956" s="529"/>
      <c r="F956" s="529" t="str">
        <f>IF(LEN(E956)&gt;0,VLOOKUP(E956,'Database Karyawan'!$A$2:$B$10000,2,0),"")</f>
        <v/>
      </c>
      <c r="G956" s="529"/>
      <c r="H956" s="540" t="str">
        <f t="shared" si="32"/>
        <v/>
      </c>
      <c r="I956" s="540">
        <f t="shared" si="33"/>
        <v>0</v>
      </c>
    </row>
    <row r="957" spans="1:9">
      <c r="A957" s="529"/>
      <c r="B957" s="529"/>
      <c r="C957" s="529"/>
      <c r="D957" s="529"/>
      <c r="E957" s="529"/>
      <c r="F957" s="529" t="str">
        <f>IF(LEN(E957)&gt;0,VLOOKUP(E957,'Database Karyawan'!$A$2:$B$10000,2,0),"")</f>
        <v/>
      </c>
      <c r="G957" s="529"/>
      <c r="H957" s="540" t="str">
        <f t="shared" si="32"/>
        <v/>
      </c>
      <c r="I957" s="540">
        <f t="shared" si="33"/>
        <v>0</v>
      </c>
    </row>
    <row r="958" spans="1:9">
      <c r="A958" s="529"/>
      <c r="B958" s="529"/>
      <c r="C958" s="529"/>
      <c r="D958" s="529"/>
      <c r="E958" s="529"/>
      <c r="F958" s="529" t="str">
        <f>IF(LEN(E958)&gt;0,VLOOKUP(E958,'Database Karyawan'!$A$2:$B$10000,2,0),"")</f>
        <v/>
      </c>
      <c r="G958" s="529"/>
      <c r="H958" s="540" t="str">
        <f t="shared" si="32"/>
        <v/>
      </c>
      <c r="I958" s="540">
        <f t="shared" si="33"/>
        <v>0</v>
      </c>
    </row>
    <row r="959" spans="1:9">
      <c r="A959" s="529"/>
      <c r="B959" s="529"/>
      <c r="C959" s="529"/>
      <c r="D959" s="529"/>
      <c r="E959" s="529"/>
      <c r="F959" s="529" t="str">
        <f>IF(LEN(E959)&gt;0,VLOOKUP(E959,'Database Karyawan'!$A$2:$B$10000,2,0),"")</f>
        <v/>
      </c>
      <c r="G959" s="529"/>
      <c r="H959" s="540" t="str">
        <f t="shared" si="32"/>
        <v/>
      </c>
      <c r="I959" s="540">
        <f t="shared" si="33"/>
        <v>0</v>
      </c>
    </row>
    <row r="960" spans="1:9">
      <c r="A960" s="529"/>
      <c r="B960" s="529"/>
      <c r="C960" s="529"/>
      <c r="D960" s="529"/>
      <c r="E960" s="529"/>
      <c r="F960" s="529" t="str">
        <f>IF(LEN(E960)&gt;0,VLOOKUP(E960,'Database Karyawan'!$A$2:$B$10000,2,0),"")</f>
        <v/>
      </c>
      <c r="G960" s="529"/>
      <c r="H960" s="540" t="str">
        <f t="shared" si="32"/>
        <v/>
      </c>
      <c r="I960" s="540">
        <f t="shared" si="33"/>
        <v>0</v>
      </c>
    </row>
    <row r="961" spans="1:9">
      <c r="A961" s="529"/>
      <c r="B961" s="529"/>
      <c r="C961" s="529"/>
      <c r="D961" s="529"/>
      <c r="E961" s="529"/>
      <c r="F961" s="529" t="str">
        <f>IF(LEN(E961)&gt;0,VLOOKUP(E961,'Database Karyawan'!$A$2:$B$10000,2,0),"")</f>
        <v/>
      </c>
      <c r="G961" s="529"/>
      <c r="H961" s="540" t="str">
        <f t="shared" si="32"/>
        <v/>
      </c>
      <c r="I961" s="540">
        <f t="shared" si="33"/>
        <v>0</v>
      </c>
    </row>
    <row r="962" spans="1:9">
      <c r="A962" s="529"/>
      <c r="B962" s="529"/>
      <c r="C962" s="529"/>
      <c r="D962" s="529"/>
      <c r="E962" s="529"/>
      <c r="F962" s="529" t="str">
        <f>IF(LEN(E962)&gt;0,VLOOKUP(E962,'Database Karyawan'!$A$2:$B$10000,2,0),"")</f>
        <v/>
      </c>
      <c r="G962" s="529"/>
      <c r="H962" s="540" t="str">
        <f t="shared" si="32"/>
        <v/>
      </c>
      <c r="I962" s="540">
        <f t="shared" si="33"/>
        <v>0</v>
      </c>
    </row>
    <row r="963" spans="1:9">
      <c r="A963" s="529"/>
      <c r="B963" s="529"/>
      <c r="C963" s="529"/>
      <c r="D963" s="529"/>
      <c r="E963" s="529"/>
      <c r="F963" s="529" t="str">
        <f>IF(LEN(E963)&gt;0,VLOOKUP(E963,'Database Karyawan'!$A$2:$B$10000,2,0),"")</f>
        <v/>
      </c>
      <c r="G963" s="529"/>
      <c r="H963" s="540" t="str">
        <f t="shared" si="32"/>
        <v/>
      </c>
      <c r="I963" s="540">
        <f t="shared" si="33"/>
        <v>0</v>
      </c>
    </row>
    <row r="964" spans="1:9">
      <c r="A964" s="529"/>
      <c r="B964" s="529"/>
      <c r="C964" s="529"/>
      <c r="D964" s="529"/>
      <c r="E964" s="529"/>
      <c r="F964" s="529" t="str">
        <f>IF(LEN(E964)&gt;0,VLOOKUP(E964,'Database Karyawan'!$A$2:$B$10000,2,0),"")</f>
        <v/>
      </c>
      <c r="G964" s="529"/>
      <c r="H964" s="540" t="str">
        <f t="shared" si="32"/>
        <v/>
      </c>
      <c r="I964" s="540">
        <f t="shared" si="33"/>
        <v>0</v>
      </c>
    </row>
    <row r="965" spans="1:9">
      <c r="A965" s="529"/>
      <c r="B965" s="529"/>
      <c r="C965" s="529"/>
      <c r="D965" s="529"/>
      <c r="E965" s="529"/>
      <c r="F965" s="529" t="str">
        <f>IF(LEN(E965)&gt;0,VLOOKUP(E965,'Database Karyawan'!$A$2:$B$10000,2,0),"")</f>
        <v/>
      </c>
      <c r="G965" s="529"/>
      <c r="H965" s="540" t="str">
        <f t="shared" si="32"/>
        <v/>
      </c>
      <c r="I965" s="540">
        <f t="shared" si="33"/>
        <v>0</v>
      </c>
    </row>
    <row r="966" spans="1:9">
      <c r="A966" s="529"/>
      <c r="B966" s="529"/>
      <c r="C966" s="529"/>
      <c r="D966" s="529"/>
      <c r="E966" s="529"/>
      <c r="F966" s="529" t="str">
        <f>IF(LEN(E966)&gt;0,VLOOKUP(E966,'Database Karyawan'!$A$2:$B$10000,2,0),"")</f>
        <v/>
      </c>
      <c r="G966" s="529"/>
      <c r="H966" s="540" t="str">
        <f t="shared" si="32"/>
        <v/>
      </c>
      <c r="I966" s="540">
        <f t="shared" si="33"/>
        <v>0</v>
      </c>
    </row>
    <row r="967" spans="1:9">
      <c r="A967" s="529"/>
      <c r="B967" s="529"/>
      <c r="C967" s="529"/>
      <c r="D967" s="529"/>
      <c r="E967" s="529"/>
      <c r="F967" s="529" t="str">
        <f>IF(LEN(E967)&gt;0,VLOOKUP(E967,'Database Karyawan'!$A$2:$B$10000,2,0),"")</f>
        <v/>
      </c>
      <c r="G967" s="529"/>
      <c r="H967" s="540" t="str">
        <f t="shared" si="32"/>
        <v/>
      </c>
      <c r="I967" s="540">
        <f t="shared" si="33"/>
        <v>0</v>
      </c>
    </row>
    <row r="968" spans="1:9">
      <c r="A968" s="529"/>
      <c r="B968" s="529"/>
      <c r="C968" s="529"/>
      <c r="D968" s="529"/>
      <c r="E968" s="529"/>
      <c r="F968" s="529" t="str">
        <f>IF(LEN(E968)&gt;0,VLOOKUP(E968,'Database Karyawan'!$A$2:$B$10000,2,0),"")</f>
        <v/>
      </c>
      <c r="G968" s="529"/>
      <c r="H968" s="540" t="str">
        <f t="shared" si="32"/>
        <v/>
      </c>
      <c r="I968" s="540">
        <f t="shared" si="33"/>
        <v>0</v>
      </c>
    </row>
    <row r="969" spans="1:9">
      <c r="A969" s="529"/>
      <c r="B969" s="529"/>
      <c r="C969" s="529"/>
      <c r="D969" s="529"/>
      <c r="E969" s="529"/>
      <c r="F969" s="529" t="str">
        <f>IF(LEN(E969)&gt;0,VLOOKUP(E969,'Database Karyawan'!$A$2:$B$10000,2,0),"")</f>
        <v/>
      </c>
      <c r="G969" s="529"/>
      <c r="H969" s="540" t="str">
        <f t="shared" si="32"/>
        <v/>
      </c>
      <c r="I969" s="540">
        <f t="shared" si="33"/>
        <v>0</v>
      </c>
    </row>
    <row r="970" spans="1:9">
      <c r="A970" s="529"/>
      <c r="B970" s="529"/>
      <c r="C970" s="529"/>
      <c r="D970" s="529"/>
      <c r="E970" s="529"/>
      <c r="F970" s="529" t="str">
        <f>IF(LEN(E970)&gt;0,VLOOKUP(E970,'Database Karyawan'!$A$2:$B$10000,2,0),"")</f>
        <v/>
      </c>
      <c r="G970" s="529"/>
      <c r="H970" s="540" t="str">
        <f t="shared" si="32"/>
        <v/>
      </c>
      <c r="I970" s="540">
        <f t="shared" si="33"/>
        <v>0</v>
      </c>
    </row>
    <row r="971" spans="1:9">
      <c r="A971" s="529"/>
      <c r="B971" s="529"/>
      <c r="C971" s="529"/>
      <c r="D971" s="529"/>
      <c r="E971" s="529"/>
      <c r="F971" s="529" t="str">
        <f>IF(LEN(E971)&gt;0,VLOOKUP(E971,'Database Karyawan'!$A$2:$B$10000,2,0),"")</f>
        <v/>
      </c>
      <c r="G971" s="529"/>
      <c r="H971" s="540" t="str">
        <f t="shared" si="32"/>
        <v/>
      </c>
      <c r="I971" s="540">
        <f t="shared" si="33"/>
        <v>0</v>
      </c>
    </row>
    <row r="972" spans="1:9">
      <c r="A972" s="529"/>
      <c r="B972" s="529"/>
      <c r="C972" s="529"/>
      <c r="D972" s="529"/>
      <c r="E972" s="529"/>
      <c r="F972" s="529" t="str">
        <f>IF(LEN(E972)&gt;0,VLOOKUP(E972,'Database Karyawan'!$A$2:$B$10000,2,0),"")</f>
        <v/>
      </c>
      <c r="G972" s="529"/>
      <c r="H972" s="540" t="str">
        <f t="shared" si="32"/>
        <v/>
      </c>
      <c r="I972" s="540">
        <f t="shared" si="33"/>
        <v>0</v>
      </c>
    </row>
    <row r="973" spans="1:9">
      <c r="A973" s="529"/>
      <c r="B973" s="529"/>
      <c r="C973" s="529"/>
      <c r="D973" s="529"/>
      <c r="E973" s="529"/>
      <c r="F973" s="529" t="str">
        <f>IF(LEN(E973)&gt;0,VLOOKUP(E973,'Database Karyawan'!$A$2:$B$10000,2,0),"")</f>
        <v/>
      </c>
      <c r="G973" s="529"/>
      <c r="H973" s="540" t="str">
        <f t="shared" si="32"/>
        <v/>
      </c>
      <c r="I973" s="540">
        <f t="shared" si="33"/>
        <v>0</v>
      </c>
    </row>
    <row r="974" spans="1:9">
      <c r="A974" s="529"/>
      <c r="B974" s="529"/>
      <c r="C974" s="529"/>
      <c r="D974" s="529"/>
      <c r="E974" s="529"/>
      <c r="F974" s="529" t="str">
        <f>IF(LEN(E974)&gt;0,VLOOKUP(E974,'Database Karyawan'!$A$2:$B$10000,2,0),"")</f>
        <v/>
      </c>
      <c r="G974" s="529"/>
      <c r="H974" s="540" t="str">
        <f t="shared" si="32"/>
        <v/>
      </c>
      <c r="I974" s="540">
        <f t="shared" si="33"/>
        <v>0</v>
      </c>
    </row>
    <row r="975" spans="1:9">
      <c r="A975" s="529"/>
      <c r="B975" s="529"/>
      <c r="C975" s="529"/>
      <c r="D975" s="529"/>
      <c r="E975" s="529"/>
      <c r="F975" s="529" t="str">
        <f>IF(LEN(E975)&gt;0,VLOOKUP(E975,'Database Karyawan'!$A$2:$B$10000,2,0),"")</f>
        <v/>
      </c>
      <c r="G975" s="529"/>
      <c r="H975" s="540" t="str">
        <f t="shared" ref="H975:H988" si="34">IF(LEN(A975)&gt;0,IF(AND(LEN(A975)&gt;0,LEN(B975)&gt;0,LEN(C975)&gt;0,LEN(D975)&gt;0,LEN(E975)&gt;0,LEN(F975)&gt;0,LEN(G975)&gt;0),"OK","Not Complete"),"")</f>
        <v/>
      </c>
      <c r="I975" s="540">
        <f t="shared" ref="I975:I988" si="35">IF(H975="ok",G975,0)</f>
        <v>0</v>
      </c>
    </row>
    <row r="976" spans="1:9">
      <c r="A976" s="529"/>
      <c r="B976" s="529"/>
      <c r="C976" s="529"/>
      <c r="D976" s="529"/>
      <c r="E976" s="529"/>
      <c r="F976" s="529" t="str">
        <f>IF(LEN(E976)&gt;0,VLOOKUP(E976,'Database Karyawan'!$A$2:$B$10000,2,0),"")</f>
        <v/>
      </c>
      <c r="G976" s="529"/>
      <c r="H976" s="540" t="str">
        <f t="shared" si="34"/>
        <v/>
      </c>
      <c r="I976" s="540">
        <f t="shared" si="35"/>
        <v>0</v>
      </c>
    </row>
    <row r="977" spans="1:9">
      <c r="A977" s="529"/>
      <c r="B977" s="529"/>
      <c r="C977" s="529"/>
      <c r="D977" s="529"/>
      <c r="E977" s="529"/>
      <c r="F977" s="529" t="str">
        <f>IF(LEN(E977)&gt;0,VLOOKUP(E977,'Database Karyawan'!$A$2:$B$10000,2,0),"")</f>
        <v/>
      </c>
      <c r="G977" s="529"/>
      <c r="H977" s="540" t="str">
        <f t="shared" si="34"/>
        <v/>
      </c>
      <c r="I977" s="540">
        <f t="shared" si="35"/>
        <v>0</v>
      </c>
    </row>
    <row r="978" spans="1:9">
      <c r="A978" s="529"/>
      <c r="B978" s="529"/>
      <c r="C978" s="529"/>
      <c r="D978" s="529"/>
      <c r="E978" s="529"/>
      <c r="F978" s="529" t="str">
        <f>IF(LEN(E978)&gt;0,VLOOKUP(E978,'Database Karyawan'!$A$2:$B$10000,2,0),"")</f>
        <v/>
      </c>
      <c r="G978" s="529"/>
      <c r="H978" s="540" t="str">
        <f t="shared" si="34"/>
        <v/>
      </c>
      <c r="I978" s="540">
        <f t="shared" si="35"/>
        <v>0</v>
      </c>
    </row>
    <row r="979" spans="1:9">
      <c r="A979" s="529"/>
      <c r="B979" s="529"/>
      <c r="C979" s="529"/>
      <c r="D979" s="529"/>
      <c r="E979" s="529"/>
      <c r="F979" s="529" t="str">
        <f>IF(LEN(E979)&gt;0,VLOOKUP(E979,'Database Karyawan'!$A$2:$B$10000,2,0),"")</f>
        <v/>
      </c>
      <c r="G979" s="529"/>
      <c r="H979" s="540" t="str">
        <f t="shared" si="34"/>
        <v/>
      </c>
      <c r="I979" s="540">
        <f t="shared" si="35"/>
        <v>0</v>
      </c>
    </row>
    <row r="980" spans="1:9">
      <c r="A980" s="529"/>
      <c r="B980" s="529"/>
      <c r="C980" s="529"/>
      <c r="D980" s="529"/>
      <c r="E980" s="529"/>
      <c r="F980" s="529" t="str">
        <f>IF(LEN(E980)&gt;0,VLOOKUP(E980,'Database Karyawan'!$A$2:$B$10000,2,0),"")</f>
        <v/>
      </c>
      <c r="G980" s="529"/>
      <c r="H980" s="540" t="str">
        <f t="shared" si="34"/>
        <v/>
      </c>
      <c r="I980" s="540">
        <f t="shared" si="35"/>
        <v>0</v>
      </c>
    </row>
    <row r="981" spans="1:9">
      <c r="A981" s="529"/>
      <c r="B981" s="529"/>
      <c r="C981" s="529"/>
      <c r="D981" s="529"/>
      <c r="E981" s="529"/>
      <c r="F981" s="529" t="str">
        <f>IF(LEN(E981)&gt;0,VLOOKUP(E981,'Database Karyawan'!$A$2:$B$10000,2,0),"")</f>
        <v/>
      </c>
      <c r="G981" s="529"/>
      <c r="H981" s="540" t="str">
        <f t="shared" si="34"/>
        <v/>
      </c>
      <c r="I981" s="540">
        <f t="shared" si="35"/>
        <v>0</v>
      </c>
    </row>
    <row r="982" spans="1:9">
      <c r="A982" s="529"/>
      <c r="B982" s="529"/>
      <c r="C982" s="529"/>
      <c r="D982" s="529"/>
      <c r="E982" s="529"/>
      <c r="F982" s="529" t="str">
        <f>IF(LEN(E982)&gt;0,VLOOKUP(E982,'Database Karyawan'!$A$2:$B$10000,2,0),"")</f>
        <v/>
      </c>
      <c r="G982" s="529"/>
      <c r="H982" s="540" t="str">
        <f t="shared" si="34"/>
        <v/>
      </c>
      <c r="I982" s="540">
        <f t="shared" si="35"/>
        <v>0</v>
      </c>
    </row>
    <row r="983" spans="1:9">
      <c r="A983" s="529"/>
      <c r="B983" s="529"/>
      <c r="C983" s="529"/>
      <c r="D983" s="529"/>
      <c r="E983" s="529"/>
      <c r="F983" s="529" t="str">
        <f>IF(LEN(E983)&gt;0,VLOOKUP(E983,'Database Karyawan'!$A$2:$B$10000,2,0),"")</f>
        <v/>
      </c>
      <c r="G983" s="529"/>
      <c r="H983" s="540" t="str">
        <f t="shared" si="34"/>
        <v/>
      </c>
      <c r="I983" s="540">
        <f t="shared" si="35"/>
        <v>0</v>
      </c>
    </row>
    <row r="984" spans="1:9">
      <c r="A984" s="529"/>
      <c r="B984" s="529"/>
      <c r="C984" s="529"/>
      <c r="D984" s="529"/>
      <c r="E984" s="529"/>
      <c r="F984" s="529" t="str">
        <f>IF(LEN(E984)&gt;0,VLOOKUP(E984,'Database Karyawan'!$A$2:$B$10000,2,0),"")</f>
        <v/>
      </c>
      <c r="G984" s="529"/>
      <c r="H984" s="540" t="str">
        <f t="shared" si="34"/>
        <v/>
      </c>
      <c r="I984" s="540">
        <f t="shared" si="35"/>
        <v>0</v>
      </c>
    </row>
    <row r="985" spans="1:9">
      <c r="A985" s="529"/>
      <c r="B985" s="529"/>
      <c r="C985" s="529"/>
      <c r="D985" s="529"/>
      <c r="E985" s="529"/>
      <c r="F985" s="529" t="str">
        <f>IF(LEN(E985)&gt;0,VLOOKUP(E985,'Database Karyawan'!$A$2:$B$10000,2,0),"")</f>
        <v/>
      </c>
      <c r="G985" s="529"/>
      <c r="H985" s="540" t="str">
        <f t="shared" si="34"/>
        <v/>
      </c>
      <c r="I985" s="540">
        <f t="shared" si="35"/>
        <v>0</v>
      </c>
    </row>
    <row r="986" spans="1:9">
      <c r="A986" s="529"/>
      <c r="B986" s="529"/>
      <c r="C986" s="529"/>
      <c r="D986" s="529"/>
      <c r="E986" s="529"/>
      <c r="F986" s="529" t="str">
        <f>IF(LEN(E986)&gt;0,VLOOKUP(E986,'Database Karyawan'!$A$2:$B$10000,2,0),"")</f>
        <v/>
      </c>
      <c r="G986" s="529"/>
      <c r="H986" s="540" t="str">
        <f t="shared" si="34"/>
        <v/>
      </c>
      <c r="I986" s="540">
        <f t="shared" si="35"/>
        <v>0</v>
      </c>
    </row>
    <row r="987" spans="1:9">
      <c r="A987" s="529"/>
      <c r="B987" s="529"/>
      <c r="C987" s="529"/>
      <c r="D987" s="529"/>
      <c r="E987" s="529"/>
      <c r="F987" s="529" t="str">
        <f>IF(LEN(E987)&gt;0,VLOOKUP(E987,'Database Karyawan'!$A$2:$B$10000,2,0),"")</f>
        <v/>
      </c>
      <c r="G987" s="529"/>
      <c r="H987" s="540" t="str">
        <f t="shared" si="34"/>
        <v/>
      </c>
      <c r="I987" s="540">
        <f t="shared" si="35"/>
        <v>0</v>
      </c>
    </row>
    <row r="988" spans="1:9">
      <c r="A988" s="529"/>
      <c r="B988" s="529"/>
      <c r="C988" s="529"/>
      <c r="D988" s="529"/>
      <c r="E988" s="529"/>
      <c r="F988" s="529" t="str">
        <f>IF(LEN(E988)&gt;0,VLOOKUP(E988,'Database Karyawan'!$A$2:$B$10000,2,0),"")</f>
        <v/>
      </c>
      <c r="G988" s="529"/>
      <c r="H988" s="540" t="str">
        <f t="shared" si="34"/>
        <v/>
      </c>
      <c r="I988" s="540">
        <f t="shared" si="35"/>
        <v>0</v>
      </c>
    </row>
    <row r="989" spans="1:9">
      <c r="H989" s="166"/>
      <c r="I989" s="166"/>
    </row>
    <row r="990" spans="1:9">
      <c r="H990" s="166"/>
      <c r="I990" s="166"/>
    </row>
    <row r="991" spans="1:9">
      <c r="H991" s="166"/>
      <c r="I991" s="166"/>
    </row>
    <row r="992" spans="1:9">
      <c r="H992" s="166"/>
      <c r="I992" s="166"/>
    </row>
    <row r="993" s="166" customFormat="1"/>
    <row r="994" s="166" customFormat="1"/>
    <row r="995" s="166" customFormat="1"/>
    <row r="996" s="166" customFormat="1"/>
    <row r="997" s="166" customFormat="1"/>
    <row r="998" s="166" customFormat="1"/>
    <row r="999" s="166" customFormat="1"/>
    <row r="1000" s="166" customFormat="1"/>
    <row r="1001" s="166" customFormat="1"/>
    <row r="1002" s="166" customFormat="1"/>
    <row r="1003" s="166" customFormat="1"/>
    <row r="1004" s="166" customFormat="1"/>
  </sheetData>
  <sheetProtection algorithmName="SHA-512" hashValue="juI4m1YatWpo8XFNm6WvI5XVtRslGoRsWI2OyHjMNhpnlQGqqCw1xUK8x2s0sOK5ong4n98Dgo3+gfwkH7P1ww==" saltValue="L6eA9Hom3+VJMdTEPfYUXA==" spinCount="100000" sheet="1" objects="1" scenarios="1"/>
  <mergeCells count="2">
    <mergeCell ref="B2:C2"/>
    <mergeCell ref="B3:C3"/>
  </mergeCells>
  <phoneticPr fontId="31" type="noConversion"/>
  <dataValidations count="2">
    <dataValidation type="list" allowBlank="1" showInputMessage="1" showErrorMessage="1" sqref="B14:B989">
      <formula1>$L$14:$L$16</formula1>
    </dataValidation>
    <dataValidation type="list" allowBlank="1" showInputMessage="1" showErrorMessage="1" sqref="C14:C989">
      <formula1>$K$14:$K$33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CC"/>
    <pageSetUpPr fitToPage="1"/>
  </sheetPr>
  <dimension ref="A1:AP148"/>
  <sheetViews>
    <sheetView zoomScale="55" zoomScaleNormal="55" workbookViewId="0">
      <pane xSplit="5" ySplit="6" topLeftCell="F7" activePane="bottomRight" state="frozen"/>
      <selection activeCell="F7" sqref="F7:AJ126"/>
      <selection pane="topRight" activeCell="F7" sqref="F7:AJ126"/>
      <selection pane="bottomLeft" activeCell="F7" sqref="F7:AJ126"/>
      <selection pane="bottomRight" activeCell="W7" sqref="W7:W16"/>
    </sheetView>
  </sheetViews>
  <sheetFormatPr defaultColWidth="8.625" defaultRowHeight="14.25"/>
  <cols>
    <col min="1" max="1" width="8.625" style="89" customWidth="1"/>
    <col min="2" max="2" width="23.375" style="90" customWidth="1"/>
    <col min="3" max="3" width="30.125" style="90" customWidth="1"/>
    <col min="4" max="4" width="11.875" style="90" customWidth="1"/>
    <col min="5" max="5" width="8.875" style="90" customWidth="1"/>
    <col min="6" max="11" width="10.625" style="90" customWidth="1"/>
    <col min="12" max="36" width="10.625" style="91" customWidth="1"/>
    <col min="37" max="37" width="5.625" style="91" customWidth="1"/>
    <col min="38" max="38" width="9.75" style="92" customWidth="1"/>
    <col min="39" max="39" width="9.25" style="92" customWidth="1"/>
    <col min="40" max="41" width="9" style="92" customWidth="1"/>
  </cols>
  <sheetData>
    <row r="1" spans="1:42" ht="50.45" customHeight="1">
      <c r="A1" s="637" t="s">
        <v>131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/>
      <c r="AC1" s="637"/>
      <c r="AD1" s="637"/>
      <c r="AE1" s="637"/>
      <c r="AF1" s="165"/>
      <c r="AG1" s="165"/>
      <c r="AH1" s="165"/>
      <c r="AI1" s="165"/>
      <c r="AJ1" s="165"/>
      <c r="AK1" s="108"/>
      <c r="AP1" s="92"/>
    </row>
    <row r="2" spans="1:42" ht="50.45" customHeight="1">
      <c r="A2" s="638" t="str">
        <f>"LINE: "&amp;Summary!D2</f>
        <v>LINE: BF23 Inspection TR2</v>
      </c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165"/>
      <c r="AG2" s="165"/>
      <c r="AH2" s="165"/>
      <c r="AI2" s="165"/>
      <c r="AJ2" s="165"/>
      <c r="AK2" s="108"/>
      <c r="AP2" s="92"/>
    </row>
    <row r="3" spans="1:42" ht="41.45" customHeight="1">
      <c r="A3" s="639" t="s">
        <v>132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  <c r="S3" s="639"/>
      <c r="T3" s="639"/>
      <c r="U3" s="639"/>
      <c r="V3" s="639"/>
      <c r="W3" s="639"/>
      <c r="X3" s="639"/>
      <c r="Y3" s="639"/>
      <c r="Z3" s="639"/>
      <c r="AA3" s="639"/>
      <c r="AB3" s="639"/>
      <c r="AC3" s="639"/>
      <c r="AD3" s="639"/>
      <c r="AE3" s="639"/>
      <c r="AF3" s="165"/>
      <c r="AG3" s="165"/>
      <c r="AH3" s="165"/>
      <c r="AI3" s="165"/>
      <c r="AJ3" s="165"/>
      <c r="AK3" s="92"/>
      <c r="AP3" s="92"/>
    </row>
    <row r="4" spans="1:42" ht="9" hidden="1" customHeight="1">
      <c r="A4" s="92"/>
      <c r="B4" s="157"/>
      <c r="C4" s="158"/>
      <c r="D4" s="158"/>
      <c r="E4" s="158"/>
      <c r="F4" s="159">
        <f>B1</f>
        <v>0</v>
      </c>
      <c r="G4" s="159">
        <f t="shared" ref="G4:AJ4" si="0">F4+1</f>
        <v>1</v>
      </c>
      <c r="H4" s="159">
        <f t="shared" si="0"/>
        <v>2</v>
      </c>
      <c r="I4" s="159">
        <f t="shared" si="0"/>
        <v>3</v>
      </c>
      <c r="J4" s="159">
        <f t="shared" si="0"/>
        <v>4</v>
      </c>
      <c r="K4" s="159">
        <f t="shared" si="0"/>
        <v>5</v>
      </c>
      <c r="L4" s="109">
        <f t="shared" si="0"/>
        <v>6</v>
      </c>
      <c r="M4" s="109">
        <f t="shared" si="0"/>
        <v>7</v>
      </c>
      <c r="N4" s="109">
        <f t="shared" si="0"/>
        <v>8</v>
      </c>
      <c r="O4" s="109">
        <f t="shared" si="0"/>
        <v>9</v>
      </c>
      <c r="P4" s="109">
        <f t="shared" si="0"/>
        <v>10</v>
      </c>
      <c r="Q4" s="109">
        <f t="shared" si="0"/>
        <v>11</v>
      </c>
      <c r="R4" s="109">
        <f t="shared" si="0"/>
        <v>12</v>
      </c>
      <c r="S4" s="109">
        <f t="shared" si="0"/>
        <v>13</v>
      </c>
      <c r="T4" s="109">
        <f t="shared" si="0"/>
        <v>14</v>
      </c>
      <c r="U4" s="109">
        <f t="shared" si="0"/>
        <v>15</v>
      </c>
      <c r="V4" s="109">
        <f t="shared" si="0"/>
        <v>16</v>
      </c>
      <c r="W4" s="109">
        <f t="shared" si="0"/>
        <v>17</v>
      </c>
      <c r="X4" s="109">
        <f t="shared" si="0"/>
        <v>18</v>
      </c>
      <c r="Y4" s="109">
        <f t="shared" si="0"/>
        <v>19</v>
      </c>
      <c r="Z4" s="109">
        <f t="shared" si="0"/>
        <v>20</v>
      </c>
      <c r="AA4" s="109">
        <f t="shared" si="0"/>
        <v>21</v>
      </c>
      <c r="AB4" s="109">
        <f t="shared" si="0"/>
        <v>22</v>
      </c>
      <c r="AC4" s="109">
        <f t="shared" si="0"/>
        <v>23</v>
      </c>
      <c r="AD4" s="109">
        <f t="shared" si="0"/>
        <v>24</v>
      </c>
      <c r="AE4" s="109">
        <f t="shared" si="0"/>
        <v>25</v>
      </c>
      <c r="AF4" s="109">
        <f t="shared" si="0"/>
        <v>26</v>
      </c>
      <c r="AG4" s="109">
        <f t="shared" si="0"/>
        <v>27</v>
      </c>
      <c r="AH4" s="109">
        <f t="shared" si="0"/>
        <v>28</v>
      </c>
      <c r="AI4" s="109">
        <f t="shared" si="0"/>
        <v>29</v>
      </c>
      <c r="AJ4" s="109">
        <f t="shared" si="0"/>
        <v>30</v>
      </c>
      <c r="AK4" s="109"/>
      <c r="AP4" s="92"/>
    </row>
    <row r="5" spans="1:42" ht="23.25" customHeight="1" thickBot="1">
      <c r="A5" s="92"/>
      <c r="B5" s="157"/>
      <c r="C5" s="158"/>
      <c r="D5" s="158"/>
      <c r="E5" s="158"/>
      <c r="F5" s="524">
        <f>'Input Data Shift A'!D5</f>
        <v>44255</v>
      </c>
      <c r="G5" s="524">
        <f>'Input Data Shift A'!E5</f>
        <v>44256</v>
      </c>
      <c r="H5" s="525">
        <f>'Input Data Shift A'!F5</f>
        <v>44257</v>
      </c>
      <c r="I5" s="550">
        <f>'Input Data Shift A'!G5</f>
        <v>44258</v>
      </c>
      <c r="J5" s="550">
        <f>'Input Data Shift A'!H5</f>
        <v>44259</v>
      </c>
      <c r="K5" s="525">
        <f>'Input Data Shift A'!I5</f>
        <v>44260</v>
      </c>
      <c r="L5" s="525">
        <f>'Input Data Shift A'!J5</f>
        <v>44261</v>
      </c>
      <c r="M5" s="524">
        <f>'Input Data Shift A'!K5</f>
        <v>44262</v>
      </c>
      <c r="N5" s="524">
        <f>'Input Data Shift A'!L5</f>
        <v>44263</v>
      </c>
      <c r="O5" s="525">
        <f>'Input Data Shift A'!M5</f>
        <v>44264</v>
      </c>
      <c r="P5" s="550">
        <f>'Input Data Shift A'!N5</f>
        <v>44265</v>
      </c>
      <c r="Q5" s="550">
        <f>'Input Data Shift A'!O5</f>
        <v>44266</v>
      </c>
      <c r="R5" s="525">
        <f>'Input Data Shift A'!P5</f>
        <v>44267</v>
      </c>
      <c r="S5" s="525">
        <f>'Input Data Shift A'!Q5</f>
        <v>44268</v>
      </c>
      <c r="T5" s="524">
        <f>'Input Data Shift A'!R5</f>
        <v>44269</v>
      </c>
      <c r="U5" s="524">
        <f>'Input Data Shift A'!S5</f>
        <v>44270</v>
      </c>
      <c r="V5" s="525">
        <f>'Input Data Shift A'!T5</f>
        <v>44271</v>
      </c>
      <c r="W5" s="550">
        <f>'Input Data Shift A'!U5</f>
        <v>44272</v>
      </c>
      <c r="X5" s="550">
        <f>'Input Data Shift A'!V5</f>
        <v>44273</v>
      </c>
      <c r="Y5" s="525">
        <f>'Input Data Shift A'!W5</f>
        <v>44274</v>
      </c>
      <c r="Z5" s="525">
        <f>'Input Data Shift A'!X5</f>
        <v>44275</v>
      </c>
      <c r="AA5" s="524">
        <f>'Input Data Shift A'!Y5</f>
        <v>44276</v>
      </c>
      <c r="AB5" s="524">
        <f>'Input Data Shift A'!Z5</f>
        <v>44277</v>
      </c>
      <c r="AC5" s="525">
        <f>'Input Data Shift A'!AA5</f>
        <v>44278</v>
      </c>
      <c r="AD5" s="550">
        <f>'Input Data Shift A'!AB5</f>
        <v>44279</v>
      </c>
      <c r="AE5" s="550">
        <f>'Input Data Shift A'!AC5</f>
        <v>44280</v>
      </c>
      <c r="AF5" s="550">
        <f>'Input Data Shift A'!AD5</f>
        <v>44281</v>
      </c>
      <c r="AG5" s="525">
        <f>'Input Data Shift A'!AE5</f>
        <v>44282</v>
      </c>
      <c r="AH5" s="524">
        <f>'Input Data Shift A'!AF5</f>
        <v>44283</v>
      </c>
      <c r="AI5" s="524">
        <f>'Input Data Shift A'!AG5</f>
        <v>44284</v>
      </c>
      <c r="AJ5" s="525">
        <f>'Input Data Shift A'!AH5</f>
        <v>44285</v>
      </c>
      <c r="AK5" s="109"/>
      <c r="AP5" s="92"/>
    </row>
    <row r="6" spans="1:42" s="88" customFormat="1" ht="23.25" customHeight="1" thickBot="1">
      <c r="A6" s="160" t="s">
        <v>133</v>
      </c>
      <c r="B6" s="161" t="s">
        <v>134</v>
      </c>
      <c r="C6" s="162" t="s">
        <v>135</v>
      </c>
      <c r="D6" s="162" t="s">
        <v>100</v>
      </c>
      <c r="E6" s="163"/>
      <c r="F6" s="526">
        <f t="shared" ref="F6:AJ6" si="1">F5</f>
        <v>44255</v>
      </c>
      <c r="G6" s="526">
        <f t="shared" si="1"/>
        <v>44256</v>
      </c>
      <c r="H6" s="527">
        <f t="shared" si="1"/>
        <v>44257</v>
      </c>
      <c r="I6" s="551">
        <f t="shared" si="1"/>
        <v>44258</v>
      </c>
      <c r="J6" s="551">
        <f t="shared" si="1"/>
        <v>44259</v>
      </c>
      <c r="K6" s="527">
        <f t="shared" si="1"/>
        <v>44260</v>
      </c>
      <c r="L6" s="527">
        <f t="shared" si="1"/>
        <v>44261</v>
      </c>
      <c r="M6" s="526">
        <f t="shared" si="1"/>
        <v>44262</v>
      </c>
      <c r="N6" s="526">
        <v>313</v>
      </c>
      <c r="O6" s="527">
        <v>314</v>
      </c>
      <c r="P6" s="551">
        <f t="shared" si="1"/>
        <v>44265</v>
      </c>
      <c r="Q6" s="551">
        <f t="shared" si="1"/>
        <v>44266</v>
      </c>
      <c r="R6" s="527">
        <f t="shared" si="1"/>
        <v>44267</v>
      </c>
      <c r="S6" s="527">
        <f t="shared" si="1"/>
        <v>44268</v>
      </c>
      <c r="T6" s="526">
        <f t="shared" si="1"/>
        <v>44269</v>
      </c>
      <c r="U6" s="526">
        <f t="shared" si="1"/>
        <v>44270</v>
      </c>
      <c r="V6" s="527">
        <f t="shared" si="1"/>
        <v>44271</v>
      </c>
      <c r="W6" s="551">
        <f t="shared" si="1"/>
        <v>44272</v>
      </c>
      <c r="X6" s="551">
        <f t="shared" si="1"/>
        <v>44273</v>
      </c>
      <c r="Y6" s="527">
        <f t="shared" si="1"/>
        <v>44274</v>
      </c>
      <c r="Z6" s="527">
        <f t="shared" si="1"/>
        <v>44275</v>
      </c>
      <c r="AA6" s="526">
        <f t="shared" si="1"/>
        <v>44276</v>
      </c>
      <c r="AB6" s="526">
        <f t="shared" si="1"/>
        <v>44277</v>
      </c>
      <c r="AC6" s="527">
        <f t="shared" si="1"/>
        <v>44278</v>
      </c>
      <c r="AD6" s="551">
        <f t="shared" si="1"/>
        <v>44279</v>
      </c>
      <c r="AE6" s="551">
        <f t="shared" si="1"/>
        <v>44280</v>
      </c>
      <c r="AF6" s="551">
        <f t="shared" si="1"/>
        <v>44281</v>
      </c>
      <c r="AG6" s="527">
        <f t="shared" si="1"/>
        <v>44282</v>
      </c>
      <c r="AH6" s="526">
        <f t="shared" si="1"/>
        <v>44283</v>
      </c>
      <c r="AI6" s="526">
        <f t="shared" si="1"/>
        <v>44284</v>
      </c>
      <c r="AJ6" s="527">
        <f t="shared" si="1"/>
        <v>44285</v>
      </c>
      <c r="AK6" s="110"/>
      <c r="AL6" s="92"/>
      <c r="AM6" s="111"/>
      <c r="AN6" s="111"/>
      <c r="AO6" s="111"/>
    </row>
    <row r="7" spans="1:42" ht="24.95" customHeight="1" thickBot="1">
      <c r="A7" s="636">
        <v>1</v>
      </c>
      <c r="B7" s="632" t="s">
        <v>5625</v>
      </c>
      <c r="C7" s="634" t="str">
        <f>VLOOKUP(B7,'Database Karyawan'!$A$2:$B$10000,2,0)</f>
        <v xml:space="preserve">Ade Dhimas Pangestu </v>
      </c>
      <c r="D7" s="630"/>
      <c r="E7" s="103" t="s">
        <v>137</v>
      </c>
      <c r="F7" s="102" t="s">
        <v>14</v>
      </c>
      <c r="G7" s="102"/>
      <c r="H7" s="102" t="s">
        <v>13</v>
      </c>
      <c r="I7" s="102" t="s">
        <v>13</v>
      </c>
      <c r="J7" s="102" t="s">
        <v>13</v>
      </c>
      <c r="K7" s="102" t="s">
        <v>13</v>
      </c>
      <c r="L7" s="102" t="s">
        <v>13</v>
      </c>
      <c r="M7" s="102"/>
      <c r="N7" s="102"/>
      <c r="O7" s="102" t="s">
        <v>13</v>
      </c>
      <c r="P7" s="102" t="s">
        <v>13</v>
      </c>
      <c r="Q7" s="102" t="s">
        <v>13</v>
      </c>
      <c r="R7" s="102" t="s">
        <v>13</v>
      </c>
      <c r="S7" s="102" t="s">
        <v>13</v>
      </c>
      <c r="T7" s="102"/>
      <c r="U7" s="102" t="s">
        <v>14</v>
      </c>
      <c r="V7" s="102" t="s">
        <v>13</v>
      </c>
      <c r="W7" s="102" t="s">
        <v>13</v>
      </c>
      <c r="X7" s="104"/>
      <c r="Y7" s="104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238"/>
      <c r="AK7" s="112"/>
      <c r="AP7" s="92"/>
    </row>
    <row r="8" spans="1:42" ht="24.95" customHeight="1" thickBot="1">
      <c r="A8" s="636"/>
      <c r="B8" s="632"/>
      <c r="C8" s="635"/>
      <c r="D8" s="631"/>
      <c r="E8" s="124" t="s">
        <v>138</v>
      </c>
      <c r="F8" s="233">
        <v>8</v>
      </c>
      <c r="G8" s="233"/>
      <c r="H8" s="233">
        <v>1.5</v>
      </c>
      <c r="I8" s="233">
        <v>1.5</v>
      </c>
      <c r="J8" s="233">
        <v>1.5</v>
      </c>
      <c r="K8" s="233">
        <v>1.5</v>
      </c>
      <c r="L8" s="233">
        <v>1.5</v>
      </c>
      <c r="M8" s="233"/>
      <c r="N8" s="233"/>
      <c r="O8" s="233">
        <v>1.5</v>
      </c>
      <c r="P8" s="233">
        <v>1.5</v>
      </c>
      <c r="Q8" s="233">
        <v>1.5</v>
      </c>
      <c r="R8" s="233">
        <v>1.5</v>
      </c>
      <c r="S8" s="233">
        <v>1</v>
      </c>
      <c r="T8" s="233"/>
      <c r="U8" s="233">
        <v>8</v>
      </c>
      <c r="V8" s="233">
        <v>1.5</v>
      </c>
      <c r="W8" s="233">
        <v>1.5</v>
      </c>
      <c r="X8" s="164"/>
      <c r="Y8" s="164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40"/>
      <c r="AK8" s="112"/>
      <c r="AL8" s="113"/>
      <c r="AM8" s="114"/>
      <c r="AN8" s="114"/>
      <c r="AO8" s="113"/>
      <c r="AP8" s="113"/>
    </row>
    <row r="9" spans="1:42" ht="24.95" customHeight="1" thickBot="1">
      <c r="A9" s="636">
        <v>2</v>
      </c>
      <c r="B9" s="632" t="s">
        <v>3476</v>
      </c>
      <c r="C9" s="634" t="str">
        <f>VLOOKUP(B9,'Database Karyawan'!$A$2:$B$10000,2,0)</f>
        <v>Maulana</v>
      </c>
      <c r="D9" s="626"/>
      <c r="E9" s="103" t="s">
        <v>137</v>
      </c>
      <c r="F9" s="102" t="s">
        <v>14</v>
      </c>
      <c r="G9" s="102"/>
      <c r="H9" s="102" t="s">
        <v>13</v>
      </c>
      <c r="I9" s="102" t="s">
        <v>13</v>
      </c>
      <c r="J9" s="102" t="s">
        <v>13</v>
      </c>
      <c r="K9" s="102" t="s">
        <v>13</v>
      </c>
      <c r="L9" s="102" t="s">
        <v>13</v>
      </c>
      <c r="M9" s="102"/>
      <c r="N9" s="102"/>
      <c r="O9" s="102" t="s">
        <v>13</v>
      </c>
      <c r="P9" s="102" t="s">
        <v>13</v>
      </c>
      <c r="Q9" s="102" t="s">
        <v>13</v>
      </c>
      <c r="R9" s="102" t="s">
        <v>13</v>
      </c>
      <c r="S9" s="102" t="s">
        <v>13</v>
      </c>
      <c r="T9" s="102"/>
      <c r="U9" s="102" t="s">
        <v>14</v>
      </c>
      <c r="V9" s="102" t="s">
        <v>13</v>
      </c>
      <c r="W9" s="102" t="s">
        <v>13</v>
      </c>
      <c r="X9" s="104"/>
      <c r="Y9" s="104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238"/>
      <c r="AK9" s="115"/>
      <c r="AM9" s="40"/>
      <c r="AN9" s="116" t="s">
        <v>137</v>
      </c>
      <c r="AO9" s="120"/>
      <c r="AP9" s="120"/>
    </row>
    <row r="10" spans="1:42" ht="24.95" customHeight="1" thickBot="1">
      <c r="A10" s="636"/>
      <c r="B10" s="632"/>
      <c r="C10" s="635"/>
      <c r="D10" s="627"/>
      <c r="E10" s="124" t="s">
        <v>138</v>
      </c>
      <c r="F10" s="233">
        <v>8</v>
      </c>
      <c r="G10" s="233"/>
      <c r="H10" s="233">
        <v>1.5</v>
      </c>
      <c r="I10" s="233">
        <v>1.5</v>
      </c>
      <c r="J10" s="233">
        <v>1.5</v>
      </c>
      <c r="K10" s="233">
        <v>1.5</v>
      </c>
      <c r="L10" s="233">
        <v>1.5</v>
      </c>
      <c r="M10" s="233"/>
      <c r="N10" s="233"/>
      <c r="O10" s="233">
        <v>1.5</v>
      </c>
      <c r="P10" s="233">
        <v>1.5</v>
      </c>
      <c r="Q10" s="233">
        <v>1.5</v>
      </c>
      <c r="R10" s="233">
        <v>1.5</v>
      </c>
      <c r="S10" s="233">
        <v>1</v>
      </c>
      <c r="T10" s="233"/>
      <c r="U10" s="233">
        <v>8</v>
      </c>
      <c r="V10" s="233">
        <v>1.5</v>
      </c>
      <c r="W10" s="233">
        <v>1.5</v>
      </c>
      <c r="X10" s="164"/>
      <c r="Y10" s="164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40"/>
      <c r="AK10" s="115"/>
      <c r="AM10" s="40"/>
      <c r="AN10" t="s">
        <v>13</v>
      </c>
      <c r="AO10" s="120"/>
      <c r="AP10" s="92" t="s">
        <v>140</v>
      </c>
    </row>
    <row r="11" spans="1:42" ht="24.95" customHeight="1" thickBot="1">
      <c r="A11" s="636">
        <v>3</v>
      </c>
      <c r="B11" s="632" t="s">
        <v>1980</v>
      </c>
      <c r="C11" s="634" t="str">
        <f>VLOOKUP(B11,'Database Karyawan'!$A$2:$B$10000,2,0)</f>
        <v>Vivi Vianita</v>
      </c>
      <c r="D11" s="626"/>
      <c r="E11" s="103" t="s">
        <v>137</v>
      </c>
      <c r="F11" s="102" t="s">
        <v>14</v>
      </c>
      <c r="G11" s="102"/>
      <c r="H11" s="102" t="s">
        <v>13</v>
      </c>
      <c r="I11" s="555" t="s">
        <v>145</v>
      </c>
      <c r="J11" s="102" t="s">
        <v>13</v>
      </c>
      <c r="K11" s="102" t="s">
        <v>13</v>
      </c>
      <c r="L11" s="102" t="s">
        <v>13</v>
      </c>
      <c r="M11" s="102"/>
      <c r="N11" s="102"/>
      <c r="O11" s="102" t="s">
        <v>13</v>
      </c>
      <c r="P11" s="102" t="s">
        <v>13</v>
      </c>
      <c r="Q11" s="102" t="s">
        <v>13</v>
      </c>
      <c r="R11" s="102" t="s">
        <v>13</v>
      </c>
      <c r="S11" s="102" t="s">
        <v>13</v>
      </c>
      <c r="T11" s="102"/>
      <c r="U11" s="102" t="s">
        <v>14</v>
      </c>
      <c r="V11" s="102" t="s">
        <v>13</v>
      </c>
      <c r="W11" s="102" t="s">
        <v>13</v>
      </c>
      <c r="X11" s="104"/>
      <c r="Y11" s="104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238"/>
      <c r="AK11" s="112"/>
      <c r="AL11" s="117"/>
      <c r="AM11" s="40"/>
      <c r="AN11" s="116" t="s">
        <v>14</v>
      </c>
      <c r="AP11" s="92" t="s">
        <v>142</v>
      </c>
    </row>
    <row r="12" spans="1:42" ht="24.95" customHeight="1" thickBot="1">
      <c r="A12" s="636"/>
      <c r="B12" s="632"/>
      <c r="C12" s="635"/>
      <c r="D12" s="627"/>
      <c r="E12" s="124" t="s">
        <v>138</v>
      </c>
      <c r="F12" s="233">
        <v>8</v>
      </c>
      <c r="G12" s="233"/>
      <c r="H12" s="233">
        <v>1.5</v>
      </c>
      <c r="I12" s="556">
        <v>0</v>
      </c>
      <c r="J12" s="233">
        <v>1.5</v>
      </c>
      <c r="K12" s="233">
        <v>1.5</v>
      </c>
      <c r="L12" s="233">
        <v>1.5</v>
      </c>
      <c r="M12" s="233"/>
      <c r="N12" s="233"/>
      <c r="O12" s="233">
        <v>1.5</v>
      </c>
      <c r="P12" s="233">
        <v>1.5</v>
      </c>
      <c r="Q12" s="233">
        <v>1.5</v>
      </c>
      <c r="R12" s="233">
        <v>1.5</v>
      </c>
      <c r="S12" s="233">
        <v>1</v>
      </c>
      <c r="T12" s="233"/>
      <c r="U12" s="233">
        <v>8</v>
      </c>
      <c r="V12" s="233">
        <v>1.5</v>
      </c>
      <c r="W12" s="233">
        <v>1.5</v>
      </c>
      <c r="X12" s="164"/>
      <c r="Y12" s="164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40"/>
      <c r="AK12" s="112"/>
      <c r="AM12" s="40"/>
      <c r="AN12" s="40" t="s">
        <v>143</v>
      </c>
      <c r="AP12" s="92"/>
    </row>
    <row r="13" spans="1:42" ht="24.95" customHeight="1" thickBot="1">
      <c r="A13" s="636">
        <v>4</v>
      </c>
      <c r="B13" s="632" t="s">
        <v>3366</v>
      </c>
      <c r="C13" s="634" t="str">
        <f>VLOOKUP(B13,'Database Karyawan'!$A$2:$B$10000,2,0)</f>
        <v>Suci Wahyu Setianingrum</v>
      </c>
      <c r="D13" s="626"/>
      <c r="E13" s="103" t="s">
        <v>137</v>
      </c>
      <c r="F13" s="102" t="s">
        <v>14</v>
      </c>
      <c r="G13" s="102"/>
      <c r="H13" s="102" t="s">
        <v>13</v>
      </c>
      <c r="I13" s="102" t="s">
        <v>13</v>
      </c>
      <c r="J13" s="102" t="s">
        <v>13</v>
      </c>
      <c r="K13" s="102" t="s">
        <v>13</v>
      </c>
      <c r="L13" s="102" t="s">
        <v>13</v>
      </c>
      <c r="M13" s="102"/>
      <c r="N13" s="102"/>
      <c r="O13" s="102" t="s">
        <v>13</v>
      </c>
      <c r="P13" s="102" t="s">
        <v>13</v>
      </c>
      <c r="Q13" s="102" t="s">
        <v>13</v>
      </c>
      <c r="R13" s="102" t="s">
        <v>13</v>
      </c>
      <c r="S13" s="102" t="s">
        <v>13</v>
      </c>
      <c r="T13" s="102"/>
      <c r="U13" s="102" t="s">
        <v>14</v>
      </c>
      <c r="V13" s="102" t="s">
        <v>13</v>
      </c>
      <c r="W13" s="102" t="s">
        <v>13</v>
      </c>
      <c r="X13" s="104"/>
      <c r="Y13" s="104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238"/>
      <c r="AK13" s="115"/>
      <c r="AL13" s="118"/>
      <c r="AM13" s="40"/>
      <c r="AN13" s="40" t="s">
        <v>145</v>
      </c>
      <c r="AO13" s="120"/>
      <c r="AP13" s="120"/>
    </row>
    <row r="14" spans="1:42" ht="24.95" customHeight="1" thickBot="1">
      <c r="A14" s="636"/>
      <c r="B14" s="632"/>
      <c r="C14" s="635"/>
      <c r="D14" s="627"/>
      <c r="E14" s="124" t="s">
        <v>138</v>
      </c>
      <c r="F14" s="233">
        <v>8</v>
      </c>
      <c r="G14" s="233"/>
      <c r="H14" s="233">
        <v>1.5</v>
      </c>
      <c r="I14" s="233">
        <v>1.5</v>
      </c>
      <c r="J14" s="233">
        <v>1.5</v>
      </c>
      <c r="K14" s="233">
        <v>1.5</v>
      </c>
      <c r="L14" s="233">
        <v>1.5</v>
      </c>
      <c r="M14" s="233"/>
      <c r="N14" s="233"/>
      <c r="O14" s="233">
        <v>1.5</v>
      </c>
      <c r="P14" s="233">
        <v>1.5</v>
      </c>
      <c r="Q14" s="233">
        <v>1.5</v>
      </c>
      <c r="R14" s="233">
        <v>1.5</v>
      </c>
      <c r="S14" s="233">
        <v>1</v>
      </c>
      <c r="T14" s="233"/>
      <c r="U14" s="233">
        <v>8</v>
      </c>
      <c r="V14" s="233">
        <v>1.5</v>
      </c>
      <c r="W14" s="233">
        <v>1.5</v>
      </c>
      <c r="X14" s="164"/>
      <c r="Y14" s="164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40"/>
      <c r="AK14" s="115"/>
      <c r="AL14" s="119"/>
      <c r="AN14" s="116" t="s">
        <v>146</v>
      </c>
      <c r="AO14" s="120"/>
      <c r="AP14" s="120"/>
    </row>
    <row r="15" spans="1:42" ht="24.95" customHeight="1" thickBot="1">
      <c r="A15" s="636">
        <v>5</v>
      </c>
      <c r="B15" s="632" t="s">
        <v>3867</v>
      </c>
      <c r="C15" s="634" t="str">
        <f>VLOOKUP(B15,'Database Karyawan'!$A$2:$B$10000,2,0)</f>
        <v>Rudi Satria</v>
      </c>
      <c r="D15" s="626"/>
      <c r="E15" s="103" t="s">
        <v>137</v>
      </c>
      <c r="F15" s="102" t="s">
        <v>14</v>
      </c>
      <c r="G15" s="102"/>
      <c r="H15" s="102" t="s">
        <v>13</v>
      </c>
      <c r="I15" s="102" t="s">
        <v>13</v>
      </c>
      <c r="J15" s="102" t="s">
        <v>13</v>
      </c>
      <c r="K15" s="102" t="s">
        <v>13</v>
      </c>
      <c r="L15" s="102" t="s">
        <v>13</v>
      </c>
      <c r="M15" s="102"/>
      <c r="N15" s="102" t="s">
        <v>14</v>
      </c>
      <c r="O15" s="102" t="s">
        <v>13</v>
      </c>
      <c r="P15" s="102" t="s">
        <v>13</v>
      </c>
      <c r="Q15" s="102" t="s">
        <v>13</v>
      </c>
      <c r="R15" s="102" t="s">
        <v>13</v>
      </c>
      <c r="S15" s="102" t="s">
        <v>13</v>
      </c>
      <c r="T15" s="102"/>
      <c r="U15" s="102" t="s">
        <v>14</v>
      </c>
      <c r="V15" s="102" t="s">
        <v>13</v>
      </c>
      <c r="W15" s="102" t="s">
        <v>13</v>
      </c>
      <c r="X15" s="104"/>
      <c r="Y15" s="104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238"/>
      <c r="AK15" s="112"/>
      <c r="AL15"/>
      <c r="AN15" s="40" t="s">
        <v>148</v>
      </c>
      <c r="AP15" s="92"/>
    </row>
    <row r="16" spans="1:42" ht="24.95" customHeight="1" thickBot="1">
      <c r="A16" s="636"/>
      <c r="B16" s="632"/>
      <c r="C16" s="635"/>
      <c r="D16" s="627"/>
      <c r="E16" s="124" t="s">
        <v>138</v>
      </c>
      <c r="F16" s="233">
        <v>8</v>
      </c>
      <c r="G16" s="233"/>
      <c r="H16" s="233">
        <v>1.5</v>
      </c>
      <c r="I16" s="233">
        <v>1.5</v>
      </c>
      <c r="J16" s="233">
        <v>1.5</v>
      </c>
      <c r="K16" s="233">
        <v>1.5</v>
      </c>
      <c r="L16" s="233">
        <v>1.5</v>
      </c>
      <c r="M16" s="233"/>
      <c r="N16" s="233">
        <v>8</v>
      </c>
      <c r="O16" s="233">
        <v>1.5</v>
      </c>
      <c r="P16" s="233">
        <v>1.5</v>
      </c>
      <c r="Q16" s="233">
        <v>1.5</v>
      </c>
      <c r="R16" s="233">
        <v>1.5</v>
      </c>
      <c r="S16" s="233">
        <v>1</v>
      </c>
      <c r="T16" s="233"/>
      <c r="U16" s="233">
        <v>8</v>
      </c>
      <c r="V16" s="233">
        <v>1.5</v>
      </c>
      <c r="W16" s="233">
        <v>1.5</v>
      </c>
      <c r="X16" s="164"/>
      <c r="Y16" s="164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40"/>
      <c r="AK16" s="112"/>
      <c r="AM16" s="118"/>
      <c r="AN16" s="40" t="s">
        <v>149</v>
      </c>
      <c r="AP16" s="92"/>
    </row>
    <row r="17" spans="1:40" ht="24.95" customHeight="1" thickBot="1">
      <c r="A17" s="636">
        <v>6</v>
      </c>
      <c r="B17" s="632"/>
      <c r="C17" s="628"/>
      <c r="D17" s="626"/>
      <c r="E17" s="103" t="s">
        <v>137</v>
      </c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238"/>
      <c r="AK17" s="115"/>
      <c r="AL17" s="117"/>
      <c r="AM17" s="118"/>
      <c r="AN17" s="92" t="s">
        <v>150</v>
      </c>
    </row>
    <row r="18" spans="1:40" ht="24.95" customHeight="1" thickBot="1">
      <c r="A18" s="636"/>
      <c r="B18" s="632"/>
      <c r="C18" s="629"/>
      <c r="D18" s="627"/>
      <c r="E18" s="124" t="s">
        <v>138</v>
      </c>
      <c r="F18" s="233"/>
      <c r="G18" s="233"/>
      <c r="H18" s="239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40"/>
      <c r="AK18" s="115"/>
      <c r="AN18" s="92" t="s">
        <v>151</v>
      </c>
    </row>
    <row r="19" spans="1:40" ht="24.95" customHeight="1" thickBot="1">
      <c r="A19" s="636">
        <v>7</v>
      </c>
      <c r="B19" s="632"/>
      <c r="C19" s="628"/>
      <c r="D19" s="626"/>
      <c r="E19" s="103" t="s">
        <v>137</v>
      </c>
      <c r="F19" s="234"/>
      <c r="G19" s="234"/>
      <c r="H19" s="234"/>
      <c r="I19" s="104"/>
      <c r="J19" s="104"/>
      <c r="K19" s="104"/>
      <c r="L19" s="104"/>
      <c r="M19" s="102"/>
      <c r="N19" s="102"/>
      <c r="O19" s="104"/>
      <c r="P19" s="104"/>
      <c r="Q19" s="104"/>
      <c r="R19" s="104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238"/>
      <c r="AK19" s="112"/>
      <c r="AN19"/>
    </row>
    <row r="20" spans="1:40" ht="24.95" customHeight="1" thickBot="1">
      <c r="A20" s="636"/>
      <c r="B20" s="632"/>
      <c r="C20" s="629"/>
      <c r="D20" s="627"/>
      <c r="E20" s="124" t="s">
        <v>138</v>
      </c>
      <c r="F20" s="239"/>
      <c r="G20" s="239"/>
      <c r="H20" s="239"/>
      <c r="I20" s="164"/>
      <c r="J20" s="164"/>
      <c r="K20" s="164"/>
      <c r="L20" s="164"/>
      <c r="M20" s="233"/>
      <c r="N20" s="233"/>
      <c r="O20" s="164"/>
      <c r="P20" s="164"/>
      <c r="Q20" s="164"/>
      <c r="R20" s="164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40"/>
      <c r="AK20" s="112"/>
      <c r="AM20"/>
      <c r="AN20"/>
    </row>
    <row r="21" spans="1:40" ht="24.95" customHeight="1" thickBot="1">
      <c r="A21" s="636">
        <v>8</v>
      </c>
      <c r="B21" s="632"/>
      <c r="C21" s="628"/>
      <c r="D21" s="626"/>
      <c r="E21" s="103" t="s">
        <v>137</v>
      </c>
      <c r="F21" s="234"/>
      <c r="G21" s="234"/>
      <c r="H21" s="234"/>
      <c r="I21" s="104"/>
      <c r="J21" s="104"/>
      <c r="K21" s="104"/>
      <c r="L21" s="104"/>
      <c r="M21" s="102"/>
      <c r="N21" s="102"/>
      <c r="O21" s="104"/>
      <c r="P21" s="104"/>
      <c r="Q21" s="104"/>
      <c r="R21" s="104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238"/>
      <c r="AK21" s="115"/>
      <c r="AM21"/>
      <c r="AN21" s="123"/>
    </row>
    <row r="22" spans="1:40" ht="24.95" customHeight="1" thickBot="1">
      <c r="A22" s="636"/>
      <c r="B22" s="632"/>
      <c r="C22" s="629"/>
      <c r="D22" s="627"/>
      <c r="E22" s="124" t="s">
        <v>138</v>
      </c>
      <c r="F22" s="239"/>
      <c r="G22" s="239"/>
      <c r="H22" s="239"/>
      <c r="I22" s="164"/>
      <c r="J22" s="164"/>
      <c r="K22" s="164"/>
      <c r="L22" s="164"/>
      <c r="M22" s="233"/>
      <c r="N22" s="233"/>
      <c r="O22" s="164"/>
      <c r="P22" s="164"/>
      <c r="Q22" s="164"/>
      <c r="R22" s="164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40"/>
      <c r="AK22" s="115"/>
      <c r="AL22" s="120"/>
      <c r="AM22" s="118"/>
      <c r="AN22" s="120"/>
    </row>
    <row r="23" spans="1:40" ht="24.95" customHeight="1" thickBot="1">
      <c r="A23" s="636">
        <v>9</v>
      </c>
      <c r="B23" s="632"/>
      <c r="C23" s="628"/>
      <c r="D23" s="626"/>
      <c r="E23" s="103" t="s">
        <v>137</v>
      </c>
      <c r="F23" s="234"/>
      <c r="G23" s="234"/>
      <c r="H23" s="234"/>
      <c r="I23" s="104"/>
      <c r="J23" s="104"/>
      <c r="K23" s="104"/>
      <c r="L23" s="104"/>
      <c r="M23" s="102"/>
      <c r="N23" s="102"/>
      <c r="O23" s="104"/>
      <c r="P23" s="104"/>
      <c r="Q23" s="104"/>
      <c r="R23" s="104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238"/>
      <c r="AK23" s="112"/>
      <c r="AL23"/>
    </row>
    <row r="24" spans="1:40" ht="24.95" customHeight="1" thickBot="1">
      <c r="A24" s="636"/>
      <c r="B24" s="632"/>
      <c r="C24" s="629"/>
      <c r="D24" s="627"/>
      <c r="E24" s="124" t="s">
        <v>138</v>
      </c>
      <c r="F24" s="239"/>
      <c r="G24" s="239"/>
      <c r="H24" s="239"/>
      <c r="I24" s="164"/>
      <c r="J24" s="164"/>
      <c r="K24" s="164"/>
      <c r="L24" s="164"/>
      <c r="M24" s="233"/>
      <c r="N24" s="233"/>
      <c r="O24" s="164"/>
      <c r="P24" s="164"/>
      <c r="Q24" s="164"/>
      <c r="R24" s="164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40"/>
      <c r="AK24" s="112"/>
      <c r="AM24" s="117"/>
    </row>
    <row r="25" spans="1:40" ht="24.95" customHeight="1" thickBot="1">
      <c r="A25" s="636">
        <v>10</v>
      </c>
      <c r="B25" s="632"/>
      <c r="C25" s="628"/>
      <c r="D25" s="626"/>
      <c r="E25" s="103" t="s">
        <v>137</v>
      </c>
      <c r="F25" s="234"/>
      <c r="G25" s="234"/>
      <c r="H25" s="234"/>
      <c r="I25" s="104"/>
      <c r="J25" s="104"/>
      <c r="K25" s="104"/>
      <c r="L25" s="104"/>
      <c r="M25" s="102"/>
      <c r="N25" s="102"/>
      <c r="O25" s="104"/>
      <c r="P25" s="104"/>
      <c r="Q25" s="104"/>
      <c r="R25" s="104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238"/>
      <c r="AK25" s="115"/>
      <c r="AL25" s="120"/>
      <c r="AM25" s="120"/>
      <c r="AN25" s="120"/>
    </row>
    <row r="26" spans="1:40" ht="24.95" customHeight="1" thickBot="1">
      <c r="A26" s="636"/>
      <c r="B26" s="632"/>
      <c r="C26" s="629"/>
      <c r="D26" s="627"/>
      <c r="E26" s="124" t="s">
        <v>138</v>
      </c>
      <c r="F26" s="239"/>
      <c r="G26" s="239"/>
      <c r="H26" s="239"/>
      <c r="I26" s="164"/>
      <c r="J26" s="164"/>
      <c r="K26" s="164"/>
      <c r="L26" s="164"/>
      <c r="M26" s="233"/>
      <c r="N26" s="233"/>
      <c r="O26" s="164"/>
      <c r="P26" s="164"/>
      <c r="Q26" s="164"/>
      <c r="R26" s="164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40"/>
      <c r="AK26" s="115"/>
      <c r="AL26" s="120"/>
      <c r="AM26" s="120"/>
      <c r="AN26" s="120"/>
    </row>
    <row r="27" spans="1:40" ht="24.95" customHeight="1" thickBot="1">
      <c r="A27" s="636">
        <v>11</v>
      </c>
      <c r="B27" s="632"/>
      <c r="C27" s="628"/>
      <c r="D27" s="626"/>
      <c r="E27" s="103" t="s">
        <v>137</v>
      </c>
      <c r="F27" s="234"/>
      <c r="G27" s="234"/>
      <c r="H27" s="234"/>
      <c r="I27" s="104"/>
      <c r="J27" s="104"/>
      <c r="K27" s="104"/>
      <c r="L27" s="104"/>
      <c r="M27" s="102"/>
      <c r="N27" s="102"/>
      <c r="O27" s="104"/>
      <c r="P27" s="104"/>
      <c r="Q27" s="104"/>
      <c r="R27" s="104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238"/>
      <c r="AK27" s="112"/>
      <c r="AL27" s="117"/>
    </row>
    <row r="28" spans="1:40" ht="24.95" customHeight="1" thickBot="1">
      <c r="A28" s="636"/>
      <c r="B28" s="632"/>
      <c r="C28" s="629"/>
      <c r="D28" s="627"/>
      <c r="E28" s="124" t="s">
        <v>138</v>
      </c>
      <c r="F28" s="239"/>
      <c r="G28" s="239"/>
      <c r="H28" s="239"/>
      <c r="I28" s="164"/>
      <c r="J28" s="164"/>
      <c r="K28" s="164"/>
      <c r="L28" s="164"/>
      <c r="M28" s="233"/>
      <c r="N28" s="233"/>
      <c r="O28" s="164"/>
      <c r="P28" s="164"/>
      <c r="Q28" s="164"/>
      <c r="R28" s="164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40"/>
      <c r="AK28" s="112"/>
    </row>
    <row r="29" spans="1:40" ht="24.95" customHeight="1" thickBot="1">
      <c r="A29" s="636">
        <v>12</v>
      </c>
      <c r="B29" s="632"/>
      <c r="C29" s="628"/>
      <c r="D29" s="626"/>
      <c r="E29" s="103" t="s">
        <v>137</v>
      </c>
      <c r="F29" s="234"/>
      <c r="G29" s="234"/>
      <c r="H29" s="234"/>
      <c r="I29" s="104"/>
      <c r="J29" s="104"/>
      <c r="K29" s="104"/>
      <c r="L29" s="104"/>
      <c r="M29" s="102"/>
      <c r="N29" s="102"/>
      <c r="O29" s="104"/>
      <c r="P29" s="104"/>
      <c r="Q29" s="104"/>
      <c r="R29" s="104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238"/>
      <c r="AK29" s="115"/>
      <c r="AL29" s="121"/>
      <c r="AM29" s="120"/>
      <c r="AN29" s="120"/>
    </row>
    <row r="30" spans="1:40" ht="24.95" customHeight="1" thickBot="1">
      <c r="A30" s="636"/>
      <c r="B30" s="632"/>
      <c r="C30" s="629"/>
      <c r="D30" s="627"/>
      <c r="E30" s="124" t="s">
        <v>138</v>
      </c>
      <c r="F30" s="239"/>
      <c r="G30" s="239"/>
      <c r="H30" s="239"/>
      <c r="I30" s="164"/>
      <c r="J30" s="164"/>
      <c r="K30" s="164"/>
      <c r="L30" s="164"/>
      <c r="M30" s="233"/>
      <c r="N30" s="233"/>
      <c r="O30" s="164"/>
      <c r="P30" s="164"/>
      <c r="Q30" s="164"/>
      <c r="R30" s="164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40"/>
      <c r="AK30" s="115"/>
      <c r="AL30" s="120"/>
      <c r="AM30" s="120"/>
      <c r="AN30" s="120"/>
    </row>
    <row r="31" spans="1:40" ht="24.95" customHeight="1" thickBot="1">
      <c r="A31" s="636">
        <v>13</v>
      </c>
      <c r="B31" s="632"/>
      <c r="C31" s="628"/>
      <c r="D31" s="626"/>
      <c r="E31" s="103" t="s">
        <v>137</v>
      </c>
      <c r="F31" s="234"/>
      <c r="G31" s="234"/>
      <c r="H31" s="234"/>
      <c r="I31" s="104"/>
      <c r="J31" s="104"/>
      <c r="K31" s="104"/>
      <c r="L31" s="104"/>
      <c r="M31" s="102"/>
      <c r="N31" s="102"/>
      <c r="O31" s="104"/>
      <c r="P31" s="104"/>
      <c r="Q31" s="104"/>
      <c r="R31" s="104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238"/>
      <c r="AK31" s="112"/>
      <c r="AM31" s="122"/>
    </row>
    <row r="32" spans="1:40" ht="24.95" customHeight="1" thickBot="1">
      <c r="A32" s="636"/>
      <c r="B32" s="632"/>
      <c r="C32" s="629"/>
      <c r="D32" s="627"/>
      <c r="E32" s="124" t="s">
        <v>138</v>
      </c>
      <c r="F32" s="239"/>
      <c r="G32" s="239"/>
      <c r="H32" s="239"/>
      <c r="I32" s="164"/>
      <c r="J32" s="164"/>
      <c r="K32" s="164"/>
      <c r="L32" s="164"/>
      <c r="M32" s="233"/>
      <c r="N32" s="233"/>
      <c r="O32" s="164"/>
      <c r="P32" s="164"/>
      <c r="Q32" s="164"/>
      <c r="R32" s="164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40"/>
      <c r="AK32" s="112"/>
    </row>
    <row r="33" spans="1:36" ht="24.95" customHeight="1" thickBot="1">
      <c r="A33" s="636">
        <v>14</v>
      </c>
      <c r="B33" s="632"/>
      <c r="C33" s="628"/>
      <c r="D33" s="626"/>
      <c r="E33" s="103" t="s">
        <v>137</v>
      </c>
      <c r="F33" s="234"/>
      <c r="G33" s="234"/>
      <c r="H33" s="234"/>
      <c r="I33" s="104"/>
      <c r="J33" s="104"/>
      <c r="K33" s="104"/>
      <c r="L33" s="104"/>
      <c r="M33" s="102"/>
      <c r="N33" s="102"/>
      <c r="O33" s="104"/>
      <c r="P33" s="104"/>
      <c r="Q33" s="104"/>
      <c r="R33" s="104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238"/>
    </row>
    <row r="34" spans="1:36" ht="24.95" customHeight="1" thickBot="1">
      <c r="A34" s="636"/>
      <c r="B34" s="632"/>
      <c r="C34" s="629"/>
      <c r="D34" s="627"/>
      <c r="E34" s="124" t="s">
        <v>138</v>
      </c>
      <c r="F34" s="239"/>
      <c r="G34" s="239"/>
      <c r="H34" s="239"/>
      <c r="I34" s="164"/>
      <c r="J34" s="164"/>
      <c r="K34" s="164"/>
      <c r="L34" s="164"/>
      <c r="M34" s="233"/>
      <c r="N34" s="233"/>
      <c r="O34" s="164"/>
      <c r="P34" s="164"/>
      <c r="Q34" s="164"/>
      <c r="R34" s="164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H34" s="233"/>
      <c r="AI34" s="233"/>
      <c r="AJ34" s="240"/>
    </row>
    <row r="35" spans="1:36" ht="24.95" customHeight="1" thickBot="1">
      <c r="A35" s="636">
        <v>15</v>
      </c>
      <c r="B35" s="632"/>
      <c r="C35" s="628"/>
      <c r="D35" s="626"/>
      <c r="E35" s="103" t="s">
        <v>137</v>
      </c>
      <c r="F35" s="234"/>
      <c r="G35" s="234"/>
      <c r="H35" s="234"/>
      <c r="I35" s="104"/>
      <c r="J35" s="104"/>
      <c r="K35" s="104"/>
      <c r="L35" s="104"/>
      <c r="M35" s="102"/>
      <c r="N35" s="102"/>
      <c r="O35" s="104"/>
      <c r="P35" s="104"/>
      <c r="Q35" s="104"/>
      <c r="R35" s="104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238"/>
    </row>
    <row r="36" spans="1:36" ht="24.95" customHeight="1" thickBot="1">
      <c r="A36" s="636"/>
      <c r="B36" s="632"/>
      <c r="C36" s="629"/>
      <c r="D36" s="627"/>
      <c r="E36" s="124" t="s">
        <v>138</v>
      </c>
      <c r="F36" s="239"/>
      <c r="G36" s="239"/>
      <c r="H36" s="239"/>
      <c r="I36" s="164"/>
      <c r="J36" s="164"/>
      <c r="K36" s="164"/>
      <c r="L36" s="164"/>
      <c r="M36" s="233"/>
      <c r="N36" s="233"/>
      <c r="O36" s="164"/>
      <c r="P36" s="164"/>
      <c r="Q36" s="164"/>
      <c r="R36" s="164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H36" s="233"/>
      <c r="AI36" s="233"/>
      <c r="AJ36" s="240"/>
    </row>
    <row r="37" spans="1:36" ht="24.95" customHeight="1" thickBot="1">
      <c r="A37" s="636">
        <v>16</v>
      </c>
      <c r="B37" s="632"/>
      <c r="C37" s="628"/>
      <c r="D37" s="626"/>
      <c r="E37" s="103" t="s">
        <v>137</v>
      </c>
      <c r="F37" s="234"/>
      <c r="G37" s="234"/>
      <c r="H37" s="234"/>
      <c r="I37" s="104"/>
      <c r="J37" s="104"/>
      <c r="K37" s="104"/>
      <c r="L37" s="104"/>
      <c r="M37" s="102"/>
      <c r="N37" s="102"/>
      <c r="O37" s="104"/>
      <c r="P37" s="104"/>
      <c r="Q37" s="104"/>
      <c r="R37" s="104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238"/>
    </row>
    <row r="38" spans="1:36" ht="24.95" customHeight="1" thickBot="1">
      <c r="A38" s="636"/>
      <c r="B38" s="632"/>
      <c r="C38" s="629"/>
      <c r="D38" s="627"/>
      <c r="E38" s="124" t="s">
        <v>138</v>
      </c>
      <c r="F38" s="239"/>
      <c r="G38" s="239"/>
      <c r="H38" s="239"/>
      <c r="I38" s="164"/>
      <c r="J38" s="164"/>
      <c r="K38" s="164"/>
      <c r="L38" s="164"/>
      <c r="M38" s="233"/>
      <c r="N38" s="233"/>
      <c r="O38" s="164"/>
      <c r="P38" s="164"/>
      <c r="Q38" s="164"/>
      <c r="R38" s="164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40"/>
    </row>
    <row r="39" spans="1:36" ht="24.95" customHeight="1" thickBot="1">
      <c r="A39" s="636">
        <v>17</v>
      </c>
      <c r="B39" s="632"/>
      <c r="C39" s="628"/>
      <c r="D39" s="626"/>
      <c r="E39" s="103" t="s">
        <v>137</v>
      </c>
      <c r="F39" s="234"/>
      <c r="G39" s="234"/>
      <c r="H39" s="234"/>
      <c r="I39" s="104"/>
      <c r="J39" s="104"/>
      <c r="K39" s="104"/>
      <c r="L39" s="104"/>
      <c r="M39" s="102"/>
      <c r="N39" s="102"/>
      <c r="O39" s="104"/>
      <c r="P39" s="104"/>
      <c r="Q39" s="104"/>
      <c r="R39" s="104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238"/>
    </row>
    <row r="40" spans="1:36" ht="24.95" customHeight="1" thickBot="1">
      <c r="A40" s="636"/>
      <c r="B40" s="632"/>
      <c r="C40" s="629"/>
      <c r="D40" s="627"/>
      <c r="E40" s="124" t="s">
        <v>138</v>
      </c>
      <c r="F40" s="239"/>
      <c r="G40" s="239"/>
      <c r="H40" s="239"/>
      <c r="I40" s="164"/>
      <c r="J40" s="164"/>
      <c r="K40" s="164"/>
      <c r="L40" s="164"/>
      <c r="M40" s="233"/>
      <c r="N40" s="233"/>
      <c r="O40" s="164"/>
      <c r="P40" s="164"/>
      <c r="Q40" s="164"/>
      <c r="R40" s="164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40"/>
    </row>
    <row r="41" spans="1:36" ht="24.95" customHeight="1" thickBot="1">
      <c r="A41" s="636">
        <v>18</v>
      </c>
      <c r="B41" s="632"/>
      <c r="C41" s="628"/>
      <c r="D41" s="626"/>
      <c r="E41" s="103" t="s">
        <v>137</v>
      </c>
      <c r="F41" s="234"/>
      <c r="G41" s="234"/>
      <c r="H41" s="234"/>
      <c r="I41" s="104"/>
      <c r="J41" s="104"/>
      <c r="K41" s="104"/>
      <c r="L41" s="104"/>
      <c r="M41" s="102"/>
      <c r="N41" s="102"/>
      <c r="O41" s="104"/>
      <c r="P41" s="104"/>
      <c r="Q41" s="104"/>
      <c r="R41" s="104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238"/>
    </row>
    <row r="42" spans="1:36" ht="24.95" customHeight="1" thickBot="1">
      <c r="A42" s="636"/>
      <c r="B42" s="632"/>
      <c r="C42" s="629"/>
      <c r="D42" s="627"/>
      <c r="E42" s="124" t="s">
        <v>138</v>
      </c>
      <c r="F42" s="239"/>
      <c r="G42" s="239"/>
      <c r="H42" s="239"/>
      <c r="I42" s="164"/>
      <c r="J42" s="164"/>
      <c r="K42" s="164"/>
      <c r="L42" s="164"/>
      <c r="M42" s="233"/>
      <c r="N42" s="233"/>
      <c r="O42" s="164"/>
      <c r="P42" s="164"/>
      <c r="Q42" s="164"/>
      <c r="R42" s="164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H42" s="233"/>
      <c r="AI42" s="233"/>
      <c r="AJ42" s="240"/>
    </row>
    <row r="43" spans="1:36" ht="24.95" customHeight="1" thickBot="1">
      <c r="A43" s="636">
        <v>19</v>
      </c>
      <c r="B43" s="632"/>
      <c r="C43" s="628"/>
      <c r="D43" s="626"/>
      <c r="E43" s="103" t="s">
        <v>137</v>
      </c>
      <c r="F43" s="234"/>
      <c r="G43" s="234"/>
      <c r="H43" s="234"/>
      <c r="I43" s="104"/>
      <c r="J43" s="104"/>
      <c r="K43" s="104"/>
      <c r="L43" s="104"/>
      <c r="M43" s="102"/>
      <c r="N43" s="102"/>
      <c r="O43" s="104"/>
      <c r="P43" s="104"/>
      <c r="Q43" s="104"/>
      <c r="R43" s="104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238"/>
    </row>
    <row r="44" spans="1:36" ht="24.95" customHeight="1" thickBot="1">
      <c r="A44" s="636"/>
      <c r="B44" s="632"/>
      <c r="C44" s="629"/>
      <c r="D44" s="627"/>
      <c r="E44" s="124" t="s">
        <v>138</v>
      </c>
      <c r="F44" s="239"/>
      <c r="G44" s="239"/>
      <c r="H44" s="239"/>
      <c r="I44" s="164"/>
      <c r="J44" s="164"/>
      <c r="K44" s="164"/>
      <c r="L44" s="164"/>
      <c r="M44" s="233"/>
      <c r="N44" s="233"/>
      <c r="O44" s="164"/>
      <c r="P44" s="164"/>
      <c r="Q44" s="164"/>
      <c r="R44" s="164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H44" s="233"/>
      <c r="AI44" s="233"/>
      <c r="AJ44" s="240"/>
    </row>
    <row r="45" spans="1:36" ht="24.95" customHeight="1" thickBot="1">
      <c r="A45" s="636">
        <v>20</v>
      </c>
      <c r="B45" s="632"/>
      <c r="C45" s="628"/>
      <c r="D45" s="626"/>
      <c r="E45" s="103" t="s">
        <v>137</v>
      </c>
      <c r="F45" s="234"/>
      <c r="G45" s="234"/>
      <c r="H45" s="234"/>
      <c r="I45" s="104"/>
      <c r="J45" s="104"/>
      <c r="K45" s="104"/>
      <c r="L45" s="104"/>
      <c r="M45" s="102"/>
      <c r="N45" s="102"/>
      <c r="O45" s="104"/>
      <c r="P45" s="104"/>
      <c r="Q45" s="104"/>
      <c r="R45" s="104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238"/>
    </row>
    <row r="46" spans="1:36" ht="24.95" customHeight="1" thickBot="1">
      <c r="A46" s="636"/>
      <c r="B46" s="632"/>
      <c r="C46" s="629"/>
      <c r="D46" s="627"/>
      <c r="E46" s="124" t="s">
        <v>138</v>
      </c>
      <c r="F46" s="239"/>
      <c r="G46" s="239"/>
      <c r="H46" s="239"/>
      <c r="I46" s="164"/>
      <c r="J46" s="164"/>
      <c r="K46" s="164"/>
      <c r="L46" s="164"/>
      <c r="M46" s="233"/>
      <c r="N46" s="233"/>
      <c r="O46" s="164"/>
      <c r="P46" s="164"/>
      <c r="Q46" s="164"/>
      <c r="R46" s="164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40"/>
    </row>
    <row r="47" spans="1:36" ht="24.95" customHeight="1" thickBot="1">
      <c r="A47" s="636">
        <v>21</v>
      </c>
      <c r="B47" s="632"/>
      <c r="C47" s="628"/>
      <c r="D47" s="626"/>
      <c r="E47" s="103" t="s">
        <v>137</v>
      </c>
      <c r="F47" s="234"/>
      <c r="G47" s="234"/>
      <c r="H47" s="234"/>
      <c r="I47" s="104"/>
      <c r="J47" s="104"/>
      <c r="K47" s="104"/>
      <c r="L47" s="104"/>
      <c r="M47" s="102"/>
      <c r="N47" s="102"/>
      <c r="O47" s="104"/>
      <c r="P47" s="104"/>
      <c r="Q47" s="104"/>
      <c r="R47" s="104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238"/>
    </row>
    <row r="48" spans="1:36" ht="24.95" customHeight="1" thickBot="1">
      <c r="A48" s="636"/>
      <c r="B48" s="632"/>
      <c r="C48" s="629"/>
      <c r="D48" s="627"/>
      <c r="E48" s="124" t="s">
        <v>138</v>
      </c>
      <c r="F48" s="239"/>
      <c r="G48" s="239"/>
      <c r="H48" s="239"/>
      <c r="I48" s="164"/>
      <c r="J48" s="164"/>
      <c r="K48" s="164"/>
      <c r="L48" s="164"/>
      <c r="M48" s="233"/>
      <c r="N48" s="233"/>
      <c r="O48" s="164"/>
      <c r="P48" s="164"/>
      <c r="Q48" s="164"/>
      <c r="R48" s="164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40"/>
    </row>
    <row r="49" spans="1:36" ht="24.95" customHeight="1" thickBot="1">
      <c r="A49" s="636">
        <v>22</v>
      </c>
      <c r="B49" s="632"/>
      <c r="C49" s="628"/>
      <c r="D49" s="626"/>
      <c r="E49" s="103" t="s">
        <v>137</v>
      </c>
      <c r="F49" s="234"/>
      <c r="G49" s="234"/>
      <c r="H49" s="234"/>
      <c r="I49" s="104"/>
      <c r="J49" s="104"/>
      <c r="K49" s="104"/>
      <c r="L49" s="104"/>
      <c r="M49" s="102"/>
      <c r="N49" s="102"/>
      <c r="O49" s="104"/>
      <c r="P49" s="104"/>
      <c r="Q49" s="104"/>
      <c r="R49" s="104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238"/>
    </row>
    <row r="50" spans="1:36" ht="24.95" customHeight="1" thickBot="1">
      <c r="A50" s="636"/>
      <c r="B50" s="632"/>
      <c r="C50" s="629"/>
      <c r="D50" s="627"/>
      <c r="E50" s="124" t="s">
        <v>138</v>
      </c>
      <c r="F50" s="239"/>
      <c r="G50" s="239"/>
      <c r="H50" s="239"/>
      <c r="I50" s="164"/>
      <c r="J50" s="164"/>
      <c r="K50" s="164"/>
      <c r="L50" s="164"/>
      <c r="M50" s="233"/>
      <c r="N50" s="233"/>
      <c r="O50" s="164"/>
      <c r="P50" s="164"/>
      <c r="Q50" s="164"/>
      <c r="R50" s="164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40"/>
    </row>
    <row r="51" spans="1:36" ht="24.95" customHeight="1" thickBot="1">
      <c r="A51" s="636">
        <v>23</v>
      </c>
      <c r="B51" s="632"/>
      <c r="C51" s="628"/>
      <c r="D51" s="626"/>
      <c r="E51" s="103" t="s">
        <v>137</v>
      </c>
      <c r="F51" s="234"/>
      <c r="G51" s="234"/>
      <c r="H51" s="234"/>
      <c r="I51" s="104"/>
      <c r="J51" s="104"/>
      <c r="K51" s="104"/>
      <c r="L51" s="104"/>
      <c r="M51" s="102"/>
      <c r="N51" s="102"/>
      <c r="O51" s="104"/>
      <c r="P51" s="104"/>
      <c r="Q51" s="104"/>
      <c r="R51" s="104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238"/>
    </row>
    <row r="52" spans="1:36" ht="24.95" customHeight="1" thickBot="1">
      <c r="A52" s="636"/>
      <c r="B52" s="632"/>
      <c r="C52" s="629"/>
      <c r="D52" s="627"/>
      <c r="E52" s="124" t="s">
        <v>138</v>
      </c>
      <c r="F52" s="239"/>
      <c r="G52" s="239"/>
      <c r="H52" s="239"/>
      <c r="I52" s="164"/>
      <c r="J52" s="164"/>
      <c r="K52" s="164"/>
      <c r="L52" s="164"/>
      <c r="M52" s="233"/>
      <c r="N52" s="233"/>
      <c r="O52" s="164"/>
      <c r="P52" s="164"/>
      <c r="Q52" s="164"/>
      <c r="R52" s="164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40"/>
    </row>
    <row r="53" spans="1:36" ht="24.95" customHeight="1" thickBot="1">
      <c r="A53" s="636">
        <v>24</v>
      </c>
      <c r="B53" s="632"/>
      <c r="C53" s="628"/>
      <c r="D53" s="626"/>
      <c r="E53" s="103" t="s">
        <v>137</v>
      </c>
      <c r="F53" s="234"/>
      <c r="G53" s="234"/>
      <c r="H53" s="234"/>
      <c r="I53" s="104"/>
      <c r="J53" s="104"/>
      <c r="K53" s="104"/>
      <c r="L53" s="104"/>
      <c r="M53" s="102"/>
      <c r="N53" s="102"/>
      <c r="O53" s="104"/>
      <c r="P53" s="104"/>
      <c r="Q53" s="104"/>
      <c r="R53" s="104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238"/>
    </row>
    <row r="54" spans="1:36" ht="24.95" customHeight="1" thickBot="1">
      <c r="A54" s="636"/>
      <c r="B54" s="632"/>
      <c r="C54" s="629"/>
      <c r="D54" s="627"/>
      <c r="E54" s="124" t="s">
        <v>138</v>
      </c>
      <c r="F54" s="239"/>
      <c r="G54" s="239"/>
      <c r="H54" s="239"/>
      <c r="I54" s="164"/>
      <c r="J54" s="164"/>
      <c r="K54" s="164"/>
      <c r="L54" s="164"/>
      <c r="M54" s="233"/>
      <c r="N54" s="233"/>
      <c r="O54" s="164"/>
      <c r="P54" s="164"/>
      <c r="Q54" s="164"/>
      <c r="R54" s="164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40"/>
    </row>
    <row r="55" spans="1:36" ht="24.95" customHeight="1" thickBot="1">
      <c r="A55" s="636">
        <v>25</v>
      </c>
      <c r="B55" s="632"/>
      <c r="C55" s="628"/>
      <c r="D55" s="626"/>
      <c r="E55" s="103" t="s">
        <v>137</v>
      </c>
      <c r="F55" s="234"/>
      <c r="G55" s="234"/>
      <c r="H55" s="234"/>
      <c r="I55" s="104"/>
      <c r="J55" s="104"/>
      <c r="K55" s="104"/>
      <c r="L55" s="104"/>
      <c r="M55" s="102"/>
      <c r="N55" s="102"/>
      <c r="O55" s="104"/>
      <c r="P55" s="104"/>
      <c r="Q55" s="104"/>
      <c r="R55" s="104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238"/>
    </row>
    <row r="56" spans="1:36" ht="24.95" customHeight="1" thickBot="1">
      <c r="A56" s="636"/>
      <c r="B56" s="632"/>
      <c r="C56" s="629"/>
      <c r="D56" s="627"/>
      <c r="E56" s="124" t="s">
        <v>138</v>
      </c>
      <c r="F56" s="239"/>
      <c r="G56" s="239"/>
      <c r="H56" s="239"/>
      <c r="I56" s="164"/>
      <c r="J56" s="164"/>
      <c r="K56" s="164"/>
      <c r="L56" s="164"/>
      <c r="M56" s="233"/>
      <c r="N56" s="233"/>
      <c r="O56" s="164"/>
      <c r="P56" s="164"/>
      <c r="Q56" s="164"/>
      <c r="R56" s="164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40"/>
    </row>
    <row r="57" spans="1:36" ht="24.95" customHeight="1" thickBot="1">
      <c r="A57" s="636">
        <v>26</v>
      </c>
      <c r="B57" s="632"/>
      <c r="C57" s="628"/>
      <c r="D57" s="626"/>
      <c r="E57" s="103" t="s">
        <v>137</v>
      </c>
      <c r="F57" s="234"/>
      <c r="G57" s="234"/>
      <c r="H57" s="234"/>
      <c r="I57" s="104"/>
      <c r="J57" s="104"/>
      <c r="K57" s="104"/>
      <c r="L57" s="104"/>
      <c r="M57" s="102"/>
      <c r="N57" s="102"/>
      <c r="O57" s="104"/>
      <c r="P57" s="104"/>
      <c r="Q57" s="104"/>
      <c r="R57" s="104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238"/>
    </row>
    <row r="58" spans="1:36" ht="24.95" customHeight="1" thickBot="1">
      <c r="A58" s="636"/>
      <c r="B58" s="632"/>
      <c r="C58" s="629"/>
      <c r="D58" s="627"/>
      <c r="E58" s="124" t="s">
        <v>138</v>
      </c>
      <c r="F58" s="239"/>
      <c r="G58" s="239"/>
      <c r="H58" s="239"/>
      <c r="I58" s="164"/>
      <c r="J58" s="164"/>
      <c r="K58" s="164"/>
      <c r="L58" s="164"/>
      <c r="M58" s="233"/>
      <c r="N58" s="233"/>
      <c r="O58" s="164"/>
      <c r="P58" s="164"/>
      <c r="Q58" s="164"/>
      <c r="R58" s="164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40"/>
    </row>
    <row r="59" spans="1:36" ht="24.95" customHeight="1" thickBot="1">
      <c r="A59" s="636">
        <v>27</v>
      </c>
      <c r="B59" s="632"/>
      <c r="C59" s="628"/>
      <c r="D59" s="626"/>
      <c r="E59" s="103" t="s">
        <v>137</v>
      </c>
      <c r="F59" s="234"/>
      <c r="G59" s="234"/>
      <c r="H59" s="234"/>
      <c r="I59" s="104"/>
      <c r="J59" s="104"/>
      <c r="K59" s="104"/>
      <c r="L59" s="104"/>
      <c r="M59" s="102"/>
      <c r="N59" s="102"/>
      <c r="O59" s="104"/>
      <c r="P59" s="104"/>
      <c r="Q59" s="104"/>
      <c r="R59" s="104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238"/>
    </row>
    <row r="60" spans="1:36" ht="24.95" customHeight="1" thickBot="1">
      <c r="A60" s="636"/>
      <c r="B60" s="632"/>
      <c r="C60" s="629"/>
      <c r="D60" s="627"/>
      <c r="E60" s="124" t="s">
        <v>138</v>
      </c>
      <c r="F60" s="239"/>
      <c r="G60" s="239"/>
      <c r="H60" s="239"/>
      <c r="I60" s="164"/>
      <c r="J60" s="164"/>
      <c r="K60" s="164"/>
      <c r="L60" s="164"/>
      <c r="M60" s="233"/>
      <c r="N60" s="233"/>
      <c r="O60" s="164"/>
      <c r="P60" s="164"/>
      <c r="Q60" s="164"/>
      <c r="R60" s="164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240"/>
    </row>
    <row r="61" spans="1:36" ht="24.95" customHeight="1" thickBot="1">
      <c r="A61" s="636">
        <v>28</v>
      </c>
      <c r="B61" s="632"/>
      <c r="C61" s="628"/>
      <c r="D61" s="626"/>
      <c r="E61" s="103" t="s">
        <v>137</v>
      </c>
      <c r="F61" s="234"/>
      <c r="G61" s="234"/>
      <c r="H61" s="234"/>
      <c r="I61" s="104"/>
      <c r="J61" s="104"/>
      <c r="K61" s="104"/>
      <c r="L61" s="104"/>
      <c r="M61" s="102"/>
      <c r="N61" s="102"/>
      <c r="O61" s="104"/>
      <c r="P61" s="104"/>
      <c r="Q61" s="104"/>
      <c r="R61" s="104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238"/>
    </row>
    <row r="62" spans="1:36" ht="24.95" customHeight="1" thickBot="1">
      <c r="A62" s="636"/>
      <c r="B62" s="632"/>
      <c r="C62" s="629"/>
      <c r="D62" s="627"/>
      <c r="E62" s="124" t="s">
        <v>138</v>
      </c>
      <c r="F62" s="239"/>
      <c r="G62" s="239"/>
      <c r="H62" s="239"/>
      <c r="I62" s="164"/>
      <c r="J62" s="164"/>
      <c r="K62" s="164"/>
      <c r="L62" s="164"/>
      <c r="M62" s="233"/>
      <c r="N62" s="233"/>
      <c r="O62" s="164"/>
      <c r="P62" s="164"/>
      <c r="Q62" s="164"/>
      <c r="R62" s="164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H62" s="233"/>
      <c r="AI62" s="233"/>
      <c r="AJ62" s="240"/>
    </row>
    <row r="63" spans="1:36" ht="24.95" customHeight="1" thickBot="1">
      <c r="A63" s="636">
        <v>29</v>
      </c>
      <c r="B63" s="632"/>
      <c r="C63" s="628"/>
      <c r="D63" s="626"/>
      <c r="E63" s="103" t="s">
        <v>137</v>
      </c>
      <c r="F63" s="234"/>
      <c r="G63" s="234"/>
      <c r="H63" s="234"/>
      <c r="I63" s="104"/>
      <c r="J63" s="104"/>
      <c r="K63" s="104"/>
      <c r="L63" s="104"/>
      <c r="M63" s="102"/>
      <c r="N63" s="102"/>
      <c r="O63" s="104"/>
      <c r="P63" s="104"/>
      <c r="Q63" s="104"/>
      <c r="R63" s="104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238"/>
    </row>
    <row r="64" spans="1:36" ht="24.95" customHeight="1" thickBot="1">
      <c r="A64" s="636"/>
      <c r="B64" s="632"/>
      <c r="C64" s="629"/>
      <c r="D64" s="627"/>
      <c r="E64" s="124" t="s">
        <v>138</v>
      </c>
      <c r="F64" s="239"/>
      <c r="G64" s="239"/>
      <c r="H64" s="239"/>
      <c r="I64" s="164"/>
      <c r="J64" s="164"/>
      <c r="K64" s="164"/>
      <c r="L64" s="164"/>
      <c r="M64" s="233"/>
      <c r="N64" s="233"/>
      <c r="O64" s="164"/>
      <c r="P64" s="164"/>
      <c r="Q64" s="164"/>
      <c r="R64" s="164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H64" s="233"/>
      <c r="AI64" s="233"/>
      <c r="AJ64" s="240"/>
    </row>
    <row r="65" spans="1:36" ht="24.95" customHeight="1" thickBot="1">
      <c r="A65" s="636">
        <v>30</v>
      </c>
      <c r="B65" s="632"/>
      <c r="C65" s="628"/>
      <c r="D65" s="626"/>
      <c r="E65" s="103" t="s">
        <v>137</v>
      </c>
      <c r="F65" s="234"/>
      <c r="G65" s="234"/>
      <c r="H65" s="234"/>
      <c r="I65" s="104"/>
      <c r="J65" s="104"/>
      <c r="K65" s="104"/>
      <c r="L65" s="104"/>
      <c r="M65" s="102"/>
      <c r="N65" s="102"/>
      <c r="O65" s="104"/>
      <c r="P65" s="104"/>
      <c r="Q65" s="104"/>
      <c r="R65" s="104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238"/>
    </row>
    <row r="66" spans="1:36" ht="24.95" customHeight="1" thickBot="1">
      <c r="A66" s="636"/>
      <c r="B66" s="632"/>
      <c r="C66" s="629"/>
      <c r="D66" s="627"/>
      <c r="E66" s="124" t="s">
        <v>138</v>
      </c>
      <c r="F66" s="239"/>
      <c r="G66" s="239"/>
      <c r="H66" s="239"/>
      <c r="I66" s="164"/>
      <c r="J66" s="164"/>
      <c r="K66" s="164"/>
      <c r="L66" s="164"/>
      <c r="M66" s="233"/>
      <c r="N66" s="233"/>
      <c r="O66" s="164"/>
      <c r="P66" s="164"/>
      <c r="Q66" s="164"/>
      <c r="R66" s="164"/>
      <c r="S66" s="233"/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H66" s="233"/>
      <c r="AI66" s="233"/>
      <c r="AJ66" s="240"/>
    </row>
    <row r="67" spans="1:36" ht="24.95" customHeight="1" thickBot="1">
      <c r="A67" s="636">
        <v>31</v>
      </c>
      <c r="B67" s="632"/>
      <c r="C67" s="628"/>
      <c r="D67" s="626"/>
      <c r="E67" s="103" t="s">
        <v>137</v>
      </c>
      <c r="F67" s="234"/>
      <c r="G67" s="234"/>
      <c r="H67" s="234"/>
      <c r="I67" s="104"/>
      <c r="J67" s="104"/>
      <c r="K67" s="104"/>
      <c r="L67" s="104"/>
      <c r="M67" s="102"/>
      <c r="N67" s="102"/>
      <c r="O67" s="104"/>
      <c r="P67" s="104"/>
      <c r="Q67" s="104"/>
      <c r="R67" s="104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238"/>
    </row>
    <row r="68" spans="1:36" ht="24.95" customHeight="1" thickBot="1">
      <c r="A68" s="636"/>
      <c r="B68" s="632"/>
      <c r="C68" s="629"/>
      <c r="D68" s="627"/>
      <c r="E68" s="124" t="s">
        <v>138</v>
      </c>
      <c r="F68" s="239"/>
      <c r="G68" s="239"/>
      <c r="H68" s="239"/>
      <c r="I68" s="164"/>
      <c r="J68" s="164"/>
      <c r="K68" s="164"/>
      <c r="L68" s="164"/>
      <c r="M68" s="233"/>
      <c r="N68" s="233"/>
      <c r="O68" s="164"/>
      <c r="P68" s="164"/>
      <c r="Q68" s="164"/>
      <c r="R68" s="164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H68" s="233"/>
      <c r="AI68" s="233"/>
      <c r="AJ68" s="240"/>
    </row>
    <row r="69" spans="1:36" ht="24.95" customHeight="1" thickBot="1">
      <c r="A69" s="636">
        <v>32</v>
      </c>
      <c r="B69" s="632"/>
      <c r="C69" s="628"/>
      <c r="D69" s="626"/>
      <c r="E69" s="103" t="s">
        <v>137</v>
      </c>
      <c r="F69" s="234"/>
      <c r="G69" s="234"/>
      <c r="H69" s="234"/>
      <c r="I69" s="104"/>
      <c r="J69" s="104"/>
      <c r="K69" s="104"/>
      <c r="L69" s="104"/>
      <c r="M69" s="102"/>
      <c r="N69" s="102"/>
      <c r="O69" s="104"/>
      <c r="P69" s="104"/>
      <c r="Q69" s="104"/>
      <c r="R69" s="104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238"/>
    </row>
    <row r="70" spans="1:36" ht="24.95" customHeight="1" thickBot="1">
      <c r="A70" s="636"/>
      <c r="B70" s="632"/>
      <c r="C70" s="629"/>
      <c r="D70" s="627"/>
      <c r="E70" s="124" t="s">
        <v>138</v>
      </c>
      <c r="F70" s="239"/>
      <c r="G70" s="239"/>
      <c r="H70" s="239"/>
      <c r="I70" s="164"/>
      <c r="J70" s="164"/>
      <c r="K70" s="164"/>
      <c r="L70" s="164"/>
      <c r="M70" s="233"/>
      <c r="N70" s="233"/>
      <c r="O70" s="164"/>
      <c r="P70" s="164"/>
      <c r="Q70" s="164"/>
      <c r="R70" s="164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  <c r="AF70" s="233"/>
      <c r="AG70" s="233"/>
      <c r="AH70" s="233"/>
      <c r="AI70" s="233"/>
      <c r="AJ70" s="240"/>
    </row>
    <row r="71" spans="1:36" ht="24.95" customHeight="1" thickBot="1">
      <c r="A71" s="636">
        <v>33</v>
      </c>
      <c r="B71" s="632"/>
      <c r="C71" s="628"/>
      <c r="D71" s="626"/>
      <c r="E71" s="103" t="s">
        <v>137</v>
      </c>
      <c r="F71" s="234"/>
      <c r="G71" s="234"/>
      <c r="H71" s="234"/>
      <c r="I71" s="104"/>
      <c r="J71" s="104"/>
      <c r="K71" s="104"/>
      <c r="L71" s="104"/>
      <c r="M71" s="102"/>
      <c r="N71" s="102"/>
      <c r="O71" s="104"/>
      <c r="P71" s="104"/>
      <c r="Q71" s="104"/>
      <c r="R71" s="104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238"/>
    </row>
    <row r="72" spans="1:36" ht="24.95" customHeight="1" thickBot="1">
      <c r="A72" s="636"/>
      <c r="B72" s="632"/>
      <c r="C72" s="629"/>
      <c r="D72" s="627"/>
      <c r="E72" s="124" t="s">
        <v>138</v>
      </c>
      <c r="F72" s="239"/>
      <c r="G72" s="239"/>
      <c r="H72" s="239"/>
      <c r="I72" s="164"/>
      <c r="J72" s="164"/>
      <c r="K72" s="164"/>
      <c r="L72" s="164"/>
      <c r="M72" s="233"/>
      <c r="N72" s="233"/>
      <c r="O72" s="164"/>
      <c r="P72" s="164"/>
      <c r="Q72" s="164"/>
      <c r="R72" s="164"/>
      <c r="S72" s="233"/>
      <c r="T72" s="233"/>
      <c r="U72" s="233"/>
      <c r="V72" s="233"/>
      <c r="W72" s="233"/>
      <c r="X72" s="233"/>
      <c r="Y72" s="233"/>
      <c r="Z72" s="233"/>
      <c r="AA72" s="233"/>
      <c r="AB72" s="233"/>
      <c r="AC72" s="233"/>
      <c r="AD72" s="233"/>
      <c r="AE72" s="233"/>
      <c r="AF72" s="233"/>
      <c r="AG72" s="233"/>
      <c r="AH72" s="233"/>
      <c r="AI72" s="233"/>
      <c r="AJ72" s="240"/>
    </row>
    <row r="73" spans="1:36" ht="24.95" customHeight="1" thickBot="1">
      <c r="A73" s="636">
        <v>34</v>
      </c>
      <c r="B73" s="632"/>
      <c r="C73" s="628"/>
      <c r="D73" s="626"/>
      <c r="E73" s="103" t="s">
        <v>137</v>
      </c>
      <c r="F73" s="234"/>
      <c r="G73" s="234"/>
      <c r="H73" s="234"/>
      <c r="I73" s="104"/>
      <c r="J73" s="104"/>
      <c r="K73" s="104"/>
      <c r="L73" s="104"/>
      <c r="M73" s="102"/>
      <c r="N73" s="102"/>
      <c r="O73" s="104"/>
      <c r="P73" s="104"/>
      <c r="Q73" s="104"/>
      <c r="R73" s="104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238"/>
    </row>
    <row r="74" spans="1:36" ht="24.95" customHeight="1" thickBot="1">
      <c r="A74" s="636"/>
      <c r="B74" s="632"/>
      <c r="C74" s="629"/>
      <c r="D74" s="627"/>
      <c r="E74" s="124" t="s">
        <v>138</v>
      </c>
      <c r="F74" s="239"/>
      <c r="G74" s="239"/>
      <c r="H74" s="239"/>
      <c r="I74" s="164"/>
      <c r="J74" s="164"/>
      <c r="K74" s="164"/>
      <c r="L74" s="164"/>
      <c r="M74" s="233"/>
      <c r="N74" s="233"/>
      <c r="O74" s="164"/>
      <c r="P74" s="164"/>
      <c r="Q74" s="164"/>
      <c r="R74" s="164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40"/>
    </row>
    <row r="75" spans="1:36" ht="24.95" customHeight="1" thickBot="1">
      <c r="A75" s="636">
        <v>35</v>
      </c>
      <c r="B75" s="632"/>
      <c r="C75" s="628"/>
      <c r="D75" s="626"/>
      <c r="E75" s="103" t="s">
        <v>137</v>
      </c>
      <c r="F75" s="234"/>
      <c r="G75" s="234"/>
      <c r="H75" s="234"/>
      <c r="I75" s="104"/>
      <c r="J75" s="104"/>
      <c r="K75" s="104"/>
      <c r="L75" s="104"/>
      <c r="M75" s="102"/>
      <c r="N75" s="102"/>
      <c r="O75" s="104"/>
      <c r="P75" s="104"/>
      <c r="Q75" s="104"/>
      <c r="R75" s="104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238"/>
    </row>
    <row r="76" spans="1:36" ht="24.95" customHeight="1" thickBot="1">
      <c r="A76" s="636"/>
      <c r="B76" s="632"/>
      <c r="C76" s="629"/>
      <c r="D76" s="627"/>
      <c r="E76" s="124" t="s">
        <v>138</v>
      </c>
      <c r="F76" s="239"/>
      <c r="G76" s="239"/>
      <c r="H76" s="239"/>
      <c r="I76" s="164"/>
      <c r="J76" s="164"/>
      <c r="K76" s="164"/>
      <c r="L76" s="164"/>
      <c r="M76" s="233"/>
      <c r="N76" s="233"/>
      <c r="O76" s="164"/>
      <c r="P76" s="164"/>
      <c r="Q76" s="164"/>
      <c r="R76" s="164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40"/>
    </row>
    <row r="77" spans="1:36" ht="24.95" customHeight="1" thickBot="1">
      <c r="A77" s="636">
        <v>36</v>
      </c>
      <c r="B77" s="632"/>
      <c r="C77" s="628"/>
      <c r="D77" s="626"/>
      <c r="E77" s="103" t="s">
        <v>137</v>
      </c>
      <c r="F77" s="234"/>
      <c r="G77" s="234"/>
      <c r="H77" s="234"/>
      <c r="I77" s="104"/>
      <c r="J77" s="104"/>
      <c r="K77" s="104"/>
      <c r="L77" s="104"/>
      <c r="M77" s="102"/>
      <c r="N77" s="102"/>
      <c r="O77" s="104"/>
      <c r="P77" s="104"/>
      <c r="Q77" s="104"/>
      <c r="R77" s="104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238"/>
    </row>
    <row r="78" spans="1:36" ht="24.95" customHeight="1" thickBot="1">
      <c r="A78" s="636"/>
      <c r="B78" s="632"/>
      <c r="C78" s="629"/>
      <c r="D78" s="627"/>
      <c r="E78" s="124" t="s">
        <v>138</v>
      </c>
      <c r="F78" s="239"/>
      <c r="G78" s="239"/>
      <c r="H78" s="239"/>
      <c r="I78" s="164"/>
      <c r="J78" s="164"/>
      <c r="K78" s="164"/>
      <c r="L78" s="164"/>
      <c r="M78" s="233"/>
      <c r="N78" s="233"/>
      <c r="O78" s="164"/>
      <c r="P78" s="164"/>
      <c r="Q78" s="164"/>
      <c r="R78" s="164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40"/>
    </row>
    <row r="79" spans="1:36" ht="24.95" customHeight="1" thickBot="1">
      <c r="A79" s="636">
        <v>37</v>
      </c>
      <c r="B79" s="632"/>
      <c r="C79" s="628"/>
      <c r="D79" s="626"/>
      <c r="E79" s="103" t="s">
        <v>137</v>
      </c>
      <c r="F79" s="234"/>
      <c r="G79" s="234"/>
      <c r="H79" s="234"/>
      <c r="I79" s="104"/>
      <c r="J79" s="104"/>
      <c r="K79" s="104"/>
      <c r="L79" s="104"/>
      <c r="M79" s="102"/>
      <c r="N79" s="102"/>
      <c r="O79" s="104"/>
      <c r="P79" s="104"/>
      <c r="Q79" s="104"/>
      <c r="R79" s="104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238"/>
    </row>
    <row r="80" spans="1:36" ht="24.95" customHeight="1" thickBot="1">
      <c r="A80" s="636"/>
      <c r="B80" s="632"/>
      <c r="C80" s="629"/>
      <c r="D80" s="627"/>
      <c r="E80" s="124" t="s">
        <v>138</v>
      </c>
      <c r="F80" s="239"/>
      <c r="G80" s="239"/>
      <c r="H80" s="239"/>
      <c r="I80" s="164"/>
      <c r="J80" s="164"/>
      <c r="K80" s="164"/>
      <c r="L80" s="164"/>
      <c r="M80" s="233"/>
      <c r="N80" s="233"/>
      <c r="O80" s="164"/>
      <c r="P80" s="164"/>
      <c r="Q80" s="164"/>
      <c r="R80" s="164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40"/>
    </row>
    <row r="81" spans="1:36" ht="24.95" customHeight="1" thickBot="1">
      <c r="A81" s="636">
        <v>38</v>
      </c>
      <c r="B81" s="632"/>
      <c r="C81" s="628"/>
      <c r="D81" s="626"/>
      <c r="E81" s="103" t="s">
        <v>137</v>
      </c>
      <c r="F81" s="234"/>
      <c r="G81" s="234"/>
      <c r="H81" s="234"/>
      <c r="I81" s="104"/>
      <c r="J81" s="104"/>
      <c r="K81" s="104"/>
      <c r="L81" s="104"/>
      <c r="M81" s="102"/>
      <c r="N81" s="102"/>
      <c r="O81" s="104"/>
      <c r="P81" s="104"/>
      <c r="Q81" s="104"/>
      <c r="R81" s="104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238"/>
    </row>
    <row r="82" spans="1:36" ht="24.95" customHeight="1" thickBot="1">
      <c r="A82" s="636"/>
      <c r="B82" s="632"/>
      <c r="C82" s="629"/>
      <c r="D82" s="627"/>
      <c r="E82" s="124" t="s">
        <v>138</v>
      </c>
      <c r="F82" s="239"/>
      <c r="G82" s="239"/>
      <c r="H82" s="239"/>
      <c r="I82" s="164"/>
      <c r="J82" s="164"/>
      <c r="K82" s="164"/>
      <c r="L82" s="164"/>
      <c r="M82" s="233"/>
      <c r="N82" s="233"/>
      <c r="O82" s="164"/>
      <c r="P82" s="164"/>
      <c r="Q82" s="164"/>
      <c r="R82" s="164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  <c r="AC82" s="233"/>
      <c r="AD82" s="233"/>
      <c r="AE82" s="233"/>
      <c r="AF82" s="233"/>
      <c r="AG82" s="233"/>
      <c r="AH82" s="233"/>
      <c r="AI82" s="233"/>
      <c r="AJ82" s="240"/>
    </row>
    <row r="83" spans="1:36" ht="24.95" customHeight="1" thickBot="1">
      <c r="A83" s="636">
        <v>39</v>
      </c>
      <c r="B83" s="632"/>
      <c r="C83" s="628"/>
      <c r="D83" s="626"/>
      <c r="E83" s="103" t="s">
        <v>137</v>
      </c>
      <c r="F83" s="234"/>
      <c r="G83" s="234"/>
      <c r="H83" s="234"/>
      <c r="I83" s="104"/>
      <c r="J83" s="104"/>
      <c r="K83" s="104"/>
      <c r="L83" s="104"/>
      <c r="M83" s="102"/>
      <c r="N83" s="102"/>
      <c r="O83" s="104"/>
      <c r="P83" s="104"/>
      <c r="Q83" s="104"/>
      <c r="R83" s="104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238"/>
    </row>
    <row r="84" spans="1:36" ht="24.95" customHeight="1" thickBot="1">
      <c r="A84" s="636"/>
      <c r="B84" s="632"/>
      <c r="C84" s="629"/>
      <c r="D84" s="627"/>
      <c r="E84" s="124" t="s">
        <v>138</v>
      </c>
      <c r="F84" s="239"/>
      <c r="G84" s="239"/>
      <c r="H84" s="239"/>
      <c r="I84" s="164"/>
      <c r="J84" s="164"/>
      <c r="K84" s="164"/>
      <c r="L84" s="164"/>
      <c r="M84" s="233"/>
      <c r="N84" s="233"/>
      <c r="O84" s="164"/>
      <c r="P84" s="164"/>
      <c r="Q84" s="164"/>
      <c r="R84" s="164"/>
      <c r="S84" s="233"/>
      <c r="T84" s="233"/>
      <c r="U84" s="233"/>
      <c r="V84" s="233"/>
      <c r="W84" s="233"/>
      <c r="X84" s="233"/>
      <c r="Y84" s="233"/>
      <c r="Z84" s="233"/>
      <c r="AA84" s="233"/>
      <c r="AB84" s="233"/>
      <c r="AC84" s="233"/>
      <c r="AD84" s="233"/>
      <c r="AE84" s="233"/>
      <c r="AF84" s="233"/>
      <c r="AG84" s="233"/>
      <c r="AH84" s="233"/>
      <c r="AI84" s="233"/>
      <c r="AJ84" s="240"/>
    </row>
    <row r="85" spans="1:36" ht="24.95" customHeight="1" thickBot="1">
      <c r="A85" s="636">
        <v>40</v>
      </c>
      <c r="B85" s="632"/>
      <c r="C85" s="628"/>
      <c r="D85" s="626"/>
      <c r="E85" s="103" t="s">
        <v>137</v>
      </c>
      <c r="F85" s="234"/>
      <c r="G85" s="234"/>
      <c r="H85" s="234"/>
      <c r="I85" s="104"/>
      <c r="J85" s="104"/>
      <c r="K85" s="104"/>
      <c r="L85" s="104"/>
      <c r="M85" s="102"/>
      <c r="N85" s="102"/>
      <c r="O85" s="104"/>
      <c r="P85" s="104"/>
      <c r="Q85" s="104"/>
      <c r="R85" s="104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238"/>
    </row>
    <row r="86" spans="1:36" ht="24.95" customHeight="1" thickBot="1">
      <c r="A86" s="636"/>
      <c r="B86" s="632"/>
      <c r="C86" s="629"/>
      <c r="D86" s="627"/>
      <c r="E86" s="124" t="s">
        <v>138</v>
      </c>
      <c r="F86" s="239"/>
      <c r="G86" s="239"/>
      <c r="H86" s="239"/>
      <c r="I86" s="164"/>
      <c r="J86" s="164"/>
      <c r="K86" s="164"/>
      <c r="L86" s="164"/>
      <c r="M86" s="233"/>
      <c r="N86" s="233"/>
      <c r="O86" s="164"/>
      <c r="P86" s="164"/>
      <c r="Q86" s="164"/>
      <c r="R86" s="164"/>
      <c r="S86" s="233"/>
      <c r="T86" s="233"/>
      <c r="U86" s="233"/>
      <c r="V86" s="233"/>
      <c r="W86" s="233"/>
      <c r="X86" s="233"/>
      <c r="Y86" s="233"/>
      <c r="Z86" s="233"/>
      <c r="AA86" s="233"/>
      <c r="AB86" s="233"/>
      <c r="AC86" s="233"/>
      <c r="AD86" s="233"/>
      <c r="AE86" s="233"/>
      <c r="AF86" s="233"/>
      <c r="AG86" s="233"/>
      <c r="AH86" s="233"/>
      <c r="AI86" s="233"/>
      <c r="AJ86" s="240"/>
    </row>
    <row r="87" spans="1:36" ht="24.95" customHeight="1" thickBot="1">
      <c r="A87" s="636">
        <v>41</v>
      </c>
      <c r="B87" s="632"/>
      <c r="C87" s="628"/>
      <c r="D87" s="626"/>
      <c r="E87" s="103" t="s">
        <v>137</v>
      </c>
      <c r="F87" s="234"/>
      <c r="G87" s="234"/>
      <c r="H87" s="234"/>
      <c r="I87" s="104"/>
      <c r="J87" s="104"/>
      <c r="K87" s="104"/>
      <c r="L87" s="104"/>
      <c r="M87" s="102"/>
      <c r="N87" s="102"/>
      <c r="O87" s="104"/>
      <c r="P87" s="104"/>
      <c r="Q87" s="104"/>
      <c r="R87" s="104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238"/>
    </row>
    <row r="88" spans="1:36" ht="24.95" customHeight="1" thickBot="1">
      <c r="A88" s="636"/>
      <c r="B88" s="632"/>
      <c r="C88" s="629"/>
      <c r="D88" s="627"/>
      <c r="E88" s="124" t="s">
        <v>138</v>
      </c>
      <c r="F88" s="239"/>
      <c r="G88" s="239"/>
      <c r="H88" s="239"/>
      <c r="I88" s="164"/>
      <c r="J88" s="164"/>
      <c r="K88" s="164"/>
      <c r="L88" s="164"/>
      <c r="M88" s="233"/>
      <c r="N88" s="233"/>
      <c r="O88" s="164"/>
      <c r="P88" s="164"/>
      <c r="Q88" s="164"/>
      <c r="R88" s="164"/>
      <c r="S88" s="233"/>
      <c r="T88" s="233"/>
      <c r="U88" s="233"/>
      <c r="V88" s="233"/>
      <c r="W88" s="233"/>
      <c r="X88" s="233"/>
      <c r="Y88" s="233"/>
      <c r="Z88" s="233"/>
      <c r="AA88" s="233"/>
      <c r="AB88" s="233"/>
      <c r="AC88" s="233"/>
      <c r="AD88" s="233"/>
      <c r="AE88" s="233"/>
      <c r="AF88" s="233"/>
      <c r="AG88" s="233"/>
      <c r="AH88" s="233"/>
      <c r="AI88" s="233"/>
      <c r="AJ88" s="240"/>
    </row>
    <row r="89" spans="1:36" ht="24.95" customHeight="1" thickBot="1">
      <c r="A89" s="636">
        <v>42</v>
      </c>
      <c r="B89" s="632"/>
      <c r="C89" s="628"/>
      <c r="D89" s="626"/>
      <c r="E89" s="103" t="s">
        <v>137</v>
      </c>
      <c r="F89" s="234"/>
      <c r="G89" s="234"/>
      <c r="H89" s="234"/>
      <c r="I89" s="104"/>
      <c r="J89" s="104"/>
      <c r="K89" s="104"/>
      <c r="L89" s="104"/>
      <c r="M89" s="102"/>
      <c r="N89" s="102"/>
      <c r="O89" s="104"/>
      <c r="P89" s="104"/>
      <c r="Q89" s="104"/>
      <c r="R89" s="104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238"/>
    </row>
    <row r="90" spans="1:36" ht="24.95" customHeight="1" thickBot="1">
      <c r="A90" s="636"/>
      <c r="B90" s="632"/>
      <c r="C90" s="629"/>
      <c r="D90" s="627"/>
      <c r="E90" s="124" t="s">
        <v>138</v>
      </c>
      <c r="F90" s="239"/>
      <c r="G90" s="239"/>
      <c r="H90" s="239"/>
      <c r="I90" s="164"/>
      <c r="J90" s="164"/>
      <c r="K90" s="164"/>
      <c r="L90" s="164"/>
      <c r="M90" s="233"/>
      <c r="N90" s="233"/>
      <c r="O90" s="164"/>
      <c r="P90" s="164"/>
      <c r="Q90" s="164"/>
      <c r="R90" s="164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40"/>
    </row>
    <row r="91" spans="1:36" ht="24.95" customHeight="1" thickBot="1">
      <c r="A91" s="636">
        <v>43</v>
      </c>
      <c r="B91" s="632"/>
      <c r="C91" s="628"/>
      <c r="D91" s="626"/>
      <c r="E91" s="103" t="s">
        <v>137</v>
      </c>
      <c r="F91" s="234"/>
      <c r="G91" s="234"/>
      <c r="H91" s="234"/>
      <c r="I91" s="104"/>
      <c r="J91" s="104"/>
      <c r="K91" s="104"/>
      <c r="L91" s="104"/>
      <c r="M91" s="102"/>
      <c r="N91" s="102"/>
      <c r="O91" s="104"/>
      <c r="P91" s="104"/>
      <c r="Q91" s="104"/>
      <c r="R91" s="104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238"/>
    </row>
    <row r="92" spans="1:36" ht="24.95" customHeight="1" thickBot="1">
      <c r="A92" s="636"/>
      <c r="B92" s="632"/>
      <c r="C92" s="629"/>
      <c r="D92" s="627"/>
      <c r="E92" s="124" t="s">
        <v>138</v>
      </c>
      <c r="F92" s="239"/>
      <c r="G92" s="239"/>
      <c r="H92" s="239"/>
      <c r="I92" s="164"/>
      <c r="J92" s="164"/>
      <c r="K92" s="164"/>
      <c r="L92" s="164"/>
      <c r="M92" s="233"/>
      <c r="N92" s="233"/>
      <c r="O92" s="164"/>
      <c r="P92" s="164"/>
      <c r="Q92" s="164"/>
      <c r="R92" s="164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40"/>
    </row>
    <row r="93" spans="1:36" ht="24.95" customHeight="1" thickBot="1">
      <c r="A93" s="636">
        <v>44</v>
      </c>
      <c r="B93" s="632"/>
      <c r="C93" s="628"/>
      <c r="D93" s="626"/>
      <c r="E93" s="103" t="s">
        <v>137</v>
      </c>
      <c r="F93" s="234"/>
      <c r="G93" s="234"/>
      <c r="H93" s="234"/>
      <c r="I93" s="104"/>
      <c r="J93" s="104"/>
      <c r="K93" s="104"/>
      <c r="L93" s="104"/>
      <c r="M93" s="102"/>
      <c r="N93" s="102"/>
      <c r="O93" s="104"/>
      <c r="P93" s="104"/>
      <c r="Q93" s="104"/>
      <c r="R93" s="104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238"/>
    </row>
    <row r="94" spans="1:36" ht="24.95" customHeight="1" thickBot="1">
      <c r="A94" s="636"/>
      <c r="B94" s="632"/>
      <c r="C94" s="629"/>
      <c r="D94" s="627"/>
      <c r="E94" s="124" t="s">
        <v>138</v>
      </c>
      <c r="F94" s="239"/>
      <c r="G94" s="239"/>
      <c r="H94" s="239"/>
      <c r="I94" s="164"/>
      <c r="J94" s="164"/>
      <c r="K94" s="164"/>
      <c r="L94" s="164"/>
      <c r="M94" s="233"/>
      <c r="N94" s="233"/>
      <c r="O94" s="164"/>
      <c r="P94" s="164"/>
      <c r="Q94" s="164"/>
      <c r="R94" s="164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40"/>
    </row>
    <row r="95" spans="1:36" ht="24.95" customHeight="1" thickBot="1">
      <c r="A95" s="636">
        <v>45</v>
      </c>
      <c r="B95" s="632"/>
      <c r="C95" s="628"/>
      <c r="D95" s="626"/>
      <c r="E95" s="103" t="s">
        <v>137</v>
      </c>
      <c r="F95" s="234"/>
      <c r="G95" s="234"/>
      <c r="H95" s="234"/>
      <c r="I95" s="104"/>
      <c r="J95" s="104"/>
      <c r="K95" s="104"/>
      <c r="L95" s="104"/>
      <c r="M95" s="102"/>
      <c r="N95" s="102"/>
      <c r="O95" s="104"/>
      <c r="P95" s="104"/>
      <c r="Q95" s="104"/>
      <c r="R95" s="104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238"/>
    </row>
    <row r="96" spans="1:36" ht="24.95" customHeight="1" thickBot="1">
      <c r="A96" s="636"/>
      <c r="B96" s="632"/>
      <c r="C96" s="629"/>
      <c r="D96" s="627"/>
      <c r="E96" s="124" t="s">
        <v>138</v>
      </c>
      <c r="F96" s="239"/>
      <c r="G96" s="239"/>
      <c r="H96" s="239"/>
      <c r="I96" s="164"/>
      <c r="J96" s="164"/>
      <c r="K96" s="164"/>
      <c r="L96" s="164"/>
      <c r="M96" s="233"/>
      <c r="N96" s="233"/>
      <c r="O96" s="164"/>
      <c r="P96" s="164"/>
      <c r="Q96" s="164"/>
      <c r="R96" s="164"/>
      <c r="S96" s="233"/>
      <c r="T96" s="233"/>
      <c r="U96" s="233"/>
      <c r="V96" s="233"/>
      <c r="W96" s="233"/>
      <c r="X96" s="233"/>
      <c r="Y96" s="233"/>
      <c r="Z96" s="233"/>
      <c r="AA96" s="233"/>
      <c r="AB96" s="233"/>
      <c r="AC96" s="233"/>
      <c r="AD96" s="233"/>
      <c r="AE96" s="233"/>
      <c r="AF96" s="233"/>
      <c r="AG96" s="233"/>
      <c r="AH96" s="233"/>
      <c r="AI96" s="233"/>
      <c r="AJ96" s="240"/>
    </row>
    <row r="97" spans="1:36" ht="24.95" customHeight="1" thickBot="1">
      <c r="A97" s="636">
        <v>46</v>
      </c>
      <c r="B97" s="632"/>
      <c r="C97" s="628"/>
      <c r="D97" s="626"/>
      <c r="E97" s="103" t="s">
        <v>137</v>
      </c>
      <c r="F97" s="234"/>
      <c r="G97" s="234"/>
      <c r="H97" s="234"/>
      <c r="I97" s="104"/>
      <c r="J97" s="104"/>
      <c r="K97" s="104"/>
      <c r="L97" s="104"/>
      <c r="M97" s="102"/>
      <c r="N97" s="102"/>
      <c r="O97" s="104"/>
      <c r="P97" s="104"/>
      <c r="Q97" s="104"/>
      <c r="R97" s="104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238"/>
    </row>
    <row r="98" spans="1:36" ht="24.95" customHeight="1" thickBot="1">
      <c r="A98" s="636"/>
      <c r="B98" s="632"/>
      <c r="C98" s="629"/>
      <c r="D98" s="627"/>
      <c r="E98" s="124" t="s">
        <v>138</v>
      </c>
      <c r="F98" s="239"/>
      <c r="G98" s="239"/>
      <c r="H98" s="239"/>
      <c r="I98" s="164"/>
      <c r="J98" s="164"/>
      <c r="K98" s="164"/>
      <c r="L98" s="164"/>
      <c r="M98" s="233"/>
      <c r="N98" s="233"/>
      <c r="O98" s="164"/>
      <c r="P98" s="164"/>
      <c r="Q98" s="164"/>
      <c r="R98" s="164"/>
      <c r="S98" s="233"/>
      <c r="T98" s="233"/>
      <c r="U98" s="233"/>
      <c r="V98" s="233"/>
      <c r="W98" s="233"/>
      <c r="X98" s="233"/>
      <c r="Y98" s="233"/>
      <c r="Z98" s="233"/>
      <c r="AA98" s="233"/>
      <c r="AB98" s="233"/>
      <c r="AC98" s="233"/>
      <c r="AD98" s="233"/>
      <c r="AE98" s="233"/>
      <c r="AF98" s="233"/>
      <c r="AG98" s="233"/>
      <c r="AH98" s="233"/>
      <c r="AI98" s="233"/>
      <c r="AJ98" s="240"/>
    </row>
    <row r="99" spans="1:36" ht="24.95" customHeight="1" thickBot="1">
      <c r="A99" s="636">
        <v>47</v>
      </c>
      <c r="B99" s="632"/>
      <c r="C99" s="628"/>
      <c r="D99" s="626"/>
      <c r="E99" s="103" t="s">
        <v>137</v>
      </c>
      <c r="F99" s="234"/>
      <c r="G99" s="234"/>
      <c r="H99" s="234"/>
      <c r="I99" s="104"/>
      <c r="J99" s="104"/>
      <c r="K99" s="104"/>
      <c r="L99" s="104"/>
      <c r="M99" s="102"/>
      <c r="N99" s="102"/>
      <c r="O99" s="104"/>
      <c r="P99" s="104"/>
      <c r="Q99" s="104"/>
      <c r="R99" s="104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238"/>
    </row>
    <row r="100" spans="1:36" ht="24.95" customHeight="1" thickBot="1">
      <c r="A100" s="636"/>
      <c r="B100" s="632"/>
      <c r="C100" s="629"/>
      <c r="D100" s="627"/>
      <c r="E100" s="124" t="s">
        <v>138</v>
      </c>
      <c r="F100" s="239"/>
      <c r="G100" s="239"/>
      <c r="H100" s="239"/>
      <c r="I100" s="164"/>
      <c r="J100" s="164"/>
      <c r="K100" s="164"/>
      <c r="L100" s="164"/>
      <c r="M100" s="233"/>
      <c r="N100" s="233"/>
      <c r="O100" s="164"/>
      <c r="P100" s="164"/>
      <c r="Q100" s="164"/>
      <c r="R100" s="164"/>
      <c r="S100" s="233"/>
      <c r="T100" s="233"/>
      <c r="U100" s="233"/>
      <c r="V100" s="233"/>
      <c r="W100" s="233"/>
      <c r="X100" s="233"/>
      <c r="Y100" s="233"/>
      <c r="Z100" s="233"/>
      <c r="AA100" s="233"/>
      <c r="AB100" s="233"/>
      <c r="AC100" s="233"/>
      <c r="AD100" s="233"/>
      <c r="AE100" s="233"/>
      <c r="AF100" s="233"/>
      <c r="AG100" s="233"/>
      <c r="AH100" s="233"/>
      <c r="AI100" s="233"/>
      <c r="AJ100" s="240"/>
    </row>
    <row r="101" spans="1:36" ht="24.95" customHeight="1" thickBot="1">
      <c r="A101" s="636">
        <v>48</v>
      </c>
      <c r="B101" s="632"/>
      <c r="C101" s="628"/>
      <c r="D101" s="626"/>
      <c r="E101" s="103" t="s">
        <v>137</v>
      </c>
      <c r="F101" s="234"/>
      <c r="G101" s="234"/>
      <c r="H101" s="234"/>
      <c r="I101" s="104"/>
      <c r="J101" s="104"/>
      <c r="K101" s="104"/>
      <c r="L101" s="104"/>
      <c r="M101" s="102"/>
      <c r="N101" s="102"/>
      <c r="O101" s="104"/>
      <c r="P101" s="104"/>
      <c r="Q101" s="104"/>
      <c r="R101" s="104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238"/>
    </row>
    <row r="102" spans="1:36" ht="24.95" customHeight="1" thickBot="1">
      <c r="A102" s="636"/>
      <c r="B102" s="632"/>
      <c r="C102" s="629"/>
      <c r="D102" s="627"/>
      <c r="E102" s="124" t="s">
        <v>138</v>
      </c>
      <c r="F102" s="239"/>
      <c r="G102" s="239"/>
      <c r="H102" s="239"/>
      <c r="I102" s="164"/>
      <c r="J102" s="164"/>
      <c r="K102" s="164"/>
      <c r="L102" s="164"/>
      <c r="M102" s="233"/>
      <c r="N102" s="233"/>
      <c r="O102" s="164"/>
      <c r="P102" s="164"/>
      <c r="Q102" s="164"/>
      <c r="R102" s="164"/>
      <c r="S102" s="233"/>
      <c r="T102" s="233"/>
      <c r="U102" s="233"/>
      <c r="V102" s="233"/>
      <c r="W102" s="233"/>
      <c r="X102" s="233"/>
      <c r="Y102" s="233"/>
      <c r="Z102" s="233"/>
      <c r="AA102" s="233"/>
      <c r="AB102" s="233"/>
      <c r="AC102" s="233"/>
      <c r="AD102" s="233"/>
      <c r="AE102" s="233"/>
      <c r="AF102" s="233"/>
      <c r="AG102" s="233"/>
      <c r="AH102" s="233"/>
      <c r="AI102" s="233"/>
      <c r="AJ102" s="240"/>
    </row>
    <row r="103" spans="1:36" ht="24.95" customHeight="1" thickBot="1">
      <c r="A103" s="636">
        <v>49</v>
      </c>
      <c r="B103" s="632"/>
      <c r="C103" s="628"/>
      <c r="D103" s="626"/>
      <c r="E103" s="103" t="s">
        <v>137</v>
      </c>
      <c r="F103" s="234"/>
      <c r="G103" s="234"/>
      <c r="H103" s="234"/>
      <c r="I103" s="104"/>
      <c r="J103" s="104"/>
      <c r="K103" s="104"/>
      <c r="L103" s="104"/>
      <c r="M103" s="102"/>
      <c r="N103" s="102"/>
      <c r="O103" s="104"/>
      <c r="P103" s="104"/>
      <c r="Q103" s="104"/>
      <c r="R103" s="104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238"/>
    </row>
    <row r="104" spans="1:36" ht="24.95" customHeight="1" thickBot="1">
      <c r="A104" s="636"/>
      <c r="B104" s="632"/>
      <c r="C104" s="629"/>
      <c r="D104" s="627"/>
      <c r="E104" s="124" t="s">
        <v>138</v>
      </c>
      <c r="F104" s="239"/>
      <c r="G104" s="239"/>
      <c r="H104" s="239"/>
      <c r="I104" s="164"/>
      <c r="J104" s="164"/>
      <c r="K104" s="164"/>
      <c r="L104" s="164"/>
      <c r="M104" s="233"/>
      <c r="N104" s="233"/>
      <c r="O104" s="164"/>
      <c r="P104" s="164"/>
      <c r="Q104" s="164"/>
      <c r="R104" s="164"/>
      <c r="S104" s="233"/>
      <c r="T104" s="233"/>
      <c r="U104" s="233"/>
      <c r="V104" s="233"/>
      <c r="W104" s="233"/>
      <c r="X104" s="233"/>
      <c r="Y104" s="233"/>
      <c r="Z104" s="233"/>
      <c r="AA104" s="233"/>
      <c r="AB104" s="233"/>
      <c r="AC104" s="233"/>
      <c r="AD104" s="233"/>
      <c r="AE104" s="233"/>
      <c r="AF104" s="233"/>
      <c r="AG104" s="233"/>
      <c r="AH104" s="233"/>
      <c r="AI104" s="233"/>
      <c r="AJ104" s="240"/>
    </row>
    <row r="105" spans="1:36" ht="24.95" customHeight="1" thickBot="1">
      <c r="A105" s="636">
        <v>50</v>
      </c>
      <c r="B105" s="632"/>
      <c r="C105" s="628"/>
      <c r="D105" s="626"/>
      <c r="E105" s="103" t="s">
        <v>137</v>
      </c>
      <c r="F105" s="234"/>
      <c r="G105" s="234"/>
      <c r="H105" s="234"/>
      <c r="I105" s="104"/>
      <c r="J105" s="104"/>
      <c r="K105" s="104"/>
      <c r="L105" s="104"/>
      <c r="M105" s="102"/>
      <c r="N105" s="102"/>
      <c r="O105" s="104"/>
      <c r="P105" s="104"/>
      <c r="Q105" s="104"/>
      <c r="R105" s="104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238"/>
    </row>
    <row r="106" spans="1:36" ht="24.95" customHeight="1" thickBot="1">
      <c r="A106" s="636"/>
      <c r="B106" s="632"/>
      <c r="C106" s="629"/>
      <c r="D106" s="627"/>
      <c r="E106" s="124" t="s">
        <v>138</v>
      </c>
      <c r="F106" s="239"/>
      <c r="G106" s="239"/>
      <c r="H106" s="239"/>
      <c r="I106" s="164"/>
      <c r="J106" s="164"/>
      <c r="K106" s="164"/>
      <c r="L106" s="164"/>
      <c r="M106" s="233"/>
      <c r="N106" s="233"/>
      <c r="O106" s="164"/>
      <c r="P106" s="164"/>
      <c r="Q106" s="164"/>
      <c r="R106" s="164"/>
      <c r="S106" s="233"/>
      <c r="T106" s="233"/>
      <c r="U106" s="233"/>
      <c r="V106" s="233"/>
      <c r="W106" s="233"/>
      <c r="X106" s="233"/>
      <c r="Y106" s="233"/>
      <c r="Z106" s="233"/>
      <c r="AA106" s="233"/>
      <c r="AB106" s="233"/>
      <c r="AC106" s="233"/>
      <c r="AD106" s="233"/>
      <c r="AE106" s="233"/>
      <c r="AF106" s="233"/>
      <c r="AG106" s="233"/>
      <c r="AH106" s="233"/>
      <c r="AI106" s="233"/>
      <c r="AJ106" s="240"/>
    </row>
    <row r="107" spans="1:36" ht="24.95" customHeight="1" thickBot="1">
      <c r="A107" s="636">
        <v>51</v>
      </c>
      <c r="B107" s="632"/>
      <c r="C107" s="628"/>
      <c r="D107" s="626"/>
      <c r="E107" s="103" t="s">
        <v>137</v>
      </c>
      <c r="F107" s="234"/>
      <c r="G107" s="234"/>
      <c r="H107" s="234"/>
      <c r="I107" s="104"/>
      <c r="J107" s="104"/>
      <c r="K107" s="104"/>
      <c r="L107" s="104"/>
      <c r="M107" s="102"/>
      <c r="N107" s="102"/>
      <c r="O107" s="104"/>
      <c r="P107" s="104"/>
      <c r="Q107" s="104"/>
      <c r="R107" s="104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238"/>
    </row>
    <row r="108" spans="1:36" ht="24.95" customHeight="1" thickBot="1">
      <c r="A108" s="636"/>
      <c r="B108" s="632"/>
      <c r="C108" s="629"/>
      <c r="D108" s="627"/>
      <c r="E108" s="124" t="s">
        <v>138</v>
      </c>
      <c r="F108" s="239"/>
      <c r="G108" s="239"/>
      <c r="H108" s="239"/>
      <c r="I108" s="164"/>
      <c r="J108" s="164"/>
      <c r="K108" s="164"/>
      <c r="L108" s="164"/>
      <c r="M108" s="233"/>
      <c r="N108" s="233"/>
      <c r="O108" s="164"/>
      <c r="P108" s="164"/>
      <c r="Q108" s="164"/>
      <c r="R108" s="164"/>
      <c r="S108" s="233"/>
      <c r="T108" s="233"/>
      <c r="U108" s="233"/>
      <c r="V108" s="233"/>
      <c r="W108" s="233"/>
      <c r="X108" s="233"/>
      <c r="Y108" s="233"/>
      <c r="Z108" s="233"/>
      <c r="AA108" s="233"/>
      <c r="AB108" s="233"/>
      <c r="AC108" s="233"/>
      <c r="AD108" s="233"/>
      <c r="AE108" s="233"/>
      <c r="AF108" s="233"/>
      <c r="AG108" s="233"/>
      <c r="AH108" s="233"/>
      <c r="AI108" s="233"/>
      <c r="AJ108" s="240"/>
    </row>
    <row r="109" spans="1:36" ht="24.95" customHeight="1" thickBot="1">
      <c r="A109" s="636">
        <v>52</v>
      </c>
      <c r="B109" s="632"/>
      <c r="C109" s="628"/>
      <c r="D109" s="626"/>
      <c r="E109" s="103" t="s">
        <v>137</v>
      </c>
      <c r="F109" s="234"/>
      <c r="G109" s="234"/>
      <c r="H109" s="234"/>
      <c r="I109" s="104"/>
      <c r="J109" s="104"/>
      <c r="K109" s="104"/>
      <c r="L109" s="104"/>
      <c r="M109" s="102"/>
      <c r="N109" s="102"/>
      <c r="O109" s="104"/>
      <c r="P109" s="104"/>
      <c r="Q109" s="104"/>
      <c r="R109" s="104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238"/>
    </row>
    <row r="110" spans="1:36" ht="24.95" customHeight="1" thickBot="1">
      <c r="A110" s="636"/>
      <c r="B110" s="632"/>
      <c r="C110" s="629"/>
      <c r="D110" s="627"/>
      <c r="E110" s="124" t="s">
        <v>138</v>
      </c>
      <c r="F110" s="239"/>
      <c r="G110" s="239"/>
      <c r="H110" s="239"/>
      <c r="I110" s="164"/>
      <c r="J110" s="164"/>
      <c r="K110" s="164"/>
      <c r="L110" s="164"/>
      <c r="M110" s="233"/>
      <c r="N110" s="233"/>
      <c r="O110" s="164"/>
      <c r="P110" s="164"/>
      <c r="Q110" s="164"/>
      <c r="R110" s="164"/>
      <c r="S110" s="233"/>
      <c r="T110" s="233"/>
      <c r="U110" s="233"/>
      <c r="V110" s="233"/>
      <c r="W110" s="233"/>
      <c r="X110" s="233"/>
      <c r="Y110" s="233"/>
      <c r="Z110" s="233"/>
      <c r="AA110" s="233"/>
      <c r="AB110" s="233"/>
      <c r="AC110" s="233"/>
      <c r="AD110" s="233"/>
      <c r="AE110" s="233"/>
      <c r="AF110" s="233"/>
      <c r="AG110" s="233"/>
      <c r="AH110" s="233"/>
      <c r="AI110" s="233"/>
      <c r="AJ110" s="240"/>
    </row>
    <row r="111" spans="1:36" ht="24.95" customHeight="1" thickBot="1">
      <c r="A111" s="636">
        <v>53</v>
      </c>
      <c r="B111" s="632"/>
      <c r="C111" s="628"/>
      <c r="D111" s="626"/>
      <c r="E111" s="103" t="s">
        <v>137</v>
      </c>
      <c r="F111" s="234"/>
      <c r="G111" s="234"/>
      <c r="H111" s="234"/>
      <c r="I111" s="104"/>
      <c r="J111" s="104"/>
      <c r="K111" s="104"/>
      <c r="L111" s="104"/>
      <c r="M111" s="102"/>
      <c r="N111" s="102"/>
      <c r="O111" s="104"/>
      <c r="P111" s="104"/>
      <c r="Q111" s="104"/>
      <c r="R111" s="104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238"/>
    </row>
    <row r="112" spans="1:36" ht="24.95" customHeight="1" thickBot="1">
      <c r="A112" s="636"/>
      <c r="B112" s="632"/>
      <c r="C112" s="629"/>
      <c r="D112" s="627"/>
      <c r="E112" s="124" t="s">
        <v>138</v>
      </c>
      <c r="F112" s="239"/>
      <c r="G112" s="239"/>
      <c r="H112" s="239"/>
      <c r="I112" s="164"/>
      <c r="J112" s="164"/>
      <c r="K112" s="164"/>
      <c r="L112" s="164"/>
      <c r="M112" s="233"/>
      <c r="N112" s="233"/>
      <c r="O112" s="164"/>
      <c r="P112" s="164"/>
      <c r="Q112" s="164"/>
      <c r="R112" s="164"/>
      <c r="S112" s="233"/>
      <c r="T112" s="233"/>
      <c r="U112" s="233"/>
      <c r="V112" s="233"/>
      <c r="W112" s="233"/>
      <c r="X112" s="233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  <c r="AI112" s="233"/>
      <c r="AJ112" s="240"/>
    </row>
    <row r="113" spans="1:41" ht="24.95" customHeight="1" thickBot="1">
      <c r="A113" s="636">
        <v>54</v>
      </c>
      <c r="B113" s="632"/>
      <c r="C113" s="628"/>
      <c r="D113" s="626"/>
      <c r="E113" s="103" t="s">
        <v>137</v>
      </c>
      <c r="F113" s="234"/>
      <c r="G113" s="234"/>
      <c r="H113" s="234"/>
      <c r="I113" s="104"/>
      <c r="J113" s="104"/>
      <c r="K113" s="104"/>
      <c r="L113" s="104"/>
      <c r="M113" s="102"/>
      <c r="N113" s="102"/>
      <c r="O113" s="104"/>
      <c r="P113" s="104"/>
      <c r="Q113" s="104"/>
      <c r="R113" s="104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238"/>
      <c r="AK113" s="115"/>
      <c r="AL113" s="120"/>
      <c r="AM113" s="118"/>
      <c r="AN113" s="120"/>
      <c r="AO113" s="120"/>
    </row>
    <row r="114" spans="1:41" ht="24.95" customHeight="1" thickBot="1">
      <c r="A114" s="636"/>
      <c r="B114" s="632"/>
      <c r="C114" s="629"/>
      <c r="D114" s="627"/>
      <c r="E114" s="124" t="s">
        <v>138</v>
      </c>
      <c r="F114" s="239"/>
      <c r="G114" s="239"/>
      <c r="H114" s="239"/>
      <c r="I114" s="164"/>
      <c r="J114" s="164"/>
      <c r="K114" s="164"/>
      <c r="L114" s="164"/>
      <c r="M114" s="233"/>
      <c r="N114" s="233"/>
      <c r="O114" s="164"/>
      <c r="P114" s="164"/>
      <c r="Q114" s="164"/>
      <c r="R114" s="164"/>
      <c r="S114" s="233"/>
      <c r="T114" s="233"/>
      <c r="U114" s="233"/>
      <c r="V114" s="233"/>
      <c r="W114" s="233"/>
      <c r="X114" s="233"/>
      <c r="Y114" s="233"/>
      <c r="Z114" s="233"/>
      <c r="AA114" s="233"/>
      <c r="AB114" s="233"/>
      <c r="AC114" s="233"/>
      <c r="AD114" s="233"/>
      <c r="AE114" s="233"/>
      <c r="AF114" s="233"/>
      <c r="AG114" s="233"/>
      <c r="AH114" s="233"/>
      <c r="AI114" s="233"/>
      <c r="AJ114" s="240"/>
      <c r="AK114" s="115"/>
      <c r="AL114" s="120"/>
      <c r="AM114" s="118"/>
      <c r="AN114" s="120"/>
      <c r="AO114" s="120"/>
    </row>
    <row r="115" spans="1:41" ht="24.95" customHeight="1" thickBot="1">
      <c r="A115" s="636">
        <v>55</v>
      </c>
      <c r="B115" s="632"/>
      <c r="C115" s="628"/>
      <c r="D115" s="626"/>
      <c r="E115" s="103" t="s">
        <v>137</v>
      </c>
      <c r="F115" s="234"/>
      <c r="G115" s="234"/>
      <c r="H115" s="234"/>
      <c r="I115" s="104"/>
      <c r="J115" s="104"/>
      <c r="K115" s="104"/>
      <c r="L115" s="104"/>
      <c r="M115" s="102"/>
      <c r="N115" s="102"/>
      <c r="O115" s="104"/>
      <c r="P115" s="104"/>
      <c r="Q115" s="104"/>
      <c r="R115" s="104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238"/>
      <c r="AK115" s="112"/>
      <c r="AL115" s="120"/>
      <c r="AM115" s="118"/>
      <c r="AN115" s="120"/>
      <c r="AO115" s="120"/>
    </row>
    <row r="116" spans="1:41" ht="24.95" customHeight="1" thickBot="1">
      <c r="A116" s="636"/>
      <c r="B116" s="632"/>
      <c r="C116" s="629"/>
      <c r="D116" s="627"/>
      <c r="E116" s="124" t="s">
        <v>138</v>
      </c>
      <c r="F116" s="239"/>
      <c r="G116" s="239"/>
      <c r="H116" s="239"/>
      <c r="I116" s="164"/>
      <c r="J116" s="164"/>
      <c r="K116" s="164"/>
      <c r="L116" s="164"/>
      <c r="M116" s="233"/>
      <c r="N116" s="233"/>
      <c r="O116" s="164"/>
      <c r="P116" s="164"/>
      <c r="Q116" s="164"/>
      <c r="R116" s="164"/>
      <c r="S116" s="233"/>
      <c r="T116" s="233"/>
      <c r="U116" s="233"/>
      <c r="V116" s="233"/>
      <c r="W116" s="233"/>
      <c r="X116" s="233"/>
      <c r="Y116" s="233"/>
      <c r="Z116" s="233"/>
      <c r="AA116" s="233"/>
      <c r="AB116" s="233"/>
      <c r="AC116" s="233"/>
      <c r="AD116" s="233"/>
      <c r="AE116" s="233"/>
      <c r="AF116" s="233"/>
      <c r="AG116" s="233"/>
      <c r="AH116" s="233"/>
      <c r="AI116" s="233"/>
      <c r="AJ116" s="240"/>
      <c r="AK116" s="112"/>
      <c r="AL116" s="120"/>
      <c r="AM116" s="118"/>
      <c r="AN116" s="120"/>
      <c r="AO116" s="120"/>
    </row>
    <row r="117" spans="1:41" ht="24.95" customHeight="1" thickBot="1">
      <c r="A117" s="636">
        <v>56</v>
      </c>
      <c r="B117" s="632"/>
      <c r="C117" s="628"/>
      <c r="D117" s="626"/>
      <c r="E117" s="103" t="s">
        <v>137</v>
      </c>
      <c r="F117" s="234"/>
      <c r="G117" s="234"/>
      <c r="H117" s="234"/>
      <c r="I117" s="104"/>
      <c r="J117" s="104"/>
      <c r="K117" s="104"/>
      <c r="L117" s="104"/>
      <c r="M117" s="102"/>
      <c r="N117" s="102"/>
      <c r="O117" s="104"/>
      <c r="P117" s="104"/>
      <c r="Q117" s="104"/>
      <c r="R117" s="104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238"/>
      <c r="AK117" s="115"/>
      <c r="AL117" s="120"/>
      <c r="AM117" s="118"/>
      <c r="AN117" s="120"/>
      <c r="AO117" s="120"/>
    </row>
    <row r="118" spans="1:41" ht="24.95" customHeight="1" thickBot="1">
      <c r="A118" s="636"/>
      <c r="B118" s="632"/>
      <c r="C118" s="629"/>
      <c r="D118" s="627"/>
      <c r="E118" s="124" t="s">
        <v>138</v>
      </c>
      <c r="F118" s="239"/>
      <c r="G118" s="239"/>
      <c r="H118" s="239"/>
      <c r="I118" s="164"/>
      <c r="J118" s="164"/>
      <c r="K118" s="164"/>
      <c r="L118" s="164"/>
      <c r="M118" s="233"/>
      <c r="N118" s="233"/>
      <c r="O118" s="164"/>
      <c r="P118" s="164"/>
      <c r="Q118" s="164"/>
      <c r="R118" s="164"/>
      <c r="S118" s="233"/>
      <c r="T118" s="233"/>
      <c r="U118" s="233"/>
      <c r="V118" s="233"/>
      <c r="W118" s="233"/>
      <c r="X118" s="233"/>
      <c r="Y118" s="233"/>
      <c r="Z118" s="233"/>
      <c r="AA118" s="233"/>
      <c r="AB118" s="233"/>
      <c r="AC118" s="233"/>
      <c r="AD118" s="233"/>
      <c r="AE118" s="233"/>
      <c r="AF118" s="233"/>
      <c r="AG118" s="233"/>
      <c r="AH118" s="233"/>
      <c r="AI118" s="233"/>
      <c r="AJ118" s="240"/>
      <c r="AK118" s="115"/>
      <c r="AL118" s="120"/>
      <c r="AM118" s="118"/>
      <c r="AN118" s="120"/>
      <c r="AO118" s="120"/>
    </row>
    <row r="119" spans="1:41" ht="24.95" customHeight="1" thickBot="1">
      <c r="A119" s="636">
        <v>57</v>
      </c>
      <c r="B119" s="632"/>
      <c r="C119" s="628"/>
      <c r="D119" s="626"/>
      <c r="E119" s="103" t="s">
        <v>137</v>
      </c>
      <c r="F119" s="234"/>
      <c r="G119" s="234"/>
      <c r="H119" s="234"/>
      <c r="I119" s="104"/>
      <c r="J119" s="104"/>
      <c r="K119" s="104"/>
      <c r="L119" s="104"/>
      <c r="M119" s="102"/>
      <c r="N119" s="102"/>
      <c r="O119" s="104"/>
      <c r="P119" s="104"/>
      <c r="Q119" s="104"/>
      <c r="R119" s="104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238"/>
      <c r="AK119" s="112"/>
      <c r="AL119" s="120"/>
      <c r="AM119" s="118"/>
      <c r="AN119" s="120"/>
      <c r="AO119" s="120"/>
    </row>
    <row r="120" spans="1:41" ht="24.95" customHeight="1" thickBot="1">
      <c r="A120" s="636"/>
      <c r="B120" s="632"/>
      <c r="C120" s="629"/>
      <c r="D120" s="627"/>
      <c r="E120" s="124" t="s">
        <v>138</v>
      </c>
      <c r="F120" s="239"/>
      <c r="G120" s="239"/>
      <c r="H120" s="239"/>
      <c r="I120" s="164"/>
      <c r="J120" s="164"/>
      <c r="K120" s="164"/>
      <c r="L120" s="164"/>
      <c r="M120" s="233"/>
      <c r="N120" s="233"/>
      <c r="O120" s="164"/>
      <c r="P120" s="164"/>
      <c r="Q120" s="164"/>
      <c r="R120" s="164"/>
      <c r="S120" s="233"/>
      <c r="T120" s="233"/>
      <c r="U120" s="233"/>
      <c r="V120" s="233"/>
      <c r="W120" s="233"/>
      <c r="X120" s="233"/>
      <c r="Y120" s="233"/>
      <c r="Z120" s="233"/>
      <c r="AA120" s="233"/>
      <c r="AB120" s="233"/>
      <c r="AC120" s="233"/>
      <c r="AD120" s="233"/>
      <c r="AE120" s="233"/>
      <c r="AF120" s="233"/>
      <c r="AG120" s="233"/>
      <c r="AH120" s="233"/>
      <c r="AI120" s="233"/>
      <c r="AJ120" s="240"/>
      <c r="AK120" s="112"/>
      <c r="AL120" s="120"/>
      <c r="AM120" s="118"/>
      <c r="AN120" s="120"/>
      <c r="AO120" s="120"/>
    </row>
    <row r="121" spans="1:41" ht="24.95" customHeight="1" thickBot="1">
      <c r="A121" s="636">
        <v>58</v>
      </c>
      <c r="B121" s="632"/>
      <c r="C121" s="628"/>
      <c r="D121" s="626"/>
      <c r="E121" s="103" t="s">
        <v>137</v>
      </c>
      <c r="F121" s="234"/>
      <c r="G121" s="234"/>
      <c r="H121" s="234"/>
      <c r="I121" s="104"/>
      <c r="J121" s="104"/>
      <c r="K121" s="104"/>
      <c r="L121" s="104"/>
      <c r="M121" s="102"/>
      <c r="N121" s="102"/>
      <c r="O121" s="104"/>
      <c r="P121" s="104"/>
      <c r="Q121" s="104"/>
      <c r="R121" s="104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238"/>
      <c r="AK121" s="115"/>
      <c r="AL121" s="120"/>
      <c r="AM121" s="118"/>
      <c r="AN121" s="120"/>
      <c r="AO121" s="120"/>
    </row>
    <row r="122" spans="1:41" ht="24.95" customHeight="1" thickBot="1">
      <c r="A122" s="636"/>
      <c r="B122" s="632"/>
      <c r="C122" s="629"/>
      <c r="D122" s="627"/>
      <c r="E122" s="124" t="s">
        <v>138</v>
      </c>
      <c r="F122" s="239"/>
      <c r="G122" s="239"/>
      <c r="H122" s="239"/>
      <c r="I122" s="164"/>
      <c r="J122" s="164"/>
      <c r="K122" s="164"/>
      <c r="L122" s="164"/>
      <c r="M122" s="233"/>
      <c r="N122" s="233"/>
      <c r="O122" s="164"/>
      <c r="P122" s="164"/>
      <c r="Q122" s="164"/>
      <c r="R122" s="164"/>
      <c r="S122" s="233"/>
      <c r="T122" s="233"/>
      <c r="U122" s="233"/>
      <c r="V122" s="233"/>
      <c r="W122" s="233"/>
      <c r="X122" s="233"/>
      <c r="Y122" s="233"/>
      <c r="Z122" s="233"/>
      <c r="AA122" s="233"/>
      <c r="AB122" s="233"/>
      <c r="AC122" s="233"/>
      <c r="AD122" s="233"/>
      <c r="AE122" s="233"/>
      <c r="AF122" s="233"/>
      <c r="AG122" s="233"/>
      <c r="AH122" s="233"/>
      <c r="AI122" s="233"/>
      <c r="AJ122" s="240"/>
      <c r="AK122" s="115"/>
      <c r="AL122" s="120"/>
      <c r="AM122" s="118"/>
      <c r="AN122" s="120"/>
      <c r="AO122" s="120"/>
    </row>
    <row r="123" spans="1:41" ht="24.95" customHeight="1" thickBot="1">
      <c r="A123" s="636">
        <v>59</v>
      </c>
      <c r="B123" s="632"/>
      <c r="C123" s="628"/>
      <c r="D123" s="626"/>
      <c r="E123" s="103" t="s">
        <v>137</v>
      </c>
      <c r="F123" s="234"/>
      <c r="G123" s="234"/>
      <c r="H123" s="234"/>
      <c r="I123" s="104"/>
      <c r="J123" s="104"/>
      <c r="K123" s="104"/>
      <c r="L123" s="104"/>
      <c r="M123" s="102"/>
      <c r="N123" s="102"/>
      <c r="O123" s="104"/>
      <c r="P123" s="104"/>
      <c r="Q123" s="104"/>
      <c r="R123" s="104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238"/>
      <c r="AK123" s="112"/>
      <c r="AL123" s="120"/>
      <c r="AM123" s="118"/>
      <c r="AN123" s="120"/>
      <c r="AO123" s="120"/>
    </row>
    <row r="124" spans="1:41" ht="24.95" customHeight="1" thickBot="1">
      <c r="A124" s="636"/>
      <c r="B124" s="632"/>
      <c r="C124" s="629"/>
      <c r="D124" s="627"/>
      <c r="E124" s="124" t="s">
        <v>138</v>
      </c>
      <c r="F124" s="239"/>
      <c r="G124" s="239"/>
      <c r="H124" s="239"/>
      <c r="I124" s="164"/>
      <c r="J124" s="164"/>
      <c r="K124" s="164"/>
      <c r="L124" s="164"/>
      <c r="M124" s="233"/>
      <c r="N124" s="233"/>
      <c r="O124" s="164"/>
      <c r="P124" s="164"/>
      <c r="Q124" s="164"/>
      <c r="R124" s="164"/>
      <c r="S124" s="233"/>
      <c r="T124" s="233"/>
      <c r="U124" s="233"/>
      <c r="V124" s="233"/>
      <c r="W124" s="233"/>
      <c r="X124" s="233"/>
      <c r="Y124" s="233"/>
      <c r="Z124" s="233"/>
      <c r="AA124" s="233"/>
      <c r="AB124" s="233"/>
      <c r="AC124" s="233"/>
      <c r="AD124" s="233"/>
      <c r="AE124" s="233"/>
      <c r="AF124" s="233"/>
      <c r="AG124" s="233"/>
      <c r="AH124" s="233"/>
      <c r="AI124" s="233"/>
      <c r="AJ124" s="240"/>
      <c r="AK124" s="112"/>
      <c r="AL124" s="120"/>
      <c r="AM124" s="118"/>
      <c r="AN124" s="120"/>
      <c r="AO124" s="120"/>
    </row>
    <row r="125" spans="1:41" ht="24.95" customHeight="1" thickBot="1">
      <c r="A125" s="636">
        <v>60</v>
      </c>
      <c r="B125" s="632"/>
      <c r="C125" s="628"/>
      <c r="D125" s="626"/>
      <c r="E125" s="103" t="s">
        <v>137</v>
      </c>
      <c r="F125" s="234"/>
      <c r="G125" s="234"/>
      <c r="H125" s="234"/>
      <c r="I125" s="104"/>
      <c r="J125" s="104"/>
      <c r="K125" s="104"/>
      <c r="L125" s="104"/>
      <c r="M125" s="102"/>
      <c r="N125" s="102"/>
      <c r="O125" s="104"/>
      <c r="P125" s="104"/>
      <c r="Q125" s="104"/>
      <c r="R125" s="104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238"/>
      <c r="AK125" s="115"/>
      <c r="AL125" s="120"/>
      <c r="AM125" s="118"/>
      <c r="AN125" s="120"/>
      <c r="AO125" s="120"/>
    </row>
    <row r="126" spans="1:41" ht="24.95" customHeight="1" thickBot="1">
      <c r="A126" s="636"/>
      <c r="B126" s="632"/>
      <c r="C126" s="629"/>
      <c r="D126" s="627"/>
      <c r="E126" s="124" t="s">
        <v>138</v>
      </c>
      <c r="F126" s="239"/>
      <c r="G126" s="239"/>
      <c r="H126" s="239"/>
      <c r="I126" s="164"/>
      <c r="J126" s="164"/>
      <c r="K126" s="164"/>
      <c r="L126" s="164"/>
      <c r="M126" s="233"/>
      <c r="N126" s="233"/>
      <c r="O126" s="164"/>
      <c r="P126" s="164"/>
      <c r="Q126" s="164"/>
      <c r="R126" s="164"/>
      <c r="S126" s="233"/>
      <c r="T126" s="233"/>
      <c r="U126" s="233"/>
      <c r="V126" s="233"/>
      <c r="W126" s="233"/>
      <c r="X126" s="233"/>
      <c r="Y126" s="233"/>
      <c r="Z126" s="233"/>
      <c r="AA126" s="233"/>
      <c r="AB126" s="233"/>
      <c r="AC126" s="233"/>
      <c r="AD126" s="233"/>
      <c r="AE126" s="233"/>
      <c r="AF126" s="233"/>
      <c r="AG126" s="233"/>
      <c r="AH126" s="233"/>
      <c r="AI126" s="233"/>
      <c r="AJ126" s="240"/>
      <c r="AK126" s="115"/>
      <c r="AL126" s="120"/>
      <c r="AM126" s="118"/>
      <c r="AN126" s="120"/>
      <c r="AO126" s="120"/>
    </row>
    <row r="127" spans="1:41" ht="35.25" customHeight="1" thickBot="1">
      <c r="A127" s="640" t="s">
        <v>152</v>
      </c>
      <c r="B127" s="640"/>
      <c r="C127" s="640"/>
      <c r="D127" s="125"/>
      <c r="E127" s="105" t="s">
        <v>138</v>
      </c>
      <c r="F127" s="126">
        <f t="shared" ref="F127:AJ127" si="2">SUMIF($E$7:$E$126,$E127,F$7:F$126)</f>
        <v>40</v>
      </c>
      <c r="G127" s="126">
        <f t="shared" si="2"/>
        <v>0</v>
      </c>
      <c r="H127" s="126">
        <f t="shared" si="2"/>
        <v>7.5</v>
      </c>
      <c r="I127" s="126">
        <f t="shared" si="2"/>
        <v>6</v>
      </c>
      <c r="J127" s="126">
        <f t="shared" si="2"/>
        <v>7.5</v>
      </c>
      <c r="K127" s="126">
        <f t="shared" si="2"/>
        <v>7.5</v>
      </c>
      <c r="L127" s="126">
        <f t="shared" si="2"/>
        <v>7.5</v>
      </c>
      <c r="M127" s="126">
        <f t="shared" si="2"/>
        <v>0</v>
      </c>
      <c r="N127" s="126">
        <f t="shared" si="2"/>
        <v>8</v>
      </c>
      <c r="O127" s="126">
        <f t="shared" si="2"/>
        <v>7.5</v>
      </c>
      <c r="P127" s="126">
        <f t="shared" si="2"/>
        <v>7.5</v>
      </c>
      <c r="Q127" s="126">
        <f t="shared" si="2"/>
        <v>7.5</v>
      </c>
      <c r="R127" s="126">
        <f t="shared" si="2"/>
        <v>7.5</v>
      </c>
      <c r="S127" s="126">
        <f t="shared" si="2"/>
        <v>5</v>
      </c>
      <c r="T127" s="126">
        <f t="shared" si="2"/>
        <v>0</v>
      </c>
      <c r="U127" s="126">
        <f t="shared" si="2"/>
        <v>40</v>
      </c>
      <c r="V127" s="126">
        <f t="shared" si="2"/>
        <v>7.5</v>
      </c>
      <c r="W127" s="126">
        <f t="shared" si="2"/>
        <v>7.5</v>
      </c>
      <c r="X127" s="126">
        <f t="shared" si="2"/>
        <v>0</v>
      </c>
      <c r="Y127" s="126">
        <f t="shared" si="2"/>
        <v>0</v>
      </c>
      <c r="Z127" s="126">
        <f t="shared" si="2"/>
        <v>0</v>
      </c>
      <c r="AA127" s="126">
        <f t="shared" si="2"/>
        <v>0</v>
      </c>
      <c r="AB127" s="126">
        <f t="shared" si="2"/>
        <v>0</v>
      </c>
      <c r="AC127" s="126">
        <f t="shared" si="2"/>
        <v>0</v>
      </c>
      <c r="AD127" s="126">
        <f t="shared" si="2"/>
        <v>0</v>
      </c>
      <c r="AE127" s="126">
        <f t="shared" si="2"/>
        <v>0</v>
      </c>
      <c r="AF127" s="126">
        <f t="shared" si="2"/>
        <v>0</v>
      </c>
      <c r="AG127" s="126">
        <f t="shared" si="2"/>
        <v>0</v>
      </c>
      <c r="AH127" s="126">
        <f t="shared" si="2"/>
        <v>0</v>
      </c>
      <c r="AI127" s="126">
        <f t="shared" si="2"/>
        <v>0</v>
      </c>
      <c r="AJ127" s="126">
        <f t="shared" si="2"/>
        <v>0</v>
      </c>
      <c r="AK127" s="130"/>
      <c r="AL127" s="120"/>
      <c r="AM127" s="120"/>
      <c r="AN127" s="131" t="s">
        <v>153</v>
      </c>
      <c r="AO127" s="131" t="s">
        <v>154</v>
      </c>
    </row>
    <row r="129" spans="2:41" ht="13.5" customHeight="1">
      <c r="B129" s="127"/>
      <c r="C129" s="133" t="s">
        <v>137</v>
      </c>
      <c r="D129" s="134"/>
      <c r="E129" s="110"/>
      <c r="F129" s="135">
        <f t="shared" ref="F129:I138" si="3">COUNTIF(F$7:F$126,$C129)</f>
        <v>0</v>
      </c>
      <c r="G129" s="135">
        <f t="shared" si="3"/>
        <v>0</v>
      </c>
      <c r="H129" s="135">
        <f t="shared" si="3"/>
        <v>0</v>
      </c>
      <c r="I129" s="135">
        <f t="shared" si="3"/>
        <v>0</v>
      </c>
      <c r="J129" s="135">
        <f t="shared" ref="J129:R138" si="4">COUNTIF(J$7:J$126,$C129)</f>
        <v>0</v>
      </c>
      <c r="K129" s="135">
        <f t="shared" si="4"/>
        <v>0</v>
      </c>
      <c r="L129" s="135">
        <f t="shared" ref="L129:L138" si="5">COUNTIF(L$7:L$126,$C129)</f>
        <v>0</v>
      </c>
      <c r="M129" s="135">
        <f t="shared" si="4"/>
        <v>0</v>
      </c>
      <c r="N129" s="135">
        <f t="shared" si="4"/>
        <v>0</v>
      </c>
      <c r="O129" s="135">
        <f t="shared" si="4"/>
        <v>0</v>
      </c>
      <c r="P129" s="135">
        <f t="shared" si="4"/>
        <v>0</v>
      </c>
      <c r="Q129" s="135">
        <f t="shared" si="4"/>
        <v>0</v>
      </c>
      <c r="R129" s="135">
        <f t="shared" si="4"/>
        <v>0</v>
      </c>
      <c r="S129" s="135">
        <f t="shared" ref="S129:AB138" si="6">COUNTIF(S$7:S$126,$C129)</f>
        <v>0</v>
      </c>
      <c r="T129" s="135">
        <f t="shared" si="6"/>
        <v>0</v>
      </c>
      <c r="U129" s="135">
        <f t="shared" si="6"/>
        <v>0</v>
      </c>
      <c r="V129" s="135">
        <f t="shared" si="6"/>
        <v>0</v>
      </c>
      <c r="W129" s="136">
        <f t="shared" si="6"/>
        <v>0</v>
      </c>
      <c r="X129" s="136">
        <f t="shared" si="6"/>
        <v>0</v>
      </c>
      <c r="Y129" s="136">
        <f t="shared" si="6"/>
        <v>0</v>
      </c>
      <c r="Z129" s="136">
        <f t="shared" si="6"/>
        <v>0</v>
      </c>
      <c r="AA129" s="136">
        <f t="shared" si="6"/>
        <v>0</v>
      </c>
      <c r="AB129" s="136">
        <f t="shared" si="6"/>
        <v>0</v>
      </c>
      <c r="AC129" s="136">
        <f t="shared" ref="AC129:AJ138" si="7">COUNTIF(AC$7:AC$126,$C129)</f>
        <v>0</v>
      </c>
      <c r="AD129" s="136">
        <f t="shared" si="7"/>
        <v>0</v>
      </c>
      <c r="AE129" s="136">
        <f t="shared" si="7"/>
        <v>0</v>
      </c>
      <c r="AF129" s="136">
        <f t="shared" si="7"/>
        <v>0</v>
      </c>
      <c r="AG129" s="136">
        <f t="shared" si="7"/>
        <v>0</v>
      </c>
      <c r="AH129" s="136">
        <f t="shared" si="7"/>
        <v>0</v>
      </c>
      <c r="AI129" s="136">
        <f t="shared" si="7"/>
        <v>0</v>
      </c>
      <c r="AJ129" s="136">
        <f t="shared" si="7"/>
        <v>0</v>
      </c>
      <c r="AK129" s="130"/>
      <c r="AN129" s="132"/>
      <c r="AO129" s="132"/>
    </row>
    <row r="130" spans="2:41" ht="13.5" customHeight="1">
      <c r="B130" s="127"/>
      <c r="C130" s="133" t="s">
        <v>13</v>
      </c>
      <c r="D130" s="134"/>
      <c r="E130" s="110"/>
      <c r="F130" s="136">
        <f t="shared" si="3"/>
        <v>0</v>
      </c>
      <c r="G130" s="136">
        <f t="shared" si="3"/>
        <v>0</v>
      </c>
      <c r="H130" s="136">
        <f t="shared" si="3"/>
        <v>5</v>
      </c>
      <c r="I130" s="136">
        <f t="shared" si="3"/>
        <v>4</v>
      </c>
      <c r="J130" s="136">
        <f t="shared" si="4"/>
        <v>5</v>
      </c>
      <c r="K130" s="136">
        <f t="shared" si="4"/>
        <v>5</v>
      </c>
      <c r="L130" s="136">
        <f t="shared" si="5"/>
        <v>5</v>
      </c>
      <c r="M130" s="136">
        <f t="shared" si="4"/>
        <v>0</v>
      </c>
      <c r="N130" s="136">
        <f t="shared" si="4"/>
        <v>0</v>
      </c>
      <c r="O130" s="136">
        <f t="shared" si="4"/>
        <v>5</v>
      </c>
      <c r="P130" s="136">
        <f t="shared" si="4"/>
        <v>5</v>
      </c>
      <c r="Q130" s="136">
        <f t="shared" si="4"/>
        <v>5</v>
      </c>
      <c r="R130" s="136">
        <f t="shared" si="4"/>
        <v>5</v>
      </c>
      <c r="S130" s="136">
        <f t="shared" si="6"/>
        <v>5</v>
      </c>
      <c r="T130" s="136">
        <f t="shared" si="6"/>
        <v>0</v>
      </c>
      <c r="U130" s="136">
        <f t="shared" si="6"/>
        <v>0</v>
      </c>
      <c r="V130" s="136">
        <f t="shared" si="6"/>
        <v>5</v>
      </c>
      <c r="W130" s="136">
        <f t="shared" si="6"/>
        <v>5</v>
      </c>
      <c r="X130" s="136">
        <f t="shared" si="6"/>
        <v>0</v>
      </c>
      <c r="Y130" s="136">
        <f t="shared" si="6"/>
        <v>0</v>
      </c>
      <c r="Z130" s="136">
        <f t="shared" si="6"/>
        <v>0</v>
      </c>
      <c r="AA130" s="136">
        <f t="shared" si="6"/>
        <v>0</v>
      </c>
      <c r="AB130" s="136">
        <f t="shared" si="6"/>
        <v>0</v>
      </c>
      <c r="AC130" s="136">
        <f t="shared" si="7"/>
        <v>0</v>
      </c>
      <c r="AD130" s="136">
        <f t="shared" si="7"/>
        <v>0</v>
      </c>
      <c r="AE130" s="136">
        <f t="shared" si="7"/>
        <v>0</v>
      </c>
      <c r="AF130" s="136">
        <f t="shared" si="7"/>
        <v>0</v>
      </c>
      <c r="AG130" s="136">
        <f t="shared" si="7"/>
        <v>0</v>
      </c>
      <c r="AH130" s="136">
        <f t="shared" si="7"/>
        <v>0</v>
      </c>
      <c r="AI130" s="136">
        <f t="shared" si="7"/>
        <v>0</v>
      </c>
      <c r="AJ130" s="136">
        <f t="shared" si="7"/>
        <v>0</v>
      </c>
      <c r="AK130" s="130"/>
      <c r="AN130" s="132"/>
      <c r="AO130" s="132"/>
    </row>
    <row r="131" spans="2:41" ht="13.5" customHeight="1">
      <c r="B131" s="127"/>
      <c r="C131" s="133" t="s">
        <v>14</v>
      </c>
      <c r="D131" s="134"/>
      <c r="E131" s="110"/>
      <c r="F131" s="136">
        <f t="shared" si="3"/>
        <v>5</v>
      </c>
      <c r="G131" s="136">
        <f t="shared" si="3"/>
        <v>0</v>
      </c>
      <c r="H131" s="136">
        <f t="shared" si="3"/>
        <v>0</v>
      </c>
      <c r="I131" s="136">
        <f t="shared" si="3"/>
        <v>0</v>
      </c>
      <c r="J131" s="136">
        <f t="shared" si="4"/>
        <v>0</v>
      </c>
      <c r="K131" s="136">
        <f t="shared" si="4"/>
        <v>0</v>
      </c>
      <c r="L131" s="136">
        <f t="shared" si="5"/>
        <v>0</v>
      </c>
      <c r="M131" s="136">
        <f t="shared" si="4"/>
        <v>0</v>
      </c>
      <c r="N131" s="136">
        <f t="shared" si="4"/>
        <v>1</v>
      </c>
      <c r="O131" s="136">
        <f t="shared" si="4"/>
        <v>0</v>
      </c>
      <c r="P131" s="136">
        <f t="shared" si="4"/>
        <v>0</v>
      </c>
      <c r="Q131" s="136">
        <f t="shared" si="4"/>
        <v>0</v>
      </c>
      <c r="R131" s="136">
        <f t="shared" si="4"/>
        <v>0</v>
      </c>
      <c r="S131" s="136">
        <f t="shared" si="6"/>
        <v>0</v>
      </c>
      <c r="T131" s="136">
        <f t="shared" si="6"/>
        <v>0</v>
      </c>
      <c r="U131" s="136">
        <f t="shared" si="6"/>
        <v>5</v>
      </c>
      <c r="V131" s="136">
        <f t="shared" si="6"/>
        <v>0</v>
      </c>
      <c r="W131" s="136">
        <f t="shared" si="6"/>
        <v>0</v>
      </c>
      <c r="X131" s="136">
        <f t="shared" si="6"/>
        <v>0</v>
      </c>
      <c r="Y131" s="136">
        <f t="shared" si="6"/>
        <v>0</v>
      </c>
      <c r="Z131" s="136">
        <f t="shared" si="6"/>
        <v>0</v>
      </c>
      <c r="AA131" s="136">
        <f t="shared" si="6"/>
        <v>0</v>
      </c>
      <c r="AB131" s="136">
        <f t="shared" si="6"/>
        <v>0</v>
      </c>
      <c r="AC131" s="136">
        <f t="shared" si="7"/>
        <v>0</v>
      </c>
      <c r="AD131" s="136">
        <f t="shared" si="7"/>
        <v>0</v>
      </c>
      <c r="AE131" s="136">
        <f t="shared" si="7"/>
        <v>0</v>
      </c>
      <c r="AF131" s="136">
        <f t="shared" si="7"/>
        <v>0</v>
      </c>
      <c r="AG131" s="136">
        <f t="shared" si="7"/>
        <v>0</v>
      </c>
      <c r="AH131" s="136">
        <f t="shared" si="7"/>
        <v>0</v>
      </c>
      <c r="AI131" s="136">
        <f t="shared" si="7"/>
        <v>0</v>
      </c>
      <c r="AJ131" s="136">
        <f t="shared" si="7"/>
        <v>0</v>
      </c>
      <c r="AK131" s="130"/>
      <c r="AN131" s="132"/>
      <c r="AO131" s="132"/>
    </row>
    <row r="132" spans="2:41" ht="13.5" customHeight="1">
      <c r="B132" s="127"/>
      <c r="C132" s="133" t="s">
        <v>143</v>
      </c>
      <c r="D132" s="134"/>
      <c r="E132" s="110"/>
      <c r="F132" s="136">
        <f t="shared" si="3"/>
        <v>0</v>
      </c>
      <c r="G132" s="136">
        <f t="shared" si="3"/>
        <v>0</v>
      </c>
      <c r="H132" s="136">
        <f t="shared" si="3"/>
        <v>0</v>
      </c>
      <c r="I132" s="136">
        <f t="shared" si="3"/>
        <v>0</v>
      </c>
      <c r="J132" s="136">
        <f t="shared" si="4"/>
        <v>0</v>
      </c>
      <c r="K132" s="136">
        <f t="shared" si="4"/>
        <v>0</v>
      </c>
      <c r="L132" s="136">
        <f t="shared" si="5"/>
        <v>0</v>
      </c>
      <c r="M132" s="136">
        <f t="shared" si="4"/>
        <v>0</v>
      </c>
      <c r="N132" s="136">
        <f t="shared" si="4"/>
        <v>0</v>
      </c>
      <c r="O132" s="136">
        <f t="shared" si="4"/>
        <v>0</v>
      </c>
      <c r="P132" s="136">
        <f t="shared" si="4"/>
        <v>0</v>
      </c>
      <c r="Q132" s="136">
        <f t="shared" si="4"/>
        <v>0</v>
      </c>
      <c r="R132" s="136">
        <f t="shared" si="4"/>
        <v>0</v>
      </c>
      <c r="S132" s="136">
        <f t="shared" si="6"/>
        <v>0</v>
      </c>
      <c r="T132" s="136">
        <f t="shared" si="6"/>
        <v>0</v>
      </c>
      <c r="U132" s="136">
        <f t="shared" si="6"/>
        <v>0</v>
      </c>
      <c r="V132" s="136">
        <f t="shared" si="6"/>
        <v>0</v>
      </c>
      <c r="W132" s="136">
        <f t="shared" si="6"/>
        <v>0</v>
      </c>
      <c r="X132" s="136">
        <f t="shared" si="6"/>
        <v>0</v>
      </c>
      <c r="Y132" s="136">
        <f t="shared" si="6"/>
        <v>0</v>
      </c>
      <c r="Z132" s="136">
        <f t="shared" si="6"/>
        <v>0</v>
      </c>
      <c r="AA132" s="136">
        <f t="shared" si="6"/>
        <v>0</v>
      </c>
      <c r="AB132" s="136">
        <f t="shared" si="6"/>
        <v>0</v>
      </c>
      <c r="AC132" s="136">
        <f t="shared" si="7"/>
        <v>0</v>
      </c>
      <c r="AD132" s="136">
        <f t="shared" si="7"/>
        <v>0</v>
      </c>
      <c r="AE132" s="136">
        <f t="shared" si="7"/>
        <v>0</v>
      </c>
      <c r="AF132" s="136">
        <f t="shared" si="7"/>
        <v>0</v>
      </c>
      <c r="AG132" s="136">
        <f t="shared" si="7"/>
        <v>0</v>
      </c>
      <c r="AH132" s="136">
        <f t="shared" si="7"/>
        <v>0</v>
      </c>
      <c r="AI132" s="136">
        <f t="shared" si="7"/>
        <v>0</v>
      </c>
      <c r="AJ132" s="136">
        <f t="shared" si="7"/>
        <v>0</v>
      </c>
      <c r="AK132" s="130"/>
      <c r="AN132" s="132"/>
      <c r="AO132" s="132"/>
    </row>
    <row r="133" spans="2:41" ht="13.5" customHeight="1">
      <c r="B133" s="127"/>
      <c r="C133" s="133" t="s">
        <v>145</v>
      </c>
      <c r="D133" s="134"/>
      <c r="E133" s="110"/>
      <c r="F133" s="136">
        <f t="shared" si="3"/>
        <v>0</v>
      </c>
      <c r="G133" s="136">
        <f t="shared" si="3"/>
        <v>0</v>
      </c>
      <c r="H133" s="136">
        <f t="shared" si="3"/>
        <v>0</v>
      </c>
      <c r="I133" s="136">
        <f t="shared" si="3"/>
        <v>1</v>
      </c>
      <c r="J133" s="136">
        <f t="shared" si="4"/>
        <v>0</v>
      </c>
      <c r="K133" s="136">
        <f t="shared" si="4"/>
        <v>0</v>
      </c>
      <c r="L133" s="136">
        <f t="shared" si="5"/>
        <v>0</v>
      </c>
      <c r="M133" s="136">
        <f t="shared" si="4"/>
        <v>0</v>
      </c>
      <c r="N133" s="136">
        <f t="shared" si="4"/>
        <v>0</v>
      </c>
      <c r="O133" s="136">
        <f t="shared" si="4"/>
        <v>0</v>
      </c>
      <c r="P133" s="136">
        <f t="shared" si="4"/>
        <v>0</v>
      </c>
      <c r="Q133" s="136">
        <f t="shared" si="4"/>
        <v>0</v>
      </c>
      <c r="R133" s="136">
        <f t="shared" si="4"/>
        <v>0</v>
      </c>
      <c r="S133" s="136">
        <f t="shared" si="6"/>
        <v>0</v>
      </c>
      <c r="T133" s="136">
        <f t="shared" si="6"/>
        <v>0</v>
      </c>
      <c r="U133" s="136">
        <f t="shared" si="6"/>
        <v>0</v>
      </c>
      <c r="V133" s="136">
        <f t="shared" si="6"/>
        <v>0</v>
      </c>
      <c r="W133" s="136">
        <f t="shared" si="6"/>
        <v>0</v>
      </c>
      <c r="X133" s="136">
        <f t="shared" si="6"/>
        <v>0</v>
      </c>
      <c r="Y133" s="136">
        <f t="shared" si="6"/>
        <v>0</v>
      </c>
      <c r="Z133" s="136">
        <f t="shared" si="6"/>
        <v>0</v>
      </c>
      <c r="AA133" s="136">
        <f t="shared" si="6"/>
        <v>0</v>
      </c>
      <c r="AB133" s="136">
        <f t="shared" si="6"/>
        <v>0</v>
      </c>
      <c r="AC133" s="136">
        <f t="shared" si="7"/>
        <v>0</v>
      </c>
      <c r="AD133" s="136">
        <f t="shared" si="7"/>
        <v>0</v>
      </c>
      <c r="AE133" s="136">
        <f t="shared" si="7"/>
        <v>0</v>
      </c>
      <c r="AF133" s="136">
        <f t="shared" si="7"/>
        <v>0</v>
      </c>
      <c r="AG133" s="136">
        <f t="shared" si="7"/>
        <v>0</v>
      </c>
      <c r="AH133" s="136">
        <f t="shared" si="7"/>
        <v>0</v>
      </c>
      <c r="AI133" s="136">
        <f t="shared" si="7"/>
        <v>0</v>
      </c>
      <c r="AJ133" s="136">
        <f t="shared" si="7"/>
        <v>0</v>
      </c>
      <c r="AK133" s="130"/>
      <c r="AN133" s="132"/>
      <c r="AO133" s="132"/>
    </row>
    <row r="134" spans="2:41" ht="13.5" customHeight="1">
      <c r="B134" s="127"/>
      <c r="C134" s="133" t="s">
        <v>146</v>
      </c>
      <c r="D134" s="134"/>
      <c r="E134" s="110"/>
      <c r="F134" s="136">
        <f t="shared" si="3"/>
        <v>0</v>
      </c>
      <c r="G134" s="136">
        <f t="shared" si="3"/>
        <v>0</v>
      </c>
      <c r="H134" s="136">
        <f t="shared" si="3"/>
        <v>0</v>
      </c>
      <c r="I134" s="136">
        <f t="shared" si="3"/>
        <v>0</v>
      </c>
      <c r="J134" s="136">
        <f t="shared" si="4"/>
        <v>0</v>
      </c>
      <c r="K134" s="136">
        <f t="shared" si="4"/>
        <v>0</v>
      </c>
      <c r="L134" s="136">
        <f t="shared" si="5"/>
        <v>0</v>
      </c>
      <c r="M134" s="136">
        <f t="shared" si="4"/>
        <v>0</v>
      </c>
      <c r="N134" s="136">
        <f t="shared" si="4"/>
        <v>0</v>
      </c>
      <c r="O134" s="136">
        <f t="shared" si="4"/>
        <v>0</v>
      </c>
      <c r="P134" s="136">
        <f t="shared" si="4"/>
        <v>0</v>
      </c>
      <c r="Q134" s="136">
        <f t="shared" si="4"/>
        <v>0</v>
      </c>
      <c r="R134" s="136">
        <f t="shared" si="4"/>
        <v>0</v>
      </c>
      <c r="S134" s="136">
        <f t="shared" si="6"/>
        <v>0</v>
      </c>
      <c r="T134" s="136">
        <f t="shared" si="6"/>
        <v>0</v>
      </c>
      <c r="U134" s="136">
        <f t="shared" si="6"/>
        <v>0</v>
      </c>
      <c r="V134" s="136">
        <f t="shared" si="6"/>
        <v>0</v>
      </c>
      <c r="W134" s="136">
        <f t="shared" si="6"/>
        <v>0</v>
      </c>
      <c r="X134" s="136">
        <f t="shared" si="6"/>
        <v>0</v>
      </c>
      <c r="Y134" s="136">
        <f t="shared" si="6"/>
        <v>0</v>
      </c>
      <c r="Z134" s="136">
        <f t="shared" si="6"/>
        <v>0</v>
      </c>
      <c r="AA134" s="136">
        <f t="shared" si="6"/>
        <v>0</v>
      </c>
      <c r="AB134" s="136">
        <f t="shared" si="6"/>
        <v>0</v>
      </c>
      <c r="AC134" s="136">
        <f t="shared" si="7"/>
        <v>0</v>
      </c>
      <c r="AD134" s="136">
        <f t="shared" si="7"/>
        <v>0</v>
      </c>
      <c r="AE134" s="136">
        <f t="shared" si="7"/>
        <v>0</v>
      </c>
      <c r="AF134" s="136">
        <f t="shared" si="7"/>
        <v>0</v>
      </c>
      <c r="AG134" s="136">
        <f t="shared" si="7"/>
        <v>0</v>
      </c>
      <c r="AH134" s="136">
        <f t="shared" si="7"/>
        <v>0</v>
      </c>
      <c r="AI134" s="136">
        <f t="shared" si="7"/>
        <v>0</v>
      </c>
      <c r="AJ134" s="136">
        <f t="shared" si="7"/>
        <v>0</v>
      </c>
      <c r="AK134" s="130"/>
      <c r="AN134" s="132"/>
      <c r="AO134" s="132"/>
    </row>
    <row r="135" spans="2:41" ht="13.5" customHeight="1">
      <c r="B135" s="127"/>
      <c r="C135" s="133" t="s">
        <v>148</v>
      </c>
      <c r="D135" s="134"/>
      <c r="E135" s="110"/>
      <c r="F135" s="136">
        <f t="shared" si="3"/>
        <v>0</v>
      </c>
      <c r="G135" s="136">
        <f t="shared" si="3"/>
        <v>0</v>
      </c>
      <c r="H135" s="136">
        <f t="shared" si="3"/>
        <v>0</v>
      </c>
      <c r="I135" s="136">
        <f t="shared" si="3"/>
        <v>0</v>
      </c>
      <c r="J135" s="136">
        <f t="shared" si="4"/>
        <v>0</v>
      </c>
      <c r="K135" s="136">
        <f t="shared" si="4"/>
        <v>0</v>
      </c>
      <c r="L135" s="136">
        <f t="shared" si="5"/>
        <v>0</v>
      </c>
      <c r="M135" s="136">
        <f t="shared" si="4"/>
        <v>0</v>
      </c>
      <c r="N135" s="136">
        <f t="shared" si="4"/>
        <v>0</v>
      </c>
      <c r="O135" s="136">
        <f t="shared" si="4"/>
        <v>0</v>
      </c>
      <c r="P135" s="136">
        <f t="shared" si="4"/>
        <v>0</v>
      </c>
      <c r="Q135" s="136">
        <f t="shared" si="4"/>
        <v>0</v>
      </c>
      <c r="R135" s="136">
        <f t="shared" si="4"/>
        <v>0</v>
      </c>
      <c r="S135" s="136">
        <f t="shared" si="6"/>
        <v>0</v>
      </c>
      <c r="T135" s="136">
        <f t="shared" si="6"/>
        <v>0</v>
      </c>
      <c r="U135" s="136">
        <f t="shared" si="6"/>
        <v>0</v>
      </c>
      <c r="V135" s="136">
        <f t="shared" si="6"/>
        <v>0</v>
      </c>
      <c r="W135" s="136">
        <f t="shared" si="6"/>
        <v>0</v>
      </c>
      <c r="X135" s="136">
        <f t="shared" si="6"/>
        <v>0</v>
      </c>
      <c r="Y135" s="136">
        <f t="shared" si="6"/>
        <v>0</v>
      </c>
      <c r="Z135" s="136">
        <f t="shared" si="6"/>
        <v>0</v>
      </c>
      <c r="AA135" s="136">
        <f t="shared" si="6"/>
        <v>0</v>
      </c>
      <c r="AB135" s="136">
        <f t="shared" si="6"/>
        <v>0</v>
      </c>
      <c r="AC135" s="136">
        <f t="shared" si="7"/>
        <v>0</v>
      </c>
      <c r="AD135" s="136">
        <f t="shared" si="7"/>
        <v>0</v>
      </c>
      <c r="AE135" s="136">
        <f t="shared" si="7"/>
        <v>0</v>
      </c>
      <c r="AF135" s="136">
        <f t="shared" si="7"/>
        <v>0</v>
      </c>
      <c r="AG135" s="136">
        <f t="shared" si="7"/>
        <v>0</v>
      </c>
      <c r="AH135" s="136">
        <f t="shared" si="7"/>
        <v>0</v>
      </c>
      <c r="AI135" s="136">
        <f t="shared" si="7"/>
        <v>0</v>
      </c>
      <c r="AJ135" s="136">
        <f t="shared" si="7"/>
        <v>0</v>
      </c>
      <c r="AK135" s="130"/>
      <c r="AN135" s="132"/>
      <c r="AO135" s="132"/>
    </row>
    <row r="136" spans="2:41" ht="13.5" customHeight="1">
      <c r="B136" s="127"/>
      <c r="C136" s="133" t="s">
        <v>149</v>
      </c>
      <c r="D136" s="134"/>
      <c r="E136" s="110"/>
      <c r="F136" s="136">
        <f t="shared" si="3"/>
        <v>0</v>
      </c>
      <c r="G136" s="136">
        <f t="shared" si="3"/>
        <v>0</v>
      </c>
      <c r="H136" s="136">
        <f t="shared" si="3"/>
        <v>0</v>
      </c>
      <c r="I136" s="136">
        <f t="shared" si="3"/>
        <v>0</v>
      </c>
      <c r="J136" s="136">
        <f t="shared" si="4"/>
        <v>0</v>
      </c>
      <c r="K136" s="136">
        <f t="shared" si="4"/>
        <v>0</v>
      </c>
      <c r="L136" s="136">
        <f t="shared" si="5"/>
        <v>0</v>
      </c>
      <c r="M136" s="136">
        <f t="shared" si="4"/>
        <v>0</v>
      </c>
      <c r="N136" s="136">
        <f t="shared" si="4"/>
        <v>0</v>
      </c>
      <c r="O136" s="136">
        <f t="shared" si="4"/>
        <v>0</v>
      </c>
      <c r="P136" s="136">
        <f t="shared" si="4"/>
        <v>0</v>
      </c>
      <c r="Q136" s="136">
        <f t="shared" si="4"/>
        <v>0</v>
      </c>
      <c r="R136" s="136">
        <f t="shared" si="4"/>
        <v>0</v>
      </c>
      <c r="S136" s="136">
        <f t="shared" si="6"/>
        <v>0</v>
      </c>
      <c r="T136" s="136">
        <f t="shared" si="6"/>
        <v>0</v>
      </c>
      <c r="U136" s="136">
        <f t="shared" si="6"/>
        <v>0</v>
      </c>
      <c r="V136" s="136">
        <f t="shared" si="6"/>
        <v>0</v>
      </c>
      <c r="W136" s="136">
        <f t="shared" si="6"/>
        <v>0</v>
      </c>
      <c r="X136" s="136">
        <f t="shared" si="6"/>
        <v>0</v>
      </c>
      <c r="Y136" s="136">
        <f t="shared" si="6"/>
        <v>0</v>
      </c>
      <c r="Z136" s="136">
        <f t="shared" si="6"/>
        <v>0</v>
      </c>
      <c r="AA136" s="136">
        <f t="shared" si="6"/>
        <v>0</v>
      </c>
      <c r="AB136" s="136">
        <f t="shared" si="6"/>
        <v>0</v>
      </c>
      <c r="AC136" s="136">
        <f t="shared" si="7"/>
        <v>0</v>
      </c>
      <c r="AD136" s="136">
        <f t="shared" si="7"/>
        <v>0</v>
      </c>
      <c r="AE136" s="136">
        <f t="shared" si="7"/>
        <v>0</v>
      </c>
      <c r="AF136" s="136">
        <f t="shared" si="7"/>
        <v>0</v>
      </c>
      <c r="AG136" s="136">
        <f t="shared" si="7"/>
        <v>0</v>
      </c>
      <c r="AH136" s="136">
        <f t="shared" si="7"/>
        <v>0</v>
      </c>
      <c r="AI136" s="136">
        <f t="shared" si="7"/>
        <v>0</v>
      </c>
      <c r="AJ136" s="136">
        <f t="shared" si="7"/>
        <v>0</v>
      </c>
      <c r="AK136" s="130"/>
      <c r="AN136" s="132"/>
      <c r="AO136" s="132"/>
    </row>
    <row r="137" spans="2:41" ht="13.5" customHeight="1">
      <c r="B137" s="127"/>
      <c r="C137" s="133" t="s">
        <v>150</v>
      </c>
      <c r="D137" s="134"/>
      <c r="E137" s="110"/>
      <c r="F137" s="136">
        <f t="shared" si="3"/>
        <v>0</v>
      </c>
      <c r="G137" s="136">
        <f t="shared" si="3"/>
        <v>0</v>
      </c>
      <c r="H137" s="136">
        <f t="shared" si="3"/>
        <v>0</v>
      </c>
      <c r="I137" s="136">
        <f t="shared" si="3"/>
        <v>0</v>
      </c>
      <c r="J137" s="136">
        <f t="shared" si="4"/>
        <v>0</v>
      </c>
      <c r="K137" s="136">
        <f t="shared" si="4"/>
        <v>0</v>
      </c>
      <c r="L137" s="136">
        <f t="shared" si="5"/>
        <v>0</v>
      </c>
      <c r="M137" s="136">
        <f t="shared" si="4"/>
        <v>0</v>
      </c>
      <c r="N137" s="136">
        <f t="shared" si="4"/>
        <v>0</v>
      </c>
      <c r="O137" s="136">
        <f t="shared" si="4"/>
        <v>0</v>
      </c>
      <c r="P137" s="136">
        <f t="shared" si="4"/>
        <v>0</v>
      </c>
      <c r="Q137" s="136">
        <f t="shared" si="4"/>
        <v>0</v>
      </c>
      <c r="R137" s="136">
        <f t="shared" si="4"/>
        <v>0</v>
      </c>
      <c r="S137" s="136">
        <f t="shared" si="6"/>
        <v>0</v>
      </c>
      <c r="T137" s="136">
        <f t="shared" si="6"/>
        <v>0</v>
      </c>
      <c r="U137" s="136">
        <f t="shared" si="6"/>
        <v>0</v>
      </c>
      <c r="V137" s="136">
        <f t="shared" si="6"/>
        <v>0</v>
      </c>
      <c r="W137" s="136">
        <f t="shared" si="6"/>
        <v>0</v>
      </c>
      <c r="X137" s="136">
        <f t="shared" si="6"/>
        <v>0</v>
      </c>
      <c r="Y137" s="136">
        <f t="shared" si="6"/>
        <v>0</v>
      </c>
      <c r="Z137" s="136">
        <f t="shared" si="6"/>
        <v>0</v>
      </c>
      <c r="AA137" s="136">
        <f t="shared" si="6"/>
        <v>0</v>
      </c>
      <c r="AB137" s="136">
        <f t="shared" si="6"/>
        <v>0</v>
      </c>
      <c r="AC137" s="136">
        <f t="shared" si="7"/>
        <v>0</v>
      </c>
      <c r="AD137" s="136">
        <f t="shared" si="7"/>
        <v>0</v>
      </c>
      <c r="AE137" s="136">
        <f t="shared" si="7"/>
        <v>0</v>
      </c>
      <c r="AF137" s="136">
        <f t="shared" si="7"/>
        <v>0</v>
      </c>
      <c r="AG137" s="136">
        <f t="shared" si="7"/>
        <v>0</v>
      </c>
      <c r="AH137" s="136">
        <f t="shared" si="7"/>
        <v>0</v>
      </c>
      <c r="AI137" s="136">
        <f t="shared" si="7"/>
        <v>0</v>
      </c>
      <c r="AJ137" s="136">
        <f t="shared" si="7"/>
        <v>0</v>
      </c>
      <c r="AK137" s="130"/>
      <c r="AN137" s="132"/>
      <c r="AO137" s="132"/>
    </row>
    <row r="138" spans="2:41" ht="13.5" customHeight="1">
      <c r="B138" s="127"/>
      <c r="C138" s="133" t="s">
        <v>151</v>
      </c>
      <c r="D138" s="134"/>
      <c r="E138" s="110"/>
      <c r="F138" s="136">
        <f t="shared" si="3"/>
        <v>0</v>
      </c>
      <c r="G138" s="136">
        <f t="shared" si="3"/>
        <v>0</v>
      </c>
      <c r="H138" s="136">
        <f t="shared" si="3"/>
        <v>0</v>
      </c>
      <c r="I138" s="136">
        <f t="shared" si="3"/>
        <v>0</v>
      </c>
      <c r="J138" s="136">
        <f t="shared" si="4"/>
        <v>0</v>
      </c>
      <c r="K138" s="136">
        <f t="shared" si="4"/>
        <v>0</v>
      </c>
      <c r="L138" s="136">
        <f t="shared" si="5"/>
        <v>0</v>
      </c>
      <c r="M138" s="136">
        <f t="shared" si="4"/>
        <v>0</v>
      </c>
      <c r="N138" s="136">
        <f t="shared" si="4"/>
        <v>0</v>
      </c>
      <c r="O138" s="136">
        <f t="shared" si="4"/>
        <v>0</v>
      </c>
      <c r="P138" s="136">
        <f t="shared" si="4"/>
        <v>0</v>
      </c>
      <c r="Q138" s="136">
        <f t="shared" si="4"/>
        <v>0</v>
      </c>
      <c r="R138" s="136">
        <f t="shared" si="4"/>
        <v>0</v>
      </c>
      <c r="S138" s="136">
        <f t="shared" si="6"/>
        <v>0</v>
      </c>
      <c r="T138" s="136">
        <f t="shared" si="6"/>
        <v>0</v>
      </c>
      <c r="U138" s="136">
        <f t="shared" si="6"/>
        <v>0</v>
      </c>
      <c r="V138" s="136">
        <f t="shared" si="6"/>
        <v>0</v>
      </c>
      <c r="W138" s="136">
        <f t="shared" si="6"/>
        <v>0</v>
      </c>
      <c r="X138" s="136">
        <f t="shared" si="6"/>
        <v>0</v>
      </c>
      <c r="Y138" s="136">
        <f t="shared" si="6"/>
        <v>0</v>
      </c>
      <c r="Z138" s="136">
        <f t="shared" si="6"/>
        <v>0</v>
      </c>
      <c r="AA138" s="136">
        <f t="shared" si="6"/>
        <v>0</v>
      </c>
      <c r="AB138" s="136">
        <f t="shared" si="6"/>
        <v>0</v>
      </c>
      <c r="AC138" s="136">
        <f t="shared" si="7"/>
        <v>0</v>
      </c>
      <c r="AD138" s="136">
        <f t="shared" si="7"/>
        <v>0</v>
      </c>
      <c r="AE138" s="136">
        <f t="shared" si="7"/>
        <v>0</v>
      </c>
      <c r="AF138" s="136">
        <f t="shared" si="7"/>
        <v>0</v>
      </c>
      <c r="AG138" s="136">
        <f t="shared" si="7"/>
        <v>0</v>
      </c>
      <c r="AH138" s="136">
        <f t="shared" si="7"/>
        <v>0</v>
      </c>
      <c r="AI138" s="136">
        <f t="shared" si="7"/>
        <v>0</v>
      </c>
      <c r="AJ138" s="136">
        <f t="shared" si="7"/>
        <v>0</v>
      </c>
      <c r="AK138" s="130"/>
      <c r="AN138" s="132"/>
      <c r="AO138" s="132"/>
    </row>
    <row r="139" spans="2:41" ht="13.5" customHeight="1">
      <c r="B139" s="127"/>
      <c r="C139" s="137"/>
      <c r="D139" s="137"/>
      <c r="E139" s="110"/>
      <c r="F139" s="138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  <c r="AJ139" s="128"/>
      <c r="AK139" s="130"/>
      <c r="AN139" s="132"/>
      <c r="AO139" s="132"/>
    </row>
    <row r="140" spans="2:41" ht="21.75" customHeight="1">
      <c r="B140" s="127"/>
      <c r="C140" s="139" t="s">
        <v>155</v>
      </c>
      <c r="D140" s="140"/>
      <c r="E140" s="127"/>
      <c r="F140" s="141">
        <f t="shared" ref="F140:AJ140" si="8">F129+F130+F131+F135</f>
        <v>5</v>
      </c>
      <c r="G140" s="141">
        <f t="shared" si="8"/>
        <v>0</v>
      </c>
      <c r="H140" s="141">
        <f t="shared" si="8"/>
        <v>5</v>
      </c>
      <c r="I140" s="141">
        <f t="shared" si="8"/>
        <v>4</v>
      </c>
      <c r="J140" s="141">
        <f t="shared" si="8"/>
        <v>5</v>
      </c>
      <c r="K140" s="141">
        <f t="shared" si="8"/>
        <v>5</v>
      </c>
      <c r="L140" s="141">
        <f t="shared" si="8"/>
        <v>5</v>
      </c>
      <c r="M140" s="141">
        <f t="shared" si="8"/>
        <v>0</v>
      </c>
      <c r="N140" s="141">
        <f t="shared" si="8"/>
        <v>1</v>
      </c>
      <c r="O140" s="141">
        <f t="shared" si="8"/>
        <v>5</v>
      </c>
      <c r="P140" s="141">
        <f t="shared" si="8"/>
        <v>5</v>
      </c>
      <c r="Q140" s="141">
        <f t="shared" si="8"/>
        <v>5</v>
      </c>
      <c r="R140" s="141">
        <f t="shared" si="8"/>
        <v>5</v>
      </c>
      <c r="S140" s="141">
        <f t="shared" si="8"/>
        <v>5</v>
      </c>
      <c r="T140" s="141">
        <f t="shared" si="8"/>
        <v>0</v>
      </c>
      <c r="U140" s="141">
        <f t="shared" si="8"/>
        <v>5</v>
      </c>
      <c r="V140" s="141">
        <f t="shared" si="8"/>
        <v>5</v>
      </c>
      <c r="W140" s="141">
        <f t="shared" si="8"/>
        <v>5</v>
      </c>
      <c r="X140" s="141">
        <f t="shared" si="8"/>
        <v>0</v>
      </c>
      <c r="Y140" s="141">
        <f t="shared" si="8"/>
        <v>0</v>
      </c>
      <c r="Z140" s="141">
        <f t="shared" si="8"/>
        <v>0</v>
      </c>
      <c r="AA140" s="141">
        <f t="shared" si="8"/>
        <v>0</v>
      </c>
      <c r="AB140" s="141">
        <f t="shared" si="8"/>
        <v>0</v>
      </c>
      <c r="AC140" s="141">
        <f t="shared" si="8"/>
        <v>0</v>
      </c>
      <c r="AD140" s="141">
        <f t="shared" si="8"/>
        <v>0</v>
      </c>
      <c r="AE140" s="141">
        <f t="shared" si="8"/>
        <v>0</v>
      </c>
      <c r="AF140" s="141">
        <f t="shared" si="8"/>
        <v>0</v>
      </c>
      <c r="AG140" s="141">
        <f t="shared" si="8"/>
        <v>0</v>
      </c>
      <c r="AH140" s="141">
        <f t="shared" si="8"/>
        <v>0</v>
      </c>
      <c r="AI140" s="141">
        <f t="shared" si="8"/>
        <v>0</v>
      </c>
      <c r="AJ140" s="141">
        <f t="shared" si="8"/>
        <v>0</v>
      </c>
      <c r="AK140" s="130"/>
      <c r="AM140" s="153">
        <v>0.5</v>
      </c>
      <c r="AN140" s="154"/>
      <c r="AO140" s="154"/>
    </row>
    <row r="141" spans="2:41" ht="21.75" customHeight="1">
      <c r="B141" s="633"/>
      <c r="C141" s="142" t="s">
        <v>156</v>
      </c>
      <c r="D141" s="143"/>
      <c r="E141" s="127"/>
      <c r="F141" s="144">
        <f t="shared" ref="F141:AJ141" si="9">SUM(F129:F138)-F140</f>
        <v>0</v>
      </c>
      <c r="G141" s="144">
        <f t="shared" si="9"/>
        <v>0</v>
      </c>
      <c r="H141" s="144">
        <f t="shared" si="9"/>
        <v>0</v>
      </c>
      <c r="I141" s="144">
        <f t="shared" si="9"/>
        <v>1</v>
      </c>
      <c r="J141" s="144">
        <f t="shared" si="9"/>
        <v>0</v>
      </c>
      <c r="K141" s="144">
        <f t="shared" si="9"/>
        <v>0</v>
      </c>
      <c r="L141" s="144">
        <f t="shared" si="9"/>
        <v>0</v>
      </c>
      <c r="M141" s="144">
        <f t="shared" si="9"/>
        <v>0</v>
      </c>
      <c r="N141" s="144">
        <f t="shared" si="9"/>
        <v>0</v>
      </c>
      <c r="O141" s="144">
        <f t="shared" si="9"/>
        <v>0</v>
      </c>
      <c r="P141" s="144">
        <f t="shared" si="9"/>
        <v>0</v>
      </c>
      <c r="Q141" s="144">
        <f t="shared" si="9"/>
        <v>0</v>
      </c>
      <c r="R141" s="144">
        <f t="shared" si="9"/>
        <v>0</v>
      </c>
      <c r="S141" s="144">
        <f t="shared" si="9"/>
        <v>0</v>
      </c>
      <c r="T141" s="144">
        <f t="shared" si="9"/>
        <v>0</v>
      </c>
      <c r="U141" s="144">
        <f t="shared" si="9"/>
        <v>0</v>
      </c>
      <c r="V141" s="144">
        <f t="shared" si="9"/>
        <v>0</v>
      </c>
      <c r="W141" s="144">
        <f t="shared" si="9"/>
        <v>0</v>
      </c>
      <c r="X141" s="144">
        <f t="shared" si="9"/>
        <v>0</v>
      </c>
      <c r="Y141" s="144">
        <f t="shared" si="9"/>
        <v>0</v>
      </c>
      <c r="Z141" s="144">
        <f t="shared" si="9"/>
        <v>0</v>
      </c>
      <c r="AA141" s="144">
        <f t="shared" si="9"/>
        <v>0</v>
      </c>
      <c r="AB141" s="144">
        <f t="shared" si="9"/>
        <v>0</v>
      </c>
      <c r="AC141" s="144">
        <f t="shared" si="9"/>
        <v>0</v>
      </c>
      <c r="AD141" s="144">
        <f t="shared" si="9"/>
        <v>0</v>
      </c>
      <c r="AE141" s="144">
        <f t="shared" si="9"/>
        <v>0</v>
      </c>
      <c r="AF141" s="144">
        <f t="shared" si="9"/>
        <v>0</v>
      </c>
      <c r="AG141" s="144">
        <f t="shared" si="9"/>
        <v>0</v>
      </c>
      <c r="AH141" s="144">
        <f t="shared" si="9"/>
        <v>0</v>
      </c>
      <c r="AI141" s="144">
        <f t="shared" si="9"/>
        <v>0</v>
      </c>
      <c r="AJ141" s="144">
        <f t="shared" si="9"/>
        <v>0</v>
      </c>
      <c r="AK141" s="130"/>
      <c r="AM141" s="153">
        <v>0.51041666666666696</v>
      </c>
      <c r="AN141" s="154"/>
      <c r="AO141" s="154"/>
    </row>
    <row r="142" spans="2:41" ht="13.5" hidden="1" customHeight="1">
      <c r="B142" s="633"/>
      <c r="C142" s="145" t="s">
        <v>157</v>
      </c>
      <c r="D142" s="146"/>
      <c r="E142" s="91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23"/>
      <c r="AB142" s="623"/>
      <c r="AC142" s="623"/>
      <c r="AD142" s="623"/>
      <c r="AE142" s="623"/>
      <c r="AF142" s="623"/>
      <c r="AG142" s="623"/>
      <c r="AH142" s="623"/>
      <c r="AI142" s="623"/>
      <c r="AJ142" s="623"/>
      <c r="AK142" s="155"/>
      <c r="AM142" s="625">
        <v>0.52083333333333304</v>
      </c>
      <c r="AN142" s="622"/>
      <c r="AO142" s="622"/>
    </row>
    <row r="143" spans="2:41" ht="13.5" hidden="1" customHeight="1">
      <c r="B143" s="91"/>
      <c r="C143" s="147"/>
      <c r="D143" s="148"/>
      <c r="E143" s="91"/>
      <c r="F143" s="623"/>
      <c r="G143" s="623"/>
      <c r="H143" s="623"/>
      <c r="I143" s="623"/>
      <c r="J143" s="623"/>
      <c r="K143" s="623"/>
      <c r="L143" s="623"/>
      <c r="M143" s="623"/>
      <c r="N143" s="623"/>
      <c r="O143" s="623"/>
      <c r="P143" s="623"/>
      <c r="Q143" s="623"/>
      <c r="R143" s="623"/>
      <c r="S143" s="623"/>
      <c r="T143" s="623"/>
      <c r="U143" s="623"/>
      <c r="V143" s="623"/>
      <c r="W143" s="623"/>
      <c r="X143" s="623"/>
      <c r="Y143" s="623"/>
      <c r="Z143" s="623"/>
      <c r="AA143" s="623"/>
      <c r="AB143" s="623"/>
      <c r="AC143" s="623"/>
      <c r="AD143" s="623"/>
      <c r="AE143" s="623"/>
      <c r="AF143" s="623"/>
      <c r="AG143" s="623"/>
      <c r="AH143" s="623"/>
      <c r="AI143" s="623"/>
      <c r="AJ143" s="623"/>
      <c r="AK143" s="155"/>
      <c r="AM143" s="625"/>
      <c r="AN143" s="622"/>
      <c r="AO143" s="622"/>
    </row>
    <row r="144" spans="2:41">
      <c r="B144" s="91"/>
      <c r="C144" s="149"/>
      <c r="D144" s="148"/>
      <c r="E144" s="91"/>
      <c r="F144" s="624"/>
      <c r="G144" s="624"/>
      <c r="H144" s="624"/>
      <c r="I144" s="624"/>
      <c r="J144" s="624"/>
      <c r="K144" s="624"/>
      <c r="L144" s="624"/>
      <c r="M144" s="624"/>
      <c r="N144" s="624"/>
      <c r="O144" s="624"/>
      <c r="P144" s="624"/>
      <c r="Q144" s="624"/>
      <c r="R144" s="624"/>
      <c r="S144" s="624"/>
      <c r="T144" s="624"/>
      <c r="U144" s="624"/>
      <c r="V144" s="624"/>
      <c r="W144" s="624"/>
      <c r="X144" s="624"/>
      <c r="Y144" s="624"/>
      <c r="Z144" s="624"/>
      <c r="AA144" s="624"/>
      <c r="AB144" s="624"/>
      <c r="AC144" s="624"/>
      <c r="AD144" s="624"/>
      <c r="AE144" s="624"/>
      <c r="AF144" s="624"/>
      <c r="AG144" s="624"/>
      <c r="AH144" s="624"/>
      <c r="AI144" s="624"/>
      <c r="AJ144" s="624"/>
      <c r="AK144" s="127"/>
    </row>
    <row r="145" spans="3:37">
      <c r="C145" s="148"/>
      <c r="D145" s="148"/>
      <c r="E145" s="91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24"/>
      <c r="AB145" s="624"/>
      <c r="AC145" s="624"/>
      <c r="AD145" s="624"/>
      <c r="AE145" s="624"/>
      <c r="AF145" s="624"/>
      <c r="AG145" s="624"/>
      <c r="AH145" s="624"/>
      <c r="AI145" s="624"/>
      <c r="AJ145" s="624"/>
      <c r="AK145" s="127"/>
    </row>
    <row r="146" spans="3:37">
      <c r="C146" s="150" t="s">
        <v>158</v>
      </c>
      <c r="D146" s="151"/>
      <c r="E146" s="91"/>
      <c r="F146" s="152">
        <f t="shared" ref="F146:AJ146" si="10">IF(F130+F131&gt;0,0,F140*8)</f>
        <v>0</v>
      </c>
      <c r="G146" s="152">
        <f t="shared" si="10"/>
        <v>0</v>
      </c>
      <c r="H146" s="152">
        <f t="shared" si="10"/>
        <v>0</v>
      </c>
      <c r="I146" s="152">
        <f t="shared" si="10"/>
        <v>0</v>
      </c>
      <c r="J146" s="152">
        <f t="shared" si="10"/>
        <v>0</v>
      </c>
      <c r="K146" s="152">
        <f t="shared" si="10"/>
        <v>0</v>
      </c>
      <c r="L146" s="152">
        <f t="shared" si="10"/>
        <v>0</v>
      </c>
      <c r="M146" s="152">
        <f t="shared" si="10"/>
        <v>0</v>
      </c>
      <c r="N146" s="152">
        <f t="shared" si="10"/>
        <v>0</v>
      </c>
      <c r="O146" s="152">
        <f t="shared" si="10"/>
        <v>0</v>
      </c>
      <c r="P146" s="152">
        <f t="shared" si="10"/>
        <v>0</v>
      </c>
      <c r="Q146" s="152">
        <f t="shared" si="10"/>
        <v>0</v>
      </c>
      <c r="R146" s="152">
        <f t="shared" si="10"/>
        <v>0</v>
      </c>
      <c r="S146" s="152">
        <f t="shared" si="10"/>
        <v>0</v>
      </c>
      <c r="T146" s="152">
        <f t="shared" si="10"/>
        <v>0</v>
      </c>
      <c r="U146" s="152">
        <f t="shared" si="10"/>
        <v>0</v>
      </c>
      <c r="V146" s="152">
        <f t="shared" si="10"/>
        <v>0</v>
      </c>
      <c r="W146" s="152">
        <f t="shared" si="10"/>
        <v>0</v>
      </c>
      <c r="X146" s="152">
        <f t="shared" si="10"/>
        <v>0</v>
      </c>
      <c r="Y146" s="152">
        <f t="shared" si="10"/>
        <v>0</v>
      </c>
      <c r="Z146" s="152">
        <f t="shared" si="10"/>
        <v>0</v>
      </c>
      <c r="AA146" s="152">
        <f t="shared" si="10"/>
        <v>0</v>
      </c>
      <c r="AB146" s="152">
        <f t="shared" si="10"/>
        <v>0</v>
      </c>
      <c r="AC146" s="152">
        <f t="shared" si="10"/>
        <v>0</v>
      </c>
      <c r="AD146" s="152">
        <f t="shared" si="10"/>
        <v>0</v>
      </c>
      <c r="AE146" s="152">
        <f t="shared" si="10"/>
        <v>0</v>
      </c>
      <c r="AF146" s="152">
        <f t="shared" si="10"/>
        <v>0</v>
      </c>
      <c r="AG146" s="152">
        <f t="shared" si="10"/>
        <v>0</v>
      </c>
      <c r="AH146" s="152">
        <f t="shared" si="10"/>
        <v>0</v>
      </c>
      <c r="AI146" s="152">
        <f t="shared" si="10"/>
        <v>0</v>
      </c>
      <c r="AJ146" s="152">
        <f t="shared" si="10"/>
        <v>0</v>
      </c>
      <c r="AK146" s="156">
        <f>+SUM(F146:AJ146)</f>
        <v>0</v>
      </c>
    </row>
    <row r="147" spans="3:37">
      <c r="C147" s="150" t="s">
        <v>13</v>
      </c>
      <c r="D147" s="151"/>
      <c r="E147" s="91"/>
      <c r="F147" s="152">
        <f t="shared" ref="F147:AJ147" si="11">IF(F130&gt;0,F127,0)</f>
        <v>0</v>
      </c>
      <c r="G147" s="152">
        <f t="shared" si="11"/>
        <v>0</v>
      </c>
      <c r="H147" s="152">
        <f t="shared" si="11"/>
        <v>7.5</v>
      </c>
      <c r="I147" s="152">
        <f t="shared" si="11"/>
        <v>6</v>
      </c>
      <c r="J147" s="152">
        <f t="shared" si="11"/>
        <v>7.5</v>
      </c>
      <c r="K147" s="152">
        <f t="shared" si="11"/>
        <v>7.5</v>
      </c>
      <c r="L147" s="152">
        <f t="shared" si="11"/>
        <v>7.5</v>
      </c>
      <c r="M147" s="152">
        <f t="shared" si="11"/>
        <v>0</v>
      </c>
      <c r="N147" s="152">
        <f t="shared" si="11"/>
        <v>0</v>
      </c>
      <c r="O147" s="152">
        <f t="shared" si="11"/>
        <v>7.5</v>
      </c>
      <c r="P147" s="152">
        <f t="shared" si="11"/>
        <v>7.5</v>
      </c>
      <c r="Q147" s="152">
        <f t="shared" si="11"/>
        <v>7.5</v>
      </c>
      <c r="R147" s="152">
        <f t="shared" si="11"/>
        <v>7.5</v>
      </c>
      <c r="S147" s="152">
        <f t="shared" si="11"/>
        <v>5</v>
      </c>
      <c r="T147" s="152">
        <f t="shared" si="11"/>
        <v>0</v>
      </c>
      <c r="U147" s="152">
        <f t="shared" si="11"/>
        <v>0</v>
      </c>
      <c r="V147" s="152">
        <f t="shared" si="11"/>
        <v>7.5</v>
      </c>
      <c r="W147" s="152">
        <f t="shared" si="11"/>
        <v>7.5</v>
      </c>
      <c r="X147" s="152">
        <f t="shared" si="11"/>
        <v>0</v>
      </c>
      <c r="Y147" s="152">
        <f t="shared" si="11"/>
        <v>0</v>
      </c>
      <c r="Z147" s="152">
        <f t="shared" si="11"/>
        <v>0</v>
      </c>
      <c r="AA147" s="152">
        <f t="shared" si="11"/>
        <v>0</v>
      </c>
      <c r="AB147" s="152">
        <f t="shared" si="11"/>
        <v>0</v>
      </c>
      <c r="AC147" s="152">
        <f t="shared" si="11"/>
        <v>0</v>
      </c>
      <c r="AD147" s="152">
        <f t="shared" si="11"/>
        <v>0</v>
      </c>
      <c r="AE147" s="152">
        <f t="shared" si="11"/>
        <v>0</v>
      </c>
      <c r="AF147" s="152">
        <f t="shared" si="11"/>
        <v>0</v>
      </c>
      <c r="AG147" s="152">
        <f t="shared" si="11"/>
        <v>0</v>
      </c>
      <c r="AH147" s="152">
        <f t="shared" si="11"/>
        <v>0</v>
      </c>
      <c r="AI147" s="152">
        <f t="shared" si="11"/>
        <v>0</v>
      </c>
      <c r="AJ147" s="152">
        <f t="shared" si="11"/>
        <v>0</v>
      </c>
      <c r="AK147" s="156">
        <f>+SUM(F147:AJ147)</f>
        <v>86</v>
      </c>
    </row>
    <row r="148" spans="3:37">
      <c r="C148" s="150" t="s">
        <v>14</v>
      </c>
      <c r="D148" s="151"/>
      <c r="E148" s="91"/>
      <c r="F148" s="152">
        <f t="shared" ref="F148:AJ148" si="12">IF(F131&gt;0,F127,0)</f>
        <v>40</v>
      </c>
      <c r="G148" s="152">
        <f t="shared" si="12"/>
        <v>0</v>
      </c>
      <c r="H148" s="152">
        <f t="shared" si="12"/>
        <v>0</v>
      </c>
      <c r="I148" s="152">
        <f t="shared" si="12"/>
        <v>0</v>
      </c>
      <c r="J148" s="152">
        <f t="shared" si="12"/>
        <v>0</v>
      </c>
      <c r="K148" s="152">
        <f t="shared" si="12"/>
        <v>0</v>
      </c>
      <c r="L148" s="152">
        <f t="shared" si="12"/>
        <v>0</v>
      </c>
      <c r="M148" s="152">
        <f t="shared" si="12"/>
        <v>0</v>
      </c>
      <c r="N148" s="152">
        <f t="shared" si="12"/>
        <v>8</v>
      </c>
      <c r="O148" s="152">
        <f t="shared" si="12"/>
        <v>0</v>
      </c>
      <c r="P148" s="152">
        <f t="shared" si="12"/>
        <v>0</v>
      </c>
      <c r="Q148" s="152">
        <f t="shared" si="12"/>
        <v>0</v>
      </c>
      <c r="R148" s="152">
        <f t="shared" si="12"/>
        <v>0</v>
      </c>
      <c r="S148" s="152">
        <f t="shared" si="12"/>
        <v>0</v>
      </c>
      <c r="T148" s="152">
        <f t="shared" si="12"/>
        <v>0</v>
      </c>
      <c r="U148" s="152">
        <f t="shared" si="12"/>
        <v>40</v>
      </c>
      <c r="V148" s="152">
        <f t="shared" si="12"/>
        <v>0</v>
      </c>
      <c r="W148" s="152">
        <f t="shared" si="12"/>
        <v>0</v>
      </c>
      <c r="X148" s="152">
        <f t="shared" si="12"/>
        <v>0</v>
      </c>
      <c r="Y148" s="152">
        <f t="shared" si="12"/>
        <v>0</v>
      </c>
      <c r="Z148" s="152">
        <f t="shared" si="12"/>
        <v>0</v>
      </c>
      <c r="AA148" s="152">
        <f t="shared" si="12"/>
        <v>0</v>
      </c>
      <c r="AB148" s="152">
        <f t="shared" si="12"/>
        <v>0</v>
      </c>
      <c r="AC148" s="152">
        <f t="shared" si="12"/>
        <v>0</v>
      </c>
      <c r="AD148" s="152">
        <f t="shared" si="12"/>
        <v>0</v>
      </c>
      <c r="AE148" s="152">
        <f t="shared" si="12"/>
        <v>0</v>
      </c>
      <c r="AF148" s="152">
        <f t="shared" si="12"/>
        <v>0</v>
      </c>
      <c r="AG148" s="152">
        <f t="shared" si="12"/>
        <v>0</v>
      </c>
      <c r="AH148" s="152">
        <f t="shared" si="12"/>
        <v>0</v>
      </c>
      <c r="AI148" s="152">
        <f t="shared" si="12"/>
        <v>0</v>
      </c>
      <c r="AJ148" s="152">
        <f t="shared" si="12"/>
        <v>0</v>
      </c>
      <c r="AK148" s="156">
        <f>+SUM(F148:AJ148)</f>
        <v>88</v>
      </c>
    </row>
  </sheetData>
  <mergeCells count="310">
    <mergeCell ref="A1:AE1"/>
    <mergeCell ref="A2:AE2"/>
    <mergeCell ref="A3:AE3"/>
    <mergeCell ref="A127:C127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41:B142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117:D118"/>
    <mergeCell ref="D119:D120"/>
    <mergeCell ref="D121:D122"/>
    <mergeCell ref="D123:D124"/>
    <mergeCell ref="D125:D126"/>
    <mergeCell ref="F142:F143"/>
    <mergeCell ref="F144:F145"/>
    <mergeCell ref="G142:G143"/>
    <mergeCell ref="G144:G145"/>
    <mergeCell ref="H142:H143"/>
    <mergeCell ref="H144:H145"/>
    <mergeCell ref="I142:I143"/>
    <mergeCell ref="I144:I145"/>
    <mergeCell ref="J142:J143"/>
    <mergeCell ref="J144:J145"/>
    <mergeCell ref="K142:K143"/>
    <mergeCell ref="K144:K145"/>
    <mergeCell ref="L142:L143"/>
    <mergeCell ref="L144:L145"/>
    <mergeCell ref="M142:M143"/>
    <mergeCell ref="M144:M145"/>
    <mergeCell ref="N142:N143"/>
    <mergeCell ref="N144:N145"/>
    <mergeCell ref="O142:O143"/>
    <mergeCell ref="O144:O145"/>
    <mergeCell ref="P142:P143"/>
    <mergeCell ref="P144:P145"/>
    <mergeCell ref="Q142:Q143"/>
    <mergeCell ref="Q144:Q145"/>
    <mergeCell ref="R142:R143"/>
    <mergeCell ref="R144:R145"/>
    <mergeCell ref="S142:S143"/>
    <mergeCell ref="S144:S145"/>
    <mergeCell ref="T142:T143"/>
    <mergeCell ref="T144:T145"/>
    <mergeCell ref="U142:U143"/>
    <mergeCell ref="U144:U145"/>
    <mergeCell ref="V142:V143"/>
    <mergeCell ref="V144:V145"/>
    <mergeCell ref="W142:W143"/>
    <mergeCell ref="W144:W145"/>
    <mergeCell ref="X142:X143"/>
    <mergeCell ref="X144:X145"/>
    <mergeCell ref="Y142:Y143"/>
    <mergeCell ref="Y144:Y145"/>
    <mergeCell ref="Z142:Z143"/>
    <mergeCell ref="Z144:Z145"/>
    <mergeCell ref="AA142:AA143"/>
    <mergeCell ref="AA144:AA145"/>
    <mergeCell ref="AB142:AB143"/>
    <mergeCell ref="AB144:AB145"/>
    <mergeCell ref="AC142:AC143"/>
    <mergeCell ref="AC144:AC145"/>
    <mergeCell ref="AD142:AD143"/>
    <mergeCell ref="AD144:AD145"/>
    <mergeCell ref="AE142:AE143"/>
    <mergeCell ref="AE144:AE145"/>
    <mergeCell ref="AF142:AF143"/>
    <mergeCell ref="AF144:AF145"/>
    <mergeCell ref="AN142:AN143"/>
    <mergeCell ref="AO142:AO143"/>
    <mergeCell ref="AG142:AG143"/>
    <mergeCell ref="AG144:AG145"/>
    <mergeCell ref="AH142:AH143"/>
    <mergeCell ref="AH144:AH145"/>
    <mergeCell ref="AI142:AI143"/>
    <mergeCell ref="AI144:AI145"/>
    <mergeCell ref="AJ142:AJ143"/>
    <mergeCell ref="AJ144:AJ145"/>
    <mergeCell ref="AM142:AM143"/>
  </mergeCells>
  <conditionalFormatting sqref="F6:AJ6">
    <cfRule type="expression" dxfId="21" priority="1">
      <formula>OR(TEXT(F$5,"ddd")="Sat",TEXT(F$5,"ddd")="Sun")</formula>
    </cfRule>
  </conditionalFormatting>
  <dataValidations count="1">
    <dataValidation type="list" allowBlank="1" showInputMessage="1" showErrorMessage="1" sqref="F125:AJ125 F27:AJ27 F29:AJ29 F31:AJ31 F33:AJ33 F35:AJ35 F37:AJ37 F39:AJ39 F41:AJ41 F43:AJ43 F45:AJ45 F47:AJ47 F49:AJ49 F51:AJ51 F53:AJ53 F55:AJ55 F57:AJ57 F59:AJ59 F61:AJ61 F63:AJ63 F65:AJ65 F67:AJ67 F69:AJ69 F71:AJ71 F73:AJ73 F75:AJ75 F77:AJ77 F79:AJ79 F81:AJ81 F83:AJ83 F85:AJ85 F87:AJ87 F89:AJ89 F91:AJ91 F93:AJ93 F95:AJ95 F97:AJ97 F99:AJ99 F101:AJ101 F103:AJ103 F105:AJ105 F107:AJ107 F109:AJ109 F111:AJ111 F113:AJ113 F115:AJ115 F117:AJ117 F119:AJ119 F121:AJ121 F123:AJ123 F19:AJ19 F25:AJ25 F23:AJ23 F21:AJ21 F17:AJ17 F9:AJ9 F11:AJ11 F13:AJ13 F15:AJ15 F7:AJ7">
      <formula1>$C$129:$C$138</formula1>
    </dataValidation>
  </dataValidations>
  <pageMargins left="0.3" right="0.2" top="0.25" bottom="0.25" header="0.3" footer="0.3"/>
  <pageSetup paperSize="9" scale="35" firstPageNumber="0" orientation="landscape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Summary</vt:lpstr>
      <vt:lpstr>Shift A Calculation</vt:lpstr>
      <vt:lpstr>Shift B Calculation</vt:lpstr>
      <vt:lpstr>Input Data Shift A</vt:lpstr>
      <vt:lpstr>Input Data Shift B</vt:lpstr>
      <vt:lpstr>Input Exclusion Time (All)</vt:lpstr>
      <vt:lpstr>Input Loss Time</vt:lpstr>
      <vt:lpstr>Input Exclusion Time (Partial)</vt:lpstr>
      <vt:lpstr>A班</vt:lpstr>
      <vt:lpstr>B班</vt:lpstr>
      <vt:lpstr>Database Karyawan</vt:lpstr>
      <vt:lpstr>Kousu</vt:lpstr>
      <vt:lpstr>IN LINE DEFECT A</vt:lpstr>
      <vt:lpstr>IN LINE DEFECT B</vt:lpstr>
      <vt:lpstr>A班!Print_Area</vt:lpstr>
      <vt:lpstr>B班!Print_Area</vt:lpstr>
      <vt:lpstr>'Input Loss Time'!Print_Area</vt:lpstr>
      <vt:lpstr>Summary!Print_Area</vt:lpstr>
      <vt:lpstr>Kousu!Print_Titles</vt:lpstr>
    </vt:vector>
  </TitlesOfParts>
  <Company>システム部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Purwadi (DMIA)</cp:lastModifiedBy>
  <cp:revision>348</cp:revision>
  <cp:lastPrinted>2023-11-04T04:35:55Z</cp:lastPrinted>
  <dcterms:created xsi:type="dcterms:W3CDTF">2021-05-05T08:50:00Z</dcterms:created>
  <dcterms:modified xsi:type="dcterms:W3CDTF">2025-03-19T01:28:16Z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システム部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>3596DA6EE85C4185BB66BB9CC3C43BFF</vt:lpwstr>
  </property>
  <property fmtid="{D5CDD505-2E9C-101B-9397-08002B2CF9AE}" pid="10" name="KSOProductBuildVer">
    <vt:lpwstr>1033-11.2.0.11537</vt:lpwstr>
  </property>
  <property fmtid="{D5CDD505-2E9C-101B-9397-08002B2CF9AE}" pid="11" name="MSIP_Label_6add209e-37c4-4e15-ab1b-f9befe71def1_Enabled">
    <vt:lpwstr>true</vt:lpwstr>
  </property>
  <property fmtid="{D5CDD505-2E9C-101B-9397-08002B2CF9AE}" pid="12" name="MSIP_Label_6add209e-37c4-4e15-ab1b-f9befe71def1_SetDate">
    <vt:lpwstr>2024-01-04T16:10:51Z</vt:lpwstr>
  </property>
  <property fmtid="{D5CDD505-2E9C-101B-9397-08002B2CF9AE}" pid="13" name="MSIP_Label_6add209e-37c4-4e15-ab1b-f9befe71def1_Method">
    <vt:lpwstr>Standard</vt:lpwstr>
  </property>
  <property fmtid="{D5CDD505-2E9C-101B-9397-08002B2CF9AE}" pid="14" name="MSIP_Label_6add209e-37c4-4e15-ab1b-f9befe71def1_Name">
    <vt:lpwstr>G_MIP_Confidential_Exception</vt:lpwstr>
  </property>
  <property fmtid="{D5CDD505-2E9C-101B-9397-08002B2CF9AE}" pid="15" name="MSIP_Label_6add209e-37c4-4e15-ab1b-f9befe71def1_SiteId">
    <vt:lpwstr>69405920-b673-4f7c-8845-e124e9d08af2</vt:lpwstr>
  </property>
  <property fmtid="{D5CDD505-2E9C-101B-9397-08002B2CF9AE}" pid="16" name="MSIP_Label_6add209e-37c4-4e15-ab1b-f9befe71def1_ActionId">
    <vt:lpwstr>1629edcb-40f8-4168-bc2b-53cd1d5533ba</vt:lpwstr>
  </property>
  <property fmtid="{D5CDD505-2E9C-101B-9397-08002B2CF9AE}" pid="17" name="MSIP_Label_6add209e-37c4-4e15-ab1b-f9befe71def1_ContentBits">
    <vt:lpwstr>0</vt:lpwstr>
  </property>
</Properties>
</file>