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h/Library/CloudStorage/Box-Box/Projects/SergeiNagaitsev/Panel Box/"/>
    </mc:Choice>
  </mc:AlternateContent>
  <xr:revisionPtr revIDLastSave="0" documentId="13_ncr:1_{C5583BA1-A32E-B041-923B-E36CC1536BC6}" xr6:coauthVersionLast="47" xr6:coauthVersionMax="47" xr10:uidLastSave="{00000000-0000-0000-0000-000000000000}"/>
  <bookViews>
    <workbookView xWindow="30680" yWindow="500" windowWidth="33000" windowHeight="17780" xr2:uid="{F2077957-3B34-F443-BA74-5CFAF79B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3" i="1"/>
  <c r="I2" i="1"/>
  <c r="H28" i="1"/>
  <c r="G22" i="1"/>
  <c r="H22" i="1" s="1"/>
  <c r="G21" i="1"/>
  <c r="H21" i="1" s="1"/>
  <c r="B19" i="1" l="1"/>
  <c r="B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B8" i="1"/>
  <c r="B5" i="1"/>
  <c r="B6" i="1" s="1"/>
  <c r="B7" i="1" s="1"/>
  <c r="G2" i="1"/>
  <c r="H2" i="1" s="1"/>
  <c r="G28" i="1" l="1"/>
  <c r="B9" i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<sst xmlns="http://schemas.openxmlformats.org/spreadsheetml/2006/main" count="112" uniqueCount="68">
  <si>
    <t>ID</t>
  </si>
  <si>
    <t># per board</t>
  </si>
  <si>
    <t>total required</t>
  </si>
  <si>
    <t>number of boards</t>
  </si>
  <si>
    <t>component type</t>
  </si>
  <si>
    <t>value</t>
  </si>
  <si>
    <t>vendor</t>
  </si>
  <si>
    <t>product number</t>
  </si>
  <si>
    <t>link</t>
  </si>
  <si>
    <t>here</t>
  </si>
  <si>
    <t>Digikey</t>
  </si>
  <si>
    <t>Note</t>
  </si>
  <si>
    <t>cost per part</t>
  </si>
  <si>
    <t>total cost</t>
  </si>
  <si>
    <t>Overall total</t>
  </si>
  <si>
    <t>Checked for correctness</t>
  </si>
  <si>
    <t>spare per board</t>
  </si>
  <si>
    <t>Cost per board</t>
  </si>
  <si>
    <t>Panel mount LEDs, built in resistor</t>
  </si>
  <si>
    <t>Switches for front panel</t>
  </si>
  <si>
    <t>Button for front panel</t>
  </si>
  <si>
    <t>Besgoods USB C to USBC</t>
  </si>
  <si>
    <t>Amazon</t>
  </si>
  <si>
    <t>1.5 ft long</t>
  </si>
  <si>
    <t>USB C cable pack of 2</t>
  </si>
  <si>
    <t>6-32 Standoffs metal</t>
  </si>
  <si>
    <t>McMaster</t>
  </si>
  <si>
    <t>6-32 nuts for standoffs</t>
  </si>
  <si>
    <t>90730A007</t>
  </si>
  <si>
    <t>Plastic 6-32 standoffs</t>
  </si>
  <si>
    <t>92745A342</t>
  </si>
  <si>
    <t>92745A322</t>
  </si>
  <si>
    <t>Plastic 4-40 standoffs</t>
  </si>
  <si>
    <t>94812A200</t>
  </si>
  <si>
    <t>Plastic 4-40 nuts</t>
  </si>
  <si>
    <t>6-32 screws for bottom of box</t>
  </si>
  <si>
    <t>92210A105</t>
  </si>
  <si>
    <t>4-40 screws for bottom of box</t>
  </si>
  <si>
    <t>92210A144</t>
  </si>
  <si>
    <t>120VAC lamp indicator</t>
  </si>
  <si>
    <t>RJ45 jack bulkhead</t>
  </si>
  <si>
    <t>ASICPICRJ45S</t>
  </si>
  <si>
    <t>USB C cable 1.6ft right angle</t>
  </si>
  <si>
    <t xml:space="preserve">1.6 ft </t>
  </si>
  <si>
    <t>IDSONIX Smart</t>
  </si>
  <si>
    <t>0.5 ft ethernet patch cable</t>
  </si>
  <si>
    <t>Monoprice 0.5ft Cat6</t>
  </si>
  <si>
    <t>Rankie Micro USB 3ft</t>
  </si>
  <si>
    <t>2-pin cable for LEDs, buttons, and switches</t>
  </si>
  <si>
    <t>120VAC input, switched, fused, UL</t>
  </si>
  <si>
    <t>RS-Online</t>
  </si>
  <si>
    <t>0217010.MXBP</t>
  </si>
  <si>
    <t>Fuse for AC input, 10A 250VAC fastblow</t>
  </si>
  <si>
    <t>Small 4-40 hex male to female nuts for DB37 connector mounting</t>
  </si>
  <si>
    <t>93505A460</t>
  </si>
  <si>
    <t>93505A442</t>
  </si>
  <si>
    <t>*DON’T BUY if inventory is already a pack of 100*, only one nut is needed per box</t>
  </si>
  <si>
    <t>pack of 100</t>
  </si>
  <si>
    <t>455-3154-ND</t>
  </si>
  <si>
    <t>L10025-ND</t>
  </si>
  <si>
    <t>CH755-ND</t>
  </si>
  <si>
    <t>SC1510-ND</t>
  </si>
  <si>
    <t>CNX722C500120T</t>
  </si>
  <si>
    <t>*DON’T BUY if inventory has more than 1. Only one per box needed</t>
  </si>
  <si>
    <t>USB micro cable with data lines pack of 3</t>
  </si>
  <si>
    <t xml:space="preserve">Blade terminal crimp connector for 120VAC </t>
  </si>
  <si>
    <t>got straight, not R/A</t>
  </si>
  <si>
    <t>Inventory (4/19/23)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</si>
</sst>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/>
    <xf numFmtId="14" fontId="0" fillId="0" borderId="0" xfId="0" applyNumberFormat="1"/>
    <xf numFmtId="0" fontId="2" fillId="0" borderId="0" xfId="0" applyFon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745A342/" TargetMode="External"/><Relationship Id="rId13" Type="http://schemas.openxmlformats.org/officeDocument/2006/relationships/hyperlink" Target="https://www.digikey.com/en/products/detail/visual-communications-company-vcc/cnx722c500120t/7672109" TargetMode="External"/><Relationship Id="rId18" Type="http://schemas.openxmlformats.org/officeDocument/2006/relationships/hyperlink" Target="https://us.rs-online.com/product/schurter/4304-6058/70434907/?referrer=search" TargetMode="External"/><Relationship Id="rId3" Type="http://schemas.openxmlformats.org/officeDocument/2006/relationships/hyperlink" Target="https://www.digikey.com/en/products/detail/zf-electronics/SRB22A2FBBNN/446021?utm_adgroup=Rocker%20Switches&amp;utm_source=google&amp;utm_medium=cpc&amp;utm_campaign=Shopping_Product_Switches_NEW&amp;utm_term=&amp;utm_content=Rocker%20Switches&amp;gclid=CjwKCAjwk_WVBhBZEiwAUHQCmY1Vm_1FB0z7g5tWBoB1xPXh4xE_tImZY4mOPY8qHJLRvmNG4kvxiBoCh8kQAvD_BwE" TargetMode="External"/><Relationship Id="rId21" Type="http://schemas.openxmlformats.org/officeDocument/2006/relationships/hyperlink" Target="https://www.digikey.com/en/products/detail/molex/0190020033/13562240?utm_adgroup=Connectors%2C%20Interconnects&amp;utm_source=google&amp;utm_medium=cpc&amp;utm_campaign=Shopping_Supplier_Molex_0900_Co-op&amp;utm_term=&amp;utm_content=Connectors%2C%20Interconnects&amp;gclid=Cj0KCQjwla-hBhD7ARIsAM9tQKtSe3Gax65cqRMliMHTbJh7avE0vttzsZi--GOWRYeRc1N1wsCuJNoaAn3nEALw_wcB" TargetMode="External"/><Relationship Id="rId7" Type="http://schemas.openxmlformats.org/officeDocument/2006/relationships/hyperlink" Target="https://www.mcmaster.com/90730a007/" TargetMode="External"/><Relationship Id="rId12" Type="http://schemas.openxmlformats.org/officeDocument/2006/relationships/hyperlink" Target="https://www.mcmaster.com/92210a144/" TargetMode="External"/><Relationship Id="rId17" Type="http://schemas.openxmlformats.org/officeDocument/2006/relationships/hyperlink" Target="https://www.amazon.com/Rankie-Micro-Charging-Braided-3-Pack/dp/B01JPDTZXK/ref=sr_1_3?crid=2DUPFQCTDU858&amp;keywords=data+usb+micro+cable&amp;qid=1676670239&amp;sprefix=data+usb+micro+cabl%2Caps%2C160&amp;sr=8-3" TargetMode="External"/><Relationship Id="rId2" Type="http://schemas.openxmlformats.org/officeDocument/2006/relationships/hyperlink" Target="https://www.digikey.com/en/products/detail/jst-sales-america-inc/A02KR02KR26E305B/6194809" TargetMode="External"/><Relationship Id="rId16" Type="http://schemas.openxmlformats.org/officeDocument/2006/relationships/hyperlink" Target="https://www.amazon.com/Monoprice-550MHz-Ethernet-Copper-Network/dp/B004C4ZRFI/ref=sr_1_3?crid=OSKZSDNVU9YB&amp;keywords=ethernet%2Bcable%2B6%22&amp;qid=1676670135&amp;sprefix=ethernet%2Bcable%2B6%2B%2Caps%2C172&amp;sr=8-3&amp;th=1" TargetMode="External"/><Relationship Id="rId20" Type="http://schemas.openxmlformats.org/officeDocument/2006/relationships/hyperlink" Target="https://www.mcmaster.com/93505A460/" TargetMode="External"/><Relationship Id="rId1" Type="http://schemas.openxmlformats.org/officeDocument/2006/relationships/hyperlink" Target="https://www.digikey.com/en/products/detail/visual-communications-company---vcc/5102H5-5V/59913?utm_adgroup=Panel%20Indicators%2C%20Pilot%20Lights&amp;utm_source=google&amp;utm_medium=cpc&amp;utm_campaign=Shopping_Product_Optoelectronics&amp;utm_term=&amp;utm_content=Panel%20Indicators%2C%20Pilot%20Lights&amp;gclid=Cj0KCQjw1tGUBhDXARIsAIJx01nVsD4ekLG-0Imbyl1zUuK47x5-tm4PQvGSvbc5zjxXQQs6ybBsrvYaAirkEALw_wcB" TargetMode="External"/><Relationship Id="rId6" Type="http://schemas.openxmlformats.org/officeDocument/2006/relationships/hyperlink" Target="https://www.mcmaster.com/93505A442/" TargetMode="External"/><Relationship Id="rId11" Type="http://schemas.openxmlformats.org/officeDocument/2006/relationships/hyperlink" Target="https://www.mcmaster.com/92210a105/" TargetMode="External"/><Relationship Id="rId5" Type="http://schemas.openxmlformats.org/officeDocument/2006/relationships/hyperlink" Target="https://www.amazon.com/Besgoods-Delivery-Compatible-MacBook-Docking/dp/B08G8G976B/ref=sr_1_6?crid=22Q77OPF064VQ&amp;keywords=usb+c+cable+data+short&amp;qid=1675122487&amp;sprefix=usb+c+cable+data+shor%2Caps%2C194&amp;sr=8-6" TargetMode="External"/><Relationship Id="rId15" Type="http://schemas.openxmlformats.org/officeDocument/2006/relationships/hyperlink" Target="https://www.amazon.com/dp/B09VYRM4PG/ref=sspa_dk_detail_6?pd_rd_i=B09VYTW9Y5&amp;pd_rd_w=ZCDO4&amp;content-id=amzn1.sym.88097cb9-5064-44ef-891b-abfacbc1c44b&amp;pf_rd_p=88097cb9-5064-44ef-891b-abfacbc1c44b&amp;pf_rd_r=4CMQFFZRHH5Z4CGXF9G6&amp;pd_rd_wg=16c9H&amp;pd_rd_r=cf4b5f2c-dedc-4eee-a025-4a679c428d7a&amp;s=industrial&amp;sp_csd=d2lkZ2V0TmFtZT1zcF9kZXRhaWw&amp;spLa=ZW5jcnlwdGVkUXVhbGlmaWVyPUExOVpNUUEwOTBLRk82JmVuY3J5cHRlZElkPUEwNDQwMzE2MkRUTUpPSFNHNllUQSZlbmNyeXB0ZWRBZElkPUEwNTc5NTMwOVRJT1M2RzMxNlEzJndpZGdldE5hbWU9c3BfZGV0YWlsJmFjdGlvbj1jbGlja1JlZGlyZWN0JmRvTm90TG9nQ2xpY2s9dHJ1ZQ&amp;th=1" TargetMode="External"/><Relationship Id="rId10" Type="http://schemas.openxmlformats.org/officeDocument/2006/relationships/hyperlink" Target="https://www.mcmaster.com/94812a200/" TargetMode="External"/><Relationship Id="rId19" Type="http://schemas.openxmlformats.org/officeDocument/2006/relationships/hyperlink" Target="https://www.digikey.com/en/products/detail/littelfuse-inc./0217010.MXBP/3425452?utm_adgroup=Circuit%20Protection&amp;utm_source=google&amp;utm_medium=cpc&amp;utm_campaign=Shopping_Supplier_Littelfuse&amp;utm_term=&amp;utm_content=Circuit%20Protection&amp;gclid=CjwKCAiAjPyfBhBMEiwAB2CCIjOeGPEEUQ6W3YKCRYVBluqFvQlu8K0Nva4ioL6iZWWXasYauLAhehoCHyEQAvD_BwE" TargetMode="External"/><Relationship Id="rId4" Type="http://schemas.openxmlformats.org/officeDocument/2006/relationships/hyperlink" Target="https://www.digikey.com/en/products/detail/switchcraft-inc./903X/1832324?utm_adgroup=General&amp;utm_source=google&amp;utm_medium=cpc&amp;utm_campaign=Smart%20Shopping_Product_Zombie%20SKUS&amp;utm_term=&amp;utm_content=General&amp;gclid=CjwKCAjwk_WVBhBZEiwAUHQCmeiRmP2NcLQu298UWJ1MvOICEjmkr-ryDyVqwjhkNVFaeQ9mMVORxxoCrP4QAvD_BwE" TargetMode="External"/><Relationship Id="rId9" Type="http://schemas.openxmlformats.org/officeDocument/2006/relationships/hyperlink" Target="https://www.mcmaster.com/92745A322" TargetMode="External"/><Relationship Id="rId14" Type="http://schemas.openxmlformats.org/officeDocument/2006/relationships/hyperlink" Target="https://www.digikey.com/en/products/detail/asi-ez/ASICPICRJ45S/14008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P33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3.6640625" customWidth="1"/>
    <col min="4" max="4" width="14" bestFit="1" customWidth="1"/>
    <col min="5" max="5" width="11.5" bestFit="1" customWidth="1"/>
    <col min="6" max="6" width="15.6640625" bestFit="1" customWidth="1"/>
    <col min="7" max="7" width="12.33203125" bestFit="1" customWidth="1"/>
    <col min="8" max="8" width="11.5" bestFit="1" customWidth="1"/>
    <col min="9" max="9" width="36.5" bestFit="1" customWidth="1"/>
    <col min="10" max="10" width="31" bestFit="1" customWidth="1"/>
    <col min="11" max="11" width="17.1640625" bestFit="1" customWidth="1"/>
    <col min="12" max="12" width="14.83203125" bestFit="1" customWidth="1"/>
    <col min="13" max="13" width="19.6640625" bestFit="1" customWidth="1"/>
    <col min="15" max="15" width="43.5" bestFit="1" customWidth="1"/>
    <col min="16" max="16" width="20.6640625" bestFit="1" customWidth="1"/>
  </cols>
  <sheetData>
    <row r="1" spans="1:16" x14ac:dyDescent="0.2">
      <c r="A1" t="s">
        <v>67</v>
      </c>
      <c r="B1" t="s">
        <v>0</v>
      </c>
      <c r="C1" t="s">
        <v>1</v>
      </c>
      <c r="D1" t="s">
        <v>16</v>
      </c>
      <c r="E1" t="s">
        <v>12</v>
      </c>
      <c r="F1" t="s">
        <v>3</v>
      </c>
      <c r="G1" t="s">
        <v>2</v>
      </c>
      <c r="H1" t="s">
        <v>13</v>
      </c>
      <c r="I1" s="3" t="s">
        <v>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11</v>
      </c>
      <c r="P1" t="s">
        <v>15</v>
      </c>
    </row>
    <row r="2" spans="1:16" x14ac:dyDescent="0.2">
      <c r="A2">
        <v>2</v>
      </c>
      <c r="B2">
        <v>1</v>
      </c>
      <c r="C2">
        <v>1</v>
      </c>
      <c r="D2">
        <v>0</v>
      </c>
      <c r="E2">
        <v>13.49</v>
      </c>
      <c r="F2">
        <v>1</v>
      </c>
      <c r="G2">
        <f t="shared" ref="G2:G20" si="0">F2*(C2+D2)</f>
        <v>1</v>
      </c>
      <c r="H2">
        <f t="shared" ref="H2:H20" si="1">G2*E2</f>
        <v>13.49</v>
      </c>
      <c r="I2" s="3">
        <f>1</f>
        <v>1</v>
      </c>
      <c r="J2" t="s">
        <v>24</v>
      </c>
      <c r="K2" t="s">
        <v>23</v>
      </c>
      <c r="L2" t="s">
        <v>22</v>
      </c>
      <c r="M2" t="s">
        <v>21</v>
      </c>
      <c r="N2" s="1" t="s">
        <v>9</v>
      </c>
      <c r="P2" s="2">
        <v>45020</v>
      </c>
    </row>
    <row r="3" spans="1:16" x14ac:dyDescent="0.2">
      <c r="A3" t="s">
        <v>66</v>
      </c>
      <c r="B3">
        <v>2</v>
      </c>
      <c r="C3">
        <v>2</v>
      </c>
      <c r="D3">
        <v>0</v>
      </c>
      <c r="E3">
        <v>9.99</v>
      </c>
      <c r="F3">
        <v>1</v>
      </c>
      <c r="G3">
        <f t="shared" si="0"/>
        <v>2</v>
      </c>
      <c r="H3">
        <f t="shared" si="1"/>
        <v>19.98</v>
      </c>
      <c r="I3" s="3">
        <f>I2+1</f>
        <v>2</v>
      </c>
      <c r="J3" t="s">
        <v>42</v>
      </c>
      <c r="K3" t="s">
        <v>43</v>
      </c>
      <c r="L3" t="s">
        <v>22</v>
      </c>
      <c r="M3" t="s">
        <v>44</v>
      </c>
      <c r="N3" s="1" t="s">
        <v>9</v>
      </c>
      <c r="P3" s="2">
        <v>45020</v>
      </c>
    </row>
    <row r="4" spans="1:16" x14ac:dyDescent="0.2">
      <c r="A4">
        <v>10</v>
      </c>
      <c r="B4">
        <v>3</v>
      </c>
      <c r="C4">
        <v>8</v>
      </c>
      <c r="D4">
        <v>1</v>
      </c>
      <c r="E4">
        <v>1.79</v>
      </c>
      <c r="F4">
        <v>1</v>
      </c>
      <c r="G4">
        <f t="shared" si="0"/>
        <v>9</v>
      </c>
      <c r="H4">
        <f t="shared" si="1"/>
        <v>16.11</v>
      </c>
      <c r="I4" s="3">
        <f t="shared" ref="I4:I22" si="2">I3+1</f>
        <v>3</v>
      </c>
      <c r="J4" t="s">
        <v>48</v>
      </c>
      <c r="L4" t="s">
        <v>10</v>
      </c>
      <c r="M4" t="s">
        <v>58</v>
      </c>
      <c r="N4" s="1" t="s">
        <v>9</v>
      </c>
      <c r="P4" s="2">
        <v>45020</v>
      </c>
    </row>
    <row r="5" spans="1:16" x14ac:dyDescent="0.2">
      <c r="A5">
        <v>5</v>
      </c>
      <c r="B5">
        <f>B4+1</f>
        <v>4</v>
      </c>
      <c r="C5">
        <v>4</v>
      </c>
      <c r="D5">
        <v>1</v>
      </c>
      <c r="E5">
        <v>4.92</v>
      </c>
      <c r="F5">
        <v>1</v>
      </c>
      <c r="G5">
        <f t="shared" si="0"/>
        <v>5</v>
      </c>
      <c r="H5">
        <f t="shared" si="1"/>
        <v>24.6</v>
      </c>
      <c r="I5" s="3">
        <f t="shared" si="2"/>
        <v>4</v>
      </c>
      <c r="J5" t="s">
        <v>18</v>
      </c>
      <c r="L5" t="s">
        <v>10</v>
      </c>
      <c r="M5" t="s">
        <v>59</v>
      </c>
      <c r="N5" s="1" t="s">
        <v>9</v>
      </c>
      <c r="P5" s="2">
        <v>45020</v>
      </c>
    </row>
    <row r="6" spans="1:16" x14ac:dyDescent="0.2">
      <c r="A6">
        <v>4</v>
      </c>
      <c r="B6">
        <f t="shared" ref="B6:B20" si="3">B5+1</f>
        <v>5</v>
      </c>
      <c r="C6">
        <v>3</v>
      </c>
      <c r="D6">
        <v>1</v>
      </c>
      <c r="E6">
        <v>1.41</v>
      </c>
      <c r="F6">
        <v>1</v>
      </c>
      <c r="G6">
        <f t="shared" si="0"/>
        <v>4</v>
      </c>
      <c r="H6">
        <f t="shared" si="1"/>
        <v>5.64</v>
      </c>
      <c r="I6" s="3">
        <f t="shared" si="2"/>
        <v>5</v>
      </c>
      <c r="J6" t="s">
        <v>19</v>
      </c>
      <c r="L6" t="s">
        <v>10</v>
      </c>
      <c r="M6" t="s">
        <v>60</v>
      </c>
      <c r="N6" s="1" t="s">
        <v>9</v>
      </c>
      <c r="P6" s="2">
        <v>45020</v>
      </c>
    </row>
    <row r="7" spans="1:16" x14ac:dyDescent="0.2">
      <c r="A7">
        <v>1</v>
      </c>
      <c r="B7">
        <f t="shared" si="3"/>
        <v>6</v>
      </c>
      <c r="C7">
        <v>1</v>
      </c>
      <c r="D7">
        <v>0</v>
      </c>
      <c r="E7">
        <v>7.46</v>
      </c>
      <c r="F7">
        <v>1</v>
      </c>
      <c r="G7">
        <f t="shared" si="0"/>
        <v>1</v>
      </c>
      <c r="H7">
        <f t="shared" si="1"/>
        <v>7.46</v>
      </c>
      <c r="I7" s="3">
        <f t="shared" si="2"/>
        <v>6</v>
      </c>
      <c r="J7" t="s">
        <v>20</v>
      </c>
      <c r="L7" t="s">
        <v>10</v>
      </c>
      <c r="M7" t="s">
        <v>61</v>
      </c>
      <c r="N7" s="1" t="s">
        <v>9</v>
      </c>
      <c r="P7" s="2">
        <v>45020</v>
      </c>
    </row>
    <row r="8" spans="1:16" x14ac:dyDescent="0.2">
      <c r="A8">
        <v>15</v>
      </c>
      <c r="B8">
        <f t="shared" si="3"/>
        <v>7</v>
      </c>
      <c r="C8">
        <v>12</v>
      </c>
      <c r="D8">
        <v>3</v>
      </c>
      <c r="E8">
        <v>0.55000000000000004</v>
      </c>
      <c r="F8">
        <v>1</v>
      </c>
      <c r="G8">
        <f t="shared" si="0"/>
        <v>15</v>
      </c>
      <c r="H8">
        <f t="shared" si="1"/>
        <v>8.25</v>
      </c>
      <c r="I8" s="3">
        <f t="shared" si="2"/>
        <v>7</v>
      </c>
      <c r="J8" t="s">
        <v>25</v>
      </c>
      <c r="L8" t="s">
        <v>26</v>
      </c>
      <c r="M8" t="s">
        <v>55</v>
      </c>
      <c r="N8" s="4" t="s">
        <v>9</v>
      </c>
      <c r="P8" s="2">
        <v>45020</v>
      </c>
    </row>
    <row r="9" spans="1:16" x14ac:dyDescent="0.2">
      <c r="A9">
        <v>1</v>
      </c>
      <c r="B9">
        <f t="shared" si="3"/>
        <v>8</v>
      </c>
      <c r="C9">
        <v>1</v>
      </c>
      <c r="D9">
        <v>0</v>
      </c>
      <c r="E9">
        <v>5.68</v>
      </c>
      <c r="F9">
        <v>1</v>
      </c>
      <c r="G9">
        <f t="shared" si="0"/>
        <v>1</v>
      </c>
      <c r="H9">
        <f t="shared" si="1"/>
        <v>5.68</v>
      </c>
      <c r="I9" s="3">
        <f t="shared" si="2"/>
        <v>8</v>
      </c>
      <c r="J9" t="s">
        <v>27</v>
      </c>
      <c r="K9" t="s">
        <v>57</v>
      </c>
      <c r="L9" t="s">
        <v>26</v>
      </c>
      <c r="M9" t="s">
        <v>28</v>
      </c>
      <c r="N9" s="1" t="s">
        <v>9</v>
      </c>
      <c r="O9" t="s">
        <v>56</v>
      </c>
      <c r="P9" s="2">
        <v>45020</v>
      </c>
    </row>
    <row r="10" spans="1:16" x14ac:dyDescent="0.2">
      <c r="A10">
        <v>5</v>
      </c>
      <c r="B10">
        <f t="shared" si="3"/>
        <v>9</v>
      </c>
      <c r="C10">
        <v>4</v>
      </c>
      <c r="D10">
        <v>1</v>
      </c>
      <c r="E10">
        <v>0.57999999999999996</v>
      </c>
      <c r="F10">
        <v>1</v>
      </c>
      <c r="G10">
        <f t="shared" si="0"/>
        <v>5</v>
      </c>
      <c r="H10">
        <f t="shared" si="1"/>
        <v>2.9</v>
      </c>
      <c r="I10" s="3">
        <f t="shared" si="2"/>
        <v>9</v>
      </c>
      <c r="J10" t="s">
        <v>29</v>
      </c>
      <c r="L10" t="s">
        <v>26</v>
      </c>
      <c r="M10" t="s">
        <v>30</v>
      </c>
      <c r="N10" s="1" t="s">
        <v>9</v>
      </c>
      <c r="P10" s="2">
        <v>45020</v>
      </c>
    </row>
    <row r="11" spans="1:16" x14ac:dyDescent="0.2">
      <c r="A11">
        <v>5</v>
      </c>
      <c r="B11">
        <f t="shared" si="3"/>
        <v>10</v>
      </c>
      <c r="C11">
        <v>4</v>
      </c>
      <c r="D11">
        <v>1</v>
      </c>
      <c r="E11">
        <v>0.56999999999999995</v>
      </c>
      <c r="F11">
        <v>1</v>
      </c>
      <c r="G11">
        <f t="shared" si="0"/>
        <v>5</v>
      </c>
      <c r="H11">
        <f t="shared" si="1"/>
        <v>2.8499999999999996</v>
      </c>
      <c r="I11" s="3">
        <f t="shared" si="2"/>
        <v>10</v>
      </c>
      <c r="J11" t="s">
        <v>32</v>
      </c>
      <c r="L11" t="s">
        <v>26</v>
      </c>
      <c r="M11" t="s">
        <v>31</v>
      </c>
      <c r="N11" s="1" t="s">
        <v>9</v>
      </c>
      <c r="P11" s="2">
        <v>45020</v>
      </c>
    </row>
    <row r="12" spans="1:16" x14ac:dyDescent="0.2">
      <c r="A12">
        <v>1</v>
      </c>
      <c r="B12">
        <f t="shared" si="3"/>
        <v>11</v>
      </c>
      <c r="C12">
        <v>1</v>
      </c>
      <c r="D12">
        <v>0</v>
      </c>
      <c r="E12">
        <v>10.46</v>
      </c>
      <c r="F12">
        <v>1</v>
      </c>
      <c r="G12">
        <f t="shared" si="0"/>
        <v>1</v>
      </c>
      <c r="H12">
        <f t="shared" si="1"/>
        <v>10.46</v>
      </c>
      <c r="I12" s="3">
        <f t="shared" si="2"/>
        <v>11</v>
      </c>
      <c r="J12" t="s">
        <v>34</v>
      </c>
      <c r="K12" t="s">
        <v>57</v>
      </c>
      <c r="L12" t="s">
        <v>26</v>
      </c>
      <c r="M12" t="s">
        <v>33</v>
      </c>
      <c r="N12" s="1" t="s">
        <v>9</v>
      </c>
      <c r="O12" t="s">
        <v>56</v>
      </c>
      <c r="P12" s="2">
        <v>45020</v>
      </c>
    </row>
    <row r="13" spans="1:16" x14ac:dyDescent="0.2">
      <c r="A13">
        <v>1</v>
      </c>
      <c r="B13">
        <f t="shared" si="3"/>
        <v>12</v>
      </c>
      <c r="C13">
        <v>1</v>
      </c>
      <c r="D13">
        <v>0</v>
      </c>
      <c r="E13">
        <v>5.43</v>
      </c>
      <c r="F13">
        <v>1</v>
      </c>
      <c r="G13">
        <f t="shared" si="0"/>
        <v>1</v>
      </c>
      <c r="H13">
        <f t="shared" si="1"/>
        <v>5.43</v>
      </c>
      <c r="I13" s="3">
        <f t="shared" si="2"/>
        <v>12</v>
      </c>
      <c r="J13" t="s">
        <v>37</v>
      </c>
      <c r="K13" t="s">
        <v>57</v>
      </c>
      <c r="L13" t="s">
        <v>26</v>
      </c>
      <c r="M13" t="s">
        <v>36</v>
      </c>
      <c r="N13" s="1" t="s">
        <v>9</v>
      </c>
      <c r="O13" t="s">
        <v>56</v>
      </c>
      <c r="P13" s="2">
        <v>45020</v>
      </c>
    </row>
    <row r="14" spans="1:16" x14ac:dyDescent="0.2">
      <c r="A14">
        <v>1</v>
      </c>
      <c r="B14">
        <f t="shared" si="3"/>
        <v>13</v>
      </c>
      <c r="C14">
        <v>1</v>
      </c>
      <c r="D14">
        <v>0</v>
      </c>
      <c r="E14">
        <v>6.91</v>
      </c>
      <c r="F14">
        <v>1</v>
      </c>
      <c r="G14">
        <f t="shared" si="0"/>
        <v>1</v>
      </c>
      <c r="H14">
        <f t="shared" si="1"/>
        <v>6.91</v>
      </c>
      <c r="I14" s="3">
        <f t="shared" si="2"/>
        <v>13</v>
      </c>
      <c r="J14" t="s">
        <v>35</v>
      </c>
      <c r="K14" t="s">
        <v>57</v>
      </c>
      <c r="L14" t="s">
        <v>26</v>
      </c>
      <c r="M14" t="s">
        <v>38</v>
      </c>
      <c r="N14" s="1" t="s">
        <v>9</v>
      </c>
      <c r="O14" t="s">
        <v>56</v>
      </c>
      <c r="P14" s="2">
        <v>45020</v>
      </c>
    </row>
    <row r="15" spans="1:16" x14ac:dyDescent="0.2">
      <c r="A15">
        <v>1</v>
      </c>
      <c r="B15">
        <f t="shared" si="3"/>
        <v>14</v>
      </c>
      <c r="C15">
        <v>1</v>
      </c>
      <c r="D15">
        <v>0</v>
      </c>
      <c r="E15">
        <v>14.15</v>
      </c>
      <c r="F15">
        <v>1</v>
      </c>
      <c r="G15">
        <f t="shared" si="0"/>
        <v>1</v>
      </c>
      <c r="H15">
        <f t="shared" si="1"/>
        <v>14.15</v>
      </c>
      <c r="I15" s="3">
        <f t="shared" si="2"/>
        <v>14</v>
      </c>
      <c r="J15" t="s">
        <v>39</v>
      </c>
      <c r="L15" t="s">
        <v>10</v>
      </c>
      <c r="M15" t="s">
        <v>62</v>
      </c>
      <c r="N15" s="1" t="s">
        <v>9</v>
      </c>
      <c r="P15" s="2">
        <v>45020</v>
      </c>
    </row>
    <row r="16" spans="1:16" x14ac:dyDescent="0.2">
      <c r="A16">
        <v>1</v>
      </c>
      <c r="B16">
        <f t="shared" si="3"/>
        <v>15</v>
      </c>
      <c r="C16">
        <v>1</v>
      </c>
      <c r="D16">
        <v>0</v>
      </c>
      <c r="E16">
        <v>8.7799999999999994</v>
      </c>
      <c r="F16">
        <v>1</v>
      </c>
      <c r="G16">
        <f t="shared" si="0"/>
        <v>1</v>
      </c>
      <c r="H16">
        <f t="shared" si="1"/>
        <v>8.7799999999999994</v>
      </c>
      <c r="I16" s="3">
        <f t="shared" si="2"/>
        <v>15</v>
      </c>
      <c r="J16" t="s">
        <v>40</v>
      </c>
      <c r="L16" t="s">
        <v>10</v>
      </c>
      <c r="M16" t="s">
        <v>41</v>
      </c>
      <c r="N16" s="4" t="s">
        <v>9</v>
      </c>
      <c r="P16" s="2">
        <v>45020</v>
      </c>
    </row>
    <row r="17" spans="1:16" x14ac:dyDescent="0.2">
      <c r="A17">
        <v>2</v>
      </c>
      <c r="B17">
        <f t="shared" si="3"/>
        <v>16</v>
      </c>
      <c r="C17">
        <v>1</v>
      </c>
      <c r="D17">
        <v>1</v>
      </c>
      <c r="E17">
        <v>4.28</v>
      </c>
      <c r="F17">
        <v>1</v>
      </c>
      <c r="G17">
        <f t="shared" si="0"/>
        <v>2</v>
      </c>
      <c r="H17">
        <f t="shared" si="1"/>
        <v>8.56</v>
      </c>
      <c r="I17" s="3">
        <f t="shared" si="2"/>
        <v>16</v>
      </c>
      <c r="J17" t="s">
        <v>45</v>
      </c>
      <c r="L17" t="s">
        <v>22</v>
      </c>
      <c r="M17" t="s">
        <v>46</v>
      </c>
      <c r="N17" s="1" t="s">
        <v>9</v>
      </c>
      <c r="P17" s="2">
        <v>45020</v>
      </c>
    </row>
    <row r="18" spans="1:16" x14ac:dyDescent="0.2">
      <c r="A18">
        <v>1</v>
      </c>
      <c r="B18">
        <f t="shared" si="3"/>
        <v>17</v>
      </c>
      <c r="C18">
        <v>1</v>
      </c>
      <c r="D18">
        <v>0</v>
      </c>
      <c r="E18">
        <v>8.99</v>
      </c>
      <c r="F18">
        <v>1</v>
      </c>
      <c r="G18">
        <f t="shared" si="0"/>
        <v>1</v>
      </c>
      <c r="H18">
        <f t="shared" si="1"/>
        <v>8.99</v>
      </c>
      <c r="I18" s="3">
        <f t="shared" si="2"/>
        <v>17</v>
      </c>
      <c r="J18" t="s">
        <v>64</v>
      </c>
      <c r="L18" t="s">
        <v>22</v>
      </c>
      <c r="M18" t="s">
        <v>47</v>
      </c>
      <c r="N18" s="1" t="s">
        <v>9</v>
      </c>
      <c r="O18" t="s">
        <v>63</v>
      </c>
      <c r="P18" s="2">
        <v>45020</v>
      </c>
    </row>
    <row r="19" spans="1:16" x14ac:dyDescent="0.2">
      <c r="A19">
        <v>1</v>
      </c>
      <c r="B19">
        <f t="shared" si="3"/>
        <v>18</v>
      </c>
      <c r="C19">
        <v>1</v>
      </c>
      <c r="D19">
        <v>0</v>
      </c>
      <c r="E19">
        <v>14.88</v>
      </c>
      <c r="F19">
        <v>1</v>
      </c>
      <c r="G19">
        <f t="shared" si="0"/>
        <v>1</v>
      </c>
      <c r="H19">
        <f t="shared" si="1"/>
        <v>14.88</v>
      </c>
      <c r="I19" s="3">
        <f t="shared" si="2"/>
        <v>18</v>
      </c>
      <c r="J19" t="s">
        <v>49</v>
      </c>
      <c r="L19" t="s">
        <v>50</v>
      </c>
      <c r="M19">
        <v>4304.6058000000003</v>
      </c>
      <c r="N19" s="1" t="s">
        <v>9</v>
      </c>
      <c r="P19" s="2">
        <v>45020</v>
      </c>
    </row>
    <row r="20" spans="1:16" x14ac:dyDescent="0.2">
      <c r="A20">
        <v>2</v>
      </c>
      <c r="B20">
        <f t="shared" si="3"/>
        <v>19</v>
      </c>
      <c r="C20">
        <v>1</v>
      </c>
      <c r="D20">
        <v>1</v>
      </c>
      <c r="E20">
        <v>1.06</v>
      </c>
      <c r="F20">
        <v>1</v>
      </c>
      <c r="G20">
        <f t="shared" si="0"/>
        <v>2</v>
      </c>
      <c r="H20">
        <f t="shared" si="1"/>
        <v>2.12</v>
      </c>
      <c r="I20" s="3">
        <f t="shared" si="2"/>
        <v>19</v>
      </c>
      <c r="J20" t="s">
        <v>52</v>
      </c>
      <c r="L20" t="s">
        <v>10</v>
      </c>
      <c r="M20" t="s">
        <v>51</v>
      </c>
      <c r="N20" s="1" t="s">
        <v>9</v>
      </c>
      <c r="P20" s="2">
        <v>45020</v>
      </c>
    </row>
    <row r="21" spans="1:16" x14ac:dyDescent="0.2">
      <c r="A21">
        <v>20</v>
      </c>
      <c r="B21">
        <v>20</v>
      </c>
      <c r="C21">
        <v>16</v>
      </c>
      <c r="D21">
        <v>4</v>
      </c>
      <c r="E21">
        <v>0.96</v>
      </c>
      <c r="F21">
        <v>1</v>
      </c>
      <c r="G21">
        <f t="shared" ref="G21" si="4">F21*(C21+D21)</f>
        <v>20</v>
      </c>
      <c r="H21">
        <f t="shared" ref="H21" si="5">G21*E21</f>
        <v>19.2</v>
      </c>
      <c r="I21" s="3">
        <f t="shared" si="2"/>
        <v>20</v>
      </c>
      <c r="J21" t="s">
        <v>53</v>
      </c>
      <c r="L21" t="s">
        <v>26</v>
      </c>
      <c r="M21" t="s">
        <v>54</v>
      </c>
      <c r="N21" s="1" t="s">
        <v>9</v>
      </c>
      <c r="P21" s="2">
        <v>45020</v>
      </c>
    </row>
    <row r="22" spans="1:16" x14ac:dyDescent="0.2">
      <c r="A22">
        <v>14</v>
      </c>
      <c r="B22">
        <v>21</v>
      </c>
      <c r="C22">
        <v>5</v>
      </c>
      <c r="D22">
        <v>2</v>
      </c>
      <c r="E22">
        <v>0.52</v>
      </c>
      <c r="F22">
        <v>2</v>
      </c>
      <c r="G22">
        <f t="shared" ref="G22" si="6">F22*(C22+D22)</f>
        <v>14</v>
      </c>
      <c r="H22">
        <f t="shared" ref="H22" si="7">G22*E22</f>
        <v>7.28</v>
      </c>
      <c r="I22" s="3">
        <f t="shared" si="2"/>
        <v>21</v>
      </c>
      <c r="J22" t="s">
        <v>65</v>
      </c>
      <c r="L22" t="s">
        <v>10</v>
      </c>
      <c r="M22">
        <v>190020033</v>
      </c>
      <c r="N22" s="1" t="s">
        <v>9</v>
      </c>
      <c r="P22" s="2">
        <v>45020</v>
      </c>
    </row>
    <row r="23" spans="1:16" x14ac:dyDescent="0.2">
      <c r="N23" s="1"/>
    </row>
    <row r="24" spans="1:16" x14ac:dyDescent="0.2">
      <c r="N24" s="1"/>
    </row>
    <row r="25" spans="1:16" x14ac:dyDescent="0.2">
      <c r="N25" s="1"/>
    </row>
    <row r="27" spans="1:16" x14ac:dyDescent="0.2">
      <c r="G27" s="3" t="s">
        <v>17</v>
      </c>
      <c r="H27" s="3" t="s">
        <v>14</v>
      </c>
    </row>
    <row r="28" spans="1:16" x14ac:dyDescent="0.2">
      <c r="G28">
        <f>H28/F2</f>
        <v>213.72000000000003</v>
      </c>
      <c r="H28">
        <f>SUM(H2:H22)</f>
        <v>213.72000000000003</v>
      </c>
    </row>
    <row r="33" spans="10:10" x14ac:dyDescent="0.2">
      <c r="J33" s="5"/>
    </row>
  </sheetData>
  <hyperlinks>
    <hyperlink ref="N5" r:id="rId1" xr:uid="{F34B00D7-FB5B-6F47-A568-4C05A8AFEE69}"/>
    <hyperlink ref="N4" r:id="rId2" xr:uid="{0490362A-A0C1-B641-9B6F-7928B8386A2A}"/>
    <hyperlink ref="N6" r:id="rId3" xr:uid="{EB3B49BE-1120-BA49-AC81-E5C0999A8C41}"/>
    <hyperlink ref="N7" r:id="rId4" xr:uid="{2AC7F21F-95CD-7E41-AD28-3DC828119DE0}"/>
    <hyperlink ref="N2" r:id="rId5" xr:uid="{05898069-F747-1148-8205-3D08099CC811}"/>
    <hyperlink ref="N8" r:id="rId6" xr:uid="{B1AA3309-FEFC-8F4D-BC49-3356EAC4EBD5}"/>
    <hyperlink ref="N9" r:id="rId7" xr:uid="{3CAE1530-A8AD-594A-9BA2-03A16376D77E}"/>
    <hyperlink ref="N10" r:id="rId8" xr:uid="{D4C2BDD5-022B-2947-B892-7460E370C6B8}"/>
    <hyperlink ref="N11" r:id="rId9" xr:uid="{6DE74CA6-9025-2A4F-B9BB-105BFC20CE92}"/>
    <hyperlink ref="N12" r:id="rId10" xr:uid="{601F7A64-97D1-2D45-991E-334837BF5670}"/>
    <hyperlink ref="N13" r:id="rId11" xr:uid="{A881136A-1FAA-5448-8FEB-281462031491}"/>
    <hyperlink ref="N14" r:id="rId12" xr:uid="{2CB3219B-4E57-FE45-ADBE-1A2EC58CD946}"/>
    <hyperlink ref="N15" r:id="rId13" xr:uid="{A126E006-1646-8447-AE3D-06768FF3FA14}"/>
    <hyperlink ref="N16" r:id="rId14" xr:uid="{0C1B154A-027A-A344-AE39-0FF24A8762D7}"/>
    <hyperlink ref="N3" r:id="rId15" xr:uid="{AC662414-3010-C549-894B-949F524C2EB7}"/>
    <hyperlink ref="N17" r:id="rId16" xr:uid="{48306FFF-B434-0F44-8B18-E3A43EB21308}"/>
    <hyperlink ref="N18" r:id="rId17" xr:uid="{E83925C7-A6D9-404A-80B3-906517964B5B}"/>
    <hyperlink ref="N19" r:id="rId18" xr:uid="{95439DF4-5306-C54D-9DD2-671B5452F613}"/>
    <hyperlink ref="N20" r:id="rId19" xr:uid="{0EF60AB1-7306-8A45-A6FF-F665DE28CC6A}"/>
    <hyperlink ref="N21" r:id="rId20" xr:uid="{C68D2E32-C63E-4F4D-B823-E54EA8C66878}"/>
    <hyperlink ref="N22" r:id="rId21" display="https://www.digikey.com/en/products/detail/molex/0190020033/13562240?utm_adgroup=Connectors, Interconnects&amp;utm_source=google&amp;utm_medium=cpc&amp;utm_campaign=Shopping_Supplier_Molex_0900_Co-op&amp;utm_term=&amp;utm_content=Connectors, Interconnects&amp;gclid=Cj0KCQjwla-hBhD7ARIsAM9tQKtSe3Gax65cqRMliMHTbJh7avE0vttzsZi--GOWRYeRc1N1wsCuJNoaAn3nEALw_wcB" xr:uid="{23120DBD-962E-1F4A-8AA0-22D0A2654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Mary Heintz</cp:lastModifiedBy>
  <dcterms:created xsi:type="dcterms:W3CDTF">2020-07-06T16:26:52Z</dcterms:created>
  <dcterms:modified xsi:type="dcterms:W3CDTF">2023-04-19T19:01:20Z</dcterms:modified>
</cp:coreProperties>
</file>