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jangelico/Documents/University of Chicago/Frisch/LAPPD/Margherita/stacks/"/>
    </mc:Choice>
  </mc:AlternateContent>
  <bookViews>
    <workbookView xWindow="0" yWindow="460" windowWidth="3840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" l="1"/>
  <c r="H21" i="1"/>
  <c r="H20" i="1"/>
  <c r="H19" i="1"/>
  <c r="H18" i="1"/>
  <c r="E24" i="1"/>
  <c r="H17" i="1"/>
  <c r="E21" i="1"/>
  <c r="E20" i="1"/>
  <c r="E19" i="1"/>
  <c r="E18" i="1"/>
  <c r="E17" i="1"/>
  <c r="B10" i="1"/>
  <c r="B9" i="1"/>
  <c r="B8" i="1"/>
  <c r="B7" i="1"/>
  <c r="D2" i="1"/>
</calcChain>
</file>

<file path=xl/sharedStrings.xml><?xml version="1.0" encoding="utf-8"?>
<sst xmlns="http://schemas.openxmlformats.org/spreadsheetml/2006/main" count="28" uniqueCount="23">
  <si>
    <t>Number of glass tiles</t>
  </si>
  <si>
    <t>Number of ceramic tiles</t>
  </si>
  <si>
    <t>Number of resistives per layer</t>
  </si>
  <si>
    <t>Number of non-resistives per layer</t>
  </si>
  <si>
    <t># Thick Non-resistives</t>
  </si>
  <si>
    <t># Thin Non-resistives</t>
  </si>
  <si>
    <t># Thick resistives</t>
  </si>
  <si>
    <t># Thin resistives</t>
  </si>
  <si>
    <t>MCP Resistance 1</t>
  </si>
  <si>
    <t>MCP Resistance 2</t>
  </si>
  <si>
    <t>Thick resistance</t>
  </si>
  <si>
    <t>Thin resistance</t>
  </si>
  <si>
    <t>Glass</t>
  </si>
  <si>
    <t>top gap</t>
  </si>
  <si>
    <t>mcp</t>
  </si>
  <si>
    <t>middle gap</t>
  </si>
  <si>
    <t xml:space="preserve">mcp </t>
  </si>
  <si>
    <t>bottom gap</t>
  </si>
  <si>
    <t>Ceramic</t>
  </si>
  <si>
    <t>Applied HV</t>
  </si>
  <si>
    <t>STACK VOLTAGE CALCULATION</t>
  </si>
  <si>
    <t>Current (micro amp)</t>
  </si>
  <si>
    <t>Curren (micro amp)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</si>
</sst>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D10" sqref="D10"/>
    </sheetView>
  </sheetViews>
  <sheetFormatPr baseColWidth="10" defaultRowHeight="16" x14ac:dyDescent="0.2"/>
  <cols>
    <col min="1" max="1" width="18.83203125" bestFit="1" customWidth="1"/>
    <col min="2" max="2" width="20.5" bestFit="1" customWidth="1"/>
    <col min="3" max="3" width="26.83203125" bestFit="1" customWidth="1"/>
    <col min="4" max="4" width="29.33203125" bestFit="1" customWidth="1"/>
    <col min="7" max="7" width="17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">
      <c r="A2">
        <v>3</v>
      </c>
      <c r="B2">
        <v>10</v>
      </c>
      <c r="C2">
        <v>2</v>
      </c>
      <c r="D2">
        <f>20-C2</f>
        <v>18</v>
      </c>
    </row>
    <row r="7" spans="1:7" x14ac:dyDescent="0.2">
      <c r="A7" s="1" t="s">
        <v>4</v>
      </c>
      <c r="B7">
        <f>A2*D2*1 + B2*D2*2</f>
        <v>414</v>
      </c>
    </row>
    <row r="8" spans="1:7" x14ac:dyDescent="0.2">
      <c r="A8" s="1" t="s">
        <v>5</v>
      </c>
      <c r="B8">
        <f>A2*D2*2 + B2*D2*1</f>
        <v>288</v>
      </c>
    </row>
    <row r="9" spans="1:7" x14ac:dyDescent="0.2">
      <c r="A9" s="1" t="s">
        <v>6</v>
      </c>
      <c r="B9">
        <f>A2*C2*1 + B2*C2*2</f>
        <v>46</v>
      </c>
    </row>
    <row r="10" spans="1:7" x14ac:dyDescent="0.2">
      <c r="A10" s="1" t="s">
        <v>7</v>
      </c>
      <c r="B10">
        <f>A2*C2*2 + B2*C2*1</f>
        <v>32</v>
      </c>
    </row>
    <row r="13" spans="1:7" x14ac:dyDescent="0.2">
      <c r="C13" s="2"/>
    </row>
    <row r="15" spans="1:7" x14ac:dyDescent="0.2">
      <c r="C15" s="2" t="s">
        <v>20</v>
      </c>
    </row>
    <row r="16" spans="1:7" x14ac:dyDescent="0.2">
      <c r="D16" s="1" t="s">
        <v>18</v>
      </c>
      <c r="G16" s="1" t="s">
        <v>12</v>
      </c>
    </row>
    <row r="17" spans="1:8" x14ac:dyDescent="0.2">
      <c r="A17" s="1" t="s">
        <v>8</v>
      </c>
      <c r="B17">
        <v>10</v>
      </c>
      <c r="D17" t="s">
        <v>13</v>
      </c>
      <c r="E17">
        <f>E24*B19/C2</f>
        <v>714.28571428571433</v>
      </c>
      <c r="G17" t="s">
        <v>13</v>
      </c>
      <c r="H17">
        <f>H24*B19/C2</f>
        <v>1071.4285714285716</v>
      </c>
    </row>
    <row r="18" spans="1:8" x14ac:dyDescent="0.2">
      <c r="A18" s="1" t="s">
        <v>9</v>
      </c>
      <c r="B18">
        <v>12</v>
      </c>
      <c r="D18" t="s">
        <v>14</v>
      </c>
      <c r="E18">
        <f>B17*E24</f>
        <v>238.0952380952381</v>
      </c>
      <c r="G18" t="s">
        <v>14</v>
      </c>
      <c r="H18">
        <f>H24*B17</f>
        <v>357.14285714285717</v>
      </c>
    </row>
    <row r="19" spans="1:8" x14ac:dyDescent="0.2">
      <c r="A19" s="1" t="s">
        <v>10</v>
      </c>
      <c r="B19">
        <v>60</v>
      </c>
      <c r="D19" t="s">
        <v>15</v>
      </c>
      <c r="E19">
        <f>E24*B20/2</f>
        <v>47.61904761904762</v>
      </c>
      <c r="G19" t="s">
        <v>15</v>
      </c>
      <c r="H19">
        <f>H24*B20/C2</f>
        <v>71.428571428571431</v>
      </c>
    </row>
    <row r="20" spans="1:8" x14ac:dyDescent="0.2">
      <c r="A20" s="1" t="s">
        <v>11</v>
      </c>
      <c r="B20">
        <v>4</v>
      </c>
      <c r="D20" t="s">
        <v>16</v>
      </c>
      <c r="E20">
        <f>B18*E24</f>
        <v>285.71428571428572</v>
      </c>
      <c r="G20" t="s">
        <v>16</v>
      </c>
      <c r="H20">
        <f>H24*B18</f>
        <v>428.57142857142856</v>
      </c>
    </row>
    <row r="21" spans="1:8" x14ac:dyDescent="0.2">
      <c r="A21" s="1" t="s">
        <v>19</v>
      </c>
      <c r="B21">
        <v>2000</v>
      </c>
      <c r="D21" t="s">
        <v>17</v>
      </c>
      <c r="E21">
        <f>E24*B19/C2</f>
        <v>714.28571428571433</v>
      </c>
      <c r="G21" t="s">
        <v>17</v>
      </c>
      <c r="H21">
        <f>H24*B20/C2</f>
        <v>71.428571428571431</v>
      </c>
    </row>
    <row r="24" spans="1:8" x14ac:dyDescent="0.2">
      <c r="D24" t="s">
        <v>21</v>
      </c>
      <c r="E24">
        <f>B21/(B17+B18+(2*B19/C2) + (B20/C2))</f>
        <v>23.80952380952381</v>
      </c>
      <c r="G24" t="s">
        <v>22</v>
      </c>
      <c r="H24">
        <f>B21/(B17+B18+(B19/C2) + (2*B20/C2))</f>
        <v>35.714285714285715</v>
      </c>
    </row>
  </sheetData>
  <phoneticPr fontId="3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2017-07-25T13:57:52Z</cp:lastPrinted>
  <dcterms:created xsi:type="dcterms:W3CDTF">2017-06-06T19:33:56Z</dcterms:created>
  <dcterms:modified xsi:type="dcterms:W3CDTF">2017-10-10T15:58:03Z</dcterms:modified>
</cp:coreProperties>
</file>